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ink/ink1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硕士课程\财务报表阅读与分析\作业\新浪财经\"/>
    </mc:Choice>
  </mc:AlternateContent>
  <xr:revisionPtr revIDLastSave="0" documentId="13_ncr:1_{6A5BD310-83BA-41AF-B2B7-79C16C761C9C}" xr6:coauthVersionLast="47" xr6:coauthVersionMax="47" xr10:uidLastSave="{00000000-0000-0000-0000-000000000000}"/>
  <bookViews>
    <workbookView xWindow="-120" yWindow="-120" windowWidth="29040" windowHeight="15840" tabRatio="894" firstSheet="11" activeTab="21" xr2:uid="{00000000-000D-0000-FFFF-FFFF00000000}"/>
  </bookViews>
  <sheets>
    <sheet name="资产负债表" sheetId="4" r:id="rId1"/>
    <sheet name="利润表" sheetId="1" r:id="rId2"/>
    <sheet name="现金流量表" sheetId="2" r:id="rId3"/>
    <sheet name="主要财务指标" sheetId="78" r:id="rId4"/>
    <sheet name="主要财务比率" sheetId="79" r:id="rId5"/>
    <sheet name="资产负债表结构分析" sheetId="80" r:id="rId6"/>
    <sheet name="利润表结构分析" sheetId="81" r:id="rId7"/>
    <sheet name="资产负债表趋势分析" sheetId="82" r:id="rId8"/>
    <sheet name="利润表趋势分析" sheetId="83" r:id="rId9"/>
    <sheet name="现金流量表总体情况" sheetId="84" r:id="rId10"/>
    <sheet name="现金流量的结构分析" sheetId="85" r:id="rId11"/>
    <sheet name="现金流量表内部结构分析" sheetId="86" r:id="rId12"/>
    <sheet name="预测参数设置" sheetId="33" r:id="rId13"/>
    <sheet name="预测资产负债表" sheetId="34" r:id="rId14"/>
    <sheet name="预测利润表" sheetId="35" r:id="rId15"/>
    <sheet name="预测资产负债表结构分析" sheetId="89" r:id="rId16"/>
    <sheet name="预测利润表结构分析" sheetId="90" r:id="rId17"/>
    <sheet name="权益资本成本计算" sheetId="62" r:id="rId18"/>
    <sheet name="β回归图示" sheetId="61" r:id="rId19"/>
    <sheet name="金融机构人民币存款基准利率" sheetId="60" r:id="rId20"/>
    <sheet name="无风险利率-CSMAR" sheetId="91" r:id="rId21"/>
    <sheet name="公司自由现金流贴现模型-2阶段" sheetId="77" r:id="rId22"/>
    <sheet name="公司自由现金流贴现模型-3阶段" sheetId="95" r:id="rId23"/>
    <sheet name="股权自由现金流模型-2阶段" sheetId="88" r:id="rId24"/>
    <sheet name="股权自由现金流模型-3阶段" sheetId="96" r:id="rId25"/>
    <sheet name="综合月市场收益率数据" sheetId="93" r:id="rId26"/>
    <sheet name="综合年市场收益率数据" sheetId="94" r:id="rId27"/>
  </sheets>
  <definedNames>
    <definedName name="_xlnm._FilterDatabase" localSheetId="26" hidden="1">综合年市场收益率数据!$A$2:$K$280</definedName>
    <definedName name="_xlnm._FilterDatabase" localSheetId="25" hidden="1">综合月市场收益率数据!$A$2:$K$3319</definedName>
    <definedName name="TRD_Cnmo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77" l="1"/>
  <c r="B46" i="77"/>
  <c r="B48" i="77"/>
  <c r="B49" i="77"/>
  <c r="B50" i="77"/>
  <c r="B55" i="77"/>
  <c r="B47" i="77" l="1"/>
  <c r="B51" i="77" s="1"/>
  <c r="B42" i="77" s="1"/>
  <c r="D3" i="62" l="1"/>
  <c r="H266" i="33"/>
  <c r="G266" i="33"/>
  <c r="F266" i="33"/>
  <c r="G100" i="33"/>
  <c r="H100" i="33"/>
  <c r="F100" i="33"/>
  <c r="G232" i="33"/>
  <c r="D3" i="82"/>
  <c r="D4" i="82"/>
  <c r="D5" i="82"/>
  <c r="D6" i="82"/>
  <c r="D7" i="82"/>
  <c r="D8" i="82"/>
  <c r="D9" i="82"/>
  <c r="D10" i="82"/>
  <c r="D11" i="82"/>
  <c r="D12" i="82"/>
  <c r="D13" i="82"/>
  <c r="D14" i="82"/>
  <c r="D15" i="82"/>
  <c r="D16" i="82"/>
  <c r="D17" i="82"/>
  <c r="D18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87" i="82"/>
  <c r="D88" i="82"/>
  <c r="D89" i="82"/>
  <c r="D90" i="82"/>
  <c r="D91" i="82"/>
  <c r="D92" i="82"/>
  <c r="D93" i="82"/>
  <c r="D94" i="82"/>
  <c r="D95" i="82"/>
  <c r="D96" i="82"/>
  <c r="D97" i="82"/>
  <c r="D98" i="82"/>
  <c r="D99" i="82"/>
  <c r="D100" i="82"/>
  <c r="D101" i="82"/>
  <c r="D102" i="82"/>
  <c r="D103" i="82"/>
  <c r="B69" i="2"/>
  <c r="B70" i="2" s="1"/>
  <c r="B62" i="2"/>
  <c r="B52" i="2"/>
  <c r="B42" i="2"/>
  <c r="B53" i="2" s="1"/>
  <c r="B29" i="2"/>
  <c r="B15" i="2"/>
  <c r="B30" i="2" s="1"/>
  <c r="C69" i="2"/>
  <c r="C62" i="2"/>
  <c r="C70" i="2" s="1"/>
  <c r="C52" i="2"/>
  <c r="C42" i="2"/>
  <c r="C53" i="2" s="1"/>
  <c r="C29" i="2"/>
  <c r="C30" i="2" s="1"/>
  <c r="C15" i="2"/>
  <c r="D69" i="2"/>
  <c r="D62" i="2"/>
  <c r="D52" i="2"/>
  <c r="D42" i="2"/>
  <c r="D29" i="2"/>
  <c r="D15" i="2"/>
  <c r="D30" i="2" s="1"/>
  <c r="D11" i="33"/>
  <c r="E11" i="33"/>
  <c r="C11" i="33"/>
  <c r="C7" i="33"/>
  <c r="D7" i="33"/>
  <c r="E7" i="33"/>
  <c r="E59" i="33"/>
  <c r="D59" i="33"/>
  <c r="E58" i="33"/>
  <c r="D58" i="33"/>
  <c r="E282" i="33"/>
  <c r="E284" i="33"/>
  <c r="E288" i="33"/>
  <c r="E290" i="33"/>
  <c r="E292" i="33"/>
  <c r="E294" i="33"/>
  <c r="E296" i="33"/>
  <c r="E298" i="33"/>
  <c r="E300" i="33"/>
  <c r="E302" i="33"/>
  <c r="E307" i="33"/>
  <c r="E333" i="33" s="1"/>
  <c r="E309" i="33"/>
  <c r="E315" i="33"/>
  <c r="E317" i="33"/>
  <c r="E319" i="33"/>
  <c r="E321" i="33"/>
  <c r="E323" i="33"/>
  <c r="E325" i="33"/>
  <c r="E327" i="33"/>
  <c r="E329" i="33"/>
  <c r="E331" i="33"/>
  <c r="E335" i="33"/>
  <c r="E220" i="33"/>
  <c r="E226" i="33"/>
  <c r="E228" i="33"/>
  <c r="E230" i="33"/>
  <c r="E232" i="33"/>
  <c r="E234" i="33"/>
  <c r="E236" i="33"/>
  <c r="E238" i="33"/>
  <c r="E241" i="33"/>
  <c r="E243" i="33"/>
  <c r="E247" i="33"/>
  <c r="E249" i="33"/>
  <c r="E250" i="33"/>
  <c r="E252" i="33"/>
  <c r="E258" i="33"/>
  <c r="E260" i="33"/>
  <c r="E262" i="33"/>
  <c r="E264" i="33"/>
  <c r="E268" i="33" s="1"/>
  <c r="E266" i="33"/>
  <c r="E270" i="33"/>
  <c r="E272" i="33"/>
  <c r="E274" i="33"/>
  <c r="E276" i="33"/>
  <c r="E278" i="33"/>
  <c r="E177" i="33"/>
  <c r="E178" i="33"/>
  <c r="E182" i="33" s="1"/>
  <c r="E181" i="33"/>
  <c r="E184" i="33"/>
  <c r="E186" i="33"/>
  <c r="E188" i="33"/>
  <c r="E190" i="33"/>
  <c r="E192" i="33"/>
  <c r="E196" i="33"/>
  <c r="E198" i="33"/>
  <c r="E200" i="33"/>
  <c r="E202" i="33"/>
  <c r="E204" i="33"/>
  <c r="E206" i="33"/>
  <c r="E208" i="33"/>
  <c r="E122" i="33"/>
  <c r="E125" i="33"/>
  <c r="E131" i="33" s="1"/>
  <c r="E133" i="33"/>
  <c r="E135" i="33"/>
  <c r="E124" i="33" s="1"/>
  <c r="E137" i="33"/>
  <c r="E139" i="33"/>
  <c r="E142" i="33"/>
  <c r="E144" i="33"/>
  <c r="E148" i="33"/>
  <c r="E150" i="33"/>
  <c r="E152" i="33"/>
  <c r="E154" i="33"/>
  <c r="E156" i="33"/>
  <c r="E158" i="33"/>
  <c r="E160" i="33"/>
  <c r="E162" i="33"/>
  <c r="E164" i="33"/>
  <c r="E166" i="33"/>
  <c r="E168" i="33"/>
  <c r="E172" i="33"/>
  <c r="E173" i="33"/>
  <c r="E176" i="33"/>
  <c r="E100" i="33"/>
  <c r="E103" i="33"/>
  <c r="E105" i="33"/>
  <c r="E107" i="33"/>
  <c r="E109" i="33"/>
  <c r="E111" i="33"/>
  <c r="E112" i="33"/>
  <c r="E114" i="33" s="1"/>
  <c r="E117" i="33"/>
  <c r="E42" i="33"/>
  <c r="E43" i="33"/>
  <c r="E44" i="33"/>
  <c r="E45" i="33"/>
  <c r="E46" i="33"/>
  <c r="E47" i="33"/>
  <c r="E48" i="33"/>
  <c r="D3" i="80"/>
  <c r="D4" i="80"/>
  <c r="D5" i="80"/>
  <c r="D6" i="80"/>
  <c r="D7" i="80"/>
  <c r="D8" i="80"/>
  <c r="D9" i="80"/>
  <c r="D10" i="80"/>
  <c r="D11" i="80"/>
  <c r="D12" i="80"/>
  <c r="D13" i="80"/>
  <c r="D14" i="80"/>
  <c r="D15" i="80"/>
  <c r="D16" i="80"/>
  <c r="D17" i="80"/>
  <c r="D18" i="80"/>
  <c r="D20" i="80"/>
  <c r="D21" i="80"/>
  <c r="D22" i="80"/>
  <c r="D23" i="80"/>
  <c r="D24" i="80"/>
  <c r="D25" i="80"/>
  <c r="D26" i="80"/>
  <c r="D27" i="80"/>
  <c r="D28" i="80"/>
  <c r="D29" i="80"/>
  <c r="D30" i="80"/>
  <c r="D31" i="80"/>
  <c r="D32" i="80"/>
  <c r="D33" i="80"/>
  <c r="D34" i="80"/>
  <c r="D35" i="80"/>
  <c r="D36" i="80"/>
  <c r="D37" i="80"/>
  <c r="D38" i="80"/>
  <c r="D39" i="80"/>
  <c r="D40" i="80"/>
  <c r="D41" i="80"/>
  <c r="D42" i="80"/>
  <c r="D43" i="80"/>
  <c r="D44" i="80"/>
  <c r="D45" i="80"/>
  <c r="D46" i="80"/>
  <c r="D47" i="80"/>
  <c r="D48" i="80"/>
  <c r="D49" i="80"/>
  <c r="D50" i="80"/>
  <c r="D51" i="80"/>
  <c r="D52" i="80"/>
  <c r="D53" i="80"/>
  <c r="D54" i="80"/>
  <c r="D55" i="80"/>
  <c r="D56" i="80"/>
  <c r="D58" i="80"/>
  <c r="D59" i="80"/>
  <c r="D60" i="80"/>
  <c r="D61" i="80"/>
  <c r="D62" i="80"/>
  <c r="D63" i="80"/>
  <c r="D64" i="80"/>
  <c r="D65" i="80"/>
  <c r="D66" i="80"/>
  <c r="D67" i="80"/>
  <c r="D68" i="80"/>
  <c r="D69" i="80"/>
  <c r="D70" i="80"/>
  <c r="D71" i="80"/>
  <c r="D72" i="80"/>
  <c r="D73" i="80"/>
  <c r="D74" i="80"/>
  <c r="D75" i="80"/>
  <c r="D76" i="80"/>
  <c r="D77" i="80"/>
  <c r="D78" i="80"/>
  <c r="D79" i="80"/>
  <c r="D80" i="80"/>
  <c r="D81" i="80"/>
  <c r="D82" i="80"/>
  <c r="D83" i="80"/>
  <c r="D84" i="80"/>
  <c r="D85" i="80"/>
  <c r="D86" i="80"/>
  <c r="D87" i="80"/>
  <c r="D88" i="80"/>
  <c r="D89" i="80"/>
  <c r="D90" i="80"/>
  <c r="D91" i="80"/>
  <c r="D92" i="80"/>
  <c r="D93" i="80"/>
  <c r="D94" i="80"/>
  <c r="D95" i="80"/>
  <c r="D96" i="80"/>
  <c r="D97" i="80"/>
  <c r="D98" i="80"/>
  <c r="D99" i="80"/>
  <c r="D100" i="80"/>
  <c r="D101" i="80"/>
  <c r="D102" i="80"/>
  <c r="D103" i="80"/>
  <c r="D104" i="80"/>
  <c r="D105" i="80"/>
  <c r="F7" i="80"/>
  <c r="D57" i="79"/>
  <c r="D56" i="79"/>
  <c r="D55" i="79"/>
  <c r="D54" i="79"/>
  <c r="D32" i="79"/>
  <c r="D24" i="79"/>
  <c r="D22" i="79"/>
  <c r="D20" i="79"/>
  <c r="D16" i="79"/>
  <c r="D15" i="79"/>
  <c r="D14" i="79"/>
  <c r="D13" i="79"/>
  <c r="D12" i="79"/>
  <c r="D7" i="79"/>
  <c r="D44" i="79"/>
  <c r="E10" i="78"/>
  <c r="E9" i="78"/>
  <c r="E8" i="78"/>
  <c r="E7" i="78"/>
  <c r="E6" i="78"/>
  <c r="E4" i="78"/>
  <c r="E3" i="78"/>
  <c r="E2" i="78"/>
  <c r="B7" i="1"/>
  <c r="C7" i="1"/>
  <c r="B2" i="1"/>
  <c r="B31" i="1" s="1"/>
  <c r="B35" i="1" s="1"/>
  <c r="B38" i="1" s="1"/>
  <c r="C2" i="1"/>
  <c r="C31" i="1" s="1"/>
  <c r="C35" i="1" s="1"/>
  <c r="C38" i="1" s="1"/>
  <c r="D2" i="1"/>
  <c r="D7" i="1"/>
  <c r="D31" i="1" s="1"/>
  <c r="D35" i="1" s="1"/>
  <c r="D38" i="1" s="1"/>
  <c r="C102" i="4"/>
  <c r="C104" i="4" s="1"/>
  <c r="C105" i="4" s="1"/>
  <c r="D105" i="82" s="1"/>
  <c r="D102" i="4"/>
  <c r="D104" i="4" s="1"/>
  <c r="D105" i="4" s="1"/>
  <c r="C19" i="4"/>
  <c r="D19" i="82" s="1"/>
  <c r="D19" i="4"/>
  <c r="D9" i="79" s="1"/>
  <c r="B15" i="96"/>
  <c r="G14" i="96"/>
  <c r="F14" i="96"/>
  <c r="E14" i="96"/>
  <c r="G10" i="96"/>
  <c r="F10" i="96"/>
  <c r="E10" i="96"/>
  <c r="D7" i="96"/>
  <c r="C7" i="96"/>
  <c r="B7" i="96"/>
  <c r="G6" i="96"/>
  <c r="F6" i="96"/>
  <c r="E6" i="96"/>
  <c r="G5" i="96"/>
  <c r="F5" i="96"/>
  <c r="E5" i="96"/>
  <c r="B15" i="88"/>
  <c r="G14" i="88"/>
  <c r="F14" i="88"/>
  <c r="E14" i="88"/>
  <c r="G10" i="88"/>
  <c r="F10" i="88"/>
  <c r="E10" i="88"/>
  <c r="D7" i="88"/>
  <c r="C7" i="88"/>
  <c r="B7" i="88"/>
  <c r="G6" i="88"/>
  <c r="F6" i="88"/>
  <c r="E6" i="88"/>
  <c r="G5" i="88"/>
  <c r="F5" i="88"/>
  <c r="E5" i="88"/>
  <c r="B15" i="95"/>
  <c r="B7" i="95"/>
  <c r="C7" i="95"/>
  <c r="D7" i="95"/>
  <c r="B15" i="77"/>
  <c r="E5" i="77"/>
  <c r="F5" i="77"/>
  <c r="B7" i="77"/>
  <c r="C7" i="77"/>
  <c r="D7" i="77"/>
  <c r="H125" i="33"/>
  <c r="G125" i="33"/>
  <c r="C44" i="33"/>
  <c r="D51" i="33"/>
  <c r="E51" i="33"/>
  <c r="C51" i="33"/>
  <c r="D23" i="79" l="1"/>
  <c r="D19" i="80"/>
  <c r="E210" i="33"/>
  <c r="E11" i="78"/>
  <c r="D26" i="79"/>
  <c r="E240" i="33"/>
  <c r="D30" i="79"/>
  <c r="D5" i="79"/>
  <c r="D42" i="79"/>
  <c r="D46" i="79" s="1"/>
  <c r="E304" i="33"/>
  <c r="D10" i="79"/>
  <c r="E146" i="33"/>
  <c r="E222" i="33" s="1"/>
  <c r="D104" i="82"/>
  <c r="C72" i="2"/>
  <c r="C74" i="2" s="1"/>
  <c r="D70" i="2"/>
  <c r="B72" i="2"/>
  <c r="B74" i="2" s="1"/>
  <c r="D53" i="2"/>
  <c r="D72" i="2" s="1"/>
  <c r="D74" i="2" s="1"/>
  <c r="E211" i="33" l="1"/>
  <c r="B41" i="79"/>
  <c r="B32" i="79"/>
  <c r="B31" i="79"/>
  <c r="B30" i="79"/>
  <c r="B29" i="79"/>
  <c r="B37" i="79" s="1"/>
  <c r="B26" i="79"/>
  <c r="B24" i="79"/>
  <c r="B23" i="79"/>
  <c r="B22" i="79"/>
  <c r="B20" i="79"/>
  <c r="C16" i="79"/>
  <c r="C15" i="79"/>
  <c r="C14" i="79"/>
  <c r="C13" i="79"/>
  <c r="C18" i="79" s="1"/>
  <c r="C12" i="79"/>
  <c r="C17" i="79" s="1"/>
  <c r="B10" i="79"/>
  <c r="B9" i="79"/>
  <c r="B7" i="79"/>
  <c r="B6" i="79"/>
  <c r="B5" i="79"/>
  <c r="B4" i="79"/>
  <c r="B3" i="79"/>
  <c r="B2" i="79"/>
  <c r="D66" i="96"/>
  <c r="C66" i="96"/>
  <c r="B66" i="96"/>
  <c r="B49" i="96"/>
  <c r="B48" i="96"/>
  <c r="D69" i="95"/>
  <c r="C69" i="95"/>
  <c r="B69" i="95"/>
  <c r="B46" i="95"/>
  <c r="B45" i="95"/>
  <c r="G10" i="95"/>
  <c r="F10" i="95"/>
  <c r="E283" i="33" l="1"/>
  <c r="E235" i="33"/>
  <c r="E261" i="33"/>
  <c r="E279" i="33"/>
  <c r="E263" i="33"/>
  <c r="E277" i="33"/>
  <c r="E251" i="33"/>
  <c r="E265" i="33"/>
  <c r="E242" i="33"/>
  <c r="E299" i="33"/>
  <c r="E237" i="33"/>
  <c r="E197" i="33"/>
  <c r="E248" i="33"/>
  <c r="E201" i="33"/>
  <c r="E209" i="33"/>
  <c r="E301" i="33"/>
  <c r="E295" i="33"/>
  <c r="E195" i="33"/>
  <c r="E269" i="33"/>
  <c r="E293" i="33"/>
  <c r="E289" i="33"/>
  <c r="E187" i="33"/>
  <c r="E267" i="33"/>
  <c r="E259" i="33"/>
  <c r="E203" i="33"/>
  <c r="E212" i="33"/>
  <c r="E221" i="33"/>
  <c r="E205" i="33"/>
  <c r="E231" i="33"/>
  <c r="E229" i="33"/>
  <c r="E179" i="33"/>
  <c r="E185" i="33"/>
  <c r="E303" i="33"/>
  <c r="E239" i="33"/>
  <c r="E207" i="33"/>
  <c r="B36" i="79"/>
  <c r="B35" i="79"/>
  <c r="B38" i="79"/>
  <c r="B34" i="79"/>
  <c r="C19" i="79"/>
  <c r="E3" i="62" l="1"/>
  <c r="D403" i="62"/>
  <c r="D399" i="62"/>
  <c r="B399" i="62"/>
  <c r="B362" i="62"/>
  <c r="B363" i="62"/>
  <c r="G194" i="33"/>
  <c r="H194" i="33" s="1"/>
  <c r="G38" i="34" s="1"/>
  <c r="D52" i="33"/>
  <c r="E52" i="33"/>
  <c r="C52" i="33"/>
  <c r="C4" i="82"/>
  <c r="C5" i="82"/>
  <c r="C6" i="82"/>
  <c r="C7" i="82"/>
  <c r="C8" i="82"/>
  <c r="C9" i="82"/>
  <c r="C10" i="82"/>
  <c r="C11" i="82"/>
  <c r="C12" i="82"/>
  <c r="C13" i="82"/>
  <c r="C14" i="82"/>
  <c r="C15" i="82"/>
  <c r="C16" i="82"/>
  <c r="C17" i="82"/>
  <c r="C18" i="82"/>
  <c r="C19" i="82"/>
  <c r="C20" i="82"/>
  <c r="C21" i="82"/>
  <c r="C22" i="82"/>
  <c r="C23" i="82"/>
  <c r="C24" i="82"/>
  <c r="C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70" i="82"/>
  <c r="C71" i="82"/>
  <c r="C72" i="82"/>
  <c r="C73" i="82"/>
  <c r="C74" i="82"/>
  <c r="C75" i="82"/>
  <c r="C76" i="82"/>
  <c r="C77" i="82"/>
  <c r="C78" i="82"/>
  <c r="C79" i="82"/>
  <c r="C80" i="82"/>
  <c r="C81" i="82"/>
  <c r="C82" i="82"/>
  <c r="C83" i="82"/>
  <c r="C84" i="82"/>
  <c r="C85" i="82"/>
  <c r="C86" i="82"/>
  <c r="C87" i="82"/>
  <c r="C88" i="82"/>
  <c r="C89" i="82"/>
  <c r="C90" i="82"/>
  <c r="C91" i="82"/>
  <c r="C92" i="82"/>
  <c r="C93" i="82"/>
  <c r="C94" i="82"/>
  <c r="C95" i="82"/>
  <c r="C96" i="82"/>
  <c r="C97" i="82"/>
  <c r="C98" i="82"/>
  <c r="C99" i="82"/>
  <c r="C100" i="82"/>
  <c r="C101" i="82"/>
  <c r="C102" i="82"/>
  <c r="C103" i="82"/>
  <c r="C104" i="82"/>
  <c r="C105" i="82"/>
  <c r="B4" i="80"/>
  <c r="C4" i="80"/>
  <c r="B5" i="80"/>
  <c r="C5" i="80"/>
  <c r="B6" i="80"/>
  <c r="C6" i="80"/>
  <c r="B7" i="80"/>
  <c r="C7" i="80"/>
  <c r="B8" i="80"/>
  <c r="C8" i="80"/>
  <c r="B9" i="80"/>
  <c r="C9" i="80"/>
  <c r="B10" i="80"/>
  <c r="C10" i="80"/>
  <c r="B11" i="80"/>
  <c r="C11" i="80"/>
  <c r="B12" i="80"/>
  <c r="C12" i="80"/>
  <c r="B13" i="80"/>
  <c r="C13" i="80"/>
  <c r="B14" i="80"/>
  <c r="C14" i="80"/>
  <c r="B15" i="80"/>
  <c r="C15" i="80"/>
  <c r="B16" i="80"/>
  <c r="C16" i="80"/>
  <c r="B17" i="80"/>
  <c r="C17" i="80"/>
  <c r="B18" i="80"/>
  <c r="C18" i="80"/>
  <c r="B19" i="80"/>
  <c r="C19" i="80"/>
  <c r="B20" i="80"/>
  <c r="C20" i="80"/>
  <c r="B21" i="80"/>
  <c r="C21" i="80"/>
  <c r="B22" i="80"/>
  <c r="C22" i="80"/>
  <c r="B23" i="80"/>
  <c r="C23" i="80"/>
  <c r="B24" i="80"/>
  <c r="C24" i="80"/>
  <c r="B25" i="80"/>
  <c r="C25" i="80"/>
  <c r="B26" i="80"/>
  <c r="C26" i="80"/>
  <c r="B27" i="80"/>
  <c r="C27" i="80"/>
  <c r="B28" i="80"/>
  <c r="C28" i="80"/>
  <c r="B29" i="80"/>
  <c r="C29" i="80"/>
  <c r="B30" i="80"/>
  <c r="C30" i="80"/>
  <c r="B31" i="80"/>
  <c r="C31" i="80"/>
  <c r="B32" i="80"/>
  <c r="C32" i="80"/>
  <c r="B33" i="80"/>
  <c r="C33" i="80"/>
  <c r="B34" i="80"/>
  <c r="C34" i="80"/>
  <c r="B35" i="80"/>
  <c r="C35" i="80"/>
  <c r="B36" i="80"/>
  <c r="C36" i="80"/>
  <c r="B37" i="80"/>
  <c r="C37" i="80"/>
  <c r="B38" i="80"/>
  <c r="C38" i="80"/>
  <c r="B39" i="80"/>
  <c r="C39" i="80"/>
  <c r="B40" i="80"/>
  <c r="C40" i="80"/>
  <c r="B41" i="80"/>
  <c r="C41" i="80"/>
  <c r="B42" i="80"/>
  <c r="C42" i="80"/>
  <c r="B43" i="80"/>
  <c r="C43" i="80"/>
  <c r="B44" i="80"/>
  <c r="C44" i="80"/>
  <c r="B45" i="80"/>
  <c r="C45" i="80"/>
  <c r="B46" i="80"/>
  <c r="C46" i="80"/>
  <c r="B47" i="80"/>
  <c r="C47" i="80"/>
  <c r="B48" i="80"/>
  <c r="C48" i="80"/>
  <c r="B49" i="80"/>
  <c r="C49" i="80"/>
  <c r="B50" i="80"/>
  <c r="C50" i="80"/>
  <c r="B51" i="80"/>
  <c r="C51" i="80"/>
  <c r="B52" i="80"/>
  <c r="C52" i="80"/>
  <c r="B53" i="80"/>
  <c r="C53" i="80"/>
  <c r="B54" i="80"/>
  <c r="C54" i="80"/>
  <c r="B55" i="80"/>
  <c r="C55" i="80"/>
  <c r="B56" i="80"/>
  <c r="C56" i="80"/>
  <c r="B57" i="80"/>
  <c r="C57" i="80"/>
  <c r="B58" i="80"/>
  <c r="C58" i="80"/>
  <c r="B59" i="80"/>
  <c r="C59" i="80"/>
  <c r="B60" i="80"/>
  <c r="C60" i="80"/>
  <c r="B61" i="80"/>
  <c r="C61" i="80"/>
  <c r="B62" i="80"/>
  <c r="C62" i="80"/>
  <c r="B63" i="80"/>
  <c r="C63" i="80"/>
  <c r="B64" i="80"/>
  <c r="C64" i="80"/>
  <c r="B65" i="80"/>
  <c r="C65" i="80"/>
  <c r="B66" i="80"/>
  <c r="C66" i="80"/>
  <c r="B67" i="80"/>
  <c r="C67" i="80"/>
  <c r="B68" i="80"/>
  <c r="C68" i="80"/>
  <c r="B69" i="80"/>
  <c r="C69" i="80"/>
  <c r="B70" i="80"/>
  <c r="C70" i="80"/>
  <c r="B71" i="80"/>
  <c r="C71" i="80"/>
  <c r="B72" i="80"/>
  <c r="C72" i="80"/>
  <c r="B73" i="80"/>
  <c r="C73" i="80"/>
  <c r="B74" i="80"/>
  <c r="C74" i="80"/>
  <c r="B75" i="80"/>
  <c r="C75" i="80"/>
  <c r="B76" i="80"/>
  <c r="C76" i="80"/>
  <c r="B77" i="80"/>
  <c r="C77" i="80"/>
  <c r="B78" i="80"/>
  <c r="C78" i="80"/>
  <c r="B79" i="80"/>
  <c r="C79" i="80"/>
  <c r="B80" i="80"/>
  <c r="C80" i="80"/>
  <c r="B81" i="80"/>
  <c r="C81" i="80"/>
  <c r="B82" i="80"/>
  <c r="C82" i="80"/>
  <c r="B83" i="80"/>
  <c r="C83" i="80"/>
  <c r="B84" i="80"/>
  <c r="C84" i="80"/>
  <c r="B85" i="80"/>
  <c r="C85" i="80"/>
  <c r="B86" i="80"/>
  <c r="C86" i="80"/>
  <c r="B87" i="80"/>
  <c r="C87" i="80"/>
  <c r="B88" i="80"/>
  <c r="C88" i="80"/>
  <c r="B89" i="80"/>
  <c r="C89" i="80"/>
  <c r="B90" i="80"/>
  <c r="C90" i="80"/>
  <c r="B91" i="80"/>
  <c r="C91" i="80"/>
  <c r="B92" i="80"/>
  <c r="C92" i="80"/>
  <c r="B93" i="80"/>
  <c r="C93" i="80"/>
  <c r="B94" i="80"/>
  <c r="C94" i="80"/>
  <c r="B95" i="80"/>
  <c r="C95" i="80"/>
  <c r="B96" i="80"/>
  <c r="C96" i="80"/>
  <c r="B97" i="80"/>
  <c r="C97" i="80"/>
  <c r="B98" i="80"/>
  <c r="C98" i="80"/>
  <c r="B99" i="80"/>
  <c r="C99" i="80"/>
  <c r="B100" i="80"/>
  <c r="C100" i="80"/>
  <c r="B101" i="80"/>
  <c r="C101" i="80"/>
  <c r="B102" i="80"/>
  <c r="C102" i="80"/>
  <c r="B103" i="80"/>
  <c r="C103" i="80"/>
  <c r="B104" i="80"/>
  <c r="C104" i="80"/>
  <c r="B105" i="80"/>
  <c r="C105" i="80"/>
  <c r="E38" i="34"/>
  <c r="F38" i="34"/>
  <c r="C38" i="34"/>
  <c r="B38" i="34"/>
  <c r="C59" i="89"/>
  <c r="B59" i="89"/>
  <c r="F290" i="33"/>
  <c r="F47" i="33" s="1"/>
  <c r="D38" i="34"/>
  <c r="D59" i="34"/>
  <c r="D247" i="33"/>
  <c r="C247" i="33"/>
  <c r="F53" i="60"/>
  <c r="C97" i="33"/>
  <c r="D97" i="33"/>
  <c r="E97" i="33"/>
  <c r="E96" i="33"/>
  <c r="D96" i="33"/>
  <c r="C96" i="33"/>
  <c r="C154" i="33"/>
  <c r="D154" i="33"/>
  <c r="C150" i="33"/>
  <c r="D150" i="33"/>
  <c r="D125" i="33"/>
  <c r="D131" i="33" s="1"/>
  <c r="C125" i="33"/>
  <c r="C131" i="33" s="1"/>
  <c r="C117" i="33"/>
  <c r="D117" i="33"/>
  <c r="C107" i="33"/>
  <c r="D107" i="33"/>
  <c r="D66" i="34"/>
  <c r="D262" i="33"/>
  <c r="C66" i="34" s="1"/>
  <c r="C262" i="33"/>
  <c r="B66" i="34" s="1"/>
  <c r="D139" i="33"/>
  <c r="C17" i="34" s="1"/>
  <c r="C139" i="33"/>
  <c r="B17" i="34" s="1"/>
  <c r="C3" i="83"/>
  <c r="D3" i="83"/>
  <c r="C4" i="83"/>
  <c r="D4" i="83"/>
  <c r="C5" i="83"/>
  <c r="D5" i="83"/>
  <c r="C6" i="83"/>
  <c r="D6" i="83"/>
  <c r="C8" i="83"/>
  <c r="D8" i="83"/>
  <c r="C9" i="83"/>
  <c r="D9" i="83"/>
  <c r="C10" i="83"/>
  <c r="D10" i="83"/>
  <c r="C11" i="83"/>
  <c r="D11" i="83"/>
  <c r="C12" i="83"/>
  <c r="D12" i="83"/>
  <c r="C13" i="83"/>
  <c r="D13" i="83"/>
  <c r="C14" i="83"/>
  <c r="D14" i="83"/>
  <c r="C15" i="83"/>
  <c r="D15" i="83"/>
  <c r="C16" i="83"/>
  <c r="D16" i="83"/>
  <c r="C17" i="83"/>
  <c r="D17" i="83"/>
  <c r="C18" i="83"/>
  <c r="D18" i="83"/>
  <c r="C19" i="83"/>
  <c r="D19" i="83"/>
  <c r="C20" i="83"/>
  <c r="D20" i="83"/>
  <c r="C21" i="83"/>
  <c r="D21" i="83"/>
  <c r="C22" i="83"/>
  <c r="D22" i="83"/>
  <c r="C23" i="83"/>
  <c r="D23" i="83"/>
  <c r="C24" i="83"/>
  <c r="D24" i="83"/>
  <c r="C25" i="83"/>
  <c r="D25" i="83"/>
  <c r="C26" i="83"/>
  <c r="D26" i="83"/>
  <c r="C27" i="83"/>
  <c r="D27" i="83"/>
  <c r="C28" i="83"/>
  <c r="D28" i="83"/>
  <c r="C29" i="83"/>
  <c r="D29" i="83"/>
  <c r="C30" i="83"/>
  <c r="D30" i="83"/>
  <c r="C32" i="83"/>
  <c r="D32" i="83"/>
  <c r="C33" i="83"/>
  <c r="D33" i="83"/>
  <c r="C34" i="83"/>
  <c r="D34" i="83"/>
  <c r="C36" i="83"/>
  <c r="D36" i="83"/>
  <c r="C37" i="83"/>
  <c r="D37" i="83"/>
  <c r="C39" i="83"/>
  <c r="D39" i="83"/>
  <c r="C40" i="83"/>
  <c r="D40" i="83"/>
  <c r="C41" i="83"/>
  <c r="D41" i="83"/>
  <c r="C42" i="83"/>
  <c r="D42" i="83"/>
  <c r="C43" i="83"/>
  <c r="D43" i="83"/>
  <c r="C44" i="83"/>
  <c r="D44" i="83"/>
  <c r="C45" i="83"/>
  <c r="D45" i="83"/>
  <c r="C46" i="83"/>
  <c r="D46" i="83"/>
  <c r="C47" i="83"/>
  <c r="D47" i="83"/>
  <c r="B3" i="81"/>
  <c r="D3" i="81"/>
  <c r="B4" i="81"/>
  <c r="D4" i="81"/>
  <c r="B5" i="81"/>
  <c r="C5" i="81"/>
  <c r="D5" i="81"/>
  <c r="B6" i="81"/>
  <c r="D6" i="81"/>
  <c r="B7" i="81"/>
  <c r="D7" i="81"/>
  <c r="B8" i="81"/>
  <c r="D8" i="81"/>
  <c r="B9" i="81"/>
  <c r="D9" i="81"/>
  <c r="B10" i="81"/>
  <c r="D10" i="81"/>
  <c r="B11" i="81"/>
  <c r="C11" i="81"/>
  <c r="D11" i="81"/>
  <c r="B12" i="81"/>
  <c r="C12" i="81"/>
  <c r="D12" i="81"/>
  <c r="B13" i="81"/>
  <c r="C13" i="81"/>
  <c r="D13" i="81"/>
  <c r="B14" i="81"/>
  <c r="C14" i="81"/>
  <c r="D14" i="81"/>
  <c r="B15" i="81"/>
  <c r="C15" i="81"/>
  <c r="D15" i="81"/>
  <c r="B16" i="81"/>
  <c r="D16" i="81"/>
  <c r="B17" i="81"/>
  <c r="D17" i="81"/>
  <c r="B18" i="81"/>
  <c r="D18" i="81"/>
  <c r="B19" i="81"/>
  <c r="D19" i="81"/>
  <c r="B20" i="81"/>
  <c r="D20" i="81"/>
  <c r="B21" i="81"/>
  <c r="D21" i="81"/>
  <c r="B22" i="81"/>
  <c r="D22" i="81"/>
  <c r="B23" i="81"/>
  <c r="D23" i="81"/>
  <c r="B24" i="81"/>
  <c r="D24" i="81"/>
  <c r="B25" i="81"/>
  <c r="D25" i="81"/>
  <c r="B26" i="81"/>
  <c r="C26" i="81"/>
  <c r="D26" i="81"/>
  <c r="B27" i="81"/>
  <c r="D27" i="81"/>
  <c r="B28" i="81"/>
  <c r="D28" i="81"/>
  <c r="B29" i="81"/>
  <c r="D29" i="81"/>
  <c r="B30" i="81"/>
  <c r="D30" i="81"/>
  <c r="D31" i="81"/>
  <c r="B32" i="81"/>
  <c r="D32" i="81"/>
  <c r="B33" i="81"/>
  <c r="D33" i="81"/>
  <c r="B34" i="81"/>
  <c r="C34" i="81"/>
  <c r="D34" i="81"/>
  <c r="D35" i="81"/>
  <c r="B36" i="81"/>
  <c r="D36" i="81"/>
  <c r="B37" i="81"/>
  <c r="C37" i="81"/>
  <c r="D37" i="81"/>
  <c r="D38" i="81"/>
  <c r="B39" i="81"/>
  <c r="C39" i="81"/>
  <c r="D39" i="81"/>
  <c r="B40" i="81"/>
  <c r="D40" i="81"/>
  <c r="B41" i="81"/>
  <c r="C41" i="81"/>
  <c r="D41" i="81"/>
  <c r="B42" i="81"/>
  <c r="C42" i="81"/>
  <c r="D42" i="81"/>
  <c r="B43" i="81"/>
  <c r="D43" i="81"/>
  <c r="B44" i="81"/>
  <c r="D44" i="81"/>
  <c r="C7" i="83"/>
  <c r="B38" i="81"/>
  <c r="B21" i="89"/>
  <c r="C21" i="89"/>
  <c r="D21" i="89"/>
  <c r="E21" i="89"/>
  <c r="F21" i="89"/>
  <c r="G21" i="89"/>
  <c r="E48" i="89"/>
  <c r="F48" i="89"/>
  <c r="G48" i="89"/>
  <c r="B76" i="89"/>
  <c r="C76" i="89"/>
  <c r="D76" i="89"/>
  <c r="E76" i="89"/>
  <c r="F76" i="89"/>
  <c r="G76" i="89"/>
  <c r="B90" i="89"/>
  <c r="C90" i="89"/>
  <c r="D90" i="89"/>
  <c r="E90" i="89"/>
  <c r="F90" i="89"/>
  <c r="G90" i="89"/>
  <c r="D66" i="88"/>
  <c r="C66" i="88"/>
  <c r="B66" i="88"/>
  <c r="B49" i="88"/>
  <c r="D17" i="34" l="1"/>
  <c r="B47" i="95"/>
  <c r="B50" i="96"/>
  <c r="G290" i="33"/>
  <c r="D7" i="83"/>
  <c r="D38" i="83"/>
  <c r="C29" i="81"/>
  <c r="C19" i="81"/>
  <c r="C32" i="81"/>
  <c r="C21" i="81"/>
  <c r="C44" i="81"/>
  <c r="C27" i="81"/>
  <c r="C40" i="81"/>
  <c r="C23" i="81"/>
  <c r="C7" i="81"/>
  <c r="C10" i="81"/>
  <c r="C28" i="81"/>
  <c r="C20" i="81"/>
  <c r="C4" i="81"/>
  <c r="C43" i="81"/>
  <c r="C18" i="81"/>
  <c r="C25" i="81"/>
  <c r="C17" i="81"/>
  <c r="C9" i="81"/>
  <c r="C36" i="81"/>
  <c r="C33" i="81"/>
  <c r="C30" i="81"/>
  <c r="C22" i="81"/>
  <c r="C6" i="81"/>
  <c r="C3" i="81"/>
  <c r="C24" i="81"/>
  <c r="C16" i="81"/>
  <c r="C8" i="81"/>
  <c r="B31" i="81"/>
  <c r="B35" i="81"/>
  <c r="G47" i="33" l="1"/>
  <c r="H290" i="33"/>
  <c r="H47" i="33" s="1"/>
  <c r="C38" i="81"/>
  <c r="C38" i="83"/>
  <c r="C31" i="81"/>
  <c r="C31" i="83"/>
  <c r="C35" i="81"/>
  <c r="C35" i="83"/>
  <c r="D35" i="83"/>
  <c r="D31" i="83"/>
  <c r="B361" i="62"/>
  <c r="B360" i="62"/>
  <c r="B359" i="62"/>
  <c r="B358" i="62"/>
  <c r="B357" i="62"/>
  <c r="B356" i="62"/>
  <c r="B355" i="62"/>
  <c r="B354" i="62"/>
  <c r="B353" i="62"/>
  <c r="B352" i="62"/>
  <c r="B351" i="62"/>
  <c r="B350" i="62"/>
  <c r="B349" i="62"/>
  <c r="G93" i="34" l="1"/>
  <c r="G94" i="34"/>
  <c r="G100" i="34"/>
  <c r="G103" i="34"/>
  <c r="E91" i="34"/>
  <c r="C93" i="34"/>
  <c r="D93" i="34"/>
  <c r="E93" i="34"/>
  <c r="F93" i="34"/>
  <c r="C94" i="34"/>
  <c r="D94" i="34"/>
  <c r="E94" i="34"/>
  <c r="F94" i="34"/>
  <c r="E95" i="34"/>
  <c r="F95" i="34"/>
  <c r="E96" i="34"/>
  <c r="E97" i="34"/>
  <c r="E100" i="34"/>
  <c r="F100" i="34"/>
  <c r="E103" i="34"/>
  <c r="F103" i="34"/>
  <c r="B94" i="34"/>
  <c r="B93" i="34"/>
  <c r="F79" i="34"/>
  <c r="G79" i="34"/>
  <c r="F81" i="34"/>
  <c r="G81" i="34"/>
  <c r="C79" i="34"/>
  <c r="D79" i="34"/>
  <c r="E79" i="34"/>
  <c r="E81" i="34"/>
  <c r="G80" i="34"/>
  <c r="F80" i="34"/>
  <c r="D288" i="33"/>
  <c r="C80" i="34" s="1"/>
  <c r="D80" i="34"/>
  <c r="E80" i="34"/>
  <c r="C288" i="33"/>
  <c r="B80" i="34" s="1"/>
  <c r="B79" i="34"/>
  <c r="G50" i="34"/>
  <c r="G55" i="34"/>
  <c r="G62" i="34"/>
  <c r="G63" i="34"/>
  <c r="G70" i="34"/>
  <c r="G71" i="34"/>
  <c r="G72" i="34"/>
  <c r="E50" i="34"/>
  <c r="F50" i="34"/>
  <c r="E55" i="34"/>
  <c r="F55" i="34"/>
  <c r="E62" i="34"/>
  <c r="F62" i="34"/>
  <c r="E63" i="34"/>
  <c r="F63" i="34"/>
  <c r="E70" i="34"/>
  <c r="F70" i="34"/>
  <c r="E71" i="34"/>
  <c r="F71" i="34"/>
  <c r="E72" i="34"/>
  <c r="F72" i="34"/>
  <c r="C62" i="34"/>
  <c r="D62" i="34"/>
  <c r="C63" i="34"/>
  <c r="D63" i="34"/>
  <c r="B63" i="34"/>
  <c r="B62" i="34"/>
  <c r="H232" i="33"/>
  <c r="G53" i="34" s="1"/>
  <c r="F232" i="33"/>
  <c r="E53" i="34" s="1"/>
  <c r="F53" i="34"/>
  <c r="D232" i="33"/>
  <c r="C53" i="34" s="1"/>
  <c r="D53" i="34"/>
  <c r="C232" i="33"/>
  <c r="B53" i="34" s="1"/>
  <c r="G35" i="34"/>
  <c r="G36" i="34"/>
  <c r="G37" i="34"/>
  <c r="C23" i="34"/>
  <c r="C25" i="34"/>
  <c r="D25" i="34"/>
  <c r="E35" i="34"/>
  <c r="F35" i="34"/>
  <c r="E36" i="34"/>
  <c r="F36" i="34"/>
  <c r="E37" i="34"/>
  <c r="F37" i="34"/>
  <c r="B25" i="34"/>
  <c r="B23" i="34"/>
  <c r="G4" i="34"/>
  <c r="E4" i="34"/>
  <c r="F4" i="34"/>
  <c r="C6" i="34"/>
  <c r="C9" i="34"/>
  <c r="C12" i="34"/>
  <c r="D12" i="34"/>
  <c r="C13" i="34"/>
  <c r="D13" i="34"/>
  <c r="B9" i="34"/>
  <c r="B6" i="34"/>
  <c r="C37" i="35"/>
  <c r="C37" i="90" s="1"/>
  <c r="D37" i="35"/>
  <c r="D37" i="90" s="1"/>
  <c r="E37" i="35"/>
  <c r="E37" i="90" s="1"/>
  <c r="F37" i="35"/>
  <c r="F37" i="90" s="1"/>
  <c r="G37" i="35"/>
  <c r="G37" i="90" s="1"/>
  <c r="C43" i="35"/>
  <c r="D43" i="35"/>
  <c r="C44" i="35"/>
  <c r="D44" i="35"/>
  <c r="B44" i="35"/>
  <c r="B43" i="35"/>
  <c r="C89" i="33"/>
  <c r="C88" i="33"/>
  <c r="E11" i="35"/>
  <c r="E11" i="90" s="1"/>
  <c r="F11" i="35"/>
  <c r="F11" i="90" s="1"/>
  <c r="G11" i="35"/>
  <c r="G11" i="90" s="1"/>
  <c r="E12" i="35"/>
  <c r="E12" i="90" s="1"/>
  <c r="F12" i="35"/>
  <c r="F12" i="90" s="1"/>
  <c r="G12" i="35"/>
  <c r="G12" i="90" s="1"/>
  <c r="E13" i="35"/>
  <c r="E13" i="90" s="1"/>
  <c r="F13" i="35"/>
  <c r="F13" i="90" s="1"/>
  <c r="G13" i="35"/>
  <c r="G13" i="90" s="1"/>
  <c r="E14" i="35"/>
  <c r="E14" i="90" s="1"/>
  <c r="F14" i="35"/>
  <c r="F14" i="90" s="1"/>
  <c r="G14" i="35"/>
  <c r="G14" i="90" s="1"/>
  <c r="E15" i="35"/>
  <c r="E15" i="90" s="1"/>
  <c r="F15" i="35"/>
  <c r="F15" i="90" s="1"/>
  <c r="G15" i="35"/>
  <c r="G15" i="90" s="1"/>
  <c r="E21" i="35"/>
  <c r="E21" i="90" s="1"/>
  <c r="F21" i="35"/>
  <c r="F21" i="90" s="1"/>
  <c r="G21" i="35"/>
  <c r="G21" i="90" s="1"/>
  <c r="E22" i="35"/>
  <c r="E22" i="90" s="1"/>
  <c r="F22" i="35"/>
  <c r="F22" i="90" s="1"/>
  <c r="G22" i="35"/>
  <c r="G22" i="90" s="1"/>
  <c r="E25" i="35"/>
  <c r="E25" i="90" s="1"/>
  <c r="F25" i="35"/>
  <c r="F25" i="90" s="1"/>
  <c r="G25" i="35"/>
  <c r="G25" i="90" s="1"/>
  <c r="E26" i="35"/>
  <c r="F26" i="35"/>
  <c r="G26" i="35"/>
  <c r="E28" i="35"/>
  <c r="F28" i="35"/>
  <c r="G28" i="35"/>
  <c r="E29" i="35"/>
  <c r="F29" i="35"/>
  <c r="G29" i="35"/>
  <c r="E30" i="35"/>
  <c r="F30" i="35"/>
  <c r="G30" i="35"/>
  <c r="D47" i="33"/>
  <c r="C47" i="33"/>
  <c r="D44" i="33"/>
  <c r="C164" i="33"/>
  <c r="B30" i="34" s="1"/>
  <c r="D164" i="33"/>
  <c r="C30" i="34" s="1"/>
  <c r="D30" i="34"/>
  <c r="C162" i="33"/>
  <c r="B29" i="34" s="1"/>
  <c r="D162" i="33"/>
  <c r="C29" i="34" s="1"/>
  <c r="D29" i="34"/>
  <c r="D309" i="33"/>
  <c r="C92" i="34" s="1"/>
  <c r="F309" i="33"/>
  <c r="G309" i="33" s="1"/>
  <c r="H309" i="33" s="1"/>
  <c r="G92" i="34" s="1"/>
  <c r="C309" i="33"/>
  <c r="B92" i="34" s="1"/>
  <c r="C290" i="33"/>
  <c r="B81" i="34" s="1"/>
  <c r="D290" i="33"/>
  <c r="C81" i="34" s="1"/>
  <c r="C294" i="33"/>
  <c r="D294" i="33"/>
  <c r="C83" i="34" s="1"/>
  <c r="C292" i="33"/>
  <c r="B82" i="34" s="1"/>
  <c r="D292" i="33"/>
  <c r="C82" i="34" s="1"/>
  <c r="D82" i="34"/>
  <c r="D83" i="34"/>
  <c r="D81" i="34"/>
  <c r="C274" i="33"/>
  <c r="B72" i="34" s="1"/>
  <c r="D274" i="33"/>
  <c r="C72" i="34" s="1"/>
  <c r="C272" i="33"/>
  <c r="B71" i="34" s="1"/>
  <c r="D272" i="33"/>
  <c r="C71" i="34" s="1"/>
  <c r="C270" i="33"/>
  <c r="B70" i="34" s="1"/>
  <c r="D270" i="33"/>
  <c r="C70" i="34" s="1"/>
  <c r="D70" i="34"/>
  <c r="D71" i="34"/>
  <c r="D72" i="34"/>
  <c r="C266" i="33"/>
  <c r="B68" i="34" s="1"/>
  <c r="D266" i="33"/>
  <c r="C68" i="34" s="1"/>
  <c r="C264" i="33"/>
  <c r="D264" i="33"/>
  <c r="C252" i="33"/>
  <c r="D252" i="33"/>
  <c r="C61" i="34" s="1"/>
  <c r="D61" i="34"/>
  <c r="C236" i="33"/>
  <c r="B55" i="34" s="1"/>
  <c r="D236" i="33"/>
  <c r="D55" i="34"/>
  <c r="C226" i="33"/>
  <c r="D226" i="33"/>
  <c r="C50" i="34" s="1"/>
  <c r="D50" i="34"/>
  <c r="D23" i="34"/>
  <c r="B11" i="34"/>
  <c r="C11" i="34"/>
  <c r="D11" i="34"/>
  <c r="D6" i="34"/>
  <c r="C37" i="33"/>
  <c r="D37" i="33"/>
  <c r="C20" i="35" s="1"/>
  <c r="E37" i="33"/>
  <c r="D20" i="35" s="1"/>
  <c r="C72" i="33"/>
  <c r="B30" i="35" s="1"/>
  <c r="D72" i="33"/>
  <c r="C30" i="35" s="1"/>
  <c r="E72" i="33"/>
  <c r="D30" i="35" s="1"/>
  <c r="C70" i="33"/>
  <c r="B29" i="35" s="1"/>
  <c r="D70" i="33"/>
  <c r="C29" i="35" s="1"/>
  <c r="E70" i="33"/>
  <c r="D29" i="35" s="1"/>
  <c r="C68" i="33"/>
  <c r="B28" i="35" s="1"/>
  <c r="D68" i="33"/>
  <c r="C28" i="35" s="1"/>
  <c r="E68" i="33"/>
  <c r="D28" i="35" s="1"/>
  <c r="C66" i="33"/>
  <c r="B27" i="35" s="1"/>
  <c r="D66" i="33"/>
  <c r="C27" i="35" s="1"/>
  <c r="E66" i="33"/>
  <c r="F66" i="33" s="1"/>
  <c r="G66" i="33" s="1"/>
  <c r="H66" i="33" s="1"/>
  <c r="G27" i="35" s="1"/>
  <c r="C63" i="33"/>
  <c r="B25" i="35" s="1"/>
  <c r="D63" i="33"/>
  <c r="C25" i="35" s="1"/>
  <c r="E63" i="33"/>
  <c r="D25" i="35" s="1"/>
  <c r="C64" i="33"/>
  <c r="B26" i="35" s="1"/>
  <c r="D64" i="33"/>
  <c r="C26" i="35" s="1"/>
  <c r="E64" i="33"/>
  <c r="D26" i="35" s="1"/>
  <c r="C62" i="33"/>
  <c r="B24" i="35" s="1"/>
  <c r="D62" i="33"/>
  <c r="C24" i="35" s="1"/>
  <c r="E62" i="33"/>
  <c r="G62" i="33" s="1"/>
  <c r="H62" i="33" s="1"/>
  <c r="G24" i="35" s="1"/>
  <c r="D60" i="33"/>
  <c r="C23" i="35" s="1"/>
  <c r="E60" i="33"/>
  <c r="F60" i="33" s="1"/>
  <c r="G60" i="33" s="1"/>
  <c r="H60" i="33" s="1"/>
  <c r="G23" i="35" s="1"/>
  <c r="C60" i="33"/>
  <c r="B23" i="35" s="1"/>
  <c r="D38" i="33"/>
  <c r="C21" i="35" s="1"/>
  <c r="E38" i="33"/>
  <c r="D21" i="35" s="1"/>
  <c r="D39" i="33"/>
  <c r="C22" i="35" s="1"/>
  <c r="E39" i="33"/>
  <c r="D22" i="35" s="1"/>
  <c r="C39" i="33"/>
  <c r="B22" i="35" s="1"/>
  <c r="C38" i="33"/>
  <c r="B21" i="35" s="1"/>
  <c r="D335" i="33"/>
  <c r="C105" i="34" s="1"/>
  <c r="C335" i="33"/>
  <c r="D331" i="33"/>
  <c r="C103" i="34" s="1"/>
  <c r="C331" i="33"/>
  <c r="D329" i="33"/>
  <c r="C102" i="34" s="1"/>
  <c r="C329" i="33"/>
  <c r="B102" i="34" s="1"/>
  <c r="D327" i="33"/>
  <c r="C101" i="34" s="1"/>
  <c r="C327" i="33"/>
  <c r="D325" i="33"/>
  <c r="C100" i="34" s="1"/>
  <c r="C325" i="33"/>
  <c r="D323" i="33"/>
  <c r="C99" i="34" s="1"/>
  <c r="C323" i="33"/>
  <c r="D321" i="33"/>
  <c r="C98" i="34" s="1"/>
  <c r="C321" i="33"/>
  <c r="B98" i="34" s="1"/>
  <c r="D319" i="33"/>
  <c r="C97" i="34" s="1"/>
  <c r="C319" i="33"/>
  <c r="B97" i="34" s="1"/>
  <c r="D317" i="33"/>
  <c r="C96" i="34" s="1"/>
  <c r="C317" i="33"/>
  <c r="D315" i="33"/>
  <c r="C95" i="34" s="1"/>
  <c r="C315" i="33"/>
  <c r="D307" i="33"/>
  <c r="C91" i="34" s="1"/>
  <c r="C307" i="33"/>
  <c r="D302" i="33"/>
  <c r="C302" i="33"/>
  <c r="D300" i="33"/>
  <c r="C300" i="33"/>
  <c r="D298" i="33"/>
  <c r="C298" i="33"/>
  <c r="D296" i="33"/>
  <c r="C296" i="33"/>
  <c r="D284" i="33"/>
  <c r="C284" i="33"/>
  <c r="D282" i="33"/>
  <c r="C282" i="33"/>
  <c r="D278" i="33"/>
  <c r="C278" i="33"/>
  <c r="D276" i="33"/>
  <c r="C73" i="34" s="1"/>
  <c r="C276" i="33"/>
  <c r="D260" i="33"/>
  <c r="C65" i="34" s="1"/>
  <c r="C260" i="33"/>
  <c r="D258" i="33"/>
  <c r="C64" i="34" s="1"/>
  <c r="C258" i="33"/>
  <c r="D250" i="33"/>
  <c r="C60" i="34" s="1"/>
  <c r="C250" i="33"/>
  <c r="D244" i="33"/>
  <c r="C58" i="34" s="1"/>
  <c r="C244" i="33"/>
  <c r="D241" i="33"/>
  <c r="C57" i="34" s="1"/>
  <c r="C241" i="33"/>
  <c r="D238" i="33"/>
  <c r="C56" i="34" s="1"/>
  <c r="C238" i="33"/>
  <c r="D234" i="33"/>
  <c r="C54" i="34" s="1"/>
  <c r="C234" i="33"/>
  <c r="D230" i="33"/>
  <c r="C52" i="34" s="1"/>
  <c r="C230" i="33"/>
  <c r="D228" i="33"/>
  <c r="C51" i="34" s="1"/>
  <c r="C228" i="33"/>
  <c r="D220" i="33"/>
  <c r="C220" i="33"/>
  <c r="D208" i="33"/>
  <c r="C45" i="34" s="1"/>
  <c r="C208" i="33"/>
  <c r="D206" i="33"/>
  <c r="C44" i="34" s="1"/>
  <c r="C206" i="33"/>
  <c r="D204" i="33"/>
  <c r="C43" i="34" s="1"/>
  <c r="C204" i="33"/>
  <c r="D202" i="33"/>
  <c r="C42" i="34" s="1"/>
  <c r="C202" i="33"/>
  <c r="D200" i="33"/>
  <c r="C41" i="34" s="1"/>
  <c r="C200" i="33"/>
  <c r="D198" i="33"/>
  <c r="C40" i="34" s="1"/>
  <c r="C198" i="33"/>
  <c r="D196" i="33"/>
  <c r="C39" i="34" s="1"/>
  <c r="C196" i="33"/>
  <c r="D192" i="33"/>
  <c r="C37" i="34" s="1"/>
  <c r="C192" i="33"/>
  <c r="D190" i="33"/>
  <c r="C36" i="34" s="1"/>
  <c r="C190" i="33"/>
  <c r="D188" i="33"/>
  <c r="C35" i="34" s="1"/>
  <c r="C188" i="33"/>
  <c r="D186" i="33"/>
  <c r="C34" i="34" s="1"/>
  <c r="C186" i="33"/>
  <c r="D184" i="33"/>
  <c r="C33" i="34" s="1"/>
  <c r="C184" i="33"/>
  <c r="D181" i="33"/>
  <c r="D178" i="33"/>
  <c r="C178" i="33"/>
  <c r="D177" i="33"/>
  <c r="D176" i="33"/>
  <c r="C176" i="33"/>
  <c r="D168" i="33"/>
  <c r="C32" i="34" s="1"/>
  <c r="C168" i="33"/>
  <c r="D166" i="33"/>
  <c r="C31" i="34" s="1"/>
  <c r="C166" i="33"/>
  <c r="D160" i="33"/>
  <c r="C28" i="34" s="1"/>
  <c r="C160" i="33"/>
  <c r="D158" i="33"/>
  <c r="C27" i="34" s="1"/>
  <c r="C158" i="33"/>
  <c r="D156" i="33"/>
  <c r="C26" i="34" s="1"/>
  <c r="C156" i="33"/>
  <c r="D152" i="33"/>
  <c r="C24" i="34" s="1"/>
  <c r="C152" i="33"/>
  <c r="D148" i="33"/>
  <c r="C22" i="34" s="1"/>
  <c r="C148" i="33"/>
  <c r="D144" i="33"/>
  <c r="C19" i="34" s="1"/>
  <c r="C144" i="33"/>
  <c r="B19" i="34" s="1"/>
  <c r="D142" i="33"/>
  <c r="C18" i="34" s="1"/>
  <c r="C142" i="33"/>
  <c r="B18" i="34" s="1"/>
  <c r="D135" i="33"/>
  <c r="C135" i="33"/>
  <c r="D133" i="33"/>
  <c r="C15" i="34" s="1"/>
  <c r="C133" i="33"/>
  <c r="D122" i="33"/>
  <c r="C10" i="34" s="1"/>
  <c r="C122" i="33"/>
  <c r="D112" i="33"/>
  <c r="C112" i="33"/>
  <c r="D109" i="33"/>
  <c r="C109" i="33"/>
  <c r="D105" i="33"/>
  <c r="C5" i="34" s="1"/>
  <c r="C105" i="33"/>
  <c r="D103" i="33"/>
  <c r="C4" i="34" s="1"/>
  <c r="C103" i="33"/>
  <c r="D100" i="33"/>
  <c r="E102" i="33" s="1"/>
  <c r="C100" i="33"/>
  <c r="D93" i="33"/>
  <c r="C41" i="35" s="1"/>
  <c r="C93" i="33"/>
  <c r="D91" i="33"/>
  <c r="C40" i="35" s="1"/>
  <c r="C91" i="33"/>
  <c r="C336" i="33" s="1"/>
  <c r="D82" i="33"/>
  <c r="C36" i="35" s="1"/>
  <c r="C82" i="33"/>
  <c r="D79" i="33"/>
  <c r="C34" i="35" s="1"/>
  <c r="C79" i="33"/>
  <c r="D77" i="33"/>
  <c r="C33" i="35" s="1"/>
  <c r="C77" i="33"/>
  <c r="D75" i="33"/>
  <c r="C32" i="35" s="1"/>
  <c r="C75" i="33"/>
  <c r="D48" i="33"/>
  <c r="C48" i="33"/>
  <c r="D46" i="33"/>
  <c r="C46" i="33"/>
  <c r="D45" i="33"/>
  <c r="C45" i="33"/>
  <c r="D43" i="33"/>
  <c r="C43" i="33"/>
  <c r="D42" i="33"/>
  <c r="C42" i="33"/>
  <c r="D35" i="33"/>
  <c r="C19" i="35" s="1"/>
  <c r="C35" i="33"/>
  <c r="D33" i="33"/>
  <c r="C18" i="35" s="1"/>
  <c r="C33" i="33"/>
  <c r="D31" i="33"/>
  <c r="C17" i="35" s="1"/>
  <c r="C31" i="33"/>
  <c r="D29" i="33"/>
  <c r="C16" i="35" s="1"/>
  <c r="C29" i="33"/>
  <c r="D27" i="33"/>
  <c r="C15" i="35" s="1"/>
  <c r="C15" i="90" s="1"/>
  <c r="C27" i="33"/>
  <c r="D25" i="33"/>
  <c r="C14" i="35" s="1"/>
  <c r="C14" i="90" s="1"/>
  <c r="C25" i="33"/>
  <c r="D23" i="33"/>
  <c r="C13" i="35" s="1"/>
  <c r="C13" i="90" s="1"/>
  <c r="C23" i="33"/>
  <c r="D21" i="33"/>
  <c r="C12" i="35" s="1"/>
  <c r="C12" i="90" s="1"/>
  <c r="C21" i="33"/>
  <c r="D19" i="33"/>
  <c r="C11" i="35" s="1"/>
  <c r="C11" i="90" s="1"/>
  <c r="C19" i="33"/>
  <c r="D17" i="33"/>
  <c r="C17" i="33"/>
  <c r="D15" i="33"/>
  <c r="C15" i="33"/>
  <c r="C16" i="33" s="1"/>
  <c r="D13" i="33"/>
  <c r="C8" i="35" s="1"/>
  <c r="C13" i="33"/>
  <c r="D10" i="33"/>
  <c r="C10" i="33"/>
  <c r="D8" i="33"/>
  <c r="C8" i="33"/>
  <c r="D6" i="33"/>
  <c r="C6" i="33"/>
  <c r="D4" i="33"/>
  <c r="C4" i="33"/>
  <c r="C249" i="33" s="1"/>
  <c r="C49" i="34" l="1"/>
  <c r="D224" i="33"/>
  <c r="E224" i="33"/>
  <c r="C16" i="34"/>
  <c r="E138" i="33"/>
  <c r="C8" i="34"/>
  <c r="E115" i="33"/>
  <c r="D5" i="96"/>
  <c r="D5" i="77"/>
  <c r="D5" i="88"/>
  <c r="D5" i="95"/>
  <c r="C5" i="96"/>
  <c r="C5" i="88"/>
  <c r="C5" i="77"/>
  <c r="C5" i="95"/>
  <c r="C6" i="88"/>
  <c r="C6" i="77"/>
  <c r="C6" i="95"/>
  <c r="C6" i="96"/>
  <c r="C9" i="35"/>
  <c r="D16" i="33"/>
  <c r="C14" i="95"/>
  <c r="C14" i="77"/>
  <c r="C14" i="88"/>
  <c r="C14" i="96"/>
  <c r="B6" i="88"/>
  <c r="B6" i="77"/>
  <c r="B6" i="95"/>
  <c r="B6" i="96"/>
  <c r="D6" i="96"/>
  <c r="D6" i="77"/>
  <c r="D6" i="95"/>
  <c r="D6" i="88"/>
  <c r="C18" i="33"/>
  <c r="B14" i="96"/>
  <c r="B14" i="77"/>
  <c r="B14" i="95"/>
  <c r="B14" i="88"/>
  <c r="D10" i="88"/>
  <c r="D10" i="77"/>
  <c r="D10" i="95"/>
  <c r="D10" i="96"/>
  <c r="B5" i="96"/>
  <c r="B5" i="77"/>
  <c r="B5" i="88"/>
  <c r="B5" i="95"/>
  <c r="C10" i="35"/>
  <c r="D18" i="33"/>
  <c r="C10" i="96"/>
  <c r="C10" i="77"/>
  <c r="C10" i="95"/>
  <c r="C10" i="88"/>
  <c r="B30" i="90"/>
  <c r="B10" i="77"/>
  <c r="B10" i="96"/>
  <c r="B10" i="95"/>
  <c r="B10" i="88"/>
  <c r="D13" i="88"/>
  <c r="D13" i="95"/>
  <c r="D13" i="96"/>
  <c r="D13" i="77"/>
  <c r="C34" i="90"/>
  <c r="C11" i="88"/>
  <c r="C11" i="95"/>
  <c r="C11" i="96"/>
  <c r="C11" i="77"/>
  <c r="C13" i="88"/>
  <c r="C13" i="95"/>
  <c r="C13" i="77"/>
  <c r="C13" i="96"/>
  <c r="G12" i="96"/>
  <c r="G12" i="88"/>
  <c r="G12" i="95"/>
  <c r="C12" i="96"/>
  <c r="C12" i="95"/>
  <c r="C12" i="77"/>
  <c r="C12" i="88"/>
  <c r="B12" i="88"/>
  <c r="B12" i="96"/>
  <c r="B12" i="95"/>
  <c r="B12" i="77"/>
  <c r="C8" i="95"/>
  <c r="C8" i="88"/>
  <c r="C8" i="77"/>
  <c r="C8" i="96"/>
  <c r="C9" i="95"/>
  <c r="C9" i="96"/>
  <c r="C9" i="77"/>
  <c r="C9" i="88"/>
  <c r="C7" i="34"/>
  <c r="D111" i="33"/>
  <c r="D56" i="33"/>
  <c r="E10" i="95"/>
  <c r="G6" i="95"/>
  <c r="F6" i="95"/>
  <c r="E6" i="95"/>
  <c r="G5" i="95"/>
  <c r="F5" i="95"/>
  <c r="E5" i="95"/>
  <c r="G14" i="95"/>
  <c r="G14" i="77"/>
  <c r="C62" i="95"/>
  <c r="C59" i="96"/>
  <c r="C67" i="95"/>
  <c r="C64" i="96"/>
  <c r="C74" i="34"/>
  <c r="B67" i="34"/>
  <c r="C268" i="33"/>
  <c r="B69" i="34" s="1"/>
  <c r="C146" i="33"/>
  <c r="C215" i="33" s="1"/>
  <c r="C55" i="34"/>
  <c r="C67" i="34"/>
  <c r="D268" i="33"/>
  <c r="C69" i="34" s="1"/>
  <c r="C3" i="34"/>
  <c r="D146" i="33"/>
  <c r="C104" i="34"/>
  <c r="G12" i="77"/>
  <c r="G6" i="77"/>
  <c r="E26" i="90"/>
  <c r="F6" i="77"/>
  <c r="C64" i="88"/>
  <c r="E6" i="77"/>
  <c r="D14" i="34"/>
  <c r="F92" i="34"/>
  <c r="G5" i="77"/>
  <c r="C14" i="34"/>
  <c r="E92" i="34"/>
  <c r="C59" i="88"/>
  <c r="D92" i="34"/>
  <c r="B28" i="90"/>
  <c r="G30" i="90"/>
  <c r="G10" i="77"/>
  <c r="F30" i="90"/>
  <c r="F10" i="77"/>
  <c r="G26" i="90"/>
  <c r="E10" i="77"/>
  <c r="F26" i="90"/>
  <c r="C46" i="34"/>
  <c r="F27" i="35"/>
  <c r="E24" i="35"/>
  <c r="E27" i="35"/>
  <c r="D24" i="35"/>
  <c r="D27" i="35"/>
  <c r="F23" i="35"/>
  <c r="E23" i="35"/>
  <c r="D23" i="35"/>
  <c r="F24" i="35"/>
  <c r="D9" i="34"/>
  <c r="D210" i="33"/>
  <c r="C333" i="33"/>
  <c r="C338" i="33" s="1"/>
  <c r="C210" i="33"/>
  <c r="D333" i="33"/>
  <c r="D338" i="33" s="1"/>
  <c r="D304" i="33"/>
  <c r="C304" i="33"/>
  <c r="C280" i="33"/>
  <c r="D280" i="33"/>
  <c r="C243" i="33"/>
  <c r="C12" i="33"/>
  <c r="D12" i="33"/>
  <c r="C14" i="33"/>
  <c r="D41" i="33"/>
  <c r="C114" i="33"/>
  <c r="D243" i="33"/>
  <c r="C111" i="33"/>
  <c r="C124" i="33"/>
  <c r="D336" i="33"/>
  <c r="C115" i="33"/>
  <c r="D114" i="33"/>
  <c r="E116" i="33" s="1"/>
  <c r="C137" i="33"/>
  <c r="D2" i="33"/>
  <c r="D34" i="33" s="1"/>
  <c r="D137" i="33"/>
  <c r="C41" i="33"/>
  <c r="C240" i="33"/>
  <c r="D57" i="33"/>
  <c r="C138" i="33"/>
  <c r="D5" i="33"/>
  <c r="D249" i="33" s="1"/>
  <c r="D14" i="33"/>
  <c r="D102" i="33"/>
  <c r="D115" i="33"/>
  <c r="D124" i="33"/>
  <c r="D138" i="33"/>
  <c r="D240" i="33"/>
  <c r="C182" i="33"/>
  <c r="D182" i="33"/>
  <c r="C2" i="33"/>
  <c r="C36" i="33" s="1"/>
  <c r="B66" i="86"/>
  <c r="C66" i="86"/>
  <c r="B67" i="86"/>
  <c r="C67" i="86"/>
  <c r="D67" i="86"/>
  <c r="B59" i="86"/>
  <c r="C59" i="86"/>
  <c r="D59" i="86"/>
  <c r="C61" i="86"/>
  <c r="D61" i="86"/>
  <c r="C55" i="86"/>
  <c r="D55" i="86"/>
  <c r="B55" i="86"/>
  <c r="B45" i="86"/>
  <c r="C45" i="86"/>
  <c r="D46" i="86"/>
  <c r="B47" i="86"/>
  <c r="C47" i="86"/>
  <c r="D47" i="86"/>
  <c r="B48" i="86"/>
  <c r="C48" i="86"/>
  <c r="D48" i="86"/>
  <c r="B49" i="86"/>
  <c r="C49" i="86"/>
  <c r="D49" i="86"/>
  <c r="B50" i="86"/>
  <c r="C50" i="86"/>
  <c r="D50" i="86"/>
  <c r="B35" i="86"/>
  <c r="C35" i="86"/>
  <c r="D35" i="86"/>
  <c r="B36" i="86"/>
  <c r="C36" i="86"/>
  <c r="B37" i="86"/>
  <c r="C37" i="86"/>
  <c r="D37" i="86"/>
  <c r="B38" i="86"/>
  <c r="C38" i="86"/>
  <c r="D38" i="86"/>
  <c r="B39" i="86"/>
  <c r="C39" i="86"/>
  <c r="D39" i="86"/>
  <c r="B40" i="86"/>
  <c r="C40" i="86"/>
  <c r="D40" i="86"/>
  <c r="B18" i="86"/>
  <c r="C18" i="86"/>
  <c r="D18" i="86"/>
  <c r="C19" i="86"/>
  <c r="B20" i="86"/>
  <c r="C20" i="86"/>
  <c r="D20" i="86"/>
  <c r="B21" i="86"/>
  <c r="C22" i="86"/>
  <c r="C23" i="86"/>
  <c r="D23" i="86"/>
  <c r="B24" i="86"/>
  <c r="C24" i="86"/>
  <c r="D24" i="86"/>
  <c r="B4" i="86"/>
  <c r="D4" i="86"/>
  <c r="B5" i="86"/>
  <c r="C5" i="86"/>
  <c r="B7" i="86"/>
  <c r="C7" i="86"/>
  <c r="D7" i="86"/>
  <c r="C8" i="86"/>
  <c r="D8" i="86"/>
  <c r="B9" i="86"/>
  <c r="B10" i="86"/>
  <c r="D10" i="86"/>
  <c r="B11" i="86"/>
  <c r="C11" i="86"/>
  <c r="D11" i="86"/>
  <c r="B12" i="86"/>
  <c r="C12" i="86"/>
  <c r="E11" i="84"/>
  <c r="E17" i="84" s="1"/>
  <c r="F11" i="84"/>
  <c r="F17" i="84" s="1"/>
  <c r="D11" i="84"/>
  <c r="D17" i="84" s="1"/>
  <c r="C3" i="82"/>
  <c r="D65" i="79"/>
  <c r="D64" i="79"/>
  <c r="C65" i="79"/>
  <c r="C64" i="79"/>
  <c r="D75" i="79"/>
  <c r="D73" i="79"/>
  <c r="C75" i="79"/>
  <c r="C73" i="79"/>
  <c r="D59" i="79"/>
  <c r="D60" i="79"/>
  <c r="D61" i="79"/>
  <c r="D62" i="79"/>
  <c r="D63" i="79"/>
  <c r="C63" i="79"/>
  <c r="C62" i="79"/>
  <c r="C61" i="79"/>
  <c r="C60" i="79"/>
  <c r="C59" i="79"/>
  <c r="C56" i="79"/>
  <c r="C55" i="79"/>
  <c r="C54" i="79"/>
  <c r="D29" i="79"/>
  <c r="C29" i="79"/>
  <c r="D17" i="79"/>
  <c r="C6" i="79"/>
  <c r="D6" i="79"/>
  <c r="C2" i="79"/>
  <c r="D2" i="79"/>
  <c r="E25" i="78"/>
  <c r="E20" i="78"/>
  <c r="E19" i="78"/>
  <c r="E15" i="78"/>
  <c r="E14" i="78"/>
  <c r="D25" i="78"/>
  <c r="D20" i="78"/>
  <c r="D19" i="78"/>
  <c r="D15" i="78"/>
  <c r="D14" i="78"/>
  <c r="D10" i="78"/>
  <c r="C25" i="78"/>
  <c r="C20" i="78"/>
  <c r="C19" i="78"/>
  <c r="C15" i="78"/>
  <c r="C14" i="78"/>
  <c r="C10" i="78"/>
  <c r="C216" i="33" l="1"/>
  <c r="D222" i="33"/>
  <c r="D215" i="33"/>
  <c r="E223" i="33"/>
  <c r="C20" i="34"/>
  <c r="D12" i="96"/>
  <c r="D12" i="88"/>
  <c r="D12" i="77"/>
  <c r="D12" i="95"/>
  <c r="D14" i="95"/>
  <c r="D14" i="77"/>
  <c r="D14" i="88"/>
  <c r="D14" i="96"/>
  <c r="E12" i="96"/>
  <c r="E12" i="95"/>
  <c r="E12" i="88"/>
  <c r="F12" i="95"/>
  <c r="F12" i="96"/>
  <c r="F12" i="88"/>
  <c r="C68" i="96"/>
  <c r="C71" i="95"/>
  <c r="F14" i="95"/>
  <c r="F14" i="77"/>
  <c r="E14" i="95"/>
  <c r="E14" i="77"/>
  <c r="C71" i="77"/>
  <c r="C68" i="88"/>
  <c r="C67" i="79"/>
  <c r="C71" i="79"/>
  <c r="C70" i="79"/>
  <c r="D66" i="79"/>
  <c r="D70" i="79"/>
  <c r="D69" i="79"/>
  <c r="C68" i="79"/>
  <c r="C66" i="79"/>
  <c r="D67" i="79"/>
  <c r="C69" i="79"/>
  <c r="D71" i="79"/>
  <c r="C75" i="34"/>
  <c r="E12" i="77"/>
  <c r="F12" i="77"/>
  <c r="C106" i="34"/>
  <c r="D68" i="79"/>
  <c r="C47" i="34"/>
  <c r="C38" i="89" s="1"/>
  <c r="D74" i="33"/>
  <c r="D81" i="33" s="1"/>
  <c r="D86" i="33" s="1"/>
  <c r="D94" i="33" s="1"/>
  <c r="C74" i="33"/>
  <c r="C81" i="33" s="1"/>
  <c r="D116" i="33"/>
  <c r="D305" i="33"/>
  <c r="D339" i="33" s="1"/>
  <c r="C32" i="33"/>
  <c r="C305" i="33"/>
  <c r="C339" i="33" s="1"/>
  <c r="D78" i="33"/>
  <c r="D223" i="33"/>
  <c r="C80" i="33"/>
  <c r="D36" i="33"/>
  <c r="D30" i="33"/>
  <c r="D76" i="33"/>
  <c r="D32" i="33"/>
  <c r="D80" i="33"/>
  <c r="D246" i="33"/>
  <c r="D172" i="33"/>
  <c r="C76" i="33"/>
  <c r="C34" i="33"/>
  <c r="C172" i="33"/>
  <c r="D3" i="33"/>
  <c r="C30" i="33"/>
  <c r="C222" i="33"/>
  <c r="C211" i="33"/>
  <c r="D211" i="33"/>
  <c r="E213" i="33" s="1"/>
  <c r="C246" i="33"/>
  <c r="C78" i="33"/>
  <c r="D216" i="33" l="1"/>
  <c r="C279" i="33"/>
  <c r="C161" i="33"/>
  <c r="C57" i="96"/>
  <c r="C60" i="95"/>
  <c r="D248" i="33"/>
  <c r="D279" i="33"/>
  <c r="C151" i="33"/>
  <c r="C248" i="33"/>
  <c r="D151" i="33"/>
  <c r="D237" i="33"/>
  <c r="C48" i="89"/>
  <c r="C17" i="89"/>
  <c r="C140" i="33"/>
  <c r="C108" i="33"/>
  <c r="D140" i="33"/>
  <c r="D108" i="33"/>
  <c r="C20" i="89"/>
  <c r="B19" i="86"/>
  <c r="B27" i="86"/>
  <c r="B22" i="86"/>
  <c r="D3" i="84"/>
  <c r="B17" i="86"/>
  <c r="B25" i="86"/>
  <c r="B28" i="86"/>
  <c r="B16" i="86"/>
  <c r="B23" i="86"/>
  <c r="B26" i="86"/>
  <c r="B29" i="86"/>
  <c r="C27" i="86"/>
  <c r="C16" i="86"/>
  <c r="E3" i="84"/>
  <c r="C17" i="86"/>
  <c r="C25" i="86"/>
  <c r="C28" i="86"/>
  <c r="C21" i="86"/>
  <c r="C29" i="86"/>
  <c r="C26" i="86"/>
  <c r="C63" i="86"/>
  <c r="C64" i="86"/>
  <c r="C65" i="86"/>
  <c r="C68" i="86"/>
  <c r="C69" i="86"/>
  <c r="E9" i="84"/>
  <c r="C104" i="89"/>
  <c r="B33" i="86"/>
  <c r="B41" i="86"/>
  <c r="B32" i="86"/>
  <c r="B34" i="86"/>
  <c r="B42" i="86"/>
  <c r="D5" i="84"/>
  <c r="C47" i="89"/>
  <c r="C60" i="89"/>
  <c r="C58" i="89"/>
  <c r="C81" i="89"/>
  <c r="C80" i="89"/>
  <c r="C101" i="89"/>
  <c r="C105" i="89"/>
  <c r="C6" i="89"/>
  <c r="C32" i="89"/>
  <c r="C79" i="89"/>
  <c r="C24" i="89"/>
  <c r="C27" i="89"/>
  <c r="C37" i="89"/>
  <c r="C63" i="89"/>
  <c r="C12" i="89"/>
  <c r="C31" i="89"/>
  <c r="C55" i="89"/>
  <c r="C73" i="89"/>
  <c r="C96" i="89"/>
  <c r="C95" i="89"/>
  <c r="C57" i="89"/>
  <c r="C71" i="89"/>
  <c r="C40" i="89"/>
  <c r="C36" i="89"/>
  <c r="C35" i="89"/>
  <c r="C42" i="89"/>
  <c r="C13" i="89"/>
  <c r="C23" i="89"/>
  <c r="C39" i="89"/>
  <c r="C74" i="89"/>
  <c r="C44" i="89"/>
  <c r="C67" i="89"/>
  <c r="C41" i="89"/>
  <c r="C15" i="89"/>
  <c r="C22" i="89"/>
  <c r="C29" i="89"/>
  <c r="C26" i="89"/>
  <c r="C69" i="89"/>
  <c r="C91" i="89"/>
  <c r="C72" i="89"/>
  <c r="C64" i="89"/>
  <c r="C83" i="89"/>
  <c r="C50" i="89"/>
  <c r="C62" i="89"/>
  <c r="C93" i="89"/>
  <c r="C45" i="89"/>
  <c r="C43" i="89"/>
  <c r="C34" i="89"/>
  <c r="C97" i="89"/>
  <c r="C98" i="89"/>
  <c r="C82" i="89"/>
  <c r="C100" i="89"/>
  <c r="C99" i="89"/>
  <c r="C53" i="89"/>
  <c r="C3" i="89"/>
  <c r="C16" i="89"/>
  <c r="C92" i="89"/>
  <c r="C49" i="89"/>
  <c r="C102" i="89"/>
  <c r="C68" i="89"/>
  <c r="C51" i="89"/>
  <c r="C5" i="89"/>
  <c r="C7" i="89"/>
  <c r="C8" i="89"/>
  <c r="C4" i="89"/>
  <c r="C25" i="89"/>
  <c r="C54" i="89"/>
  <c r="C65" i="89"/>
  <c r="C28" i="89"/>
  <c r="C18" i="89"/>
  <c r="C61" i="89"/>
  <c r="C11" i="89"/>
  <c r="C19" i="89"/>
  <c r="C94" i="89"/>
  <c r="C52" i="89"/>
  <c r="C70" i="89"/>
  <c r="C103" i="89"/>
  <c r="C56" i="89"/>
  <c r="C9" i="89"/>
  <c r="C30" i="89"/>
  <c r="C10" i="89"/>
  <c r="C33" i="89"/>
  <c r="C57" i="88"/>
  <c r="C106" i="89"/>
  <c r="C33" i="86"/>
  <c r="C41" i="86"/>
  <c r="C32" i="86"/>
  <c r="C34" i="86"/>
  <c r="C42" i="86"/>
  <c r="E5" i="84"/>
  <c r="B65" i="86"/>
  <c r="D9" i="84"/>
  <c r="B68" i="86"/>
  <c r="B63" i="86"/>
  <c r="B69" i="86"/>
  <c r="B64" i="86"/>
  <c r="D16" i="78"/>
  <c r="C3" i="79"/>
  <c r="C31" i="79"/>
  <c r="C35" i="79" s="1"/>
  <c r="C4" i="79"/>
  <c r="D13" i="78"/>
  <c r="C2" i="81"/>
  <c r="C43" i="79"/>
  <c r="E6" i="84"/>
  <c r="C51" i="86"/>
  <c r="C46" i="86"/>
  <c r="C44" i="86"/>
  <c r="C52" i="86"/>
  <c r="C43" i="86"/>
  <c r="C14" i="89"/>
  <c r="C66" i="89"/>
  <c r="B8" i="86"/>
  <c r="D2" i="84"/>
  <c r="B6" i="86"/>
  <c r="B14" i="86"/>
  <c r="B3" i="86"/>
  <c r="B15" i="86"/>
  <c r="B13" i="86"/>
  <c r="B58" i="86"/>
  <c r="B60" i="86"/>
  <c r="B61" i="86"/>
  <c r="D8" i="84"/>
  <c r="B56" i="86"/>
  <c r="B62" i="86"/>
  <c r="B57" i="86"/>
  <c r="C46" i="89"/>
  <c r="C75" i="89"/>
  <c r="C13" i="78"/>
  <c r="B43" i="79"/>
  <c r="C2" i="83"/>
  <c r="B2" i="81"/>
  <c r="B51" i="86"/>
  <c r="B43" i="86"/>
  <c r="B46" i="86"/>
  <c r="B44" i="86"/>
  <c r="B52" i="86"/>
  <c r="D6" i="84"/>
  <c r="C13" i="86"/>
  <c r="C3" i="86"/>
  <c r="E2" i="84"/>
  <c r="C6" i="86"/>
  <c r="C14" i="86"/>
  <c r="C9" i="86"/>
  <c r="C10" i="86"/>
  <c r="C4" i="86"/>
  <c r="C15" i="86"/>
  <c r="C60" i="86"/>
  <c r="C58" i="86"/>
  <c r="C57" i="86"/>
  <c r="C56" i="86"/>
  <c r="E8" i="84"/>
  <c r="C62" i="86"/>
  <c r="C118" i="33"/>
  <c r="C251" i="33"/>
  <c r="D118" i="33"/>
  <c r="D251" i="33"/>
  <c r="C9" i="78"/>
  <c r="C3" i="78"/>
  <c r="C5" i="79"/>
  <c r="C30" i="79"/>
  <c r="C34" i="79" s="1"/>
  <c r="D9" i="78"/>
  <c r="D7" i="78"/>
  <c r="C9" i="79"/>
  <c r="C10" i="79"/>
  <c r="D3" i="78"/>
  <c r="C7" i="78"/>
  <c r="D4" i="78"/>
  <c r="C4" i="78"/>
  <c r="C8" i="78"/>
  <c r="D8" i="78"/>
  <c r="C195" i="33"/>
  <c r="C165" i="33"/>
  <c r="C163" i="33"/>
  <c r="C155" i="33"/>
  <c r="D195" i="33"/>
  <c r="D165" i="33"/>
  <c r="D163" i="33"/>
  <c r="D155" i="33"/>
  <c r="D92" i="33"/>
  <c r="D83" i="33"/>
  <c r="D88" i="33"/>
  <c r="D173" i="33"/>
  <c r="C86" i="33"/>
  <c r="C83" i="33"/>
  <c r="D341" i="33"/>
  <c r="D175" i="33"/>
  <c r="D301" i="33"/>
  <c r="D283" i="33"/>
  <c r="D277" i="33"/>
  <c r="D267" i="33"/>
  <c r="D263" i="33"/>
  <c r="D259" i="33"/>
  <c r="D242" i="33"/>
  <c r="D295" i="33"/>
  <c r="D289" i="33"/>
  <c r="D245" i="33"/>
  <c r="D235" i="33"/>
  <c r="D229" i="33"/>
  <c r="D209" i="33"/>
  <c r="D205" i="33"/>
  <c r="D201" i="33"/>
  <c r="D187" i="33"/>
  <c r="D269" i="33"/>
  <c r="D171" i="33"/>
  <c r="D145" i="33"/>
  <c r="D134" i="33"/>
  <c r="D130" i="33"/>
  <c r="D106" i="33"/>
  <c r="D231" i="33"/>
  <c r="D132" i="33"/>
  <c r="D128" i="33"/>
  <c r="D299" i="33"/>
  <c r="D221" i="33"/>
  <c r="D123" i="33"/>
  <c r="D149" i="33"/>
  <c r="D136" i="33"/>
  <c r="D303" i="33"/>
  <c r="D153" i="33"/>
  <c r="D212" i="33"/>
  <c r="D159" i="33"/>
  <c r="D293" i="33"/>
  <c r="D161" i="33"/>
  <c r="D167" i="33"/>
  <c r="D104" i="33"/>
  <c r="D185" i="33"/>
  <c r="D197" i="33"/>
  <c r="D179" i="33"/>
  <c r="D261" i="33"/>
  <c r="D203" i="33"/>
  <c r="D239" i="33"/>
  <c r="D207" i="33"/>
  <c r="D110" i="33"/>
  <c r="D143" i="33"/>
  <c r="D157" i="33"/>
  <c r="D265" i="33"/>
  <c r="D169" i="33"/>
  <c r="D101" i="33"/>
  <c r="D113" i="33"/>
  <c r="C171" i="33"/>
  <c r="C341" i="33"/>
  <c r="C293" i="33"/>
  <c r="C239" i="33"/>
  <c r="C231" i="33"/>
  <c r="C221" i="33"/>
  <c r="C207" i="33"/>
  <c r="C203" i="33"/>
  <c r="C175" i="33"/>
  <c r="C130" i="33"/>
  <c r="C106" i="33"/>
  <c r="C299" i="33"/>
  <c r="C261" i="33"/>
  <c r="C134" i="33"/>
  <c r="C267" i="33"/>
  <c r="C263" i="33"/>
  <c r="C259" i="33"/>
  <c r="C197" i="33"/>
  <c r="C303" i="33"/>
  <c r="C269" i="33"/>
  <c r="C265" i="33"/>
  <c r="C145" i="33"/>
  <c r="C169" i="33"/>
  <c r="C157" i="33"/>
  <c r="C128" i="33"/>
  <c r="C113" i="33"/>
  <c r="C245" i="33"/>
  <c r="C209" i="33"/>
  <c r="C159" i="33"/>
  <c r="C201" i="33"/>
  <c r="C185" i="33"/>
  <c r="C283" i="33"/>
  <c r="C153" i="33"/>
  <c r="C187" i="33"/>
  <c r="C136" i="33"/>
  <c r="C295" i="33"/>
  <c r="C149" i="33"/>
  <c r="C123" i="33"/>
  <c r="C167" i="33"/>
  <c r="C132" i="33"/>
  <c r="C235" i="33"/>
  <c r="C179" i="33"/>
  <c r="C104" i="33"/>
  <c r="D213" i="33"/>
  <c r="C289" i="33"/>
  <c r="C229" i="33"/>
  <c r="C242" i="33"/>
  <c r="C277" i="33"/>
  <c r="C205" i="33"/>
  <c r="C301" i="33"/>
  <c r="C110" i="33"/>
  <c r="C101" i="33"/>
  <c r="C143" i="33"/>
  <c r="C212" i="33"/>
  <c r="D69" i="77"/>
  <c r="C69" i="77"/>
  <c r="B69" i="77"/>
  <c r="B340" i="62"/>
  <c r="B341" i="62"/>
  <c r="B342" i="62"/>
  <c r="B343" i="62"/>
  <c r="B344" i="62"/>
  <c r="B345" i="62"/>
  <c r="B346" i="62"/>
  <c r="B347" i="62"/>
  <c r="B348" i="62"/>
  <c r="C74" i="79" l="1"/>
  <c r="C17" i="78"/>
  <c r="C23" i="78"/>
  <c r="D7" i="84"/>
  <c r="E16" i="84"/>
  <c r="C7" i="85" s="1"/>
  <c r="D22" i="78"/>
  <c r="E4" i="84"/>
  <c r="C16" i="78"/>
  <c r="E23" i="84"/>
  <c r="D23" i="78"/>
  <c r="E7" i="84"/>
  <c r="E21" i="84"/>
  <c r="E15" i="84"/>
  <c r="C2" i="85" s="1"/>
  <c r="D22" i="84"/>
  <c r="D16" i="84"/>
  <c r="B8" i="85" s="1"/>
  <c r="C26" i="78"/>
  <c r="D12" i="84"/>
  <c r="D18" i="84" s="1"/>
  <c r="E10" i="84"/>
  <c r="D24" i="78"/>
  <c r="D17" i="78"/>
  <c r="D21" i="84"/>
  <c r="D15" i="84"/>
  <c r="B2" i="85" s="1"/>
  <c r="D10" i="84"/>
  <c r="C24" i="78"/>
  <c r="E22" i="84"/>
  <c r="G250" i="33"/>
  <c r="E60" i="34"/>
  <c r="D23" i="84"/>
  <c r="C22" i="78"/>
  <c r="D4" i="84"/>
  <c r="D11" i="78"/>
  <c r="C42" i="79"/>
  <c r="C26" i="79"/>
  <c r="C7" i="79"/>
  <c r="C57" i="79"/>
  <c r="C3" i="80"/>
  <c r="C44" i="79"/>
  <c r="C20" i="79"/>
  <c r="C32" i="79"/>
  <c r="D2" i="78"/>
  <c r="B44" i="79"/>
  <c r="C2" i="78"/>
  <c r="B3" i="80"/>
  <c r="B42" i="79"/>
  <c r="C11" i="78"/>
  <c r="D6" i="78"/>
  <c r="C24" i="79"/>
  <c r="C22" i="79"/>
  <c r="C23" i="79"/>
  <c r="C6" i="78"/>
  <c r="C94" i="33"/>
  <c r="C92" i="33"/>
  <c r="C3" i="85" l="1"/>
  <c r="C4" i="85"/>
  <c r="B7" i="85"/>
  <c r="B4" i="85"/>
  <c r="B9" i="85"/>
  <c r="C41" i="79"/>
  <c r="C47" i="79" s="1"/>
  <c r="D18" i="78"/>
  <c r="E12" i="84"/>
  <c r="E18" i="84" s="1"/>
  <c r="D26" i="78"/>
  <c r="H250" i="33"/>
  <c r="G60" i="34" s="1"/>
  <c r="F60" i="34"/>
  <c r="B3" i="85"/>
  <c r="B5" i="85" s="1"/>
  <c r="B46" i="79"/>
  <c r="C9" i="85"/>
  <c r="C8" i="85"/>
  <c r="B47" i="79"/>
  <c r="C18" i="78"/>
  <c r="C37" i="79"/>
  <c r="C36" i="79"/>
  <c r="C38" i="79"/>
  <c r="B50" i="79"/>
  <c r="B49" i="79"/>
  <c r="B48" i="79"/>
  <c r="C48" i="79"/>
  <c r="C50" i="79"/>
  <c r="C5" i="85" l="1"/>
  <c r="C49" i="79"/>
  <c r="B10" i="85"/>
  <c r="C10" i="85"/>
  <c r="C46" i="79"/>
  <c r="B329" i="62"/>
  <c r="B330" i="62"/>
  <c r="B331" i="62"/>
  <c r="B332" i="62"/>
  <c r="B333" i="62"/>
  <c r="B334" i="62"/>
  <c r="B335" i="62"/>
  <c r="B336" i="62"/>
  <c r="B337" i="62"/>
  <c r="B338" i="62"/>
  <c r="B339" i="62"/>
  <c r="E35" i="33"/>
  <c r="D19" i="35" s="1"/>
  <c r="B19" i="35"/>
  <c r="B300" i="62" l="1"/>
  <c r="B299" i="62"/>
  <c r="B298" i="62"/>
  <c r="B297" i="62"/>
  <c r="B296" i="62"/>
  <c r="B295" i="62"/>
  <c r="B294" i="62"/>
  <c r="B306" i="62"/>
  <c r="B307" i="62"/>
  <c r="B308" i="62"/>
  <c r="B309" i="62"/>
  <c r="B310" i="62"/>
  <c r="B311" i="62"/>
  <c r="B312" i="62"/>
  <c r="B313" i="62"/>
  <c r="B314" i="62"/>
  <c r="B315" i="62"/>
  <c r="B316" i="62"/>
  <c r="B317" i="62"/>
  <c r="B318" i="62"/>
  <c r="B319" i="62"/>
  <c r="B320" i="62"/>
  <c r="B321" i="62"/>
  <c r="B322" i="62"/>
  <c r="B323" i="62"/>
  <c r="B324" i="62"/>
  <c r="B325" i="62"/>
  <c r="B326" i="62"/>
  <c r="B327" i="62"/>
  <c r="B328" i="62"/>
  <c r="B305" i="62"/>
  <c r="B304" i="62"/>
  <c r="B303" i="62"/>
  <c r="B302" i="62"/>
  <c r="B301" i="62"/>
  <c r="B396" i="62" l="1"/>
  <c r="D396" i="62" s="1"/>
  <c r="B395" i="62"/>
  <c r="D395" i="62" s="1"/>
  <c r="B398" i="62"/>
  <c r="D398" i="62" s="1"/>
  <c r="B397" i="62"/>
  <c r="D397" i="62" s="1"/>
  <c r="F177" i="33"/>
  <c r="D34" i="79" l="1"/>
  <c r="F54" i="33"/>
  <c r="G54" i="33" s="1"/>
  <c r="H54" i="33" s="1"/>
  <c r="G319" i="33" l="1"/>
  <c r="D97" i="34"/>
  <c r="H319" i="33" l="1"/>
  <c r="G97" i="34" s="1"/>
  <c r="F97" i="34"/>
  <c r="B293" i="62"/>
  <c r="B292" i="62"/>
  <c r="B291" i="62"/>
  <c r="B263" i="62"/>
  <c r="B264" i="62"/>
  <c r="B265" i="62"/>
  <c r="B266" i="62"/>
  <c r="B267" i="62"/>
  <c r="B268" i="62"/>
  <c r="B269" i="62"/>
  <c r="B270" i="62"/>
  <c r="B271" i="62"/>
  <c r="B272" i="62"/>
  <c r="B273" i="62"/>
  <c r="B274" i="62"/>
  <c r="B275" i="62"/>
  <c r="B276" i="62"/>
  <c r="B277" i="62"/>
  <c r="B278" i="62"/>
  <c r="B279" i="62"/>
  <c r="B280" i="62"/>
  <c r="B281" i="62"/>
  <c r="B282" i="62"/>
  <c r="B283" i="62"/>
  <c r="B284" i="62"/>
  <c r="B285" i="62"/>
  <c r="B286" i="62"/>
  <c r="B287" i="62"/>
  <c r="B288" i="62"/>
  <c r="B289" i="62"/>
  <c r="B290" i="62"/>
  <c r="B262" i="62"/>
  <c r="B261" i="62"/>
  <c r="B394" i="62" l="1"/>
  <c r="D394" i="62" s="1"/>
  <c r="B393" i="62"/>
  <c r="B392" i="62"/>
  <c r="C87" i="34"/>
  <c r="C87" i="89" s="1"/>
  <c r="C85" i="34"/>
  <c r="C85" i="89" s="1"/>
  <c r="C84" i="34"/>
  <c r="C78" i="34"/>
  <c r="C78" i="89" s="1"/>
  <c r="C39" i="35"/>
  <c r="C39" i="90" s="1"/>
  <c r="C5" i="35"/>
  <c r="C5" i="90" s="1"/>
  <c r="C70" i="96" l="1"/>
  <c r="C73" i="95"/>
  <c r="C84" i="89"/>
  <c r="C70" i="88"/>
  <c r="C73" i="77"/>
  <c r="C62" i="77"/>
  <c r="C7" i="35"/>
  <c r="C3" i="35"/>
  <c r="C4" i="35"/>
  <c r="D393" i="62"/>
  <c r="C86" i="34"/>
  <c r="C77" i="34"/>
  <c r="D392" i="62"/>
  <c r="C86" i="89" l="1"/>
  <c r="C56" i="88"/>
  <c r="C59" i="95"/>
  <c r="C56" i="96"/>
  <c r="C59" i="77"/>
  <c r="D18" i="79"/>
  <c r="D19" i="79" s="1"/>
  <c r="E13" i="78"/>
  <c r="D43" i="79"/>
  <c r="D31" i="79"/>
  <c r="D35" i="79" s="1"/>
  <c r="D4" i="79"/>
  <c r="D2" i="81"/>
  <c r="D2" i="83"/>
  <c r="C77" i="89"/>
  <c r="C88" i="34"/>
  <c r="C88" i="89" s="1"/>
  <c r="C67" i="77"/>
  <c r="C2" i="35"/>
  <c r="C60" i="77"/>
  <c r="D220" i="62"/>
  <c r="F58" i="33"/>
  <c r="F55" i="33"/>
  <c r="C26" i="90" l="1"/>
  <c r="C58" i="96"/>
  <c r="C67" i="96"/>
  <c r="C61" i="95"/>
  <c r="C70" i="95"/>
  <c r="C30" i="90"/>
  <c r="C28" i="90"/>
  <c r="C31" i="35"/>
  <c r="C31" i="90" s="1"/>
  <c r="C2" i="90"/>
  <c r="C32" i="90"/>
  <c r="C25" i="90"/>
  <c r="C23" i="90"/>
  <c r="C40" i="90"/>
  <c r="C20" i="90"/>
  <c r="C9" i="90"/>
  <c r="C22" i="90"/>
  <c r="C17" i="90"/>
  <c r="C10" i="90"/>
  <c r="C16" i="90"/>
  <c r="C24" i="90"/>
  <c r="C21" i="90"/>
  <c r="C18" i="90"/>
  <c r="C27" i="90"/>
  <c r="C8" i="90"/>
  <c r="C36" i="90"/>
  <c r="C33" i="90"/>
  <c r="C29" i="90"/>
  <c r="C41" i="90"/>
  <c r="C19" i="90"/>
  <c r="E16" i="78"/>
  <c r="D3" i="79"/>
  <c r="D74" i="79"/>
  <c r="C58" i="88"/>
  <c r="C67" i="88"/>
  <c r="C4" i="90"/>
  <c r="C7" i="90"/>
  <c r="C3" i="90"/>
  <c r="C70" i="77"/>
  <c r="C61" i="77"/>
  <c r="C89" i="34"/>
  <c r="F59" i="33"/>
  <c r="C107" i="34" l="1"/>
  <c r="C89" i="89"/>
  <c r="C35" i="35"/>
  <c r="B252" i="62"/>
  <c r="B253" i="62"/>
  <c r="B254" i="62"/>
  <c r="B255" i="62"/>
  <c r="B256" i="62"/>
  <c r="B257" i="62"/>
  <c r="B258" i="62"/>
  <c r="B259" i="62"/>
  <c r="B260" i="62"/>
  <c r="F180" i="33"/>
  <c r="G180" i="33" s="1"/>
  <c r="H180" i="33" s="1"/>
  <c r="G55" i="33"/>
  <c r="H55" i="33" s="1"/>
  <c r="F51" i="33"/>
  <c r="G51" i="33" s="1"/>
  <c r="H51" i="33" s="1"/>
  <c r="F199" i="33"/>
  <c r="G199" i="33" s="1"/>
  <c r="H199" i="33" s="1"/>
  <c r="F189" i="33"/>
  <c r="G189" i="33" s="1"/>
  <c r="H189" i="33" s="1"/>
  <c r="C60" i="96" l="1"/>
  <c r="C61" i="96" s="1"/>
  <c r="C63" i="95"/>
  <c r="C64" i="95" s="1"/>
  <c r="C107" i="89"/>
  <c r="C110" i="34"/>
  <c r="C35" i="90"/>
  <c r="C60" i="88"/>
  <c r="C61" i="88" s="1"/>
  <c r="C25" i="96" s="1"/>
  <c r="C63" i="77"/>
  <c r="C64" i="77" s="1"/>
  <c r="C38" i="35"/>
  <c r="B391" i="62"/>
  <c r="D391" i="62" s="1"/>
  <c r="C4" i="96" l="1"/>
  <c r="C4" i="88"/>
  <c r="C4" i="77"/>
  <c r="C4" i="95"/>
  <c r="C31" i="95"/>
  <c r="C30" i="95"/>
  <c r="C34" i="96"/>
  <c r="C33" i="96"/>
  <c r="C38" i="90"/>
  <c r="C25" i="88"/>
  <c r="C33" i="88"/>
  <c r="C34" i="88"/>
  <c r="C30" i="77"/>
  <c r="C31" i="77"/>
  <c r="B37" i="35"/>
  <c r="B37" i="90" s="1"/>
  <c r="F181" i="33"/>
  <c r="G181" i="33" s="1"/>
  <c r="H181" i="33" s="1"/>
  <c r="B103" i="34"/>
  <c r="B101" i="34"/>
  <c r="B100" i="34"/>
  <c r="B99" i="34"/>
  <c r="B96" i="34"/>
  <c r="B95" i="34"/>
  <c r="B87" i="34"/>
  <c r="B86" i="34"/>
  <c r="B85" i="34"/>
  <c r="B84" i="34"/>
  <c r="B83" i="34"/>
  <c r="B78" i="34"/>
  <c r="B77" i="34"/>
  <c r="B74" i="34"/>
  <c r="B73" i="34"/>
  <c r="B65" i="34"/>
  <c r="B64" i="34"/>
  <c r="B61" i="34"/>
  <c r="B60" i="34"/>
  <c r="B58" i="34"/>
  <c r="B56" i="34"/>
  <c r="B54" i="34"/>
  <c r="B51" i="34"/>
  <c r="B50" i="34"/>
  <c r="B45" i="34"/>
  <c r="B44" i="34"/>
  <c r="B43" i="34"/>
  <c r="B42" i="34"/>
  <c r="B41" i="34"/>
  <c r="B40" i="34"/>
  <c r="B39" i="34"/>
  <c r="B37" i="34"/>
  <c r="B36" i="34"/>
  <c r="B35" i="34"/>
  <c r="B34" i="34"/>
  <c r="B33" i="34"/>
  <c r="B32" i="34"/>
  <c r="B31" i="34"/>
  <c r="B28" i="34"/>
  <c r="B27" i="34"/>
  <c r="B26" i="34"/>
  <c r="B24" i="34"/>
  <c r="B22" i="34"/>
  <c r="B15" i="34"/>
  <c r="B14" i="34"/>
  <c r="B13" i="34"/>
  <c r="B12" i="34"/>
  <c r="B10" i="34"/>
  <c r="B5" i="34"/>
  <c r="B4" i="34"/>
  <c r="B40" i="35"/>
  <c r="B39" i="35"/>
  <c r="B39" i="90" s="1"/>
  <c r="B36" i="35"/>
  <c r="B20" i="35"/>
  <c r="B15" i="35"/>
  <c r="B15" i="90" s="1"/>
  <c r="B14" i="35"/>
  <c r="B14" i="90" s="1"/>
  <c r="B13" i="35"/>
  <c r="B13" i="90" s="1"/>
  <c r="B12" i="35"/>
  <c r="B12" i="90" s="1"/>
  <c r="B11" i="35"/>
  <c r="B11" i="90" s="1"/>
  <c r="B13" i="88" l="1"/>
  <c r="B13" i="95"/>
  <c r="B13" i="96"/>
  <c r="B13" i="77"/>
  <c r="B8" i="96"/>
  <c r="B8" i="88"/>
  <c r="B8" i="77"/>
  <c r="B8" i="95"/>
  <c r="B9" i="95"/>
  <c r="B9" i="96"/>
  <c r="B9" i="88"/>
  <c r="B9" i="77"/>
  <c r="C15" i="77"/>
  <c r="C15" i="95"/>
  <c r="C15" i="96"/>
  <c r="C15" i="88"/>
  <c r="C16" i="88"/>
  <c r="C16" i="96"/>
  <c r="C16" i="95"/>
  <c r="C16" i="77"/>
  <c r="C34" i="95"/>
  <c r="C35" i="95" s="1"/>
  <c r="C37" i="96"/>
  <c r="C38" i="96" s="1"/>
  <c r="B62" i="95"/>
  <c r="B59" i="96"/>
  <c r="B70" i="96"/>
  <c r="C71" i="96" s="1"/>
  <c r="B73" i="95"/>
  <c r="C74" i="95" s="1"/>
  <c r="C37" i="88"/>
  <c r="C38" i="88" s="1"/>
  <c r="B70" i="88"/>
  <c r="C71" i="88" s="1"/>
  <c r="B73" i="77"/>
  <c r="B59" i="88"/>
  <c r="B88" i="34"/>
  <c r="B46" i="34"/>
  <c r="C34" i="77"/>
  <c r="C35" i="77" s="1"/>
  <c r="B62" i="77"/>
  <c r="B91" i="34"/>
  <c r="B52" i="34"/>
  <c r="B16" i="34"/>
  <c r="B3" i="34"/>
  <c r="B8" i="34"/>
  <c r="B3" i="35"/>
  <c r="B4" i="35"/>
  <c r="B33" i="35"/>
  <c r="B32" i="35"/>
  <c r="B105" i="34"/>
  <c r="B18" i="35"/>
  <c r="B8" i="35"/>
  <c r="B34" i="35"/>
  <c r="B7" i="34"/>
  <c r="C18" i="77" s="1"/>
  <c r="B49" i="34"/>
  <c r="B9" i="35"/>
  <c r="B10" i="35"/>
  <c r="B16" i="35"/>
  <c r="B5" i="35"/>
  <c r="B5" i="90" s="1"/>
  <c r="B57" i="34"/>
  <c r="C19" i="96" s="1"/>
  <c r="B17" i="35"/>
  <c r="B34" i="90" l="1"/>
  <c r="B11" i="95"/>
  <c r="B11" i="77"/>
  <c r="B11" i="96"/>
  <c r="B11" i="88"/>
  <c r="C19" i="88"/>
  <c r="C17" i="96"/>
  <c r="C17" i="88"/>
  <c r="C17" i="95"/>
  <c r="C17" i="77"/>
  <c r="C19" i="95"/>
  <c r="C18" i="95"/>
  <c r="C18" i="88"/>
  <c r="C18" i="96"/>
  <c r="C19" i="77"/>
  <c r="C21" i="95"/>
  <c r="B59" i="77"/>
  <c r="B70" i="77" s="1"/>
  <c r="B56" i="88"/>
  <c r="C26" i="88" s="1"/>
  <c r="B56" i="96"/>
  <c r="B59" i="95"/>
  <c r="B68" i="88"/>
  <c r="C69" i="88" s="1"/>
  <c r="B71" i="95"/>
  <c r="C72" i="95" s="1"/>
  <c r="B68" i="96"/>
  <c r="C69" i="96" s="1"/>
  <c r="B71" i="77"/>
  <c r="C72" i="77" s="1"/>
  <c r="B20" i="34"/>
  <c r="B104" i="34"/>
  <c r="B75" i="34"/>
  <c r="B7" i="35"/>
  <c r="C74" i="77"/>
  <c r="C66" i="77"/>
  <c r="B2" i="35"/>
  <c r="C21" i="88" l="1"/>
  <c r="C21" i="77"/>
  <c r="C21" i="96"/>
  <c r="B3" i="90"/>
  <c r="B26" i="90"/>
  <c r="C72" i="96"/>
  <c r="C75" i="95"/>
  <c r="B32" i="90"/>
  <c r="C63" i="96"/>
  <c r="C66" i="95"/>
  <c r="B70" i="95"/>
  <c r="C26" i="96"/>
  <c r="B67" i="96"/>
  <c r="B7" i="90"/>
  <c r="B106" i="34"/>
  <c r="C63" i="88"/>
  <c r="B2" i="90"/>
  <c r="B25" i="90"/>
  <c r="B29" i="90"/>
  <c r="B27" i="90"/>
  <c r="B23" i="90"/>
  <c r="B24" i="90"/>
  <c r="B22" i="90"/>
  <c r="B21" i="90"/>
  <c r="B19" i="90"/>
  <c r="C72" i="88"/>
  <c r="B20" i="90"/>
  <c r="B40" i="90"/>
  <c r="B36" i="90"/>
  <c r="B17" i="90"/>
  <c r="B10" i="90"/>
  <c r="B16" i="90"/>
  <c r="B33" i="90"/>
  <c r="B67" i="88"/>
  <c r="B18" i="90"/>
  <c r="B8" i="90"/>
  <c r="B4" i="90"/>
  <c r="B9" i="90"/>
  <c r="C75" i="77"/>
  <c r="B31" i="35"/>
  <c r="B31" i="90" s="1"/>
  <c r="B47" i="34"/>
  <c r="B38" i="89" s="1"/>
  <c r="B89" i="34"/>
  <c r="B251" i="62"/>
  <c r="B250" i="62"/>
  <c r="B249" i="62"/>
  <c r="B248" i="62"/>
  <c r="B247" i="62"/>
  <c r="B246" i="62"/>
  <c r="B245" i="62"/>
  <c r="B244" i="62"/>
  <c r="B243" i="62"/>
  <c r="B242" i="62"/>
  <c r="B241" i="62"/>
  <c r="B192" i="62"/>
  <c r="B193" i="62"/>
  <c r="B194" i="62"/>
  <c r="B195" i="62"/>
  <c r="B196" i="62"/>
  <c r="B197" i="62"/>
  <c r="B198" i="62"/>
  <c r="B199" i="62"/>
  <c r="B200" i="62"/>
  <c r="B201" i="62"/>
  <c r="B202" i="62"/>
  <c r="B203" i="62"/>
  <c r="B204" i="62"/>
  <c r="B205" i="62"/>
  <c r="B206" i="62"/>
  <c r="B207" i="62"/>
  <c r="B208" i="62"/>
  <c r="B209" i="62"/>
  <c r="B210" i="62"/>
  <c r="B211" i="62"/>
  <c r="B212" i="62"/>
  <c r="B213" i="62"/>
  <c r="B214" i="62"/>
  <c r="B215" i="62"/>
  <c r="B216" i="62"/>
  <c r="B217" i="62"/>
  <c r="B218" i="62"/>
  <c r="B219" i="62"/>
  <c r="B220" i="62"/>
  <c r="B221" i="62"/>
  <c r="B222" i="62"/>
  <c r="B223" i="62"/>
  <c r="B224" i="62"/>
  <c r="B225" i="62"/>
  <c r="B226" i="62"/>
  <c r="B227" i="62"/>
  <c r="B228" i="62"/>
  <c r="B229" i="62"/>
  <c r="B230" i="62"/>
  <c r="B231" i="62"/>
  <c r="B232" i="62"/>
  <c r="B233" i="62"/>
  <c r="B234" i="62"/>
  <c r="B235" i="62"/>
  <c r="B236" i="62"/>
  <c r="B237" i="62"/>
  <c r="B238" i="62"/>
  <c r="B239" i="62"/>
  <c r="B240" i="62"/>
  <c r="D6" i="35"/>
  <c r="D6" i="90" s="1"/>
  <c r="D105" i="34"/>
  <c r="D91" i="34"/>
  <c r="D95" i="34"/>
  <c r="D96" i="34"/>
  <c r="D99" i="34"/>
  <c r="D100" i="34"/>
  <c r="D101" i="34"/>
  <c r="D102" i="34"/>
  <c r="D103" i="34"/>
  <c r="D85" i="34"/>
  <c r="D51" i="34"/>
  <c r="D54" i="34"/>
  <c r="D56" i="34"/>
  <c r="D57" i="34"/>
  <c r="D60" i="34"/>
  <c r="D64" i="34"/>
  <c r="D65" i="34"/>
  <c r="D68" i="34"/>
  <c r="D73" i="34"/>
  <c r="D45" i="34"/>
  <c r="D44" i="34"/>
  <c r="D43" i="34"/>
  <c r="D42" i="34"/>
  <c r="D39" i="34"/>
  <c r="D40" i="34"/>
  <c r="D41" i="34"/>
  <c r="D35" i="34"/>
  <c r="D36" i="34"/>
  <c r="D37" i="34"/>
  <c r="D33" i="34"/>
  <c r="D34" i="34"/>
  <c r="D32" i="34"/>
  <c r="D31" i="34"/>
  <c r="D28" i="34"/>
  <c r="D27" i="34"/>
  <c r="D26" i="34"/>
  <c r="D24" i="34"/>
  <c r="D22" i="34"/>
  <c r="D19" i="34"/>
  <c r="D18" i="34"/>
  <c r="D16" i="34"/>
  <c r="D15" i="34"/>
  <c r="D8" i="34"/>
  <c r="D5" i="34"/>
  <c r="D4" i="34"/>
  <c r="D39" i="35"/>
  <c r="D39" i="90" s="1"/>
  <c r="E91" i="33"/>
  <c r="E82" i="33"/>
  <c r="D36" i="35" s="1"/>
  <c r="E79" i="33"/>
  <c r="D34" i="35" s="1"/>
  <c r="E77" i="33"/>
  <c r="E75" i="33"/>
  <c r="E57" i="33"/>
  <c r="E33" i="33"/>
  <c r="D18" i="35" s="1"/>
  <c r="E31" i="33"/>
  <c r="D17" i="35" s="1"/>
  <c r="E29" i="33"/>
  <c r="D16" i="35" s="1"/>
  <c r="E27" i="33"/>
  <c r="D15" i="35" s="1"/>
  <c r="D15" i="90" s="1"/>
  <c r="E25" i="33"/>
  <c r="D14" i="35" s="1"/>
  <c r="D14" i="90" s="1"/>
  <c r="E23" i="33"/>
  <c r="D13" i="35" s="1"/>
  <c r="D13" i="90" s="1"/>
  <c r="E21" i="33"/>
  <c r="D12" i="35" s="1"/>
  <c r="D12" i="90" s="1"/>
  <c r="E19" i="33"/>
  <c r="D11" i="35" s="1"/>
  <c r="D11" i="90" s="1"/>
  <c r="E17" i="33"/>
  <c r="E15" i="33"/>
  <c r="E13" i="33"/>
  <c r="D8" i="35" s="1"/>
  <c r="E10" i="33"/>
  <c r="E8" i="33"/>
  <c r="D5" i="35" s="1"/>
  <c r="D5" i="90" s="1"/>
  <c r="E6" i="33"/>
  <c r="E4" i="33"/>
  <c r="E5" i="35"/>
  <c r="E5" i="90" s="1"/>
  <c r="F5" i="35"/>
  <c r="F5" i="90" s="1"/>
  <c r="G5" i="35"/>
  <c r="G5" i="90" s="1"/>
  <c r="G6" i="35"/>
  <c r="G6" i="90" s="1"/>
  <c r="E39" i="35"/>
  <c r="E39" i="90" s="1"/>
  <c r="F39" i="35"/>
  <c r="F39" i="90" s="1"/>
  <c r="G39" i="35"/>
  <c r="G39" i="90" s="1"/>
  <c r="D12" i="86"/>
  <c r="D21" i="86"/>
  <c r="D45" i="86"/>
  <c r="D66" i="86"/>
  <c r="G58" i="33"/>
  <c r="D9" i="35" l="1"/>
  <c r="E16" i="33"/>
  <c r="F141" i="33"/>
  <c r="G141" i="33" s="1"/>
  <c r="H141" i="33" s="1"/>
  <c r="E119" i="33"/>
  <c r="D34" i="90"/>
  <c r="D11" i="95"/>
  <c r="D11" i="88"/>
  <c r="D11" i="96"/>
  <c r="D11" i="77"/>
  <c r="D10" i="35"/>
  <c r="E18" i="33"/>
  <c r="F18" i="33" s="1"/>
  <c r="G18" i="33" s="1"/>
  <c r="H18" i="33" s="1"/>
  <c r="D98" i="34"/>
  <c r="D104" i="34" s="1"/>
  <c r="F321" i="33"/>
  <c r="E98" i="34" s="1"/>
  <c r="E56" i="33"/>
  <c r="D7" i="34"/>
  <c r="D17" i="77"/>
  <c r="D17" i="88"/>
  <c r="D17" i="96"/>
  <c r="D17" i="95"/>
  <c r="D8" i="77"/>
  <c r="E8" i="77" s="1"/>
  <c r="F8" i="77" s="1"/>
  <c r="G8" i="77" s="1"/>
  <c r="D8" i="95"/>
  <c r="D8" i="96"/>
  <c r="D8" i="88"/>
  <c r="D9" i="96"/>
  <c r="E9" i="96" s="1"/>
  <c r="F9" i="96" s="1"/>
  <c r="G9" i="96" s="1"/>
  <c r="D9" i="95"/>
  <c r="E9" i="95" s="1"/>
  <c r="F9" i="95" s="1"/>
  <c r="G9" i="95" s="1"/>
  <c r="D9" i="77"/>
  <c r="E9" i="77" s="1"/>
  <c r="F9" i="77" s="1"/>
  <c r="G9" i="77" s="1"/>
  <c r="D9" i="88"/>
  <c r="E9" i="88" s="1"/>
  <c r="F9" i="88" s="1"/>
  <c r="G9" i="88" s="1"/>
  <c r="D15" i="77"/>
  <c r="D15" i="95"/>
  <c r="D15" i="96"/>
  <c r="D15" i="88"/>
  <c r="D59" i="96"/>
  <c r="D62" i="95"/>
  <c r="B57" i="96"/>
  <c r="B58" i="96" s="1"/>
  <c r="C65" i="95"/>
  <c r="C68" i="95" s="1"/>
  <c r="C62" i="96"/>
  <c r="C65" i="96" s="1"/>
  <c r="B60" i="95"/>
  <c r="B61" i="95" s="1"/>
  <c r="D74" i="34"/>
  <c r="D49" i="34"/>
  <c r="F249" i="33"/>
  <c r="B48" i="89"/>
  <c r="B17" i="89"/>
  <c r="D3" i="34"/>
  <c r="D67" i="34"/>
  <c r="D69" i="34"/>
  <c r="B104" i="89"/>
  <c r="F6" i="84"/>
  <c r="D51" i="86"/>
  <c r="D43" i="86"/>
  <c r="D44" i="86"/>
  <c r="D52" i="86"/>
  <c r="D32" i="86"/>
  <c r="D33" i="86"/>
  <c r="D41" i="86"/>
  <c r="D36" i="86"/>
  <c r="F5" i="84"/>
  <c r="D34" i="86"/>
  <c r="D42" i="86"/>
  <c r="D59" i="88"/>
  <c r="D29" i="86"/>
  <c r="D19" i="86"/>
  <c r="D27" i="86"/>
  <c r="D16" i="86"/>
  <c r="D26" i="86"/>
  <c r="D22" i="86"/>
  <c r="F3" i="84"/>
  <c r="D17" i="86"/>
  <c r="D25" i="86"/>
  <c r="D28" i="86"/>
  <c r="D5" i="86"/>
  <c r="D13" i="86"/>
  <c r="D3" i="86"/>
  <c r="F2" i="84"/>
  <c r="D15" i="86"/>
  <c r="D6" i="86"/>
  <c r="D14" i="86"/>
  <c r="D9" i="86"/>
  <c r="B75" i="89"/>
  <c r="F230" i="33"/>
  <c r="D52" i="34"/>
  <c r="D57" i="86"/>
  <c r="D62" i="86"/>
  <c r="D60" i="86"/>
  <c r="D58" i="86"/>
  <c r="D56" i="86"/>
  <c r="F8" i="84"/>
  <c r="B106" i="89"/>
  <c r="B57" i="88"/>
  <c r="B58" i="88" s="1"/>
  <c r="C62" i="88"/>
  <c r="C65" i="88" s="1"/>
  <c r="B47" i="89"/>
  <c r="B81" i="89"/>
  <c r="B29" i="89"/>
  <c r="B72" i="89"/>
  <c r="B18" i="89"/>
  <c r="B30" i="89"/>
  <c r="B92" i="89"/>
  <c r="B62" i="89"/>
  <c r="B94" i="89"/>
  <c r="B80" i="89"/>
  <c r="B68" i="89"/>
  <c r="B98" i="89"/>
  <c r="B19" i="89"/>
  <c r="B23" i="89"/>
  <c r="B69" i="89"/>
  <c r="B97" i="89"/>
  <c r="B63" i="89"/>
  <c r="B53" i="89"/>
  <c r="B11" i="89"/>
  <c r="B93" i="89"/>
  <c r="B67" i="89"/>
  <c r="B70" i="89"/>
  <c r="B82" i="89"/>
  <c r="B71" i="89"/>
  <c r="B6" i="89"/>
  <c r="B25" i="89"/>
  <c r="B9" i="89"/>
  <c r="B79" i="89"/>
  <c r="B55" i="89"/>
  <c r="B22" i="89"/>
  <c r="B64" i="89"/>
  <c r="B10" i="89"/>
  <c r="B61" i="89"/>
  <c r="B87" i="89"/>
  <c r="B95" i="89"/>
  <c r="B58" i="89"/>
  <c r="B99" i="89"/>
  <c r="B84" i="89"/>
  <c r="B27" i="89"/>
  <c r="B28" i="89"/>
  <c r="B13" i="89"/>
  <c r="B34" i="89"/>
  <c r="B43" i="89"/>
  <c r="B77" i="89"/>
  <c r="B42" i="89"/>
  <c r="B35" i="89"/>
  <c r="B101" i="89"/>
  <c r="B37" i="89"/>
  <c r="B39" i="89"/>
  <c r="B31" i="89"/>
  <c r="B44" i="89"/>
  <c r="B4" i="89"/>
  <c r="B96" i="89"/>
  <c r="B73" i="89"/>
  <c r="B83" i="89"/>
  <c r="B50" i="89"/>
  <c r="B51" i="89"/>
  <c r="B14" i="89"/>
  <c r="B5" i="89"/>
  <c r="B65" i="89"/>
  <c r="B66" i="89"/>
  <c r="B32" i="89"/>
  <c r="B26" i="89"/>
  <c r="B78" i="89"/>
  <c r="B85" i="89"/>
  <c r="B86" i="89"/>
  <c r="B40" i="89"/>
  <c r="B41" i="89"/>
  <c r="B15" i="89"/>
  <c r="B100" i="89"/>
  <c r="B12" i="89"/>
  <c r="B36" i="89"/>
  <c r="B24" i="89"/>
  <c r="B102" i="89"/>
  <c r="B103" i="89"/>
  <c r="B54" i="89"/>
  <c r="B56" i="89"/>
  <c r="B33" i="89"/>
  <c r="B45" i="89"/>
  <c r="B60" i="89"/>
  <c r="B74" i="89"/>
  <c r="B46" i="89"/>
  <c r="B3" i="89"/>
  <c r="B105" i="89"/>
  <c r="B16" i="89"/>
  <c r="B7" i="89"/>
  <c r="B52" i="89"/>
  <c r="B91" i="89"/>
  <c r="B49" i="89"/>
  <c r="B88" i="89"/>
  <c r="B8" i="89"/>
  <c r="B57" i="89"/>
  <c r="D64" i="86"/>
  <c r="F9" i="84"/>
  <c r="D63" i="86"/>
  <c r="D69" i="86"/>
  <c r="D65" i="86"/>
  <c r="D68" i="86"/>
  <c r="B89" i="89"/>
  <c r="B20" i="89"/>
  <c r="D32" i="35"/>
  <c r="E336" i="33"/>
  <c r="D40" i="35"/>
  <c r="D33" i="35"/>
  <c r="E68" i="34"/>
  <c r="D84" i="34"/>
  <c r="F234" i="33"/>
  <c r="E54" i="34" s="1"/>
  <c r="D10" i="34"/>
  <c r="F124" i="33"/>
  <c r="D46" i="34"/>
  <c r="E12" i="33"/>
  <c r="B60" i="77"/>
  <c r="B61" i="77" s="1"/>
  <c r="C65" i="77"/>
  <c r="C68" i="77" s="1"/>
  <c r="D62" i="77"/>
  <c r="E5" i="33"/>
  <c r="F200" i="33"/>
  <c r="D86" i="34"/>
  <c r="D77" i="34"/>
  <c r="B388" i="62"/>
  <c r="B387" i="62"/>
  <c r="B385" i="62"/>
  <c r="D381" i="62"/>
  <c r="D377" i="62"/>
  <c r="D373" i="62"/>
  <c r="D382" i="62"/>
  <c r="D379" i="62"/>
  <c r="D375" i="62"/>
  <c r="D370" i="62"/>
  <c r="B386" i="62"/>
  <c r="D384" i="62"/>
  <c r="D383" i="62"/>
  <c r="D380" i="62"/>
  <c r="D378" i="62"/>
  <c r="D376" i="62"/>
  <c r="D374" i="62"/>
  <c r="D372" i="62"/>
  <c r="D371" i="62"/>
  <c r="D78" i="34"/>
  <c r="B390" i="62"/>
  <c r="D390" i="62" s="1"/>
  <c r="F16" i="33"/>
  <c r="G16" i="33" s="1"/>
  <c r="H16" i="33" s="1"/>
  <c r="F57" i="33"/>
  <c r="G57" i="33" s="1"/>
  <c r="H57" i="33" s="1"/>
  <c r="H315" i="33"/>
  <c r="G95" i="34" s="1"/>
  <c r="F329" i="33"/>
  <c r="F4" i="33"/>
  <c r="B35" i="35"/>
  <c r="B107" i="34"/>
  <c r="B107" i="89" s="1"/>
  <c r="F10" i="33"/>
  <c r="B389" i="62"/>
  <c r="F243" i="33"/>
  <c r="G243" i="33" s="1"/>
  <c r="H243" i="33" s="1"/>
  <c r="G59" i="33"/>
  <c r="E14" i="33"/>
  <c r="D4" i="35"/>
  <c r="F114" i="33"/>
  <c r="E41" i="33"/>
  <c r="F41" i="33" s="1"/>
  <c r="D3" i="35"/>
  <c r="E2" i="33"/>
  <c r="F240" i="33"/>
  <c r="G240" i="33" s="1"/>
  <c r="H240" i="33" s="1"/>
  <c r="D87" i="34"/>
  <c r="F14" i="33" l="1"/>
  <c r="G14" i="33" s="1"/>
  <c r="H14" i="33" s="1"/>
  <c r="D70" i="96"/>
  <c r="D71" i="96" s="1"/>
  <c r="D23" i="96" s="1"/>
  <c r="E8" i="95"/>
  <c r="F8" i="95" s="1"/>
  <c r="G8" i="95" s="1"/>
  <c r="E8" i="96"/>
  <c r="F8" i="96" s="1"/>
  <c r="G8" i="96" s="1"/>
  <c r="D16" i="77"/>
  <c r="D16" i="96"/>
  <c r="D16" i="95"/>
  <c r="D16" i="88"/>
  <c r="D18" i="95"/>
  <c r="D18" i="96"/>
  <c r="D18" i="88"/>
  <c r="D18" i="77"/>
  <c r="E8" i="88"/>
  <c r="F8" i="88" s="1"/>
  <c r="G8" i="88" s="1"/>
  <c r="B60" i="96"/>
  <c r="B61" i="96" s="1"/>
  <c r="B63" i="95"/>
  <c r="B64" i="95" s="1"/>
  <c r="G249" i="33"/>
  <c r="H249" i="33" s="1"/>
  <c r="F119" i="33"/>
  <c r="F117" i="33" s="1"/>
  <c r="E9" i="34" s="1"/>
  <c r="D59" i="77"/>
  <c r="D56" i="88"/>
  <c r="D56" i="96"/>
  <c r="D59" i="95"/>
  <c r="F111" i="33"/>
  <c r="F109" i="33" s="1"/>
  <c r="F138" i="33"/>
  <c r="G138" i="33" s="1"/>
  <c r="H138" i="33" s="1"/>
  <c r="D73" i="77"/>
  <c r="D73" i="95"/>
  <c r="D74" i="95" s="1"/>
  <c r="D23" i="95" s="1"/>
  <c r="D20" i="34"/>
  <c r="D47" i="34" s="1"/>
  <c r="B110" i="34"/>
  <c r="D106" i="34"/>
  <c r="F22" i="84"/>
  <c r="B60" i="88"/>
  <c r="B61" i="88" s="1"/>
  <c r="B35" i="90"/>
  <c r="F7" i="84"/>
  <c r="E23" i="78"/>
  <c r="F10" i="84"/>
  <c r="E24" i="78"/>
  <c r="E22" i="78"/>
  <c r="F4" i="84"/>
  <c r="G329" i="33"/>
  <c r="E102" i="34"/>
  <c r="D70" i="88"/>
  <c r="D71" i="88" s="1"/>
  <c r="D23" i="88" s="1"/>
  <c r="F21" i="84"/>
  <c r="F15" i="84"/>
  <c r="D2" i="85" s="1"/>
  <c r="F23" i="84"/>
  <c r="F16" i="84"/>
  <c r="D7" i="85" s="1"/>
  <c r="G230" i="33"/>
  <c r="E52" i="34"/>
  <c r="D88" i="34"/>
  <c r="G234" i="33"/>
  <c r="F54" i="34" s="1"/>
  <c r="G124" i="33"/>
  <c r="G200" i="33"/>
  <c r="E41" i="34"/>
  <c r="E74" i="33"/>
  <c r="E81" i="33" s="1"/>
  <c r="E83" i="33" s="1"/>
  <c r="F83" i="33" s="1"/>
  <c r="G83" i="33" s="1"/>
  <c r="H83" i="33" s="1"/>
  <c r="B63" i="77"/>
  <c r="B64" i="77" s="1"/>
  <c r="E3" i="33"/>
  <c r="E36" i="33"/>
  <c r="F36" i="33" s="1"/>
  <c r="G36" i="33" s="1"/>
  <c r="H36" i="33" s="1"/>
  <c r="G317" i="33"/>
  <c r="F96" i="34" s="1"/>
  <c r="F56" i="33"/>
  <c r="F112" i="33"/>
  <c r="E8" i="34" s="1"/>
  <c r="G307" i="33"/>
  <c r="D388" i="62"/>
  <c r="G321" i="33"/>
  <c r="F98" i="34" s="1"/>
  <c r="D387" i="62"/>
  <c r="D385" i="62"/>
  <c r="D386" i="62"/>
  <c r="F46" i="33"/>
  <c r="G284" i="33"/>
  <c r="E3" i="35"/>
  <c r="E80" i="33"/>
  <c r="F80" i="33" s="1"/>
  <c r="G80" i="33" s="1"/>
  <c r="H80" i="33" s="1"/>
  <c r="G10" i="33"/>
  <c r="H10" i="33" s="1"/>
  <c r="C6" i="35" s="1"/>
  <c r="C6" i="90" s="1"/>
  <c r="F17" i="33"/>
  <c r="E10" i="35" s="1"/>
  <c r="E78" i="33"/>
  <c r="F78" i="33" s="1"/>
  <c r="G78" i="33" s="1"/>
  <c r="H78" i="33" s="1"/>
  <c r="E34" i="33"/>
  <c r="E30" i="33"/>
  <c r="F30" i="33" s="1"/>
  <c r="E76" i="33"/>
  <c r="F76" i="33" s="1"/>
  <c r="G76" i="33" s="1"/>
  <c r="H76" i="33" s="1"/>
  <c r="E32" i="33"/>
  <c r="F32" i="33" s="1"/>
  <c r="G32" i="33" s="1"/>
  <c r="H32" i="33" s="1"/>
  <c r="G137" i="33"/>
  <c r="H137" i="33" s="1"/>
  <c r="G4" i="33"/>
  <c r="B38" i="35"/>
  <c r="D389" i="62"/>
  <c r="D401" i="62"/>
  <c r="E78" i="34"/>
  <c r="D2" i="35"/>
  <c r="G41" i="33"/>
  <c r="H41" i="33" s="1"/>
  <c r="H58" i="33"/>
  <c r="H59" i="33"/>
  <c r="D7" i="35"/>
  <c r="E338" i="33"/>
  <c r="B4" i="95" l="1"/>
  <c r="B21" i="95" s="1"/>
  <c r="B4" i="96"/>
  <c r="B21" i="96" s="1"/>
  <c r="B4" i="77"/>
  <c r="B21" i="77" s="1"/>
  <c r="B4" i="88"/>
  <c r="B21" i="88" s="1"/>
  <c r="G56" i="33"/>
  <c r="H56" i="33" s="1"/>
  <c r="E7" i="34"/>
  <c r="D7" i="90"/>
  <c r="D40" i="90"/>
  <c r="D72" i="96"/>
  <c r="D75" i="95"/>
  <c r="D26" i="90"/>
  <c r="B30" i="95"/>
  <c r="B31" i="95"/>
  <c r="C74" i="96"/>
  <c r="C73" i="96"/>
  <c r="C77" i="95"/>
  <c r="C76" i="95"/>
  <c r="B33" i="96"/>
  <c r="B34" i="96"/>
  <c r="G111" i="33"/>
  <c r="H111" i="33" s="1"/>
  <c r="D26" i="88"/>
  <c r="G119" i="33"/>
  <c r="H119" i="33" s="1"/>
  <c r="D57" i="96"/>
  <c r="D58" i="96" s="1"/>
  <c r="D60" i="95"/>
  <c r="D61" i="95" s="1"/>
  <c r="B49" i="95" s="1"/>
  <c r="B55" i="95"/>
  <c r="B53" i="96"/>
  <c r="F116" i="33"/>
  <c r="G116" i="33" s="1"/>
  <c r="H116" i="33" s="1"/>
  <c r="D70" i="95"/>
  <c r="D67" i="96"/>
  <c r="D26" i="96"/>
  <c r="D38" i="89"/>
  <c r="D59" i="89"/>
  <c r="D48" i="89"/>
  <c r="D17" i="89"/>
  <c r="D87" i="89"/>
  <c r="D8" i="85"/>
  <c r="D33" i="90"/>
  <c r="D84" i="89"/>
  <c r="D9" i="85"/>
  <c r="D404" i="62"/>
  <c r="D52" i="89"/>
  <c r="D4" i="85"/>
  <c r="D32" i="90"/>
  <c r="D88" i="89"/>
  <c r="D86" i="89"/>
  <c r="D78" i="89"/>
  <c r="H307" i="33"/>
  <c r="G91" i="34" s="1"/>
  <c r="F91" i="34"/>
  <c r="H230" i="33"/>
  <c r="G52" i="34" s="1"/>
  <c r="F52" i="34"/>
  <c r="H329" i="33"/>
  <c r="G102" i="34" s="1"/>
  <c r="F102" i="34"/>
  <c r="D3" i="85"/>
  <c r="D10" i="89"/>
  <c r="E17" i="78"/>
  <c r="B38" i="90"/>
  <c r="C74" i="88"/>
  <c r="C73" i="88"/>
  <c r="D3" i="90"/>
  <c r="D20" i="89"/>
  <c r="B48" i="88"/>
  <c r="B50" i="88" s="1"/>
  <c r="E26" i="78"/>
  <c r="F12" i="84"/>
  <c r="F18" i="84" s="1"/>
  <c r="B33" i="88"/>
  <c r="B34" i="88"/>
  <c r="G68" i="34"/>
  <c r="F68" i="34"/>
  <c r="D104" i="89"/>
  <c r="D77" i="89"/>
  <c r="D46" i="89"/>
  <c r="D66" i="89"/>
  <c r="D57" i="88"/>
  <c r="D58" i="88" s="1"/>
  <c r="D106" i="89"/>
  <c r="B53" i="88"/>
  <c r="D72" i="88"/>
  <c r="D2" i="90"/>
  <c r="D21" i="90"/>
  <c r="D29" i="90"/>
  <c r="D25" i="90"/>
  <c r="D20" i="90"/>
  <c r="D28" i="90"/>
  <c r="D22" i="90"/>
  <c r="D30" i="90"/>
  <c r="D27" i="90"/>
  <c r="D23" i="90"/>
  <c r="D24" i="90"/>
  <c r="D19" i="90"/>
  <c r="D16" i="90"/>
  <c r="D10" i="90"/>
  <c r="D18" i="90"/>
  <c r="D36" i="90"/>
  <c r="D8" i="90"/>
  <c r="D9" i="90"/>
  <c r="D17" i="90"/>
  <c r="D47" i="89"/>
  <c r="D82" i="89"/>
  <c r="D53" i="89"/>
  <c r="D50" i="89"/>
  <c r="D94" i="89"/>
  <c r="D61" i="89"/>
  <c r="D71" i="89"/>
  <c r="D79" i="89"/>
  <c r="D23" i="89"/>
  <c r="D62" i="89"/>
  <c r="D69" i="89"/>
  <c r="D30" i="89"/>
  <c r="D25" i="89"/>
  <c r="D55" i="89"/>
  <c r="D70" i="89"/>
  <c r="D63" i="89"/>
  <c r="D80" i="89"/>
  <c r="D72" i="89"/>
  <c r="D83" i="89"/>
  <c r="D12" i="89"/>
  <c r="D6" i="89"/>
  <c r="D11" i="89"/>
  <c r="D13" i="89"/>
  <c r="D81" i="89"/>
  <c r="D93" i="89"/>
  <c r="D29" i="89"/>
  <c r="D14" i="89"/>
  <c r="D92" i="89"/>
  <c r="D9" i="89"/>
  <c r="D97" i="89"/>
  <c r="D65" i="89"/>
  <c r="D101" i="89"/>
  <c r="D45" i="89"/>
  <c r="D41" i="89"/>
  <c r="D73" i="89"/>
  <c r="D91" i="89"/>
  <c r="D68" i="89"/>
  <c r="D103" i="89"/>
  <c r="D42" i="89"/>
  <c r="D60" i="89"/>
  <c r="D31" i="89"/>
  <c r="D85" i="89"/>
  <c r="D74" i="89"/>
  <c r="D56" i="89"/>
  <c r="D54" i="89"/>
  <c r="D26" i="89"/>
  <c r="D100" i="89"/>
  <c r="D99" i="89"/>
  <c r="D33" i="89"/>
  <c r="D57" i="89"/>
  <c r="D67" i="89"/>
  <c r="D96" i="89"/>
  <c r="D95" i="89"/>
  <c r="D3" i="89"/>
  <c r="D5" i="89"/>
  <c r="D105" i="89"/>
  <c r="D98" i="89"/>
  <c r="D37" i="89"/>
  <c r="D49" i="89"/>
  <c r="D40" i="89"/>
  <c r="D27" i="89"/>
  <c r="D34" i="89"/>
  <c r="D35" i="89"/>
  <c r="D51" i="89"/>
  <c r="D15" i="89"/>
  <c r="D7" i="89"/>
  <c r="D4" i="89"/>
  <c r="D44" i="89"/>
  <c r="D28" i="89"/>
  <c r="D43" i="89"/>
  <c r="D18" i="89"/>
  <c r="D19" i="89"/>
  <c r="D24" i="89"/>
  <c r="D102" i="89"/>
  <c r="D22" i="89"/>
  <c r="D8" i="89"/>
  <c r="D64" i="89"/>
  <c r="D36" i="89"/>
  <c r="D16" i="89"/>
  <c r="D32" i="89"/>
  <c r="D39" i="89"/>
  <c r="D67" i="88"/>
  <c r="D4" i="90"/>
  <c r="H234" i="33"/>
  <c r="G54" i="34" s="1"/>
  <c r="D75" i="77"/>
  <c r="D31" i="35"/>
  <c r="D31" i="90" s="1"/>
  <c r="H200" i="33"/>
  <c r="G41" i="34" s="1"/>
  <c r="F41" i="34"/>
  <c r="H124" i="33"/>
  <c r="D48" i="79"/>
  <c r="D50" i="79"/>
  <c r="D37" i="79"/>
  <c r="D36" i="79"/>
  <c r="D38" i="79"/>
  <c r="G114" i="33"/>
  <c r="G112" i="33" s="1"/>
  <c r="F8" i="34" s="1"/>
  <c r="D70" i="77"/>
  <c r="D74" i="77"/>
  <c r="D23" i="77" s="1"/>
  <c r="C76" i="77"/>
  <c r="C77" i="77"/>
  <c r="B30" i="77"/>
  <c r="B31" i="77"/>
  <c r="H317" i="33"/>
  <c r="G96" i="34" s="1"/>
  <c r="F172" i="33"/>
  <c r="H321" i="33"/>
  <c r="G98" i="34" s="1"/>
  <c r="F13" i="33"/>
  <c r="F34" i="33"/>
  <c r="G34" i="33" s="1"/>
  <c r="H34" i="33" s="1"/>
  <c r="F78" i="34"/>
  <c r="D402" i="62"/>
  <c r="H284" i="33"/>
  <c r="G46" i="33"/>
  <c r="B6" i="35"/>
  <c r="B6" i="90" s="1"/>
  <c r="H17" i="33"/>
  <c r="G10" i="35" s="1"/>
  <c r="E6" i="35"/>
  <c r="G17" i="33"/>
  <c r="F10" i="35" s="1"/>
  <c r="G13" i="33"/>
  <c r="F8" i="35" s="1"/>
  <c r="H4" i="33"/>
  <c r="F3" i="35"/>
  <c r="I3" i="62"/>
  <c r="E86" i="33"/>
  <c r="E88" i="33" s="1"/>
  <c r="F6" i="35"/>
  <c r="B37" i="88" l="1"/>
  <c r="D10" i="85"/>
  <c r="B37" i="96"/>
  <c r="B34" i="95"/>
  <c r="B35" i="95" s="1"/>
  <c r="G109" i="33"/>
  <c r="F7" i="34" s="1"/>
  <c r="G117" i="33"/>
  <c r="F9" i="34" s="1"/>
  <c r="D5" i="85"/>
  <c r="E23" i="90"/>
  <c r="E27" i="90"/>
  <c r="E10" i="90"/>
  <c r="E18" i="78"/>
  <c r="D41" i="79"/>
  <c r="E6" i="90"/>
  <c r="E8" i="35"/>
  <c r="F122" i="33"/>
  <c r="E10" i="34" s="1"/>
  <c r="G122" i="33"/>
  <c r="F10" i="34" s="1"/>
  <c r="H109" i="33"/>
  <c r="G7" i="34" s="1"/>
  <c r="H117" i="33"/>
  <c r="G9" i="34" s="1"/>
  <c r="H114" i="33"/>
  <c r="H112" i="33" s="1"/>
  <c r="G8" i="34" s="1"/>
  <c r="B34" i="77"/>
  <c r="B35" i="77" s="1"/>
  <c r="D60" i="77"/>
  <c r="D61" i="77" s="1"/>
  <c r="F135" i="33"/>
  <c r="E16" i="34" s="1"/>
  <c r="G135" i="33"/>
  <c r="F16" i="34" s="1"/>
  <c r="G172" i="33"/>
  <c r="G30" i="33"/>
  <c r="H30" i="33" s="1"/>
  <c r="H46" i="33"/>
  <c r="G78" i="34"/>
  <c r="E93" i="33"/>
  <c r="D41" i="35" s="1"/>
  <c r="H13" i="33"/>
  <c r="G8" i="35" s="1"/>
  <c r="G3" i="35"/>
  <c r="E92" i="33"/>
  <c r="F92" i="33" s="1"/>
  <c r="D35" i="35"/>
  <c r="F17" i="95" l="1"/>
  <c r="F17" i="88"/>
  <c r="F17" i="96"/>
  <c r="F17" i="77"/>
  <c r="E17" i="96"/>
  <c r="E17" i="88"/>
  <c r="E17" i="77"/>
  <c r="E17" i="95"/>
  <c r="G17" i="95"/>
  <c r="G17" i="96"/>
  <c r="G17" i="88"/>
  <c r="G17" i="77"/>
  <c r="D60" i="96"/>
  <c r="D61" i="96" s="1"/>
  <c r="D63" i="95"/>
  <c r="D64" i="95" s="1"/>
  <c r="D67" i="95"/>
  <c r="D64" i="96"/>
  <c r="D63" i="96"/>
  <c r="D66" i="95"/>
  <c r="F10" i="90"/>
  <c r="D64" i="88"/>
  <c r="D41" i="90"/>
  <c r="D63" i="88"/>
  <c r="D47" i="79"/>
  <c r="D49" i="79"/>
  <c r="F27" i="90"/>
  <c r="F23" i="90"/>
  <c r="D35" i="90"/>
  <c r="D60" i="88"/>
  <c r="D61" i="88" s="1"/>
  <c r="D25" i="96" s="1"/>
  <c r="F6" i="90"/>
  <c r="H122" i="33"/>
  <c r="G10" i="34" s="1"/>
  <c r="D63" i="77"/>
  <c r="D64" i="77" s="1"/>
  <c r="D66" i="77"/>
  <c r="D67" i="77"/>
  <c r="H135" i="33"/>
  <c r="G16" i="34" s="1"/>
  <c r="H172" i="33"/>
  <c r="E94" i="33"/>
  <c r="F94" i="33" s="1"/>
  <c r="G94" i="33" s="1"/>
  <c r="H94" i="33" s="1"/>
  <c r="G92" i="33"/>
  <c r="H92" i="33" s="1"/>
  <c r="D38" i="35"/>
  <c r="D4" i="96" l="1"/>
  <c r="D4" i="88"/>
  <c r="D4" i="77"/>
  <c r="D4" i="95"/>
  <c r="D33" i="96"/>
  <c r="D34" i="96"/>
  <c r="D74" i="96"/>
  <c r="D73" i="96"/>
  <c r="D76" i="95"/>
  <c r="D77" i="95"/>
  <c r="D65" i="95"/>
  <c r="D68" i="95" s="1"/>
  <c r="D62" i="96"/>
  <c r="D65" i="96" s="1"/>
  <c r="D30" i="95"/>
  <c r="D31" i="95"/>
  <c r="D74" i="88"/>
  <c r="D62" i="88"/>
  <c r="D65" i="88" s="1"/>
  <c r="D38" i="90"/>
  <c r="D73" i="88"/>
  <c r="D25" i="88"/>
  <c r="D34" i="88"/>
  <c r="D33" i="88"/>
  <c r="G27" i="90"/>
  <c r="G23" i="90"/>
  <c r="G10" i="90"/>
  <c r="D30" i="77"/>
  <c r="D31" i="77"/>
  <c r="D77" i="77"/>
  <c r="D65" i="77"/>
  <c r="D68" i="77" s="1"/>
  <c r="D76" i="77"/>
  <c r="B41" i="35"/>
  <c r="D37" i="96" l="1"/>
  <c r="D38" i="96" s="1"/>
  <c r="D34" i="95"/>
  <c r="D35" i="95" s="1"/>
  <c r="B67" i="95"/>
  <c r="B68" i="95" s="1"/>
  <c r="B64" i="96"/>
  <c r="B65" i="96" s="1"/>
  <c r="D37" i="88"/>
  <c r="D38" i="88" s="1"/>
  <c r="B67" i="77"/>
  <c r="B68" i="77" s="1"/>
  <c r="B64" i="88"/>
  <c r="B65" i="88" s="1"/>
  <c r="B41" i="90"/>
  <c r="D34" i="77"/>
  <c r="D35" i="77" s="1"/>
  <c r="F223" i="33" l="1"/>
  <c r="G223" i="33" s="1"/>
  <c r="H223" i="33" s="1"/>
  <c r="E215" i="33" l="1"/>
  <c r="E216" i="33" s="1"/>
  <c r="F248" i="33"/>
  <c r="F279" i="33"/>
  <c r="F231" i="33"/>
  <c r="G231" i="33" s="1"/>
  <c r="H231" i="33" s="1"/>
  <c r="E17" i="34"/>
  <c r="F253" i="33"/>
  <c r="F237" i="33"/>
  <c r="G237" i="33" s="1"/>
  <c r="H237" i="33" s="1"/>
  <c r="F297" i="33"/>
  <c r="F295" i="33"/>
  <c r="F293" i="33"/>
  <c r="F303" i="33"/>
  <c r="F277" i="33"/>
  <c r="F235" i="33"/>
  <c r="G235" i="33" s="1"/>
  <c r="H235" i="33" s="1"/>
  <c r="F239" i="33"/>
  <c r="F197" i="33"/>
  <c r="F265" i="33"/>
  <c r="F209" i="33"/>
  <c r="F263" i="33"/>
  <c r="F259" i="33"/>
  <c r="F185" i="33"/>
  <c r="F229" i="33"/>
  <c r="F187" i="33"/>
  <c r="F301" i="33"/>
  <c r="F267" i="33"/>
  <c r="F201" i="33"/>
  <c r="G201" i="33" s="1"/>
  <c r="H201" i="33" s="1"/>
  <c r="F242" i="33"/>
  <c r="F203" i="33"/>
  <c r="F261" i="33"/>
  <c r="F207" i="33"/>
  <c r="F205" i="33"/>
  <c r="F269" i="33"/>
  <c r="F283" i="33"/>
  <c r="F289" i="33"/>
  <c r="F299" i="33"/>
  <c r="E128" i="33" l="1"/>
  <c r="F128" i="33" s="1"/>
  <c r="E130" i="33"/>
  <c r="F130" i="33" s="1"/>
  <c r="E169" i="33"/>
  <c r="E143" i="33"/>
  <c r="F143" i="33" s="1"/>
  <c r="E145" i="33"/>
  <c r="F145" i="33" s="1"/>
  <c r="E149" i="33"/>
  <c r="F149" i="33" s="1"/>
  <c r="G149" i="33" s="1"/>
  <c r="E165" i="33"/>
  <c r="F165" i="33" s="1"/>
  <c r="G165" i="33" s="1"/>
  <c r="E134" i="33"/>
  <c r="F134" i="33" s="1"/>
  <c r="E159" i="33"/>
  <c r="F159" i="33" s="1"/>
  <c r="G159" i="33" s="1"/>
  <c r="E161" i="33"/>
  <c r="F161" i="33" s="1"/>
  <c r="G161" i="33" s="1"/>
  <c r="E167" i="33"/>
  <c r="F167" i="33" s="1"/>
  <c r="G167" i="33" s="1"/>
  <c r="E153" i="33"/>
  <c r="F153" i="33" s="1"/>
  <c r="G153" i="33" s="1"/>
  <c r="E136" i="33"/>
  <c r="E175" i="33"/>
  <c r="E151" i="33"/>
  <c r="F151" i="33" s="1"/>
  <c r="G151" i="33" s="1"/>
  <c r="E171" i="33"/>
  <c r="E155" i="33"/>
  <c r="F155" i="33" s="1"/>
  <c r="E157" i="33"/>
  <c r="F157" i="33" s="1"/>
  <c r="E140" i="33"/>
  <c r="F140" i="33" s="1"/>
  <c r="G140" i="33" s="1"/>
  <c r="H140" i="33" s="1"/>
  <c r="G17" i="34" s="1"/>
  <c r="E123" i="33"/>
  <c r="F123" i="33" s="1"/>
  <c r="G123" i="33" s="1"/>
  <c r="E163" i="33"/>
  <c r="F163" i="33" s="1"/>
  <c r="G163" i="33" s="1"/>
  <c r="E132" i="33"/>
  <c r="F132" i="33" s="1"/>
  <c r="E104" i="33"/>
  <c r="E101" i="33"/>
  <c r="F101" i="33" s="1"/>
  <c r="E106" i="33"/>
  <c r="F106" i="33" s="1"/>
  <c r="G106" i="33" s="1"/>
  <c r="E108" i="33"/>
  <c r="F108" i="33" s="1"/>
  <c r="G108" i="33" s="1"/>
  <c r="E110" i="33"/>
  <c r="E118" i="33"/>
  <c r="E113" i="33"/>
  <c r="F221" i="33"/>
  <c r="G279" i="33"/>
  <c r="G277" i="33"/>
  <c r="F17" i="34"/>
  <c r="G269" i="33"/>
  <c r="G297" i="33"/>
  <c r="G253" i="33"/>
  <c r="G155" i="33"/>
  <c r="G293" i="33"/>
  <c r="G267" i="33"/>
  <c r="G259" i="33"/>
  <c r="G187" i="33"/>
  <c r="G299" i="33"/>
  <c r="G289" i="33"/>
  <c r="G203" i="33"/>
  <c r="G301" i="33"/>
  <c r="G263" i="33"/>
  <c r="G143" i="33"/>
  <c r="G229" i="33"/>
  <c r="G239" i="33"/>
  <c r="G303" i="33"/>
  <c r="G197" i="33"/>
  <c r="G128" i="33"/>
  <c r="G295" i="33"/>
  <c r="G185" i="33"/>
  <c r="G209" i="33"/>
  <c r="G157" i="33"/>
  <c r="G134" i="33"/>
  <c r="G242" i="33"/>
  <c r="G205" i="33"/>
  <c r="G283" i="33"/>
  <c r="G207" i="33"/>
  <c r="G132" i="33"/>
  <c r="G145" i="33"/>
  <c r="G261" i="33"/>
  <c r="G265" i="33"/>
  <c r="G130" i="33"/>
  <c r="G101" i="33" l="1"/>
  <c r="H277" i="33"/>
  <c r="H279" i="33"/>
  <c r="G221" i="33"/>
  <c r="E51" i="34"/>
  <c r="H151" i="33"/>
  <c r="H108" i="33"/>
  <c r="H155" i="33"/>
  <c r="H297" i="33"/>
  <c r="H253" i="33"/>
  <c r="H269" i="33"/>
  <c r="H165" i="33"/>
  <c r="H163" i="33"/>
  <c r="H229" i="33"/>
  <c r="H267" i="33"/>
  <c r="H299" i="33"/>
  <c r="H153" i="33"/>
  <c r="H209" i="33"/>
  <c r="H197" i="33"/>
  <c r="H143" i="33"/>
  <c r="H203" i="33"/>
  <c r="H187" i="33"/>
  <c r="H293" i="33"/>
  <c r="H242" i="33"/>
  <c r="H128" i="33"/>
  <c r="H303" i="33"/>
  <c r="H101" i="33"/>
  <c r="H261" i="33"/>
  <c r="H161" i="33"/>
  <c r="H289" i="33"/>
  <c r="H149" i="33"/>
  <c r="H157" i="33"/>
  <c r="H145" i="33"/>
  <c r="H185" i="33"/>
  <c r="H205" i="33"/>
  <c r="H259" i="33"/>
  <c r="H130" i="33"/>
  <c r="H301" i="33"/>
  <c r="H207" i="33"/>
  <c r="H106" i="33"/>
  <c r="H283" i="33"/>
  <c r="H265" i="33"/>
  <c r="H132" i="33"/>
  <c r="H159" i="33"/>
  <c r="H167" i="33"/>
  <c r="H123" i="33"/>
  <c r="H134" i="33"/>
  <c r="H295" i="33"/>
  <c r="H239" i="33"/>
  <c r="H263" i="33"/>
  <c r="H221" i="33" l="1"/>
  <c r="G177" i="33" l="1"/>
  <c r="H177" i="33" s="1"/>
  <c r="F174" i="33"/>
  <c r="E7" i="96" l="1"/>
  <c r="E7" i="88"/>
  <c r="E7" i="95"/>
  <c r="F170" i="33"/>
  <c r="F178" i="33" s="1"/>
  <c r="E7" i="77"/>
  <c r="F176" i="33"/>
  <c r="F182" i="33" l="1"/>
  <c r="F168" i="33" s="1"/>
  <c r="E32" i="34" s="1"/>
  <c r="G174" i="33"/>
  <c r="F7" i="96" l="1"/>
  <c r="F7" i="88"/>
  <c r="F7" i="95"/>
  <c r="G170" i="33"/>
  <c r="H174" i="33" s="1"/>
  <c r="F7" i="77"/>
  <c r="G7" i="88" l="1"/>
  <c r="G7" i="96"/>
  <c r="G7" i="95"/>
  <c r="G178" i="33"/>
  <c r="G182" i="33" s="1"/>
  <c r="G168" i="33" s="1"/>
  <c r="F32" i="34" s="1"/>
  <c r="G7" i="77"/>
  <c r="H170" i="33"/>
  <c r="H178" i="33" s="1"/>
  <c r="H182" i="33" s="1"/>
  <c r="H168" i="33" s="1"/>
  <c r="G32" i="34" s="1"/>
  <c r="G176" i="33"/>
  <c r="H176" i="33" l="1"/>
  <c r="F6" i="33" l="1"/>
  <c r="E4" i="35" s="1"/>
  <c r="E4" i="90" s="1"/>
  <c r="G6" i="33"/>
  <c r="H6" i="33" s="1"/>
  <c r="H15" i="33" l="1"/>
  <c r="G4" i="35"/>
  <c r="G4" i="90" s="1"/>
  <c r="H2" i="33"/>
  <c r="G2" i="33"/>
  <c r="F2" i="33"/>
  <c r="G15" i="33"/>
  <c r="F4" i="35"/>
  <c r="F4" i="90" s="1"/>
  <c r="F15" i="33"/>
  <c r="F77" i="33" l="1"/>
  <c r="E33" i="35" s="1"/>
  <c r="F75" i="33"/>
  <c r="E32" i="35" s="1"/>
  <c r="E9" i="35"/>
  <c r="F9" i="35"/>
  <c r="F247" i="33"/>
  <c r="E59" i="34" s="1"/>
  <c r="E2" i="35"/>
  <c r="F33" i="33"/>
  <c r="E18" i="35" s="1"/>
  <c r="E18" i="90" s="1"/>
  <c r="F35" i="33"/>
  <c r="E19" i="35" s="1"/>
  <c r="E19" i="90" s="1"/>
  <c r="F29" i="33"/>
  <c r="E16" i="35" s="1"/>
  <c r="E16" i="90" s="1"/>
  <c r="F79" i="33"/>
  <c r="E34" i="35" s="1"/>
  <c r="F31" i="33"/>
  <c r="E17" i="35" s="1"/>
  <c r="E17" i="90" s="1"/>
  <c r="G247" i="33"/>
  <c r="G75" i="33"/>
  <c r="F32" i="35" s="1"/>
  <c r="F2" i="35"/>
  <c r="G77" i="33"/>
  <c r="F33" i="35" s="1"/>
  <c r="G29" i="33"/>
  <c r="F16" i="35" s="1"/>
  <c r="G35" i="33"/>
  <c r="F19" i="35" s="1"/>
  <c r="G79" i="33"/>
  <c r="F34" i="35" s="1"/>
  <c r="G31" i="33"/>
  <c r="F17" i="35" s="1"/>
  <c r="G33" i="33"/>
  <c r="F18" i="35" s="1"/>
  <c r="H75" i="33"/>
  <c r="G32" i="35" s="1"/>
  <c r="H211" i="33"/>
  <c r="H247" i="33"/>
  <c r="H33" i="33"/>
  <c r="G18" i="35" s="1"/>
  <c r="H29" i="33"/>
  <c r="G16" i="35" s="1"/>
  <c r="H77" i="33"/>
  <c r="G33" i="35" s="1"/>
  <c r="H35" i="33"/>
  <c r="G19" i="35" s="1"/>
  <c r="H31" i="33"/>
  <c r="G17" i="35" s="1"/>
  <c r="G2" i="35"/>
  <c r="H79" i="33"/>
  <c r="G34" i="35" s="1"/>
  <c r="G9" i="35"/>
  <c r="E34" i="90" l="1"/>
  <c r="E11" i="95"/>
  <c r="E11" i="88"/>
  <c r="E11" i="77"/>
  <c r="E11" i="96"/>
  <c r="F34" i="90"/>
  <c r="F11" i="95"/>
  <c r="F11" i="96"/>
  <c r="F11" i="77"/>
  <c r="F11" i="88"/>
  <c r="H220" i="33"/>
  <c r="H268" i="33"/>
  <c r="G69" i="34" s="1"/>
  <c r="G34" i="90"/>
  <c r="G11" i="95"/>
  <c r="G11" i="96"/>
  <c r="G11" i="77"/>
  <c r="G11" i="88"/>
  <c r="F18" i="90"/>
  <c r="F17" i="90"/>
  <c r="F19" i="90"/>
  <c r="F16" i="90"/>
  <c r="G32" i="90"/>
  <c r="F59" i="34"/>
  <c r="G19" i="90"/>
  <c r="G72" i="88"/>
  <c r="G75" i="95"/>
  <c r="G29" i="90"/>
  <c r="G24" i="90"/>
  <c r="G28" i="90"/>
  <c r="G72" i="96"/>
  <c r="G75" i="77"/>
  <c r="G3" i="90"/>
  <c r="G2" i="90"/>
  <c r="G8" i="90"/>
  <c r="H184" i="33"/>
  <c r="G33" i="34" s="1"/>
  <c r="H164" i="33"/>
  <c r="G30" i="34" s="1"/>
  <c r="H166" i="33"/>
  <c r="G31" i="34" s="1"/>
  <c r="H292" i="33"/>
  <c r="G82" i="34" s="1"/>
  <c r="H160" i="33"/>
  <c r="G28" i="34" s="1"/>
  <c r="H127" i="33"/>
  <c r="H162" i="33"/>
  <c r="G29" i="34" s="1"/>
  <c r="H158" i="33"/>
  <c r="G27" i="34" s="1"/>
  <c r="H276" i="33"/>
  <c r="H302" i="33"/>
  <c r="G87" i="34" s="1"/>
  <c r="H142" i="33"/>
  <c r="G18" i="34" s="1"/>
  <c r="H196" i="33"/>
  <c r="G39" i="34" s="1"/>
  <c r="H156" i="33"/>
  <c r="G26" i="34" s="1"/>
  <c r="H282" i="33"/>
  <c r="H154" i="33"/>
  <c r="G25" i="34" s="1"/>
  <c r="H202" i="33"/>
  <c r="G42" i="34" s="1"/>
  <c r="H144" i="33"/>
  <c r="G19" i="34" s="1"/>
  <c r="H148" i="33"/>
  <c r="H264" i="33"/>
  <c r="H228" i="33"/>
  <c r="G51" i="34" s="1"/>
  <c r="H129" i="33"/>
  <c r="G13" i="34" s="1"/>
  <c r="H238" i="33"/>
  <c r="G56" i="34" s="1"/>
  <c r="H278" i="33"/>
  <c r="H252" i="33"/>
  <c r="G61" i="34" s="1"/>
  <c r="H150" i="33"/>
  <c r="G23" i="34" s="1"/>
  <c r="H186" i="33"/>
  <c r="G34" i="34" s="1"/>
  <c r="H133" i="33"/>
  <c r="G15" i="34" s="1"/>
  <c r="H300" i="33"/>
  <c r="G86" i="34" s="1"/>
  <c r="H206" i="33"/>
  <c r="G44" i="34" s="1"/>
  <c r="H152" i="33"/>
  <c r="G24" i="34" s="1"/>
  <c r="H258" i="33"/>
  <c r="G64" i="34" s="1"/>
  <c r="H105" i="33"/>
  <c r="H198" i="33"/>
  <c r="G40" i="34" s="1"/>
  <c r="H204" i="33"/>
  <c r="G43" i="34" s="1"/>
  <c r="H107" i="33"/>
  <c r="G6" i="34" s="1"/>
  <c r="H208" i="33"/>
  <c r="G45" i="34" s="1"/>
  <c r="H131" i="33"/>
  <c r="G14" i="34" s="1"/>
  <c r="H298" i="33"/>
  <c r="G85" i="34" s="1"/>
  <c r="H175" i="33"/>
  <c r="H179" i="33"/>
  <c r="H241" i="33"/>
  <c r="G57" i="34" s="1"/>
  <c r="H294" i="33"/>
  <c r="G83" i="34" s="1"/>
  <c r="H260" i="33"/>
  <c r="G65" i="34" s="1"/>
  <c r="H296" i="33"/>
  <c r="G84" i="34" s="1"/>
  <c r="F3" i="90"/>
  <c r="F29" i="90"/>
  <c r="F28" i="90"/>
  <c r="F2" i="90"/>
  <c r="F24" i="90"/>
  <c r="F75" i="77"/>
  <c r="F75" i="95"/>
  <c r="F8" i="90"/>
  <c r="F72" i="96"/>
  <c r="F72" i="88"/>
  <c r="F9" i="90"/>
  <c r="H248" i="33"/>
  <c r="G59" i="34"/>
  <c r="E72" i="88"/>
  <c r="E75" i="95"/>
  <c r="E29" i="90"/>
  <c r="E8" i="90"/>
  <c r="E3" i="90"/>
  <c r="E28" i="90"/>
  <c r="E75" i="77"/>
  <c r="E24" i="90"/>
  <c r="E32" i="90"/>
  <c r="E2" i="90"/>
  <c r="E72" i="96"/>
  <c r="E30" i="90"/>
  <c r="E33" i="90"/>
  <c r="F33" i="90"/>
  <c r="G9" i="90"/>
  <c r="G17" i="90"/>
  <c r="G33" i="90"/>
  <c r="G16" i="90"/>
  <c r="G18" i="90"/>
  <c r="F32" i="90"/>
  <c r="E9" i="90"/>
  <c r="G5" i="34" l="1"/>
  <c r="H146" i="33"/>
  <c r="E11" i="34"/>
  <c r="H42" i="33"/>
  <c r="G49" i="34"/>
  <c r="H48" i="33"/>
  <c r="H53" i="33" s="1"/>
  <c r="G3" i="34"/>
  <c r="G67" i="34"/>
  <c r="H262" i="33"/>
  <c r="G11" i="34"/>
  <c r="G12" i="34"/>
  <c r="F11" i="34"/>
  <c r="H210" i="33"/>
  <c r="G22" i="34"/>
  <c r="G73" i="77"/>
  <c r="G70" i="96"/>
  <c r="G70" i="88"/>
  <c r="G73" i="95"/>
  <c r="H45" i="33"/>
  <c r="G77" i="34"/>
  <c r="H304" i="33"/>
  <c r="H44" i="33"/>
  <c r="G74" i="34"/>
  <c r="H43" i="33"/>
  <c r="G73" i="34"/>
  <c r="H215" i="33" l="1"/>
  <c r="H216" i="33" s="1"/>
  <c r="G20" i="34"/>
  <c r="G56" i="88"/>
  <c r="G56" i="96"/>
  <c r="G59" i="95"/>
  <c r="G59" i="77"/>
  <c r="H49" i="33"/>
  <c r="G46" i="34"/>
  <c r="H222" i="33"/>
  <c r="G66" i="34"/>
  <c r="G88" i="34"/>
  <c r="G69" i="95" l="1"/>
  <c r="G70" i="95" s="1"/>
  <c r="G69" i="77"/>
  <c r="G70" i="77" s="1"/>
  <c r="G66" i="96"/>
  <c r="G67" i="96" s="1"/>
  <c r="G66" i="88"/>
  <c r="G67" i="88" s="1"/>
  <c r="G47" i="34"/>
  <c r="G20" i="89" s="1"/>
  <c r="G9" i="89" l="1"/>
  <c r="G17" i="89"/>
  <c r="G66" i="89"/>
  <c r="G7" i="89"/>
  <c r="G46" i="89"/>
  <c r="G102" i="89"/>
  <c r="G55" i="89"/>
  <c r="G95" i="89"/>
  <c r="G32" i="89"/>
  <c r="G78" i="89"/>
  <c r="G92" i="89"/>
  <c r="G93" i="89"/>
  <c r="G70" i="89"/>
  <c r="G52" i="89"/>
  <c r="G50" i="89"/>
  <c r="G16" i="89"/>
  <c r="G98" i="89"/>
  <c r="G38" i="89"/>
  <c r="G68" i="89"/>
  <c r="G79" i="89"/>
  <c r="G37" i="89"/>
  <c r="G10" i="89"/>
  <c r="G100" i="89"/>
  <c r="G80" i="89"/>
  <c r="G103" i="89"/>
  <c r="G91" i="89"/>
  <c r="G63" i="89"/>
  <c r="G8" i="89"/>
  <c r="G62" i="89"/>
  <c r="G4" i="89"/>
  <c r="G36" i="89"/>
  <c r="G53" i="89"/>
  <c r="G97" i="89"/>
  <c r="G81" i="89"/>
  <c r="G60" i="89"/>
  <c r="G47" i="89"/>
  <c r="G96" i="89"/>
  <c r="G35" i="89"/>
  <c r="G54" i="89"/>
  <c r="G94" i="89"/>
  <c r="G71" i="89"/>
  <c r="G41" i="89"/>
  <c r="G72" i="89"/>
  <c r="G40" i="89"/>
  <c r="G19" i="89"/>
  <c r="G42" i="89"/>
  <c r="G33" i="89"/>
  <c r="G34" i="89"/>
  <c r="G30" i="89"/>
  <c r="G27" i="89"/>
  <c r="G26" i="89"/>
  <c r="G61" i="89"/>
  <c r="G56" i="89"/>
  <c r="G65" i="89"/>
  <c r="G83" i="89"/>
  <c r="G45" i="89"/>
  <c r="G14" i="89"/>
  <c r="G84" i="89"/>
  <c r="G25" i="89"/>
  <c r="G51" i="89"/>
  <c r="G43" i="89"/>
  <c r="G31" i="89"/>
  <c r="G29" i="89"/>
  <c r="G64" i="89"/>
  <c r="G23" i="89"/>
  <c r="G39" i="89"/>
  <c r="G13" i="89"/>
  <c r="G59" i="89"/>
  <c r="G18" i="89"/>
  <c r="G44" i="89"/>
  <c r="G24" i="89"/>
  <c r="G6" i="89"/>
  <c r="G5" i="89"/>
  <c r="G82" i="89"/>
  <c r="G15" i="89"/>
  <c r="G69" i="89"/>
  <c r="G28" i="89"/>
  <c r="G57" i="89"/>
  <c r="G85" i="89"/>
  <c r="G87" i="89"/>
  <c r="G86" i="89"/>
  <c r="G77" i="89"/>
  <c r="G12" i="89"/>
  <c r="G73" i="89"/>
  <c r="G67" i="89"/>
  <c r="G3" i="89"/>
  <c r="G11" i="89"/>
  <c r="G22" i="89"/>
  <c r="G49" i="89"/>
  <c r="G74" i="89"/>
  <c r="G88" i="89"/>
  <c r="E244" i="33" l="1"/>
  <c r="E245" i="33" s="1"/>
  <c r="D57" i="80"/>
  <c r="D57" i="82"/>
  <c r="E280" i="33" l="1"/>
  <c r="E305" i="33" s="1"/>
  <c r="E339" i="33" s="1"/>
  <c r="E341" i="33" s="1"/>
  <c r="D58" i="34"/>
  <c r="E246" i="33"/>
  <c r="F246" i="33" s="1"/>
  <c r="F244" i="33" l="1"/>
  <c r="G246" i="33"/>
  <c r="D71" i="77"/>
  <c r="D72" i="77" s="1"/>
  <c r="D19" i="88"/>
  <c r="D21" i="88" s="1"/>
  <c r="D68" i="88"/>
  <c r="D69" i="88" s="1"/>
  <c r="D68" i="96"/>
  <c r="D69" i="96" s="1"/>
  <c r="D19" i="96"/>
  <c r="D21" i="96" s="1"/>
  <c r="D71" i="95"/>
  <c r="D72" i="95" s="1"/>
  <c r="D19" i="77"/>
  <c r="D21" i="77" s="1"/>
  <c r="D75" i="34"/>
  <c r="D19" i="95"/>
  <c r="D21" i="95" s="1"/>
  <c r="D58" i="89"/>
  <c r="D89" i="34" l="1"/>
  <c r="D75" i="89"/>
  <c r="H246" i="33"/>
  <c r="H244" i="33" s="1"/>
  <c r="G244" i="33"/>
  <c r="E58" i="34"/>
  <c r="F58" i="34" l="1"/>
  <c r="G58" i="34"/>
  <c r="H245" i="33"/>
  <c r="H280" i="33"/>
  <c r="H305" i="33" s="1"/>
  <c r="D107" i="34"/>
  <c r="D89" i="89"/>
  <c r="G68" i="96" l="1"/>
  <c r="G71" i="77"/>
  <c r="G68" i="88"/>
  <c r="G71" i="95"/>
  <c r="G58" i="89"/>
  <c r="G75" i="34"/>
  <c r="D110" i="34"/>
  <c r="D107" i="89"/>
  <c r="G75" i="89" l="1"/>
  <c r="G89" i="34"/>
  <c r="G89" i="89" l="1"/>
  <c r="G212" i="33"/>
  <c r="G211" i="33"/>
  <c r="G162" i="33" s="1"/>
  <c r="F29" i="34" s="1"/>
  <c r="G213" i="33"/>
  <c r="F211" i="33"/>
  <c r="F127" i="33" s="1"/>
  <c r="E12" i="34" s="1"/>
  <c r="F238" i="33" l="1"/>
  <c r="E56" i="34" s="1"/>
  <c r="G296" i="33"/>
  <c r="F84" i="34" s="1"/>
  <c r="F214" i="33"/>
  <c r="F258" i="33"/>
  <c r="E64" i="34" s="1"/>
  <c r="F164" i="33"/>
  <c r="E30" i="34" s="1"/>
  <c r="F220" i="33"/>
  <c r="F42" i="33" s="1"/>
  <c r="G252" i="33"/>
  <c r="F61" i="34" s="1"/>
  <c r="F241" i="33"/>
  <c r="E57" i="34" s="1"/>
  <c r="G129" i="33"/>
  <c r="F13" i="34" s="1"/>
  <c r="F198" i="33"/>
  <c r="E40" i="34" s="1"/>
  <c r="F179" i="33"/>
  <c r="G107" i="33"/>
  <c r="F6" i="34" s="1"/>
  <c r="G160" i="33"/>
  <c r="F28" i="34" s="1"/>
  <c r="F302" i="33"/>
  <c r="E87" i="34" s="1"/>
  <c r="G133" i="33"/>
  <c r="F15" i="34" s="1"/>
  <c r="F245" i="33"/>
  <c r="G282" i="33"/>
  <c r="F276" i="33"/>
  <c r="F154" i="33"/>
  <c r="E25" i="34" s="1"/>
  <c r="F296" i="33"/>
  <c r="E84" i="34" s="1"/>
  <c r="G179" i="33"/>
  <c r="G166" i="33"/>
  <c r="F31" i="34" s="1"/>
  <c r="G196" i="33"/>
  <c r="F39" i="34" s="1"/>
  <c r="F186" i="33"/>
  <c r="E34" i="34" s="1"/>
  <c r="G127" i="33"/>
  <c r="F12" i="34" s="1"/>
  <c r="F260" i="33"/>
  <c r="E65" i="34" s="1"/>
  <c r="F105" i="33"/>
  <c r="E5" i="34" s="1"/>
  <c r="G142" i="33"/>
  <c r="F18" i="34" s="1"/>
  <c r="F152" i="33"/>
  <c r="E24" i="34" s="1"/>
  <c r="G208" i="33"/>
  <c r="F45" i="34" s="1"/>
  <c r="F208" i="33"/>
  <c r="E45" i="34" s="1"/>
  <c r="F282" i="33"/>
  <c r="F298" i="33"/>
  <c r="E85" i="34" s="1"/>
  <c r="F292" i="33"/>
  <c r="E82" i="34" s="1"/>
  <c r="G152" i="33"/>
  <c r="F24" i="34" s="1"/>
  <c r="G154" i="33"/>
  <c r="F25" i="34" s="1"/>
  <c r="G302" i="33"/>
  <c r="F87" i="34" s="1"/>
  <c r="G248" i="33"/>
  <c r="G264" i="33"/>
  <c r="G148" i="33"/>
  <c r="F158" i="33"/>
  <c r="E27" i="34" s="1"/>
  <c r="F196" i="33"/>
  <c r="E39" i="34" s="1"/>
  <c r="G105" i="33"/>
  <c r="F5" i="34" s="1"/>
  <c r="F184" i="33"/>
  <c r="E33" i="34" s="1"/>
  <c r="F268" i="33"/>
  <c r="E69" i="34" s="1"/>
  <c r="G228" i="33"/>
  <c r="F51" i="34" s="1"/>
  <c r="H214" i="33"/>
  <c r="G202" i="33"/>
  <c r="F42" i="34" s="1"/>
  <c r="G158" i="33"/>
  <c r="F27" i="34" s="1"/>
  <c r="G292" i="33"/>
  <c r="F82" i="34" s="1"/>
  <c r="G206" i="33"/>
  <c r="F44" i="34" s="1"/>
  <c r="G214" i="33"/>
  <c r="F206" i="33"/>
  <c r="E44" i="34" s="1"/>
  <c r="F144" i="33"/>
  <c r="E19" i="34" s="1"/>
  <c r="G294" i="33"/>
  <c r="F83" i="34" s="1"/>
  <c r="F202" i="33"/>
  <c r="E42" i="34" s="1"/>
  <c r="G198" i="33"/>
  <c r="F40" i="34" s="1"/>
  <c r="F107" i="33"/>
  <c r="E6" i="34" s="1"/>
  <c r="H213" i="33"/>
  <c r="F148" i="33"/>
  <c r="G300" i="33"/>
  <c r="F86" i="34" s="1"/>
  <c r="F162" i="33"/>
  <c r="E29" i="34" s="1"/>
  <c r="G241" i="33"/>
  <c r="F57" i="34" s="1"/>
  <c r="G156" i="33"/>
  <c r="F26" i="34" s="1"/>
  <c r="G175" i="33"/>
  <c r="G278" i="33"/>
  <c r="G258" i="33"/>
  <c r="F64" i="34" s="1"/>
  <c r="F129" i="33"/>
  <c r="E13" i="34" s="1"/>
  <c r="G150" i="33"/>
  <c r="F23" i="34" s="1"/>
  <c r="G245" i="33"/>
  <c r="F166" i="33"/>
  <c r="E31" i="34" s="1"/>
  <c r="G220" i="33"/>
  <c r="F264" i="33"/>
  <c r="F204" i="33"/>
  <c r="E43" i="34" s="1"/>
  <c r="F294" i="33"/>
  <c r="E83" i="34" s="1"/>
  <c r="F252" i="33"/>
  <c r="G184" i="33"/>
  <c r="F33" i="34" s="1"/>
  <c r="F133" i="33"/>
  <c r="E15" i="34" s="1"/>
  <c r="F300" i="33"/>
  <c r="E86" i="34" s="1"/>
  <c r="F213" i="33"/>
  <c r="G131" i="33"/>
  <c r="F14" i="34" s="1"/>
  <c r="F278" i="33"/>
  <c r="F150" i="33"/>
  <c r="E23" i="34" s="1"/>
  <c r="G164" i="33"/>
  <c r="F30" i="34" s="1"/>
  <c r="G144" i="33"/>
  <c r="F19" i="34" s="1"/>
  <c r="G260" i="33"/>
  <c r="F65" i="34" s="1"/>
  <c r="G268" i="33"/>
  <c r="F69" i="34" s="1"/>
  <c r="G238" i="33"/>
  <c r="F56" i="34" s="1"/>
  <c r="F160" i="33"/>
  <c r="E28" i="34" s="1"/>
  <c r="G204" i="33"/>
  <c r="F43" i="34" s="1"/>
  <c r="F175" i="33"/>
  <c r="F131" i="33"/>
  <c r="E14" i="34" s="1"/>
  <c r="G298" i="33"/>
  <c r="F85" i="34" s="1"/>
  <c r="G276" i="33"/>
  <c r="F142" i="33"/>
  <c r="E18" i="34" s="1"/>
  <c r="F156" i="33"/>
  <c r="E26" i="34" s="1"/>
  <c r="G186" i="33"/>
  <c r="F34" i="34" s="1"/>
  <c r="E49" i="34" l="1"/>
  <c r="G210" i="33"/>
  <c r="F22" i="34"/>
  <c r="E16" i="96"/>
  <c r="E16" i="95"/>
  <c r="E16" i="88"/>
  <c r="G43" i="33"/>
  <c r="F73" i="34"/>
  <c r="F102" i="33"/>
  <c r="F146" i="33"/>
  <c r="F48" i="33"/>
  <c r="F53" i="33" s="1"/>
  <c r="E3" i="34"/>
  <c r="E19" i="96"/>
  <c r="F45" i="33"/>
  <c r="F304" i="33"/>
  <c r="E77" i="34"/>
  <c r="F67" i="34"/>
  <c r="G262" i="33"/>
  <c r="G280" i="33" s="1"/>
  <c r="G305" i="33" s="1"/>
  <c r="E19" i="88"/>
  <c r="E19" i="95"/>
  <c r="G15" i="88"/>
  <c r="G15" i="96"/>
  <c r="G15" i="77"/>
  <c r="G15" i="95"/>
  <c r="G44" i="33"/>
  <c r="F74" i="34"/>
  <c r="F68" i="88" s="1"/>
  <c r="E16" i="77"/>
  <c r="E73" i="34"/>
  <c r="E56" i="88" s="1"/>
  <c r="F43" i="33"/>
  <c r="F49" i="33" s="1"/>
  <c r="E19" i="77"/>
  <c r="F77" i="34"/>
  <c r="G304" i="33"/>
  <c r="G45" i="33"/>
  <c r="E15" i="96"/>
  <c r="E15" i="88"/>
  <c r="F15" i="77"/>
  <c r="E15" i="77"/>
  <c r="F15" i="88"/>
  <c r="F15" i="96"/>
  <c r="E15" i="95"/>
  <c r="F15" i="95"/>
  <c r="G18" i="88"/>
  <c r="G18" i="95"/>
  <c r="G18" i="77"/>
  <c r="G18" i="96"/>
  <c r="F68" i="96"/>
  <c r="F71" i="77"/>
  <c r="G16" i="95"/>
  <c r="F16" i="96"/>
  <c r="G16" i="88"/>
  <c r="F16" i="88"/>
  <c r="G16" i="96"/>
  <c r="F16" i="95"/>
  <c r="E71" i="95"/>
  <c r="E72" i="95" s="1"/>
  <c r="E22" i="95" s="1"/>
  <c r="F18" i="88"/>
  <c r="F18" i="96"/>
  <c r="E18" i="95"/>
  <c r="E18" i="77"/>
  <c r="F18" i="77"/>
  <c r="E68" i="88"/>
  <c r="E69" i="88" s="1"/>
  <c r="E22" i="88" s="1"/>
  <c r="E18" i="88"/>
  <c r="E71" i="77"/>
  <c r="E72" i="77" s="1"/>
  <c r="E22" i="77" s="1"/>
  <c r="F18" i="95"/>
  <c r="E18" i="96"/>
  <c r="F44" i="33"/>
  <c r="E74" i="34"/>
  <c r="F3" i="34"/>
  <c r="G146" i="33"/>
  <c r="G215" i="33" s="1"/>
  <c r="G216" i="33" s="1"/>
  <c r="G102" i="33"/>
  <c r="G48" i="33"/>
  <c r="G53" i="33" s="1"/>
  <c r="H102" i="33"/>
  <c r="F73" i="95"/>
  <c r="F70" i="96"/>
  <c r="F70" i="88"/>
  <c r="F73" i="77"/>
  <c r="F16" i="77"/>
  <c r="G16" i="77"/>
  <c r="F280" i="33"/>
  <c r="E61" i="34"/>
  <c r="E22" i="34"/>
  <c r="F210" i="33"/>
  <c r="G19" i="77"/>
  <c r="F19" i="88"/>
  <c r="F19" i="96"/>
  <c r="G19" i="95"/>
  <c r="F19" i="77"/>
  <c r="F19" i="95"/>
  <c r="G19" i="96"/>
  <c r="G19" i="88"/>
  <c r="F262" i="33"/>
  <c r="E67" i="34"/>
  <c r="E70" i="96"/>
  <c r="E71" i="96" s="1"/>
  <c r="E23" i="96" s="1"/>
  <c r="E73" i="77"/>
  <c r="E74" i="77" s="1"/>
  <c r="E23" i="77" s="1"/>
  <c r="E73" i="95"/>
  <c r="E74" i="95" s="1"/>
  <c r="E23" i="95" s="1"/>
  <c r="E70" i="88"/>
  <c r="E71" i="88" s="1"/>
  <c r="E23" i="88" s="1"/>
  <c r="F49" i="34"/>
  <c r="G42" i="33"/>
  <c r="G222" i="33" l="1"/>
  <c r="F66" i="34"/>
  <c r="E88" i="34"/>
  <c r="E26" i="88"/>
  <c r="E59" i="77"/>
  <c r="F71" i="88"/>
  <c r="F23" i="88" s="1"/>
  <c r="G71" i="88"/>
  <c r="G23" i="88" s="1"/>
  <c r="G69" i="88"/>
  <c r="G22" i="88" s="1"/>
  <c r="F69" i="88"/>
  <c r="F22" i="88" s="1"/>
  <c r="E59" i="95"/>
  <c r="E66" i="96"/>
  <c r="E67" i="96" s="1"/>
  <c r="E66" i="88"/>
  <c r="E67" i="88" s="1"/>
  <c r="F50" i="33"/>
  <c r="F52" i="33"/>
  <c r="F37" i="33"/>
  <c r="E69" i="77"/>
  <c r="E69" i="95"/>
  <c r="G72" i="77"/>
  <c r="G22" i="77" s="1"/>
  <c r="F72" i="77"/>
  <c r="F22" i="77" s="1"/>
  <c r="G69" i="96"/>
  <c r="G22" i="96" s="1"/>
  <c r="F69" i="96"/>
  <c r="F22" i="96" s="1"/>
  <c r="G71" i="96"/>
  <c r="G23" i="96" s="1"/>
  <c r="F71" i="96"/>
  <c r="F23" i="96" s="1"/>
  <c r="E20" i="34"/>
  <c r="F74" i="77"/>
  <c r="F23" i="77" s="1"/>
  <c r="G74" i="77"/>
  <c r="G23" i="77" s="1"/>
  <c r="E46" i="34"/>
  <c r="F20" i="34"/>
  <c r="F46" i="34"/>
  <c r="F215" i="33"/>
  <c r="F216" i="33" s="1"/>
  <c r="F222" i="33"/>
  <c r="G49" i="33"/>
  <c r="F305" i="33"/>
  <c r="E68" i="96"/>
  <c r="E69" i="96" s="1"/>
  <c r="E22" i="96" s="1"/>
  <c r="F71" i="95"/>
  <c r="F88" i="34"/>
  <c r="F74" i="95"/>
  <c r="F23" i="95" s="1"/>
  <c r="G74" i="95"/>
  <c r="G23" i="95" s="1"/>
  <c r="E56" i="96"/>
  <c r="F56" i="96"/>
  <c r="F75" i="34"/>
  <c r="F59" i="95"/>
  <c r="F56" i="88"/>
  <c r="F26" i="88" s="1"/>
  <c r="F59" i="77"/>
  <c r="E66" i="34"/>
  <c r="F66" i="96" l="1"/>
  <c r="F67" i="96" s="1"/>
  <c r="F69" i="95"/>
  <c r="F70" i="95" s="1"/>
  <c r="F66" i="88"/>
  <c r="F67" i="88" s="1"/>
  <c r="F69" i="77"/>
  <c r="F70" i="77" s="1"/>
  <c r="G26" i="96"/>
  <c r="E70" i="77"/>
  <c r="F47" i="34"/>
  <c r="F46" i="89" s="1"/>
  <c r="G26" i="88"/>
  <c r="F75" i="89"/>
  <c r="F89" i="34"/>
  <c r="E66" i="89"/>
  <c r="E70" i="95"/>
  <c r="G50" i="33"/>
  <c r="H50" i="33" s="1"/>
  <c r="F66" i="89"/>
  <c r="E26" i="96"/>
  <c r="F26" i="96"/>
  <c r="F12" i="33"/>
  <c r="F74" i="33" s="1"/>
  <c r="F81" i="33" s="1"/>
  <c r="E20" i="35"/>
  <c r="G72" i="95"/>
  <c r="G22" i="95" s="1"/>
  <c r="F72" i="95"/>
  <c r="F22" i="95" s="1"/>
  <c r="E47" i="34"/>
  <c r="E88" i="89" s="1"/>
  <c r="E20" i="89"/>
  <c r="E75" i="34"/>
  <c r="F20" i="89" l="1"/>
  <c r="F88" i="89"/>
  <c r="E46" i="89"/>
  <c r="H37" i="33"/>
  <c r="H52" i="33"/>
  <c r="E89" i="34"/>
  <c r="E75" i="89"/>
  <c r="F89" i="89"/>
  <c r="E7" i="35"/>
  <c r="E13" i="96"/>
  <c r="E13" i="88"/>
  <c r="E13" i="95"/>
  <c r="E13" i="77"/>
  <c r="E20" i="90"/>
  <c r="E55" i="89"/>
  <c r="E78" i="89"/>
  <c r="E4" i="89"/>
  <c r="E53" i="89"/>
  <c r="E63" i="89"/>
  <c r="E52" i="89"/>
  <c r="E103" i="89"/>
  <c r="E36" i="89"/>
  <c r="E51" i="89"/>
  <c r="E94" i="89"/>
  <c r="E17" i="89"/>
  <c r="E95" i="89"/>
  <c r="E96" i="89"/>
  <c r="E100" i="89"/>
  <c r="E59" i="89"/>
  <c r="E47" i="89"/>
  <c r="E60" i="89"/>
  <c r="E32" i="89"/>
  <c r="E91" i="89"/>
  <c r="E37" i="89"/>
  <c r="E93" i="89"/>
  <c r="E62" i="89"/>
  <c r="E50" i="89"/>
  <c r="E58" i="89"/>
  <c r="E72" i="89"/>
  <c r="E81" i="89"/>
  <c r="E71" i="89"/>
  <c r="E7" i="89"/>
  <c r="E35" i="89"/>
  <c r="E10" i="89"/>
  <c r="E92" i="89"/>
  <c r="E54" i="89"/>
  <c r="E97" i="89"/>
  <c r="E98" i="89"/>
  <c r="E41" i="89"/>
  <c r="E9" i="89"/>
  <c r="E102" i="89"/>
  <c r="E80" i="89"/>
  <c r="E16" i="89"/>
  <c r="E68" i="89"/>
  <c r="E8" i="89"/>
  <c r="E79" i="89"/>
  <c r="E38" i="89"/>
  <c r="E11" i="89"/>
  <c r="E70" i="89"/>
  <c r="E12" i="89"/>
  <c r="E40" i="89"/>
  <c r="E64" i="89"/>
  <c r="E56" i="89"/>
  <c r="E30" i="89"/>
  <c r="E57" i="89"/>
  <c r="E83" i="89"/>
  <c r="E44" i="89"/>
  <c r="E24" i="89"/>
  <c r="E65" i="89"/>
  <c r="E6" i="89"/>
  <c r="E27" i="89"/>
  <c r="E69" i="89"/>
  <c r="E29" i="89"/>
  <c r="E39" i="89"/>
  <c r="E28" i="89"/>
  <c r="E84" i="89"/>
  <c r="E31" i="89"/>
  <c r="E26" i="89"/>
  <c r="E13" i="89"/>
  <c r="E45" i="89"/>
  <c r="E86" i="89"/>
  <c r="E14" i="89"/>
  <c r="E42" i="89"/>
  <c r="E87" i="89"/>
  <c r="E5" i="89"/>
  <c r="E85" i="89"/>
  <c r="E23" i="89"/>
  <c r="E33" i="89"/>
  <c r="E18" i="89"/>
  <c r="E15" i="89"/>
  <c r="E19" i="89"/>
  <c r="E43" i="89"/>
  <c r="E49" i="89"/>
  <c r="E34" i="89"/>
  <c r="E25" i="89"/>
  <c r="E82" i="89"/>
  <c r="E73" i="89"/>
  <c r="E67" i="89"/>
  <c r="E3" i="89"/>
  <c r="E22" i="89"/>
  <c r="E61" i="89"/>
  <c r="E77" i="89"/>
  <c r="E74" i="89"/>
  <c r="G52" i="33"/>
  <c r="F82" i="33"/>
  <c r="E36" i="35" s="1"/>
  <c r="F79" i="89"/>
  <c r="F7" i="89"/>
  <c r="F50" i="89"/>
  <c r="F63" i="89"/>
  <c r="F60" i="89"/>
  <c r="F97" i="89"/>
  <c r="F71" i="89"/>
  <c r="F38" i="89"/>
  <c r="F81" i="89"/>
  <c r="F37" i="89"/>
  <c r="F70" i="89"/>
  <c r="F100" i="89"/>
  <c r="F98" i="89"/>
  <c r="F52" i="89"/>
  <c r="F68" i="89"/>
  <c r="F103" i="89"/>
  <c r="F58" i="89"/>
  <c r="F78" i="89"/>
  <c r="F32" i="89"/>
  <c r="F80" i="89"/>
  <c r="F91" i="89"/>
  <c r="F92" i="89"/>
  <c r="F102" i="89"/>
  <c r="F36" i="89"/>
  <c r="F53" i="89"/>
  <c r="F94" i="89"/>
  <c r="F8" i="89"/>
  <c r="F10" i="89"/>
  <c r="F72" i="89"/>
  <c r="F93" i="89"/>
  <c r="F54" i="89"/>
  <c r="F9" i="89"/>
  <c r="F62" i="89"/>
  <c r="F96" i="89"/>
  <c r="F95" i="89"/>
  <c r="F41" i="89"/>
  <c r="F47" i="89"/>
  <c r="F59" i="89"/>
  <c r="F17" i="89"/>
  <c r="F35" i="89"/>
  <c r="F16" i="89"/>
  <c r="F55" i="89"/>
  <c r="F11" i="89"/>
  <c r="F4" i="89"/>
  <c r="F29" i="89"/>
  <c r="F61" i="89"/>
  <c r="F84" i="89"/>
  <c r="F13" i="89"/>
  <c r="F6" i="89"/>
  <c r="F28" i="89"/>
  <c r="F69" i="89"/>
  <c r="F64" i="89"/>
  <c r="F15" i="89"/>
  <c r="F42" i="89"/>
  <c r="F82" i="89"/>
  <c r="F14" i="89"/>
  <c r="F65" i="89"/>
  <c r="F18" i="89"/>
  <c r="F56" i="89"/>
  <c r="F40" i="89"/>
  <c r="F45" i="89"/>
  <c r="F44" i="89"/>
  <c r="F51" i="89"/>
  <c r="F12" i="89"/>
  <c r="F33" i="89"/>
  <c r="F30" i="89"/>
  <c r="F5" i="89"/>
  <c r="F86" i="89"/>
  <c r="F24" i="89"/>
  <c r="F23" i="89"/>
  <c r="F27" i="89"/>
  <c r="F34" i="89"/>
  <c r="F43" i="89"/>
  <c r="F85" i="89"/>
  <c r="F39" i="89"/>
  <c r="F83" i="89"/>
  <c r="F31" i="89"/>
  <c r="F57" i="89"/>
  <c r="F19" i="89"/>
  <c r="F25" i="89"/>
  <c r="F87" i="89"/>
  <c r="F26" i="89"/>
  <c r="F74" i="89"/>
  <c r="F77" i="89"/>
  <c r="F67" i="89"/>
  <c r="F3" i="89"/>
  <c r="F73" i="89"/>
  <c r="F22" i="89"/>
  <c r="F49" i="89"/>
  <c r="G37" i="33"/>
  <c r="E62" i="95" l="1"/>
  <c r="E62" i="77"/>
  <c r="E59" i="96"/>
  <c r="E59" i="88"/>
  <c r="E36" i="90"/>
  <c r="E31" i="35"/>
  <c r="E7" i="90"/>
  <c r="F86" i="33"/>
  <c r="F20" i="35"/>
  <c r="G12" i="33"/>
  <c r="G74" i="33" s="1"/>
  <c r="G81" i="33" s="1"/>
  <c r="E89" i="89"/>
  <c r="G20" i="35"/>
  <c r="H12" i="33"/>
  <c r="H74" i="33" s="1"/>
  <c r="H81" i="33" s="1"/>
  <c r="G13" i="95" l="1"/>
  <c r="G13" i="88"/>
  <c r="G13" i="77"/>
  <c r="G20" i="90"/>
  <c r="G13" i="96"/>
  <c r="G7" i="35"/>
  <c r="F93" i="33"/>
  <c r="F91" i="33"/>
  <c r="G82" i="33"/>
  <c r="F36" i="35" s="1"/>
  <c r="F13" i="77"/>
  <c r="F13" i="95"/>
  <c r="F13" i="88"/>
  <c r="F20" i="90"/>
  <c r="F7" i="35"/>
  <c r="F13" i="96"/>
  <c r="H82" i="33"/>
  <c r="G36" i="35" s="1"/>
  <c r="E35" i="35"/>
  <c r="E31" i="90"/>
  <c r="G86" i="33" l="1"/>
  <c r="F36" i="90"/>
  <c r="F59" i="96"/>
  <c r="F62" i="95"/>
  <c r="F59" i="88"/>
  <c r="F62" i="77"/>
  <c r="G31" i="35"/>
  <c r="G7" i="90"/>
  <c r="H86" i="33"/>
  <c r="F31" i="35"/>
  <c r="F7" i="90"/>
  <c r="G93" i="33"/>
  <c r="G91" i="33"/>
  <c r="F40" i="35" s="1"/>
  <c r="F40" i="90" s="1"/>
  <c r="E40" i="35"/>
  <c r="E40" i="90" s="1"/>
  <c r="F335" i="33"/>
  <c r="F336" i="33"/>
  <c r="F96" i="33"/>
  <c r="E41" i="35"/>
  <c r="F323" i="33"/>
  <c r="F327" i="33"/>
  <c r="E63" i="77"/>
  <c r="E64" i="77" s="1"/>
  <c r="E60" i="88"/>
  <c r="E61" i="88" s="1"/>
  <c r="E38" i="35"/>
  <c r="E35" i="90"/>
  <c r="E60" i="96"/>
  <c r="E61" i="96" s="1"/>
  <c r="E63" i="95"/>
  <c r="E64" i="95" s="1"/>
  <c r="G36" i="90"/>
  <c r="G59" i="96"/>
  <c r="G59" i="88"/>
  <c r="G62" i="77"/>
  <c r="G62" i="95"/>
  <c r="E33" i="96" l="1"/>
  <c r="E34" i="96"/>
  <c r="F31" i="90"/>
  <c r="F35" i="35"/>
  <c r="G336" i="33"/>
  <c r="E105" i="34"/>
  <c r="E105" i="89" s="1"/>
  <c r="G335" i="33"/>
  <c r="G31" i="90"/>
  <c r="G35" i="35"/>
  <c r="E30" i="77"/>
  <c r="E31" i="77"/>
  <c r="F41" i="35"/>
  <c r="G96" i="33"/>
  <c r="E30" i="95"/>
  <c r="B50" i="95"/>
  <c r="B51" i="95" s="1"/>
  <c r="E31" i="95"/>
  <c r="H91" i="33"/>
  <c r="G40" i="35" s="1"/>
  <c r="G40" i="90" s="1"/>
  <c r="H93" i="33"/>
  <c r="E4" i="96"/>
  <c r="E21" i="96" s="1"/>
  <c r="E24" i="96" s="1"/>
  <c r="E4" i="88"/>
  <c r="E21" i="88" s="1"/>
  <c r="E24" i="88" s="1"/>
  <c r="E77" i="95"/>
  <c r="E65" i="77"/>
  <c r="E73" i="96"/>
  <c r="E65" i="95"/>
  <c r="E68" i="95" s="1"/>
  <c r="E77" i="77"/>
  <c r="E4" i="95"/>
  <c r="E21" i="95" s="1"/>
  <c r="E24" i="95" s="1"/>
  <c r="E38" i="90"/>
  <c r="E62" i="96"/>
  <c r="E74" i="88"/>
  <c r="E4" i="77"/>
  <c r="E21" i="77" s="1"/>
  <c r="E24" i="77" s="1"/>
  <c r="E76" i="95"/>
  <c r="E73" i="88"/>
  <c r="E62" i="88"/>
  <c r="E65" i="88" s="1"/>
  <c r="E76" i="77"/>
  <c r="E74" i="96"/>
  <c r="E33" i="88"/>
  <c r="E34" i="88"/>
  <c r="E25" i="96"/>
  <c r="E25" i="88"/>
  <c r="G327" i="33"/>
  <c r="E101" i="34"/>
  <c r="E101" i="89" s="1"/>
  <c r="G323" i="33"/>
  <c r="E99" i="34"/>
  <c r="F333" i="33"/>
  <c r="F338" i="33" s="1"/>
  <c r="F339" i="33" s="1"/>
  <c r="F341" i="33" s="1"/>
  <c r="E66" i="77"/>
  <c r="E66" i="95"/>
  <c r="E67" i="77"/>
  <c r="E64" i="88"/>
  <c r="E41" i="90"/>
  <c r="E63" i="96"/>
  <c r="E67" i="95"/>
  <c r="E63" i="88"/>
  <c r="E64" i="96"/>
  <c r="E43" i="35"/>
  <c r="E34" i="77" l="1"/>
  <c r="E68" i="77"/>
  <c r="E27" i="88"/>
  <c r="E28" i="88"/>
  <c r="G41" i="35"/>
  <c r="H96" i="33"/>
  <c r="H335" i="33"/>
  <c r="G105" i="34" s="1"/>
  <c r="G105" i="89" s="1"/>
  <c r="H336" i="33"/>
  <c r="F105" i="34"/>
  <c r="F105" i="89" s="1"/>
  <c r="G63" i="77"/>
  <c r="G64" i="77" s="1"/>
  <c r="G38" i="35"/>
  <c r="G60" i="96"/>
  <c r="G61" i="96" s="1"/>
  <c r="G60" i="88"/>
  <c r="G61" i="88" s="1"/>
  <c r="G63" i="95"/>
  <c r="G64" i="95" s="1"/>
  <c r="G35" i="90"/>
  <c r="F38" i="35"/>
  <c r="F60" i="96"/>
  <c r="F61" i="96" s="1"/>
  <c r="F35" i="90"/>
  <c r="F63" i="77"/>
  <c r="F64" i="77" s="1"/>
  <c r="F63" i="95"/>
  <c r="F64" i="95" s="1"/>
  <c r="F60" i="88"/>
  <c r="F61" i="88" s="1"/>
  <c r="E65" i="96"/>
  <c r="E27" i="96"/>
  <c r="E34" i="95"/>
  <c r="H323" i="33"/>
  <c r="F99" i="34"/>
  <c r="G333" i="33"/>
  <c r="G338" i="33" s="1"/>
  <c r="G339" i="33" s="1"/>
  <c r="G341" i="33" s="1"/>
  <c r="E37" i="88"/>
  <c r="E38" i="88" s="1"/>
  <c r="E39" i="88" s="1"/>
  <c r="E35" i="95"/>
  <c r="E36" i="95" s="1"/>
  <c r="E25" i="95"/>
  <c r="E37" i="96"/>
  <c r="E35" i="77"/>
  <c r="E36" i="77" s="1"/>
  <c r="E25" i="77"/>
  <c r="E104" i="34"/>
  <c r="F66" i="77" s="1"/>
  <c r="E99" i="89"/>
  <c r="F64" i="88"/>
  <c r="F67" i="77"/>
  <c r="F67" i="95"/>
  <c r="F64" i="96"/>
  <c r="F41" i="90"/>
  <c r="F43" i="35"/>
  <c r="H327" i="33"/>
  <c r="G101" i="34" s="1"/>
  <c r="G101" i="89" s="1"/>
  <c r="F101" i="34"/>
  <c r="F101" i="89" s="1"/>
  <c r="F34" i="96" l="1"/>
  <c r="F33" i="96"/>
  <c r="F37" i="96" s="1"/>
  <c r="G30" i="95"/>
  <c r="G31" i="95"/>
  <c r="E104" i="89"/>
  <c r="E106" i="34"/>
  <c r="F62" i="88" s="1"/>
  <c r="F65" i="88" s="1"/>
  <c r="F63" i="88"/>
  <c r="G33" i="96"/>
  <c r="G34" i="96"/>
  <c r="F74" i="96"/>
  <c r="F38" i="90"/>
  <c r="F76" i="77"/>
  <c r="F4" i="95"/>
  <c r="F21" i="95" s="1"/>
  <c r="F24" i="95" s="1"/>
  <c r="F77" i="77"/>
  <c r="F77" i="95"/>
  <c r="F4" i="88"/>
  <c r="F21" i="88" s="1"/>
  <c r="F24" i="88" s="1"/>
  <c r="F27" i="88" s="1"/>
  <c r="F73" i="96"/>
  <c r="F4" i="96"/>
  <c r="F21" i="96" s="1"/>
  <c r="F24" i="96" s="1"/>
  <c r="F4" i="77"/>
  <c r="F21" i="77" s="1"/>
  <c r="F24" i="77" s="1"/>
  <c r="F73" i="88"/>
  <c r="F74" i="88"/>
  <c r="F76" i="95"/>
  <c r="F104" i="34"/>
  <c r="F99" i="89"/>
  <c r="F63" i="96"/>
  <c r="F33" i="88"/>
  <c r="F34" i="88"/>
  <c r="F25" i="88"/>
  <c r="F25" i="96"/>
  <c r="G67" i="95"/>
  <c r="G43" i="35"/>
  <c r="G64" i="88"/>
  <c r="G64" i="96"/>
  <c r="G67" i="77"/>
  <c r="G41" i="90"/>
  <c r="G33" i="88"/>
  <c r="G25" i="96"/>
  <c r="G25" i="88"/>
  <c r="G34" i="88"/>
  <c r="F66" i="95"/>
  <c r="G99" i="34"/>
  <c r="H333" i="33"/>
  <c r="H338" i="33" s="1"/>
  <c r="H339" i="33" s="1"/>
  <c r="H341" i="33" s="1"/>
  <c r="G73" i="88"/>
  <c r="G77" i="95"/>
  <c r="G76" i="77"/>
  <c r="G76" i="95"/>
  <c r="G74" i="96"/>
  <c r="G73" i="96"/>
  <c r="G77" i="77"/>
  <c r="G74" i="88"/>
  <c r="G38" i="90"/>
  <c r="G4" i="77"/>
  <c r="G21" i="77" s="1"/>
  <c r="G24" i="77" s="1"/>
  <c r="G4" i="95"/>
  <c r="G21" i="95" s="1"/>
  <c r="G24" i="95" s="1"/>
  <c r="G4" i="88"/>
  <c r="G21" i="88" s="1"/>
  <c r="G24" i="88" s="1"/>
  <c r="G27" i="88" s="1"/>
  <c r="G4" i="96"/>
  <c r="G21" i="96" s="1"/>
  <c r="G24" i="96" s="1"/>
  <c r="G27" i="96" s="1"/>
  <c r="G31" i="77"/>
  <c r="G30" i="77"/>
  <c r="E38" i="96"/>
  <c r="E39" i="96" s="1"/>
  <c r="E28" i="96"/>
  <c r="F30" i="95"/>
  <c r="F31" i="95"/>
  <c r="F30" i="77"/>
  <c r="F31" i="77"/>
  <c r="G34" i="77" l="1"/>
  <c r="F37" i="88"/>
  <c r="F27" i="96"/>
  <c r="G37" i="96"/>
  <c r="F106" i="34"/>
  <c r="F104" i="89"/>
  <c r="F25" i="77"/>
  <c r="F65" i="77"/>
  <c r="F68" i="77" s="1"/>
  <c r="G34" i="95"/>
  <c r="G35" i="95" s="1"/>
  <c r="G36" i="95" s="1"/>
  <c r="G66" i="95"/>
  <c r="G66" i="77"/>
  <c r="F65" i="95"/>
  <c r="F68" i="95" s="1"/>
  <c r="G99" i="89"/>
  <c r="G104" i="34"/>
  <c r="G28" i="88"/>
  <c r="B45" i="88"/>
  <c r="G25" i="95"/>
  <c r="H24" i="95"/>
  <c r="F38" i="96"/>
  <c r="F39" i="96" s="1"/>
  <c r="F28" i="96"/>
  <c r="F28" i="88"/>
  <c r="F38" i="88"/>
  <c r="F39" i="88" s="1"/>
  <c r="F25" i="95"/>
  <c r="G35" i="77"/>
  <c r="G36" i="77" s="1"/>
  <c r="G25" i="77"/>
  <c r="G37" i="88"/>
  <c r="G38" i="88" s="1"/>
  <c r="G39" i="88" s="1"/>
  <c r="H27" i="96"/>
  <c r="G38" i="96"/>
  <c r="G39" i="96" s="1"/>
  <c r="D40" i="96" s="1"/>
  <c r="G28" i="96"/>
  <c r="E60" i="95"/>
  <c r="E61" i="95" s="1"/>
  <c r="E57" i="88"/>
  <c r="E58" i="88" s="1"/>
  <c r="E57" i="96"/>
  <c r="E58" i="96" s="1"/>
  <c r="E106" i="89"/>
  <c r="E60" i="77"/>
  <c r="E61" i="77" s="1"/>
  <c r="E107" i="34"/>
  <c r="G63" i="96"/>
  <c r="G63" i="88"/>
  <c r="F34" i="77"/>
  <c r="F35" i="77" s="1"/>
  <c r="F36" i="77" s="1"/>
  <c r="F34" i="95"/>
  <c r="F35" i="95" s="1"/>
  <c r="F36" i="95" s="1"/>
  <c r="F62" i="96"/>
  <c r="F65" i="96" s="1"/>
  <c r="B37" i="77" l="1"/>
  <c r="D37" i="77"/>
  <c r="B52" i="77" s="1"/>
  <c r="C37" i="77"/>
  <c r="C37" i="95"/>
  <c r="B37" i="95"/>
  <c r="G106" i="34"/>
  <c r="G104" i="89"/>
  <c r="D26" i="95"/>
  <c r="D26" i="77"/>
  <c r="H38" i="96"/>
  <c r="H39" i="96" s="1"/>
  <c r="I27" i="96"/>
  <c r="H28" i="96"/>
  <c r="E107" i="89"/>
  <c r="E110" i="34"/>
  <c r="D40" i="88"/>
  <c r="B51" i="88" s="1"/>
  <c r="B52" i="88" s="1"/>
  <c r="H35" i="95"/>
  <c r="H36" i="95" s="1"/>
  <c r="I24" i="95"/>
  <c r="H25" i="95"/>
  <c r="D29" i="88"/>
  <c r="F57" i="96"/>
  <c r="F58" i="96" s="1"/>
  <c r="F60" i="77"/>
  <c r="F61" i="77" s="1"/>
  <c r="F106" i="89"/>
  <c r="F60" i="95"/>
  <c r="F61" i="95" s="1"/>
  <c r="F57" i="88"/>
  <c r="F58" i="88" s="1"/>
  <c r="F107" i="34"/>
  <c r="G65" i="77"/>
  <c r="G68" i="77" s="1"/>
  <c r="G62" i="96"/>
  <c r="G65" i="96" s="1"/>
  <c r="G62" i="88"/>
  <c r="G65" i="88" s="1"/>
  <c r="G65" i="95"/>
  <c r="G68" i="95" s="1"/>
  <c r="B56" i="77" l="1"/>
  <c r="B53" i="77"/>
  <c r="B54" i="77" s="1"/>
  <c r="I38" i="96"/>
  <c r="I39" i="96" s="1"/>
  <c r="J27" i="96"/>
  <c r="I28" i="96"/>
  <c r="F107" i="89"/>
  <c r="F110" i="34"/>
  <c r="G57" i="96"/>
  <c r="G58" i="96" s="1"/>
  <c r="G106" i="89"/>
  <c r="G57" i="88"/>
  <c r="G58" i="88" s="1"/>
  <c r="G107" i="34"/>
  <c r="G60" i="95"/>
  <c r="G61" i="95" s="1"/>
  <c r="G60" i="77"/>
  <c r="G61" i="77" s="1"/>
  <c r="J24" i="95"/>
  <c r="I25" i="95"/>
  <c r="I35" i="95"/>
  <c r="I36" i="95" s="1"/>
  <c r="J25" i="95" l="1"/>
  <c r="B42" i="95"/>
  <c r="J35" i="95"/>
  <c r="J36" i="95" s="1"/>
  <c r="J28" i="96"/>
  <c r="D29" i="96" s="1"/>
  <c r="B45" i="96"/>
  <c r="B51" i="96" s="1"/>
  <c r="B52" i="96" s="1"/>
  <c r="J38" i="96"/>
  <c r="J39" i="96" s="1"/>
  <c r="G107" i="89"/>
  <c r="G110" i="34"/>
  <c r="D37" i="95"/>
  <c r="B52" i="95" l="1"/>
  <c r="B56" i="95" s="1"/>
  <c r="B53" i="95" l="1"/>
  <c r="B54" i="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7" authorId="0" shapeId="0" xr:uid="{82C94B63-30E6-4A68-BF83-EAE868E5C63E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资产为年末属而非加权平均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Wuzhao CHEN</author>
  </authors>
  <commentList>
    <comment ref="F62" authorId="0" shapeId="0" xr:uid="{466AAEF4-0654-44E8-9124-70989EDF50E9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2021年上半年累计数*2</t>
        </r>
      </text>
    </comment>
    <comment ref="F68" authorId="0" shapeId="0" xr:uid="{C38051D8-7868-4878-A0AD-2F7849D1A74B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2121年上半年累计数
</t>
        </r>
      </text>
    </comment>
    <comment ref="F70" authorId="0" shapeId="0" xr:uid="{243717CA-379C-4EA0-964F-5A13F92E7C70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2021年上半年累计数</t>
        </r>
      </text>
    </comment>
    <comment ref="F72" authorId="0" shapeId="0" xr:uid="{5E2B30D2-C8EC-4F37-AFE7-43D75D1E5279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2021年上半年累计数</t>
        </r>
      </text>
    </comment>
    <comment ref="F75" authorId="0" shapeId="0" xr:uid="{9DCC0AF8-0048-4A01-89B5-73D78D032656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2021年上半年累计数*2</t>
        </r>
      </text>
    </comment>
    <comment ref="F77" authorId="0" shapeId="0" xr:uid="{C3C74EB0-F1A7-4F62-B107-8D06AE78BC27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2121年上半年累计数*2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Wuzhao CHEN</author>
    <author>Wuzhao Chen</author>
  </authors>
  <commentList>
    <comment ref="B21" authorId="0" shapeId="0" xr:uid="{D01FDE0D-B5D2-48F5-9BD4-08E1474C5B6F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C21" authorId="0" shapeId="0" xr:uid="{B8632769-AEFF-4DD0-8B5C-5C98C1793FF9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D21" authorId="0" shapeId="0" xr:uid="{159B9A16-7611-4720-93AE-E79530CD2A50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A74" authorId="1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可能还得加减值损失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Wuzhao CHEN</author>
    <author>Wuzhao Chen</author>
  </authors>
  <commentList>
    <comment ref="B21" authorId="0" shapeId="0" xr:uid="{0732C277-F836-479F-B213-68EA49F09BDA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C21" authorId="0" shapeId="0" xr:uid="{3EDC4931-564A-46E5-9893-95FC84AF9D09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D21" authorId="0" shapeId="0" xr:uid="{FCF59A8D-666C-4302-AD3A-DAF2F819043A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A74" authorId="1" shapeId="0" xr:uid="{9C3FD039-6A8A-4E89-8C6A-AD07AC39FBC5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可能还得加减值损失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Wuzhao CHEN</author>
    <author>Wuzhao Chen</author>
  </authors>
  <commentList>
    <comment ref="B21" authorId="0" shapeId="0" xr:uid="{65B5B7D4-636D-41D9-810C-26919B71F99B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
</t>
        </r>
      </text>
    </comment>
    <comment ref="C21" authorId="0" shapeId="0" xr:uid="{3A2EBE29-3880-43C5-8819-75BE1293AFFB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D21" authorId="0" shapeId="0" xr:uid="{1610079E-741D-4BE1-BA19-A66B0AD977E8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A71" authorId="1" shapeId="0" xr:uid="{60CFD8F9-C163-4910-8346-DF128E36A5EB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可能还得加减值损失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Wuzhao CHEN</author>
    <author>Wuzhao Chen</author>
  </authors>
  <commentList>
    <comment ref="B21" authorId="0" shapeId="0" xr:uid="{D0060B64-CB2F-4373-A92E-4E4071F0E7B9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
</t>
        </r>
      </text>
    </comment>
    <comment ref="C21" authorId="0" shapeId="0" xr:uid="{0D2DD436-9F80-4682-93B8-8005B9A6350B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D21" authorId="0" shapeId="0" xr:uid="{C7E18683-17E5-4BD1-B038-EE3F84FA19EB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第4-20行数据来自现金流量表补充数据（财务报表附注）</t>
        </r>
      </text>
    </comment>
    <comment ref="A71" authorId="1" shapeId="0" xr:uid="{5B388A24-AB03-4F33-8D56-7E30ED5292A6}">
      <text>
        <r>
          <rPr>
            <b/>
            <sz val="9"/>
            <color indexed="81"/>
            <rFont val="宋体"/>
            <family val="3"/>
            <charset val="134"/>
          </rPr>
          <t>Wuzhao Chen:</t>
        </r>
        <r>
          <rPr>
            <sz val="9"/>
            <color indexed="81"/>
            <rFont val="宋体"/>
            <family val="3"/>
            <charset val="134"/>
          </rPr>
          <t xml:space="preserve">
可能还得加减值损失</t>
        </r>
      </text>
    </comment>
  </commentList>
</comments>
</file>

<file path=xl/sharedStrings.xml><?xml version="1.0" encoding="utf-8"?>
<sst xmlns="http://schemas.openxmlformats.org/spreadsheetml/2006/main" count="44612" uniqueCount="12514">
  <si>
    <t>流动资产：</t>
  </si>
  <si>
    <t>非流动资产：</t>
  </si>
  <si>
    <t>流动负债：</t>
  </si>
  <si>
    <t>非流动负债：</t>
  </si>
  <si>
    <t>所有者权益(或股东权益)：</t>
  </si>
  <si>
    <t>审计意见(境内)</t>
  </si>
  <si>
    <t>七、每股收益：</t>
  </si>
  <si>
    <t>一、经营活动产生的现金流量：</t>
  </si>
  <si>
    <t>二、投资活动产生的现金流量：</t>
  </si>
  <si>
    <t>三、筹资活动产生的现金流量：</t>
  </si>
  <si>
    <t xml:space="preserve">    货币资金</t>
    <phoneticPr fontId="3" type="noConversion"/>
  </si>
  <si>
    <t xml:space="preserve">    拆出资金</t>
  </si>
  <si>
    <t xml:space="preserve">    交易性金融资产</t>
  </si>
  <si>
    <t xml:space="preserve">    应收票据</t>
  </si>
  <si>
    <t xml:space="preserve">    应收账款</t>
  </si>
  <si>
    <t xml:space="preserve">    预付款项</t>
  </si>
  <si>
    <t xml:space="preserve">    其他应收款</t>
  </si>
  <si>
    <t xml:space="preserve">    买入返售金融资产</t>
  </si>
  <si>
    <t xml:space="preserve">    存货</t>
  </si>
  <si>
    <t xml:space="preserve">    流动资产合计</t>
  </si>
  <si>
    <t xml:space="preserve">    发放贷款及垫款</t>
  </si>
  <si>
    <t xml:space="preserve">    可供出售金融资产</t>
  </si>
  <si>
    <t xml:space="preserve">    持有至到期投资</t>
  </si>
  <si>
    <t xml:space="preserve">    长期应收款</t>
  </si>
  <si>
    <t xml:space="preserve">    长期股权投资</t>
  </si>
  <si>
    <t xml:space="preserve">    投资性房地产</t>
  </si>
  <si>
    <t xml:space="preserve">    固定资产</t>
  </si>
  <si>
    <t xml:space="preserve">    在建工程</t>
  </si>
  <si>
    <t xml:space="preserve">    工程物资</t>
  </si>
  <si>
    <t xml:space="preserve">    固定资产清理</t>
  </si>
  <si>
    <t xml:space="preserve">    生产性生物资产</t>
  </si>
  <si>
    <t xml:space="preserve">    油气资产</t>
  </si>
  <si>
    <t xml:space="preserve">    无形资产</t>
  </si>
  <si>
    <t xml:space="preserve">    开发支出</t>
  </si>
  <si>
    <t xml:space="preserve">    商誉</t>
  </si>
  <si>
    <t xml:space="preserve">    长期待摊费用</t>
  </si>
  <si>
    <t xml:space="preserve">    递延所得税资产</t>
  </si>
  <si>
    <t xml:space="preserve">    其他非流动资产</t>
  </si>
  <si>
    <t xml:space="preserve">    非流动资产合计</t>
  </si>
  <si>
    <t>资产总计</t>
  </si>
  <si>
    <t xml:space="preserve">    短期借款</t>
  </si>
  <si>
    <t xml:space="preserve">    向中央银行借款</t>
  </si>
  <si>
    <t xml:space="preserve">    吸收存款及同业存放</t>
  </si>
  <si>
    <t xml:space="preserve">    拆入资金</t>
  </si>
  <si>
    <t xml:space="preserve">    交易性金融负债</t>
  </si>
  <si>
    <t xml:space="preserve">    应付票据</t>
  </si>
  <si>
    <t xml:space="preserve">    应付账款</t>
  </si>
  <si>
    <t xml:space="preserve">    预收款项</t>
  </si>
  <si>
    <t xml:space="preserve">    卖出回购金融资产款</t>
  </si>
  <si>
    <t xml:space="preserve">    应付职工薪酬</t>
  </si>
  <si>
    <t xml:space="preserve">    应交税费</t>
  </si>
  <si>
    <t xml:space="preserve">    应付分保账款</t>
  </si>
  <si>
    <t xml:space="preserve">    其他流动负债</t>
  </si>
  <si>
    <t xml:space="preserve">    流动负债合计</t>
  </si>
  <si>
    <t xml:space="preserve">    长期借款</t>
  </si>
  <si>
    <t xml:space="preserve">    应付债券</t>
  </si>
  <si>
    <t xml:space="preserve">    长期应付款</t>
  </si>
  <si>
    <t xml:space="preserve">    预计负债</t>
  </si>
  <si>
    <t xml:space="preserve">    递延所得税负债</t>
  </si>
  <si>
    <t xml:space="preserve">    非流动负债合计</t>
  </si>
  <si>
    <t xml:space="preserve">    负债合计</t>
  </si>
  <si>
    <t xml:space="preserve">    实收资本(或股本)</t>
  </si>
  <si>
    <t xml:space="preserve">    资本公积金</t>
  </si>
  <si>
    <t xml:space="preserve">    减：库存股</t>
  </si>
  <si>
    <t xml:space="preserve">    盈余公积金</t>
  </si>
  <si>
    <t xml:space="preserve">    一般风险准备</t>
  </si>
  <si>
    <t xml:space="preserve">    未分配利润</t>
  </si>
  <si>
    <t xml:space="preserve">    外币报表折算差额</t>
  </si>
  <si>
    <t xml:space="preserve">    未确认的投资损失</t>
  </si>
  <si>
    <t xml:space="preserve">    少数股东权益</t>
  </si>
  <si>
    <t xml:space="preserve">    所有者权益合计</t>
  </si>
  <si>
    <t>负债和所有者权益总计</t>
  </si>
  <si>
    <t>一、营业总收入</t>
  </si>
  <si>
    <t>二、营业总成本</t>
  </si>
  <si>
    <t>四、营业利润</t>
  </si>
  <si>
    <t xml:space="preserve">    加：营业外收入</t>
  </si>
  <si>
    <t xml:space="preserve">    减：营业外支出</t>
  </si>
  <si>
    <t>五、利润总额</t>
  </si>
  <si>
    <t xml:space="preserve">    加：未确认的投资损失</t>
  </si>
  <si>
    <t>六、净利润</t>
  </si>
  <si>
    <t xml:space="preserve">    归属于母公司所有者的净利润</t>
  </si>
  <si>
    <t xml:space="preserve">    (一) 基本每股收益</t>
  </si>
  <si>
    <t xml:space="preserve">    (二) 稀释每股收益</t>
  </si>
  <si>
    <t xml:space="preserve">    经营活动现金流入小计</t>
  </si>
  <si>
    <t xml:space="preserve">    销售商品、提供劳务收到的现金</t>
  </si>
  <si>
    <t xml:space="preserve">    收到的税费返还</t>
  </si>
  <si>
    <t xml:space="preserve">    收到其他与经营活动有关的现金</t>
  </si>
  <si>
    <t xml:space="preserve">    购买商品、接受劳务支付的现金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</si>
  <si>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</si>
  <si>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</si>
  <si>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</si>
  <si>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经营活动现金流出小计</t>
  </si>
  <si>
    <t xml:space="preserve">    经营活动产生的现金流量净额</t>
  </si>
  <si>
    <t xml:space="preserve">    收回投资收到的现金</t>
  </si>
  <si>
    <t xml:space="preserve">    取得投资收益收到的现金</t>
  </si>
  <si>
    <t xml:space="preserve">    处置固定资产、无形资产和其他长期资产收回的现金净额</t>
  </si>
  <si>
    <t xml:space="preserve">    处置子公司及其他营业单位收到的现金净额</t>
  </si>
  <si>
    <t xml:space="preserve">    收到其他与投资活动有关的现金</t>
  </si>
  <si>
    <t xml:space="preserve">    投资活动现金流入小计</t>
  </si>
  <si>
    <t xml:space="preserve">    购建固定资产、无形资产和其他长期资产支付的现金</t>
  </si>
  <si>
    <t xml:space="preserve">    投资支付的现金</t>
  </si>
  <si>
    <t xml:space="preserve">    取得子公司及其他营业单位支付的现金净额</t>
  </si>
  <si>
    <t xml:space="preserve">    支付其他与投资活动有关的现金</t>
  </si>
  <si>
    <t xml:space="preserve">    投资活动现金流出小计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</si>
  <si>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</si>
  <si>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</si>
  <si>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</si>
  <si>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收到其他与筹资活动有关的现金</t>
  </si>
  <si>
    <t xml:space="preserve">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</si>
  <si>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</si>
  <si>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</si>
  <si>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</si>
  <si>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</si>
  <si>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筹资活动现金流出小计</t>
  </si>
  <si>
    <t xml:space="preserve">    筹资活动产生的现金流量净额</t>
  </si>
  <si>
    <t>五、现金及现金等价物净增加额</t>
  </si>
  <si>
    <t xml:space="preserve">    期末现金及现金等价物余额</t>
  </si>
  <si>
    <t xml:space="preserve">    其他非流动负债</t>
    <phoneticPr fontId="3" type="noConversion"/>
  </si>
  <si>
    <t xml:space="preserve">    其中：营业收入</t>
    <phoneticPr fontId="3" type="noConversion"/>
  </si>
  <si>
    <t xml:space="preserve">          利息收入</t>
    <phoneticPr fontId="3" type="noConversion"/>
  </si>
  <si>
    <t xml:space="preserve">          已赚保费</t>
    <phoneticPr fontId="3" type="noConversion"/>
  </si>
  <si>
    <t xml:space="preserve">          手续费及佣金收入</t>
    <phoneticPr fontId="3" type="noConversion"/>
  </si>
  <si>
    <t xml:space="preserve">    其中：营业成本</t>
    <phoneticPr fontId="3" type="noConversion"/>
  </si>
  <si>
    <t xml:space="preserve">          利息支出</t>
    <phoneticPr fontId="3" type="noConversion"/>
  </si>
  <si>
    <t xml:space="preserve">          手续费及佣金支出</t>
    <phoneticPr fontId="3" type="noConversion"/>
  </si>
  <si>
    <t xml:space="preserve">          退保金</t>
    <phoneticPr fontId="3" type="noConversion"/>
  </si>
  <si>
    <t xml:space="preserve">          赔付支出净额</t>
    <phoneticPr fontId="3" type="noConversion"/>
  </si>
  <si>
    <t xml:space="preserve">          提取保险合同准备金净额</t>
    <phoneticPr fontId="3" type="noConversion"/>
  </si>
  <si>
    <t xml:space="preserve">          保单红利支出</t>
    <phoneticPr fontId="3" type="noConversion"/>
  </si>
  <si>
    <t xml:space="preserve">          分保费用</t>
    <phoneticPr fontId="3" type="noConversion"/>
  </si>
  <si>
    <t xml:space="preserve">          营业税金及附加</t>
    <phoneticPr fontId="3" type="noConversion"/>
  </si>
  <si>
    <t xml:space="preserve">          销售费用</t>
    <phoneticPr fontId="3" type="noConversion"/>
  </si>
  <si>
    <t xml:space="preserve">          管理费用</t>
    <phoneticPr fontId="3" type="noConversion"/>
  </si>
  <si>
    <t xml:space="preserve">          财务费用</t>
    <phoneticPr fontId="3" type="noConversion"/>
  </si>
  <si>
    <t xml:space="preserve">          其中：对联营企业和合营企业的投资收益</t>
    <phoneticPr fontId="3" type="noConversion"/>
  </si>
  <si>
    <t xml:space="preserve">        其中：非流动资产处置净损失</t>
    <phoneticPr fontId="3" type="noConversion"/>
  </si>
  <si>
    <t xml:space="preserve">    减：所得税费用</t>
    <phoneticPr fontId="3" type="noConversion"/>
  </si>
  <si>
    <t xml:space="preserve">    其中：同一控制下企业合并被合并方合并前净利润</t>
    <phoneticPr fontId="3" type="noConversion"/>
  </si>
  <si>
    <t xml:space="preserve">    少数股东损益</t>
    <phoneticPr fontId="3" type="noConversion"/>
  </si>
  <si>
    <t xml:space="preserve">    存放中央银行法定准备金款项和同业款项净减少额</t>
    <phoneticPr fontId="3" type="noConversion"/>
  </si>
  <si>
    <t xml:space="preserve">    收取利息、手续费及佣金的现金</t>
    <phoneticPr fontId="3" type="noConversion"/>
  </si>
  <si>
    <t xml:space="preserve">    客户存款和同业存放款项净增加额</t>
    <phoneticPr fontId="3" type="noConversion"/>
  </si>
  <si>
    <t xml:space="preserve">    客户贷款及垫款净增加额</t>
    <phoneticPr fontId="3" type="noConversion"/>
  </si>
  <si>
    <t xml:space="preserve">    拆出资金净增加额</t>
    <phoneticPr fontId="3" type="noConversion"/>
  </si>
  <si>
    <t xml:space="preserve">    客户存款和同业存放款项净减少额</t>
    <phoneticPr fontId="3" type="noConversion"/>
  </si>
  <si>
    <t xml:space="preserve">    支付利息、手续费及佣金的现金</t>
    <phoneticPr fontId="3" type="noConversion"/>
  </si>
  <si>
    <t xml:space="preserve">    处置交易性金融资产收回的现金净额</t>
    <phoneticPr fontId="3" type="noConversion"/>
  </si>
  <si>
    <t xml:space="preserve">    收购子公司而导致的现金及现金等价物净增加</t>
    <phoneticPr fontId="3" type="noConversion"/>
  </si>
  <si>
    <t xml:space="preserve">    子公司转为联营公司核算而导致的现金及现金等价物净增加</t>
    <phoneticPr fontId="3" type="noConversion"/>
  </si>
  <si>
    <t xml:space="preserve">    企业合并导致的现金及现金等价物净减少</t>
    <phoneticPr fontId="3" type="noConversion"/>
  </si>
  <si>
    <t xml:space="preserve">    处置子公司而导致的现金及现金等价物净减少</t>
    <phoneticPr fontId="3" type="noConversion"/>
  </si>
  <si>
    <t xml:space="preserve">    支付三期资产和部分托管资产收购款</t>
    <phoneticPr fontId="3" type="noConversion"/>
  </si>
  <si>
    <t xml:space="preserve">    投资活动产生的现金流量净额</t>
    <phoneticPr fontId="3" type="noConversion"/>
  </si>
  <si>
    <t xml:space="preserve">    其他长期应收款</t>
    <phoneticPr fontId="3" type="noConversion"/>
  </si>
  <si>
    <t>核对</t>
    <phoneticPr fontId="3" type="noConversion"/>
  </si>
  <si>
    <t xml:space="preserve">    联营公司转为子公司核算而导致的现金及现金等价物净增加</t>
    <phoneticPr fontId="3" type="noConversion"/>
  </si>
  <si>
    <t xml:space="preserve">    增发收购目标公司而导致的现金及现金等价物净减少</t>
    <phoneticPr fontId="3" type="noConversion"/>
  </si>
  <si>
    <t xml:space="preserve">    增发收购目标资产而导致的现金及现金等价物净减少</t>
    <phoneticPr fontId="3" type="noConversion"/>
  </si>
  <si>
    <t xml:space="preserve">    发行新股所收到的现金净额</t>
    <phoneticPr fontId="3" type="noConversion"/>
  </si>
  <si>
    <t xml:space="preserve">    归属于母公司所有者权益合计</t>
    <phoneticPr fontId="3" type="noConversion"/>
  </si>
  <si>
    <t>四、汇率变动对现金的影响</t>
    <phoneticPr fontId="3" type="noConversion"/>
  </si>
  <si>
    <t xml:space="preserve">    一年内到期的非流动负债</t>
    <phoneticPr fontId="3" type="noConversion"/>
  </si>
  <si>
    <t>金融业项目</t>
    <phoneticPr fontId="3" type="noConversion"/>
  </si>
  <si>
    <t>年增长率</t>
    <phoneticPr fontId="3" type="noConversion"/>
  </si>
  <si>
    <t>占收入百分比</t>
    <phoneticPr fontId="3" type="noConversion"/>
  </si>
  <si>
    <t>金融业项目，暂用年增长率</t>
    <phoneticPr fontId="3" type="noConversion"/>
  </si>
  <si>
    <t>短期借款余额</t>
    <phoneticPr fontId="3" type="noConversion"/>
  </si>
  <si>
    <t>长期借款余额</t>
    <phoneticPr fontId="3" type="noConversion"/>
  </si>
  <si>
    <t>货币资金余额</t>
    <phoneticPr fontId="3" type="noConversion"/>
  </si>
  <si>
    <t>利息支出</t>
    <phoneticPr fontId="3" type="noConversion"/>
  </si>
  <si>
    <t>利息收入</t>
    <phoneticPr fontId="3" type="noConversion"/>
  </si>
  <si>
    <t>其他</t>
    <phoneticPr fontId="3" type="noConversion"/>
  </si>
  <si>
    <t>利息支出/借款余额</t>
    <phoneticPr fontId="3" type="noConversion"/>
  </si>
  <si>
    <t>利息收入/货币资金余额</t>
    <phoneticPr fontId="3" type="noConversion"/>
  </si>
  <si>
    <t>“其他”增长率</t>
    <phoneticPr fontId="3" type="noConversion"/>
  </si>
  <si>
    <t>"收入/应收账款"增长率</t>
    <phoneticPr fontId="3" type="noConversion"/>
  </si>
  <si>
    <t>增长率</t>
    <phoneticPr fontId="3" type="noConversion"/>
  </si>
  <si>
    <t>汇兑损失/(收益)增长率</t>
    <phoneticPr fontId="3" type="noConversion"/>
  </si>
  <si>
    <t>占净利润百分比</t>
    <phoneticPr fontId="3" type="noConversion"/>
  </si>
  <si>
    <t>占总资产比重</t>
    <phoneticPr fontId="3" type="noConversion"/>
  </si>
  <si>
    <t>增长率</t>
    <phoneticPr fontId="3" type="noConversion"/>
  </si>
  <si>
    <t>收入/应收账款平均数</t>
    <phoneticPr fontId="3" type="noConversion"/>
  </si>
  <si>
    <t>成本/期末存货</t>
    <phoneticPr fontId="3" type="noConversion"/>
  </si>
  <si>
    <t>成本/期初期末存货平均余额</t>
    <phoneticPr fontId="3" type="noConversion"/>
  </si>
  <si>
    <t xml:space="preserve">       固定资产原价</t>
    <phoneticPr fontId="3" type="noConversion"/>
  </si>
  <si>
    <t xml:space="preserve">       减：累计折旧</t>
    <phoneticPr fontId="3" type="noConversion"/>
  </si>
  <si>
    <t xml:space="preserve">       固定资产净值</t>
    <phoneticPr fontId="3" type="noConversion"/>
  </si>
  <si>
    <t xml:space="preserve">       减：固定资产减值准备</t>
    <phoneticPr fontId="3" type="noConversion"/>
  </si>
  <si>
    <t xml:space="preserve">       固定资产净额</t>
    <phoneticPr fontId="3" type="noConversion"/>
  </si>
  <si>
    <t>累计折旧/固定资产原值</t>
    <phoneticPr fontId="3" type="noConversion"/>
  </si>
  <si>
    <t>期末期初累计折旧之差/期初固定资产原值</t>
    <phoneticPr fontId="3" type="noConversion"/>
  </si>
  <si>
    <t>期末期初减值准备之差/期初固定资产原值</t>
    <phoneticPr fontId="3" type="noConversion"/>
  </si>
  <si>
    <t>资产总计(作为预测基础)</t>
    <phoneticPr fontId="3" type="noConversion"/>
  </si>
  <si>
    <t>资产周转率（用年末资产）</t>
    <phoneticPr fontId="3" type="noConversion"/>
  </si>
  <si>
    <t>资产周转率（用平均资产）</t>
    <phoneticPr fontId="3" type="noConversion"/>
  </si>
  <si>
    <t>资产总计(按公式）</t>
    <phoneticPr fontId="3" type="noConversion"/>
  </si>
  <si>
    <t>预测差异</t>
    <phoneticPr fontId="3" type="noConversion"/>
  </si>
  <si>
    <t>余额占流动资产之比</t>
    <phoneticPr fontId="3" type="noConversion"/>
  </si>
  <si>
    <t>增加额占流动资产增加额之比</t>
    <phoneticPr fontId="3" type="noConversion"/>
  </si>
  <si>
    <t>占存货余额之比</t>
    <phoneticPr fontId="3" type="noConversion"/>
  </si>
  <si>
    <t>占收入之比</t>
    <phoneticPr fontId="3" type="noConversion"/>
  </si>
  <si>
    <t>上期少数股东权益＋本期少数股东损益</t>
    <phoneticPr fontId="3" type="noConversion"/>
  </si>
  <si>
    <t>总资产-负债及股东权益</t>
    <phoneticPr fontId="3" type="noConversion"/>
  </si>
  <si>
    <t>第一次差异</t>
    <phoneticPr fontId="3" type="noConversion"/>
  </si>
  <si>
    <t>第二次差异</t>
    <phoneticPr fontId="3" type="noConversion"/>
  </si>
  <si>
    <t>第三次差异</t>
    <phoneticPr fontId="3" type="noConversion"/>
  </si>
  <si>
    <t>负债调平项1</t>
    <phoneticPr fontId="3" type="noConversion"/>
  </si>
  <si>
    <t>负债调平项2</t>
    <phoneticPr fontId="3" type="noConversion"/>
  </si>
  <si>
    <t>资产调平项1</t>
    <phoneticPr fontId="3" type="noConversion"/>
  </si>
  <si>
    <t>市场与无风险收益率</t>
  </si>
  <si>
    <t>股票价格和收益率</t>
  </si>
  <si>
    <t>Beta值</t>
  </si>
  <si>
    <t>市场风险溢价</t>
  </si>
  <si>
    <t>权益资本成本</t>
    <phoneticPr fontId="3" type="noConversion"/>
  </si>
  <si>
    <t>日期</t>
  </si>
  <si>
    <t>无风险收益率</t>
  </si>
  <si>
    <t>市场收益率</t>
  </si>
  <si>
    <t>收盘价</t>
  </si>
  <si>
    <t>股票收益率</t>
  </si>
  <si>
    <t>无风险收益率</t>
    <phoneticPr fontId="3" type="noConversion"/>
  </si>
  <si>
    <t>年收益率</t>
    <phoneticPr fontId="3" type="noConversion"/>
  </si>
  <si>
    <t>市场年收益率</t>
    <phoneticPr fontId="3" type="noConversion"/>
  </si>
  <si>
    <t>年风险溢价</t>
    <phoneticPr fontId="3" type="noConversion"/>
  </si>
  <si>
    <t>2006-08-31</t>
  </si>
  <si>
    <t>2006-06-30</t>
  </si>
  <si>
    <t>权益资本成本计算方法</t>
  </si>
  <si>
    <t xml:space="preserve">    Beta</t>
  </si>
  <si>
    <t xml:space="preserve">    市场风险溢价</t>
  </si>
  <si>
    <t xml:space="preserve">    无风险收益率</t>
  </si>
  <si>
    <t>权益资本成本</t>
  </si>
  <si>
    <t>每股价值</t>
  </si>
  <si>
    <t>其他相关财务数据（百万元）</t>
    <phoneticPr fontId="3" type="noConversion"/>
  </si>
  <si>
    <t>有息负债</t>
    <phoneticPr fontId="3" type="noConversion"/>
  </si>
  <si>
    <t>账面权益资本</t>
    <phoneticPr fontId="3" type="noConversion"/>
  </si>
  <si>
    <t>账面资本结构（负债率）</t>
    <phoneticPr fontId="3" type="noConversion"/>
  </si>
  <si>
    <t>所得税</t>
    <phoneticPr fontId="3" type="noConversion"/>
  </si>
  <si>
    <t>利润总额</t>
    <phoneticPr fontId="3" type="noConversion"/>
  </si>
  <si>
    <t>所得税率</t>
    <phoneticPr fontId="3" type="noConversion"/>
  </si>
  <si>
    <t>可持续增长率</t>
    <phoneticPr fontId="3" type="noConversion"/>
  </si>
  <si>
    <t>债务成本</t>
    <phoneticPr fontId="3" type="noConversion"/>
  </si>
  <si>
    <t>营运资本</t>
    <phoneticPr fontId="3" type="noConversion"/>
  </si>
  <si>
    <t>销售增长率</t>
    <phoneticPr fontId="3" type="noConversion"/>
  </si>
  <si>
    <t>净利润增长率</t>
    <phoneticPr fontId="3" type="noConversion"/>
  </si>
  <si>
    <t>期初ROE(主体角度)</t>
    <phoneticPr fontId="3" type="noConversion"/>
  </si>
  <si>
    <t>期初ROE(母公司角度)</t>
    <phoneticPr fontId="3" type="noConversion"/>
  </si>
  <si>
    <t>净利润(归属于母公司股东)增长率</t>
    <phoneticPr fontId="3" type="noConversion"/>
  </si>
  <si>
    <t>年份</t>
    <phoneticPr fontId="3" type="noConversion"/>
  </si>
  <si>
    <t>公司自由现金流</t>
    <phoneticPr fontId="3" type="noConversion"/>
  </si>
  <si>
    <t>公司自由现金流现值</t>
    <phoneticPr fontId="3" type="noConversion"/>
  </si>
  <si>
    <t>公司自由现金流现值之和</t>
    <phoneticPr fontId="3" type="noConversion"/>
  </si>
  <si>
    <t>非经营性现金流</t>
    <phoneticPr fontId="3" type="noConversion"/>
  </si>
  <si>
    <t>税后补贴收入</t>
    <phoneticPr fontId="3" type="noConversion"/>
  </si>
  <si>
    <t>减：应收补贴款的增加额</t>
    <phoneticPr fontId="3" type="noConversion"/>
  </si>
  <si>
    <t>加：税后营业外收入</t>
    <phoneticPr fontId="3" type="noConversion"/>
  </si>
  <si>
    <t>减：税后营业外支出</t>
    <phoneticPr fontId="3" type="noConversion"/>
  </si>
  <si>
    <t xml:space="preserve">    固定资产清理等的增加额</t>
    <phoneticPr fontId="3" type="noConversion"/>
  </si>
  <si>
    <t>减其他调整项目</t>
    <phoneticPr fontId="3" type="noConversion"/>
  </si>
  <si>
    <t>包含非经营性现金流的
公司自由现金流</t>
    <phoneticPr fontId="3" type="noConversion"/>
  </si>
  <si>
    <t>贴现期数</t>
    <phoneticPr fontId="3" type="noConversion"/>
  </si>
  <si>
    <t>计算持续经营价值</t>
    <phoneticPr fontId="3" type="noConversion"/>
  </si>
  <si>
    <t>固定模式增长</t>
    <phoneticPr fontId="3" type="noConversion"/>
  </si>
  <si>
    <t>持续经营增长率（市盈率）</t>
    <phoneticPr fontId="3" type="noConversion"/>
  </si>
  <si>
    <t>持续经营价值</t>
    <phoneticPr fontId="3" type="noConversion"/>
  </si>
  <si>
    <t>CAPM</t>
    <phoneticPr fontId="3" type="noConversion"/>
  </si>
  <si>
    <t>债务成本</t>
  </si>
  <si>
    <t>资本结构</t>
    <phoneticPr fontId="3" type="noConversion"/>
  </si>
  <si>
    <t>税率</t>
  </si>
  <si>
    <t>WACC</t>
  </si>
  <si>
    <t>公司价值</t>
  </si>
  <si>
    <t>权益价值</t>
  </si>
  <si>
    <t>少数股东权益比率</t>
    <phoneticPr fontId="3" type="noConversion"/>
  </si>
  <si>
    <t>内涵资本结构</t>
    <phoneticPr fontId="3" type="noConversion"/>
  </si>
  <si>
    <t>现金股利支付率</t>
    <phoneticPr fontId="3" type="noConversion"/>
  </si>
  <si>
    <t>净资本性投资</t>
    <phoneticPr fontId="3" type="noConversion"/>
  </si>
  <si>
    <t>资本性支出</t>
    <phoneticPr fontId="3" type="noConversion"/>
  </si>
  <si>
    <t>单变量敏感性分析</t>
    <phoneticPr fontId="3" type="noConversion"/>
  </si>
  <si>
    <t>股票价值</t>
    <phoneticPr fontId="3" type="noConversion"/>
  </si>
  <si>
    <t>Beta值</t>
    <phoneticPr fontId="3" type="noConversion"/>
  </si>
  <si>
    <t>第二阶段增长率</t>
    <phoneticPr fontId="3" type="noConversion"/>
  </si>
  <si>
    <t>计算公司自由现金流</t>
    <phoneticPr fontId="3" type="noConversion"/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</si>
  <si>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拆出资金净减少额</t>
    </r>
    <phoneticPr fontId="3" type="noConversion"/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</si>
  <si>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卖出回购金融资产净增加额</t>
    </r>
    <phoneticPr fontId="3" type="noConversion"/>
  </si>
  <si>
    <t xml:space="preserve">    卖出回购金融资产净减少额</t>
    <phoneticPr fontId="3" type="noConversion"/>
  </si>
  <si>
    <t xml:space="preserve">    处置可供出售金融资产收回的现金净额</t>
    <phoneticPr fontId="3" type="noConversion"/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</si>
  <si>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发行分离交易可转债收到的现金</t>
    </r>
    <phoneticPr fontId="3" type="noConversion"/>
  </si>
  <si>
    <t xml:space="preserve">    支付罗泾项目收购款</t>
    <phoneticPr fontId="3" type="noConversion"/>
  </si>
  <si>
    <t xml:space="preserve">    一年内到期的非流动资产</t>
    <phoneticPr fontId="3" type="noConversion"/>
  </si>
  <si>
    <t xml:space="preserve">    专项储备</t>
    <phoneticPr fontId="3" type="noConversion"/>
  </si>
  <si>
    <t xml:space="preserve">    客户贷款及垫款净减少额</t>
    <phoneticPr fontId="3" type="noConversion"/>
  </si>
  <si>
    <t xml:space="preserve">    存放中央银行和同业款项净增加额</t>
    <phoneticPr fontId="3" type="noConversion"/>
  </si>
  <si>
    <t xml:space="preserve">    拆入资金减少额</t>
    <phoneticPr fontId="3" type="noConversion"/>
  </si>
  <si>
    <t>占利润总额百分比</t>
    <phoneticPr fontId="3" type="noConversion"/>
  </si>
  <si>
    <t xml:space="preserve">    专项储备</t>
    <phoneticPr fontId="3" type="noConversion"/>
  </si>
  <si>
    <t>利息支出中的资本化部分</t>
    <phoneticPr fontId="3" type="noConversion"/>
  </si>
  <si>
    <t>等于上一年</t>
    <phoneticPr fontId="3" type="noConversion"/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</si>
  <si>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</si>
  <si>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</si>
  <si>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</si>
  <si>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</si>
  <si>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</si>
  <si>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</si>
  <si>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</si>
  <si>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</si>
  <si>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</si>
  <si>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</si>
  <si>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</si>
  <si>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</si>
  <si>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</si>
  <si>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</si>
  <si>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</si>
  <si>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</si>
  <si>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</si>
  <si>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</si>
  <si>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</si>
  <si>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</si>
  <si>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</si>
  <si>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</si>
  <si>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</si>
  <si>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</si>
  <si>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</si>
  <si>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</si>
  <si>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</si>
  <si>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</si>
  <si>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</si>
  <si>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</si>
  <si>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</si>
  <si>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</si>
  <si>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</si>
  <si>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</si>
  <si>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</si>
  <si>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</si>
  <si>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</si>
  <si>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</si>
  <si>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</si>
  <si>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</si>
  <si>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</si>
  <si>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</si>
  <si>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</si>
  <si>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</si>
  <si>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</si>
  <si>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</si>
  <si>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</si>
  <si>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</si>
  <si>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</si>
  <si>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</si>
  <si>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</si>
  <si>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</si>
  <si>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</si>
  <si>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</si>
  <si>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</si>
  <si>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</si>
  <si>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</si>
  <si>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</si>
  <si>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</si>
  <si>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</si>
  <si>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</si>
  <si>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</si>
  <si>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</si>
  <si>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</si>
  <si>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</si>
  <si>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</si>
  <si>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</si>
  <si>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</si>
  <si>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</si>
  <si>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</si>
  <si>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</si>
  <si>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</si>
  <si>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</si>
  <si>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</si>
  <si>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</si>
  <si>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</si>
  <si>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</si>
  <si>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</si>
  <si>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</si>
  <si>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</si>
  <si>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</si>
  <si>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</si>
  <si>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</si>
  <si>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</si>
  <si>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</si>
  <si>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</si>
  <si>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</si>
  <si>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</si>
  <si>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</si>
  <si>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</si>
  <si>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</si>
  <si>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</si>
  <si>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</si>
  <si>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</si>
  <si>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</si>
  <si>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</si>
  <si>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</si>
  <si>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</si>
  <si>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</si>
  <si>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</si>
  <si>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</si>
  <si>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</si>
  <si>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</si>
  <si>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</si>
  <si>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</si>
  <si>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</si>
  <si>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</si>
  <si>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</si>
  <si>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</si>
  <si>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</si>
  <si>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</si>
  <si>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</si>
  <si>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</si>
  <si>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</si>
  <si>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</si>
  <si>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</si>
  <si>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</si>
  <si>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</si>
  <si>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</si>
  <si>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</si>
  <si>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</si>
  <si>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</si>
  <si>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</si>
  <si>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</si>
  <si>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</si>
  <si>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</si>
  <si>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</si>
  <si>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</si>
  <si>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</si>
  <si>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</si>
  <si>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</si>
  <si>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</si>
  <si>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</si>
  <si>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</si>
  <si>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</si>
  <si>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</si>
  <si>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</si>
  <si>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</si>
  <si>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</si>
  <si>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</si>
  <si>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</si>
  <si>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</si>
  <si>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</si>
  <si>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</si>
  <si>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</si>
  <si>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</si>
  <si>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</si>
  <si>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</si>
  <si>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</si>
  <si>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</si>
  <si>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</si>
  <si>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</si>
  <si>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</si>
  <si>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</si>
  <si>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</si>
  <si>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</si>
  <si>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</si>
  <si>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</si>
  <si>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</si>
  <si>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</si>
  <si>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</si>
  <si>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</si>
  <si>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</si>
  <si>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</si>
  <si>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</si>
  <si>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</si>
  <si>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</si>
  <si>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</si>
  <si>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</si>
  <si>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</si>
  <si>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</si>
  <si>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</si>
  <si>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</si>
  <si>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</si>
  <si>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</si>
  <si>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</si>
  <si>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</si>
  <si>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</si>
  <si>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</si>
  <si>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</si>
  <si>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</si>
  <si>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</si>
  <si>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</si>
  <si>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</si>
  <si>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</si>
  <si>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</si>
  <si>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</si>
  <si>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</si>
  <si>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</si>
  <si>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</si>
  <si>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</si>
  <si>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</si>
  <si>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</si>
  <si>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</si>
  <si>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</si>
  <si>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</si>
  <si>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</si>
  <si>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</si>
  <si>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</si>
  <si>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</si>
  <si>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</si>
  <si>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</si>
  <si>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</si>
  <si>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</si>
  <si>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</si>
  <si>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</si>
  <si>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</si>
  <si>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</si>
  <si>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</si>
  <si>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</si>
  <si>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</si>
  <si>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</si>
  <si>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</si>
  <si>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</si>
  <si>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</si>
  <si>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</si>
  <si>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</si>
  <si>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1992-09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</si>
  <si>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</si>
  <si>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</si>
  <si>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</si>
  <si>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</si>
  <si>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</si>
  <si>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</si>
  <si>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</si>
  <si>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</si>
  <si>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</si>
  <si>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</si>
  <si>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</si>
  <si>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</si>
  <si>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</si>
  <si>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</si>
  <si>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</si>
  <si>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</si>
  <si>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</si>
  <si>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</si>
  <si>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1991-02</t>
  </si>
  <si>
    <t>1991-01</t>
  </si>
  <si>
    <t>1990-12</t>
  </si>
  <si>
    <t>Cmmvttl</t>
  </si>
  <si>
    <t>Cmmvosd</t>
  </si>
  <si>
    <t>Cmnstkcal</t>
  </si>
  <si>
    <t>Cmretmdtl</t>
  </si>
  <si>
    <t>Cmretwdtl</t>
  </si>
  <si>
    <t>Cmretmdos</t>
  </si>
  <si>
    <t>Cmretwdos</t>
  </si>
  <si>
    <t>Cmretmdeq</t>
  </si>
  <si>
    <t>Cmretwdeq</t>
  </si>
  <si>
    <t>Trdmnt</t>
  </si>
  <si>
    <t>Markettype</t>
  </si>
  <si>
    <t>交易月份</t>
  </si>
  <si>
    <t>市场类型</t>
  </si>
  <si>
    <t>2010-07-02</t>
  </si>
  <si>
    <t>2008-08-19</t>
  </si>
  <si>
    <t>2007-08-20</t>
  </si>
  <si>
    <t>2006-12-31</t>
  </si>
  <si>
    <t>2005-08-18</t>
  </si>
  <si>
    <t>2005-05-09</t>
  </si>
  <si>
    <t>2001-05-29</t>
  </si>
  <si>
    <t>(单位：年利率%)</t>
  </si>
  <si>
    <t>2008.12.23</t>
  </si>
  <si>
    <t>2008.11.27</t>
  </si>
  <si>
    <t>2008.10.30</t>
  </si>
  <si>
    <t>2008.10.09</t>
  </si>
  <si>
    <t>2007.12.21</t>
  </si>
  <si>
    <t>2007.09.15</t>
  </si>
  <si>
    <t>2007.08.22</t>
  </si>
  <si>
    <t>2007.07.21</t>
  </si>
  <si>
    <t>2007.05.19</t>
  </si>
  <si>
    <t>2007.03.18</t>
  </si>
  <si>
    <t>2006.08.19</t>
  </si>
  <si>
    <t>2004.10.29</t>
  </si>
  <si>
    <t>2002.02.21</t>
  </si>
  <si>
    <t>1999.06.10</t>
  </si>
  <si>
    <t>1998.12.07</t>
  </si>
  <si>
    <t>1998.07.01</t>
  </si>
  <si>
    <t>1998.03.25</t>
  </si>
  <si>
    <t>1997.10.23</t>
  </si>
  <si>
    <t>1996.08.23</t>
  </si>
  <si>
    <t>1996.05.01</t>
  </si>
  <si>
    <t>1993.07.11</t>
  </si>
  <si>
    <t>1993.05.15</t>
  </si>
  <si>
    <t>1991.04.21</t>
  </si>
  <si>
    <t>1990.08.21</t>
  </si>
  <si>
    <t>1990.04.15</t>
  </si>
  <si>
    <t>五年</t>
  </si>
  <si>
    <t>三年</t>
  </si>
  <si>
    <t>二年</t>
  </si>
  <si>
    <t>一年</t>
  </si>
  <si>
    <t>半年</t>
  </si>
  <si>
    <t>三个月</t>
  </si>
  <si>
    <t>活期存款</t>
  </si>
  <si>
    <t>调整时间</t>
  </si>
  <si>
    <t>股权分置改革后</t>
    <phoneticPr fontId="3" type="noConversion"/>
  </si>
  <si>
    <t>最后选定该期间！</t>
    <phoneticPr fontId="3" type="noConversion"/>
  </si>
  <si>
    <t>股权分置改革前</t>
    <phoneticPr fontId="3" type="noConversion"/>
  </si>
  <si>
    <r>
      <t>1</t>
    </r>
    <r>
      <rPr>
        <sz val="9"/>
        <rFont val="宋体"/>
        <family val="3"/>
        <charset val="134"/>
      </rPr>
      <t>993-2005</t>
    </r>
    <phoneticPr fontId="3" type="noConversion"/>
  </si>
  <si>
    <t>市场风险溢价计算</t>
    <phoneticPr fontId="3" type="noConversion"/>
  </si>
  <si>
    <t>应付普通股股利（2008年后为每股现金股利）</t>
    <phoneticPr fontId="3" type="noConversion"/>
  </si>
  <si>
    <t>(预测资产负债表!J15-预测资产负债表!J3-预测资产负债表!J4-预测资产负债表!J5-预测资产负债表!J9-预测资产负债表!J10-预测资产负债表!J12)-(预测资产负债表!J66-预测资产负债表!J39-预测资产负债表!J40-预测资产负债表!J41-预测资产负债表!J42-预测资产负债表!J43-预测资产负债表!J51-预测资产负债表!J52-预测资产负债表!J59)</t>
    <phoneticPr fontId="3" type="noConversion"/>
  </si>
  <si>
    <t>变量相对减少5%后</t>
    <phoneticPr fontId="3" type="noConversion"/>
  </si>
  <si>
    <t>变量相对增加5%后</t>
    <phoneticPr fontId="3" type="noConversion"/>
  </si>
  <si>
    <t>股票价值变动百分比</t>
    <phoneticPr fontId="3" type="noConversion"/>
  </si>
  <si>
    <t>相对增加5%</t>
  </si>
  <si>
    <t>相对减少5%</t>
  </si>
  <si>
    <t>第二阶段增长率</t>
  </si>
  <si>
    <t>对应的内涵资本结构</t>
    <phoneticPr fontId="3" type="noConversion"/>
  </si>
  <si>
    <t>变量变动后对应的内涵资本结构</t>
    <phoneticPr fontId="3" type="noConversion"/>
  </si>
  <si>
    <t>2010.10.20</t>
  </si>
  <si>
    <t>2010.12.26</t>
  </si>
  <si>
    <t>2011.02.09</t>
  </si>
  <si>
    <t>2011.04.06</t>
  </si>
  <si>
    <t>2011.07.07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</si>
  <si>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</si>
  <si>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</si>
  <si>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</si>
  <si>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</si>
  <si>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</si>
  <si>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</si>
  <si>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</si>
  <si>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</si>
  <si>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</si>
  <si>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</si>
  <si>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整个期间</t>
    <phoneticPr fontId="3" type="noConversion"/>
  </si>
  <si>
    <t>2006-2010</t>
    <phoneticPr fontId="3" type="noConversion"/>
  </si>
  <si>
    <t xml:space="preserve">    拆入资金净增加额</t>
    <phoneticPr fontId="3" type="noConversion"/>
  </si>
  <si>
    <t>定 期 存 款</t>
  </si>
  <si>
    <t>2012.06.08</t>
  </si>
  <si>
    <t>2012.07.06</t>
  </si>
  <si>
    <t>六个月以内（含六个月）</t>
  </si>
  <si>
    <t>六个月至一年（含一年）</t>
  </si>
  <si>
    <t>一至三年（含三年）</t>
  </si>
  <si>
    <t>三至五年（含五年）</t>
  </si>
  <si>
    <t>五年以上</t>
  </si>
  <si>
    <t>1995.01.01</t>
  </si>
  <si>
    <t>1995.07.01</t>
  </si>
  <si>
    <t>2006.04.28</t>
  </si>
  <si>
    <t>2008.09.16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</si>
  <si>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</si>
  <si>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</si>
  <si>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</si>
  <si>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</si>
  <si>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</si>
  <si>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</si>
  <si>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</si>
  <si>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</si>
  <si>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</si>
  <si>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2000-12-12</t>
  </si>
  <si>
    <t>资本化利息支出占比</t>
    <phoneticPr fontId="3" type="noConversion"/>
  </si>
  <si>
    <t>计入财务费用的利息支出</t>
    <phoneticPr fontId="3" type="noConversion"/>
  </si>
  <si>
    <t>应付债券余额</t>
    <phoneticPr fontId="3" type="noConversion"/>
  </si>
  <si>
    <t>营业收入/固定资产原值</t>
    <phoneticPr fontId="3" type="noConversion"/>
  </si>
  <si>
    <t>"营业收入/固定资产原值"增长率</t>
    <phoneticPr fontId="3" type="noConversion"/>
  </si>
  <si>
    <t xml:space="preserve">    其他流动资产</t>
    <phoneticPr fontId="3" type="noConversion"/>
  </si>
  <si>
    <t>2012-06</t>
  </si>
  <si>
    <t>2012-07</t>
  </si>
  <si>
    <t>2012-08</t>
  </si>
  <si>
    <t>2012-09</t>
  </si>
  <si>
    <t>2012-10</t>
  </si>
  <si>
    <t>2012-11</t>
  </si>
  <si>
    <t>2012-12</t>
  </si>
  <si>
    <t>2012-12-31</t>
  </si>
  <si>
    <t>2013-01</t>
  </si>
  <si>
    <t>2013-02</t>
  </si>
  <si>
    <t>2013-03</t>
  </si>
  <si>
    <t>2013-04</t>
  </si>
  <si>
    <t>2013-05</t>
  </si>
  <si>
    <t>2013-05-23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</si>
  <si>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</si>
  <si>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</si>
  <si>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</si>
  <si>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</si>
  <si>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</si>
  <si>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</si>
  <si>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</si>
  <si>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</si>
  <si>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</si>
  <si>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</si>
  <si>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</si>
  <si>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</si>
  <si>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</si>
  <si>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2014-06-24</t>
  </si>
  <si>
    <t>2014-07</t>
  </si>
  <si>
    <t>2014-08</t>
  </si>
  <si>
    <t>2014-09</t>
  </si>
  <si>
    <t>2014-10</t>
  </si>
  <si>
    <t>2014-11</t>
  </si>
  <si>
    <t>2014-12</t>
  </si>
  <si>
    <t>2014-12-16</t>
  </si>
  <si>
    <t>2015-01</t>
  </si>
  <si>
    <t>2015-02</t>
  </si>
  <si>
    <t xml:space="preserve">    长期应付职工薪酬</t>
    <phoneticPr fontId="3" type="noConversion"/>
  </si>
  <si>
    <r>
      <t xml:space="preserve"> </t>
    </r>
    <r>
      <rPr>
        <sz val="12"/>
        <rFont val="宋体"/>
        <family val="3"/>
        <charset val="134"/>
      </rPr>
      <t xml:space="preserve">   其他综合收益</t>
    </r>
    <phoneticPr fontId="3" type="noConversion"/>
  </si>
  <si>
    <t xml:space="preserve">    其他综合收益</t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</si>
  <si>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其他综合收益</t>
    </r>
    <phoneticPr fontId="3" type="noConversion"/>
  </si>
  <si>
    <t xml:space="preserve">    专项储备</t>
    <phoneticPr fontId="3" type="noConversion"/>
  </si>
  <si>
    <r>
      <t xml:space="preserve"> </t>
    </r>
    <r>
      <rPr>
        <sz val="12"/>
        <rFont val="宋体"/>
        <family val="3"/>
        <charset val="134"/>
      </rPr>
      <t xml:space="preserve">   发行债券收到的现金</t>
    </r>
    <phoneticPr fontId="3" type="noConversion"/>
  </si>
  <si>
    <t xml:space="preserve">    以公允价值计量且其变动计入当期损益的金融负债</t>
    <phoneticPr fontId="3" type="noConversion"/>
  </si>
  <si>
    <t xml:space="preserve">    递延收益</t>
    <phoneticPr fontId="3" type="noConversion"/>
  </si>
  <si>
    <t xml:space="preserve">    其他权益工具</t>
    <phoneticPr fontId="3" type="noConversion"/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</si>
  <si>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(一)按经营持续性分类</t>
    </r>
    <phoneticPr fontId="3" type="noConversion"/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</si>
  <si>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持续经营净利润</t>
    </r>
    <phoneticPr fontId="3" type="noConversion"/>
  </si>
  <si>
    <t xml:space="preserve">    2.终止经营净利润</t>
    <phoneticPr fontId="3" type="noConversion"/>
  </si>
  <si>
    <r>
      <t xml:space="preserve">    </t>
    </r>
    <r>
      <rPr>
        <sz val="12"/>
        <rFont val="宋体"/>
        <family val="3"/>
        <charset val="134"/>
      </rPr>
      <t>(一)按所有权归属分类</t>
    </r>
    <phoneticPr fontId="3" type="noConversion"/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</si>
  <si>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少数股东损益</t>
    </r>
    <phoneticPr fontId="3" type="noConversion"/>
  </si>
  <si>
    <r>
      <t xml:space="preserve">    </t>
    </r>
    <r>
      <rPr>
        <sz val="12"/>
        <rFont val="宋体"/>
        <family val="3"/>
        <charset val="134"/>
      </rPr>
      <t>2.</t>
    </r>
    <r>
      <rPr>
        <sz val="12"/>
        <rFont val="宋体"/>
        <family val="3"/>
        <charset val="134"/>
      </rPr>
      <t>归属于母公司所有者的净利润</t>
    </r>
    <phoneticPr fontId="3" type="noConversion"/>
  </si>
  <si>
    <t>八、每股收益：</t>
    <phoneticPr fontId="3" type="noConversion"/>
  </si>
  <si>
    <r>
      <t xml:space="preserve"> </t>
    </r>
    <r>
      <rPr>
        <sz val="12"/>
        <rFont val="宋体"/>
        <family val="3"/>
        <charset val="134"/>
      </rPr>
      <t xml:space="preserve">   向中央银行借款净减少额</t>
    </r>
    <phoneticPr fontId="3" type="noConversion"/>
  </si>
  <si>
    <r>
      <t xml:space="preserve">    </t>
    </r>
    <r>
      <rPr>
        <sz val="12"/>
        <rFont val="宋体"/>
        <family val="3"/>
        <charset val="134"/>
      </rPr>
      <t>处置</t>
    </r>
    <r>
      <rPr>
        <sz val="12"/>
        <rFont val="宋体"/>
        <family val="3"/>
        <charset val="134"/>
      </rPr>
      <t>子公司及其他营业单位支付的现金净额</t>
    </r>
    <phoneticPr fontId="3" type="noConversion"/>
  </si>
  <si>
    <t xml:space="preserve">    向中央银行借款净增加额</t>
    <phoneticPr fontId="3" type="noConversion"/>
  </si>
  <si>
    <t xml:space="preserve">    卖出回购金融资产净增加额</t>
    <phoneticPr fontId="3" type="noConversion"/>
  </si>
  <si>
    <t>2019年</t>
    <phoneticPr fontId="3" type="noConversion"/>
  </si>
  <si>
    <t xml:space="preserve">          税金及附加</t>
    <phoneticPr fontId="3" type="noConversion"/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</si>
  <si>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(一)按经营持续性分类</t>
    </r>
    <phoneticPr fontId="3" type="noConversion"/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</si>
  <si>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持续经营净利润</t>
    </r>
    <phoneticPr fontId="3" type="noConversion"/>
  </si>
  <si>
    <t xml:space="preserve">    2.终止经营净利润</t>
    <phoneticPr fontId="3" type="noConversion"/>
  </si>
  <si>
    <t xml:space="preserve">    (二)按所有权归属分类</t>
    <phoneticPr fontId="3" type="noConversion"/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</si>
  <si>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少数股东损益</t>
    </r>
    <phoneticPr fontId="3" type="noConversion"/>
  </si>
  <si>
    <r>
      <t xml:space="preserve">    </t>
    </r>
    <r>
      <rPr>
        <sz val="12"/>
        <rFont val="宋体"/>
        <family val="3"/>
        <charset val="134"/>
      </rPr>
      <t>2.</t>
    </r>
    <r>
      <rPr>
        <sz val="12"/>
        <rFont val="宋体"/>
        <family val="3"/>
        <charset val="134"/>
      </rPr>
      <t>归属于母公司所有者的净利润</t>
    </r>
    <phoneticPr fontId="3" type="noConversion"/>
  </si>
  <si>
    <t xml:space="preserve">    以公允价值计量且其变动计入当期损益的金融负债</t>
    <phoneticPr fontId="3" type="noConversion"/>
  </si>
  <si>
    <t>一年内到期的非流动负债余额</t>
    <phoneticPr fontId="3" type="noConversion"/>
  </si>
  <si>
    <t>第一次预测差异调减此项目</t>
    <phoneticPr fontId="3" type="noConversion"/>
  </si>
  <si>
    <t>金融机构人民币存款基准利率</t>
    <phoneticPr fontId="3" type="noConversion"/>
  </si>
  <si>
    <t>金融机构人民币贷款基准利率</t>
    <phoneticPr fontId="3" type="noConversion"/>
  </si>
  <si>
    <t>2014.11.22*</t>
    <phoneticPr fontId="3" type="noConversion"/>
  </si>
  <si>
    <t>2015.03.01</t>
  </si>
  <si>
    <t>——</t>
  </si>
  <si>
    <r>
      <t>2014.11.22</t>
    </r>
    <r>
      <rPr>
        <vertAlign val="superscript"/>
        <sz val="9"/>
        <color rgb="FF000000"/>
        <rFont val="宋体"/>
        <family val="3"/>
        <charset val="134"/>
      </rPr>
      <t>*</t>
    </r>
    <phoneticPr fontId="3" type="noConversion"/>
  </si>
  <si>
    <t>2015.05.11</t>
  </si>
  <si>
    <t>2015.06.28</t>
  </si>
  <si>
    <t>2015.08.26</t>
  </si>
  <si>
    <t>2015.10.24</t>
  </si>
  <si>
    <r>
      <t>注：</t>
    </r>
    <r>
      <rPr>
        <vertAlign val="superscript"/>
        <sz val="10"/>
        <color rgb="FF000000"/>
        <rFont val="Times New Roman"/>
        <family val="1"/>
      </rPr>
      <t>* </t>
    </r>
    <r>
      <rPr>
        <sz val="10"/>
        <color rgb="FF000000"/>
        <rFont val="宋体"/>
        <family val="3"/>
        <charset val="134"/>
      </rPr>
      <t>自</t>
    </r>
    <r>
      <rPr>
        <sz val="10"/>
        <color rgb="FF000000"/>
        <rFont val="Times New Roman"/>
        <family val="1"/>
      </rPr>
      <t>2014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Times New Roman"/>
        <family val="1"/>
      </rPr>
      <t>11</t>
    </r>
    <r>
      <rPr>
        <sz val="10"/>
        <color rgb="FF000000"/>
        <rFont val="宋体"/>
        <family val="3"/>
        <charset val="134"/>
      </rPr>
      <t>月</t>
    </r>
    <r>
      <rPr>
        <sz val="10"/>
        <color rgb="FF000000"/>
        <rFont val="Times New Roman"/>
        <family val="1"/>
      </rPr>
      <t>22</t>
    </r>
    <r>
      <rPr>
        <sz val="10"/>
        <color rgb="FF000000"/>
        <rFont val="宋体"/>
        <family val="3"/>
        <charset val="134"/>
      </rPr>
      <t>日起，人民银行不再公布金融机构人民币五年期定期存款基准利率</t>
    </r>
  </si>
  <si>
    <r>
      <t>注：</t>
    </r>
    <r>
      <rPr>
        <vertAlign val="superscript"/>
        <sz val="10"/>
        <color rgb="FF000000"/>
        <rFont val="Times New Roman"/>
        <family val="1"/>
      </rPr>
      <t>* </t>
    </r>
    <r>
      <rPr>
        <sz val="10"/>
        <color rgb="FF000000"/>
        <rFont val="宋体"/>
        <family val="3"/>
        <charset val="134"/>
      </rPr>
      <t>自</t>
    </r>
    <r>
      <rPr>
        <sz val="10"/>
        <color rgb="FF000000"/>
        <rFont val="Times New Roman"/>
        <family val="1"/>
      </rPr>
      <t>2014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Times New Roman"/>
        <family val="1"/>
      </rPr>
      <t>11</t>
    </r>
    <r>
      <rPr>
        <sz val="10"/>
        <color rgb="FF000000"/>
        <rFont val="宋体"/>
        <family val="3"/>
        <charset val="134"/>
      </rPr>
      <t>月</t>
    </r>
    <r>
      <rPr>
        <sz val="10"/>
        <color rgb="FF000000"/>
        <rFont val="Times New Roman"/>
        <family val="1"/>
      </rPr>
      <t>22</t>
    </r>
    <r>
      <rPr>
        <sz val="10"/>
        <color rgb="FF000000"/>
        <rFont val="宋体"/>
        <family val="3"/>
        <charset val="134"/>
      </rPr>
      <t>日起，金融机构人民币贷款基准利率期限档次简并为一年以内（含一年）、一至五年（含五年）和五年以上三个档次。</t>
    </r>
  </si>
  <si>
    <t>2015-03</t>
  </si>
  <si>
    <t>2015-04</t>
  </si>
  <si>
    <t>2015-05</t>
  </si>
  <si>
    <t>2015-05-28</t>
  </si>
  <si>
    <t>2015-06</t>
  </si>
  <si>
    <t>2015-07</t>
  </si>
  <si>
    <t>2015-08</t>
  </si>
  <si>
    <t>2015-09</t>
  </si>
  <si>
    <t>2015-10</t>
  </si>
  <si>
    <t>2015-11</t>
  </si>
  <si>
    <t>2015-11-16</t>
  </si>
  <si>
    <t>2015-12</t>
  </si>
  <si>
    <t>2015-12-23</t>
  </si>
  <si>
    <t>2016-01</t>
  </si>
  <si>
    <t>2016-02</t>
  </si>
  <si>
    <t>2016-03</t>
  </si>
  <si>
    <t>2016-04</t>
  </si>
  <si>
    <t>2016-05</t>
  </si>
  <si>
    <t>2016-05-23</t>
  </si>
  <si>
    <t>2016-06</t>
  </si>
  <si>
    <t>2016-10</t>
  </si>
  <si>
    <t>2016-11</t>
  </si>
  <si>
    <t>2016-11-08</t>
  </si>
  <si>
    <t>2016-12</t>
  </si>
  <si>
    <t>2016-12-02</t>
  </si>
  <si>
    <t>2017-01</t>
  </si>
  <si>
    <t>2017-02</t>
  </si>
  <si>
    <t>2017-02-27</t>
  </si>
  <si>
    <t>2017-03</t>
  </si>
  <si>
    <t>2017-04</t>
  </si>
  <si>
    <t>2017-05</t>
  </si>
  <si>
    <t>2017-06</t>
  </si>
  <si>
    <t>2017-06-19</t>
  </si>
  <si>
    <t>2017-07</t>
  </si>
  <si>
    <t>2017-08</t>
  </si>
  <si>
    <t>2017-09</t>
  </si>
  <si>
    <t>2017-10</t>
  </si>
  <si>
    <t>2017-11</t>
  </si>
  <si>
    <t>2017-12</t>
  </si>
  <si>
    <t>2017-12-12</t>
  </si>
  <si>
    <t>2018-01</t>
  </si>
  <si>
    <t>2018-01-16</t>
  </si>
  <si>
    <t>2016-07</t>
  </si>
  <si>
    <t>2016-08</t>
  </si>
  <si>
    <t>2016-09</t>
  </si>
  <si>
    <t>主要是政府补助，未预测</t>
    <phoneticPr fontId="3" type="noConversion"/>
  </si>
  <si>
    <t xml:space="preserve"> 2018年</t>
    <phoneticPr fontId="3" type="noConversion"/>
  </si>
  <si>
    <t>2021年</t>
    <phoneticPr fontId="3" type="noConversion"/>
  </si>
  <si>
    <t>2018年</t>
    <phoneticPr fontId="3" type="noConversion"/>
  </si>
  <si>
    <r>
      <t xml:space="preserve">          </t>
    </r>
    <r>
      <rPr>
        <sz val="12"/>
        <rFont val="宋体"/>
        <family val="3"/>
        <charset val="134"/>
      </rPr>
      <t xml:space="preserve">      </t>
    </r>
    <r>
      <rPr>
        <sz val="12"/>
        <rFont val="宋体"/>
        <family val="3"/>
        <charset val="134"/>
      </rPr>
      <t>利息收入</t>
    </r>
    <phoneticPr fontId="3" type="noConversion"/>
  </si>
  <si>
    <t xml:space="preserve">          其中：利息费用</t>
    <phoneticPr fontId="3" type="noConversion"/>
  </si>
  <si>
    <t xml:space="preserve">          研发费用</t>
    <phoneticPr fontId="3" type="noConversion"/>
  </si>
  <si>
    <t>2018-02</t>
  </si>
  <si>
    <t>2018-03</t>
  </si>
  <si>
    <t>2018-03-12</t>
  </si>
  <si>
    <t>2018-04</t>
  </si>
  <si>
    <t>2018-05</t>
  </si>
  <si>
    <t>2018-06</t>
  </si>
  <si>
    <t>2018-06-19</t>
  </si>
  <si>
    <t>2018-07</t>
  </si>
  <si>
    <t>2018-08</t>
  </si>
  <si>
    <t>2018-09</t>
  </si>
  <si>
    <t>2018-10</t>
  </si>
  <si>
    <t>2018-11</t>
  </si>
  <si>
    <t>2018-12</t>
  </si>
  <si>
    <t>2019-01</t>
  </si>
  <si>
    <t>2019-01-22</t>
  </si>
  <si>
    <t>2019-02</t>
  </si>
  <si>
    <t>2019-03</t>
  </si>
  <si>
    <t>2019-04</t>
  </si>
  <si>
    <t>2019-05</t>
  </si>
  <si>
    <t>2019-06</t>
  </si>
  <si>
    <t>2019-07</t>
  </si>
  <si>
    <t>2019-08</t>
  </si>
  <si>
    <t>2019-08-27</t>
  </si>
  <si>
    <t>2019-09</t>
  </si>
  <si>
    <t>Trdynt</t>
  </si>
  <si>
    <t>Cyretwdeq</t>
  </si>
  <si>
    <t>Cyretmdeq</t>
  </si>
  <si>
    <t>Cyretwdos</t>
  </si>
  <si>
    <t>Cyretmdos</t>
  </si>
  <si>
    <t>Cyretwdtl</t>
  </si>
  <si>
    <t>Cyretmdtl</t>
  </si>
  <si>
    <t>Cynstkcal</t>
  </si>
  <si>
    <t>Cymvosd</t>
  </si>
  <si>
    <t>Cymvttl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</si>
  <si>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</si>
  <si>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</si>
  <si>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</si>
  <si>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</si>
  <si>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</si>
  <si>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</si>
  <si>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</si>
  <si>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</si>
  <si>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</si>
  <si>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</si>
  <si>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</si>
  <si>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</si>
  <si>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</si>
  <si>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</si>
  <si>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</si>
  <si>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</si>
  <si>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</si>
  <si>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</si>
  <si>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</si>
  <si>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</si>
  <si>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</si>
  <si>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</si>
  <si>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</si>
  <si>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</si>
  <si>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</si>
  <si>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</si>
  <si>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</si>
  <si>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</si>
  <si>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</si>
  <si>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 xml:space="preserve">          研发费用</t>
    <phoneticPr fontId="3" type="noConversion"/>
  </si>
  <si>
    <t xml:space="preserve">          资产处置收益</t>
    <phoneticPr fontId="3" type="noConversion"/>
  </si>
  <si>
    <r>
      <t xml:space="preserve">          资产处置</t>
    </r>
    <r>
      <rPr>
        <sz val="12"/>
        <rFont val="宋体"/>
        <family val="3"/>
        <charset val="134"/>
      </rPr>
      <t>收益</t>
    </r>
    <phoneticPr fontId="3" type="noConversion"/>
  </si>
  <si>
    <t>2019年前3季度较上年同期增长-43.65%</t>
    <phoneticPr fontId="3" type="noConversion"/>
  </si>
  <si>
    <t>预测方法</t>
    <phoneticPr fontId="3" type="noConversion"/>
  </si>
  <si>
    <r>
      <t xml:space="preserve"> </t>
    </r>
    <r>
      <rPr>
        <sz val="12"/>
        <rFont val="宋体"/>
        <family val="3"/>
        <charset val="134"/>
      </rPr>
      <t xml:space="preserve">      (该颜色表示经营活动项目）</t>
    </r>
    <phoneticPr fontId="3" type="noConversion"/>
  </si>
  <si>
    <t>（该颜色表示金融业项目）</t>
    <phoneticPr fontId="3" type="noConversion"/>
  </si>
  <si>
    <t>（该颜色表示筹资活动项目）</t>
    <phoneticPr fontId="3" type="noConversion"/>
  </si>
  <si>
    <t>根据资产负债表项目预测</t>
    <phoneticPr fontId="3" type="noConversion"/>
  </si>
  <si>
    <t>净利润</t>
  </si>
  <si>
    <t>经营活动现金净流量</t>
    <phoneticPr fontId="3" type="noConversion"/>
  </si>
  <si>
    <t xml:space="preserve">    固定资产折旧、油气资产折耗、生产性生物资产折旧</t>
    <phoneticPr fontId="3" type="noConversion"/>
  </si>
  <si>
    <t xml:space="preserve">    无形资产摊销</t>
    <phoneticPr fontId="3" type="noConversion"/>
  </si>
  <si>
    <t xml:space="preserve">    长期待摊费用摊销</t>
    <phoneticPr fontId="3" type="noConversion"/>
  </si>
  <si>
    <t xml:space="preserve">    公允价值变动损失（收益以“－”号填列）</t>
    <phoneticPr fontId="3" type="noConversion"/>
  </si>
  <si>
    <t xml:space="preserve">    财务费用（收益以“－”号填列）</t>
    <phoneticPr fontId="3" type="noConversion"/>
  </si>
  <si>
    <t xml:space="preserve">    投资损失（收益以“－”号填列）</t>
    <phoneticPr fontId="3" type="noConversion"/>
  </si>
  <si>
    <t xml:space="preserve">    递延所得税资产减少（增加以“－”号填列）</t>
    <phoneticPr fontId="3" type="noConversion"/>
  </si>
  <si>
    <t xml:space="preserve">    递延所得税负债增加（减少以“－”号填列）</t>
    <phoneticPr fontId="3" type="noConversion"/>
  </si>
  <si>
    <t xml:space="preserve">    存货的减少（增加以“－”号填列）</t>
    <phoneticPr fontId="3" type="noConversion"/>
  </si>
  <si>
    <t xml:space="preserve">    经营性应收项目的减少（增加以“－”号填列）</t>
    <phoneticPr fontId="3" type="noConversion"/>
  </si>
  <si>
    <t xml:space="preserve">    经营性应付项目的增加（减少以“－”号填列）</t>
    <phoneticPr fontId="3" type="noConversion"/>
  </si>
  <si>
    <t xml:space="preserve">    其他</t>
    <phoneticPr fontId="3" type="noConversion"/>
  </si>
  <si>
    <t>减：资本性支出</t>
    <phoneticPr fontId="3" type="noConversion"/>
  </si>
  <si>
    <t>公司自由现金流现值合计</t>
    <phoneticPr fontId="3" type="noConversion"/>
  </si>
  <si>
    <t>通常应该用预测时点的有息负债成本</t>
    <phoneticPr fontId="3" type="noConversion"/>
  </si>
  <si>
    <t xml:space="preserve">          财务费用</t>
    <phoneticPr fontId="3" type="noConversion"/>
  </si>
  <si>
    <t xml:space="preserve"> 2019年</t>
    <phoneticPr fontId="3" type="noConversion"/>
  </si>
  <si>
    <t xml:space="preserve">    衍生金融资产</t>
    <phoneticPr fontId="3" type="noConversion"/>
  </si>
  <si>
    <t xml:space="preserve">    应收款项融资</t>
    <phoneticPr fontId="3" type="noConversion"/>
  </si>
  <si>
    <t>　　其他应收款</t>
    <phoneticPr fontId="39" type="noConversion"/>
  </si>
  <si>
    <t>　　其中：应收利息</t>
    <phoneticPr fontId="39" type="noConversion"/>
  </si>
  <si>
    <t>　　　　  应收股利</t>
    <phoneticPr fontId="39" type="noConversion"/>
  </si>
  <si>
    <t xml:space="preserve">    债权投资</t>
    <phoneticPr fontId="3" type="noConversion"/>
  </si>
  <si>
    <t xml:space="preserve">    其他债权投资</t>
    <phoneticPr fontId="3" type="noConversion"/>
  </si>
  <si>
    <t>　  其他非流动金融资产</t>
    <phoneticPr fontId="3" type="noConversion"/>
  </si>
  <si>
    <t>　  其他权益工具投资</t>
    <phoneticPr fontId="3" type="noConversion"/>
  </si>
  <si>
    <t xml:space="preserve">    衍生金融负债</t>
    <phoneticPr fontId="3" type="noConversion"/>
  </si>
  <si>
    <t>　　其他应付款</t>
    <phoneticPr fontId="39" type="noConversion"/>
  </si>
  <si>
    <t>　　其中：应付利息</t>
    <phoneticPr fontId="39" type="noConversion"/>
  </si>
  <si>
    <t>　　　　  应付股利</t>
    <phoneticPr fontId="39" type="noConversion"/>
  </si>
  <si>
    <t xml:space="preserve">    加：  其他收益</t>
    <phoneticPr fontId="3" type="noConversion"/>
  </si>
  <si>
    <t xml:space="preserve">                以摊余成本计量的金融资产终止确认收益</t>
    <phoneticPr fontId="3" type="noConversion"/>
  </si>
  <si>
    <t xml:space="preserve">          信用减值损失（损失以“-”号填列）</t>
    <phoneticPr fontId="3" type="noConversion"/>
  </si>
  <si>
    <t xml:space="preserve">          资产减值损失（损失以“-”号填列）</t>
    <phoneticPr fontId="3" type="noConversion"/>
  </si>
  <si>
    <t xml:space="preserve">          资产处置收益（损失以“-”号填列）</t>
    <phoneticPr fontId="3" type="noConversion"/>
  </si>
  <si>
    <t xml:space="preserve">          公允价值变动净收益（损失以“-”号填列）</t>
    <phoneticPr fontId="3" type="noConversion"/>
  </si>
  <si>
    <t xml:space="preserve">          投资收益（损失以“-”号填列）</t>
    <phoneticPr fontId="3" type="noConversion"/>
  </si>
  <si>
    <t xml:space="preserve">    向其他金融机构拆入资金净增加额</t>
    <phoneticPr fontId="3" type="noConversion"/>
  </si>
  <si>
    <t xml:space="preserve">    加：期初现金及现金等价物余额</t>
    <phoneticPr fontId="3" type="noConversion"/>
  </si>
  <si>
    <t>总资产</t>
  </si>
  <si>
    <t>(百万元)</t>
    <phoneticPr fontId="3" type="noConversion"/>
  </si>
  <si>
    <t>流动资产</t>
  </si>
  <si>
    <t>非流动资产</t>
    <phoneticPr fontId="3" type="noConversion"/>
  </si>
  <si>
    <t>负债合计</t>
    <phoneticPr fontId="3" type="noConversion"/>
  </si>
  <si>
    <t>流动负债</t>
  </si>
  <si>
    <t>非流动负债</t>
    <phoneticPr fontId="3" type="noConversion"/>
  </si>
  <si>
    <t>归属于母公司所有者权益合计</t>
  </si>
  <si>
    <t>少数股东权益合计</t>
    <phoneticPr fontId="3" type="noConversion"/>
  </si>
  <si>
    <t>股东权益合计</t>
    <phoneticPr fontId="3" type="noConversion"/>
  </si>
  <si>
    <t>营业总收入</t>
    <phoneticPr fontId="3" type="noConversion"/>
  </si>
  <si>
    <t>营业收入</t>
    <phoneticPr fontId="3" type="noConversion"/>
  </si>
  <si>
    <t>投资净收益</t>
    <phoneticPr fontId="3" type="noConversion"/>
  </si>
  <si>
    <t>营业利润</t>
    <phoneticPr fontId="3" type="noConversion"/>
  </si>
  <si>
    <t>利润总额</t>
  </si>
  <si>
    <t>少数股东损益</t>
  </si>
  <si>
    <t>归属于母公司股东的净利润</t>
  </si>
  <si>
    <t>经营活动产生的现金流量净额</t>
    <phoneticPr fontId="3" type="noConversion"/>
  </si>
  <si>
    <t>投资活动产生的现金流量净额</t>
    <phoneticPr fontId="3" type="noConversion"/>
  </si>
  <si>
    <t>筹资活动产生的现金流量净额</t>
    <phoneticPr fontId="3" type="noConversion"/>
  </si>
  <si>
    <t>汇率变动对现金的影响</t>
  </si>
  <si>
    <t>现金流量净额</t>
    <phoneticPr fontId="3" type="noConversion"/>
  </si>
  <si>
    <t>基本每股收益</t>
    <phoneticPr fontId="3" type="noConversion"/>
  </si>
  <si>
    <t>（元）</t>
    <phoneticPr fontId="3" type="noConversion"/>
  </si>
  <si>
    <t>稀释每股收益</t>
    <phoneticPr fontId="3" type="noConversion"/>
  </si>
  <si>
    <t>每股净资产</t>
    <phoneticPr fontId="3" type="noConversion"/>
  </si>
  <si>
    <t>净资产收益率</t>
    <phoneticPr fontId="3" type="noConversion"/>
  </si>
  <si>
    <t>（%）</t>
  </si>
  <si>
    <t>股东权益比率</t>
  </si>
  <si>
    <t>每股经营活动产生的现金流量净额</t>
  </si>
  <si>
    <t>每股净现金流量</t>
    <phoneticPr fontId="3" type="noConversion"/>
  </si>
  <si>
    <t>短期借款</t>
    <phoneticPr fontId="3" type="noConversion"/>
  </si>
  <si>
    <t>长期借款</t>
    <phoneticPr fontId="3" type="noConversion"/>
  </si>
  <si>
    <t>一年内到期的非流动负债</t>
  </si>
  <si>
    <t>有息负债合计</t>
    <phoneticPr fontId="3" type="noConversion"/>
  </si>
  <si>
    <t>权益资本（股东权益合计）</t>
    <phoneticPr fontId="3" type="noConversion"/>
  </si>
  <si>
    <t>毛利率</t>
    <phoneticPr fontId="3" type="noConversion"/>
  </si>
  <si>
    <t>营业利润率</t>
    <phoneticPr fontId="3" type="noConversion"/>
  </si>
  <si>
    <t>销售净利率</t>
    <phoneticPr fontId="3" type="noConversion"/>
  </si>
  <si>
    <r>
      <t>每股收益（元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股）</t>
    </r>
    <phoneticPr fontId="3" type="noConversion"/>
  </si>
  <si>
    <t>资产净利率</t>
    <phoneticPr fontId="3" type="noConversion"/>
  </si>
  <si>
    <t>流动比率</t>
    <phoneticPr fontId="3" type="noConversion"/>
  </si>
  <si>
    <t>速动比率</t>
    <phoneticPr fontId="3" type="noConversion"/>
  </si>
  <si>
    <t>存货周转率</t>
    <phoneticPr fontId="3" type="noConversion"/>
  </si>
  <si>
    <t>应收帐款周转率</t>
    <phoneticPr fontId="3" type="noConversion"/>
  </si>
  <si>
    <t>流动资产周转率</t>
    <phoneticPr fontId="3" type="noConversion"/>
  </si>
  <si>
    <t>固定资产周转率</t>
    <phoneticPr fontId="3" type="noConversion"/>
  </si>
  <si>
    <t>总资产周转率</t>
    <phoneticPr fontId="3" type="noConversion"/>
  </si>
  <si>
    <t>存货周转天数</t>
    <phoneticPr fontId="3" type="noConversion"/>
  </si>
  <si>
    <t>应收账款周转天数</t>
    <phoneticPr fontId="3" type="noConversion"/>
  </si>
  <si>
    <t>营业周期（天）</t>
    <phoneticPr fontId="3" type="noConversion"/>
  </si>
  <si>
    <t>总资产周转率（总资产为年末数）</t>
    <phoneticPr fontId="3" type="noConversion"/>
  </si>
  <si>
    <t>资产负债率</t>
    <phoneticPr fontId="3" type="noConversion"/>
  </si>
  <si>
    <t>负债权益比</t>
    <phoneticPr fontId="3" type="noConversion"/>
  </si>
  <si>
    <t>有形净值债务率</t>
    <phoneticPr fontId="3" type="noConversion"/>
  </si>
  <si>
    <t>利息保障倍数</t>
  </si>
  <si>
    <t>权益乘数</t>
    <phoneticPr fontId="3" type="noConversion"/>
  </si>
  <si>
    <t>杜邦分析1-母公司角度</t>
    <phoneticPr fontId="3" type="noConversion"/>
  </si>
  <si>
    <t>归属于母公司所有者的净利润</t>
    <phoneticPr fontId="3" type="noConversion"/>
  </si>
  <si>
    <t>归属于母公司所有者权益合计</t>
    <phoneticPr fontId="3" type="noConversion"/>
  </si>
  <si>
    <t>营业总收入</t>
  </si>
  <si>
    <t>总资产</t>
    <phoneticPr fontId="3" type="noConversion"/>
  </si>
  <si>
    <t>总资产净利率</t>
    <phoneticPr fontId="3" type="noConversion"/>
  </si>
  <si>
    <t>杜邦分析2-主体角度</t>
    <phoneticPr fontId="3" type="noConversion"/>
  </si>
  <si>
    <t>净利润</t>
    <phoneticPr fontId="3" type="noConversion"/>
  </si>
  <si>
    <t>所有者权益合计</t>
    <phoneticPr fontId="3" type="noConversion"/>
  </si>
  <si>
    <t>存货增长率</t>
    <phoneticPr fontId="3" type="noConversion"/>
  </si>
  <si>
    <t>应收帐款增长率</t>
    <phoneticPr fontId="3" type="noConversion"/>
  </si>
  <si>
    <t>其他应收款增长率</t>
    <phoneticPr fontId="3" type="noConversion"/>
  </si>
  <si>
    <t>总资产增长率</t>
    <phoneticPr fontId="3" type="noConversion"/>
  </si>
  <si>
    <t>营业收入增长率</t>
    <phoneticPr fontId="3" type="noConversion"/>
  </si>
  <si>
    <t>营业成本增长率</t>
    <phoneticPr fontId="3" type="noConversion"/>
  </si>
  <si>
    <t>销售费用增长率</t>
    <phoneticPr fontId="3" type="noConversion"/>
  </si>
  <si>
    <t>管理费用增长率</t>
    <phoneticPr fontId="3" type="noConversion"/>
  </si>
  <si>
    <t>财务费用增长率</t>
    <phoneticPr fontId="3" type="noConversion"/>
  </si>
  <si>
    <t>三项费用平均增长率</t>
    <phoneticPr fontId="3" type="noConversion"/>
  </si>
  <si>
    <t>（成本＋三项费用）平均增长率</t>
    <phoneticPr fontId="3" type="noConversion"/>
  </si>
  <si>
    <r>
      <t>（成本＋三项费用）平均增长率</t>
    </r>
    <r>
      <rPr>
        <sz val="12"/>
        <rFont val="Times New Roman"/>
        <family val="1"/>
      </rPr>
      <t>-</t>
    </r>
    <r>
      <rPr>
        <sz val="12"/>
        <rFont val="宋体"/>
        <family val="3"/>
        <charset val="134"/>
      </rPr>
      <t>营业收入增长率</t>
    </r>
    <phoneticPr fontId="3" type="noConversion"/>
  </si>
  <si>
    <t>营业成本增长率－营业收入增长率</t>
    <phoneticPr fontId="3" type="noConversion"/>
  </si>
  <si>
    <t>三项费用增长率－营业收入增长率</t>
    <phoneticPr fontId="3" type="noConversion"/>
  </si>
  <si>
    <t>销售费用增长率－营业收入增长率</t>
    <phoneticPr fontId="3" type="noConversion"/>
  </si>
  <si>
    <t>管理费用增长率－营业收入增长率</t>
    <phoneticPr fontId="3" type="noConversion"/>
  </si>
  <si>
    <t>财务费用增长率－营业收入增长率</t>
    <phoneticPr fontId="3" type="noConversion"/>
  </si>
  <si>
    <t>营业利润增长率</t>
    <phoneticPr fontId="3" type="noConversion"/>
  </si>
  <si>
    <t>经营活动</t>
  </si>
  <si>
    <t>现金流入小计</t>
  </si>
  <si>
    <t>现金流出小计</t>
  </si>
  <si>
    <t>净现金流量</t>
  </si>
  <si>
    <t>投资活动</t>
  </si>
  <si>
    <t>现金支出小计</t>
  </si>
  <si>
    <t>筹资活动</t>
  </si>
  <si>
    <t>现金流量净额</t>
  </si>
  <si>
    <t>汇率变动对现金的影响额</t>
  </si>
  <si>
    <t>现金及现金等价物净增减额</t>
    <phoneticPr fontId="3" type="noConversion"/>
  </si>
  <si>
    <t>现金总流入</t>
    <phoneticPr fontId="3" type="noConversion"/>
  </si>
  <si>
    <t>现金总流出</t>
    <phoneticPr fontId="3" type="noConversion"/>
  </si>
  <si>
    <t>汇率变动影响</t>
    <phoneticPr fontId="3" type="noConversion"/>
  </si>
  <si>
    <t>经营活动现金流入流出比</t>
    <phoneticPr fontId="3" type="noConversion"/>
  </si>
  <si>
    <t>投资活动现金流入流出比</t>
    <phoneticPr fontId="3" type="noConversion"/>
  </si>
  <si>
    <t>筹资活动现金流入流出比</t>
    <phoneticPr fontId="3" type="noConversion"/>
  </si>
  <si>
    <t>净现金流量</t>
    <phoneticPr fontId="3" type="noConversion"/>
  </si>
  <si>
    <t>（百万元）</t>
    <phoneticPr fontId="3" type="noConversion"/>
  </si>
  <si>
    <t>经营活动现金流入</t>
    <phoneticPr fontId="3" type="noConversion"/>
  </si>
  <si>
    <t>投资活动现金流入</t>
    <phoneticPr fontId="3" type="noConversion"/>
  </si>
  <si>
    <t>筹资活动现金流入</t>
    <phoneticPr fontId="3" type="noConversion"/>
  </si>
  <si>
    <t>经营活动现金流出</t>
  </si>
  <si>
    <t>投资活动现金流出</t>
  </si>
  <si>
    <t>筹资活动现金流出</t>
  </si>
  <si>
    <t>现金总流出</t>
  </si>
  <si>
    <t>2022年</t>
    <phoneticPr fontId="3" type="noConversion"/>
  </si>
  <si>
    <t xml:space="preserve">                利息收入</t>
    <phoneticPr fontId="3" type="noConversion"/>
  </si>
  <si>
    <t xml:space="preserve">      加：其他收益</t>
    <phoneticPr fontId="3" type="noConversion"/>
  </si>
  <si>
    <t xml:space="preserve">          投资收益</t>
    <phoneticPr fontId="3" type="noConversion"/>
  </si>
  <si>
    <t xml:space="preserve">    其中：应收利息</t>
    <phoneticPr fontId="3" type="noConversion"/>
  </si>
  <si>
    <t xml:space="preserve">          应收股利</t>
    <phoneticPr fontId="3" type="noConversion"/>
  </si>
  <si>
    <t xml:space="preserve">          其他应收款-其他</t>
    <phoneticPr fontId="3" type="noConversion"/>
  </si>
  <si>
    <t xml:space="preserve">    其他权益工具投资</t>
    <phoneticPr fontId="3" type="noConversion"/>
  </si>
  <si>
    <t xml:space="preserve">    其他非流动金融资产</t>
    <phoneticPr fontId="3" type="noConversion"/>
  </si>
  <si>
    <t xml:space="preserve">    使用权资产</t>
    <phoneticPr fontId="3" type="noConversion"/>
  </si>
  <si>
    <t xml:space="preserve">    向中央银行借款</t>
    <phoneticPr fontId="3" type="noConversion"/>
  </si>
  <si>
    <t xml:space="preserve">    吸收存款及同业存放</t>
    <phoneticPr fontId="3" type="noConversion"/>
  </si>
  <si>
    <t xml:space="preserve">    其他应付款</t>
    <phoneticPr fontId="3" type="noConversion"/>
  </si>
  <si>
    <t xml:space="preserve">    其中：应付利息</t>
    <phoneticPr fontId="3" type="noConversion"/>
  </si>
  <si>
    <t xml:space="preserve">          应付股利</t>
    <phoneticPr fontId="3" type="noConversion"/>
  </si>
  <si>
    <t xml:space="preserve">          其他应付款——其他</t>
    <phoneticPr fontId="3" type="noConversion"/>
  </si>
  <si>
    <t xml:space="preserve">    应付手续费及佣金</t>
    <phoneticPr fontId="3" type="noConversion"/>
  </si>
  <si>
    <t xml:space="preserve">    应付分保账款</t>
    <phoneticPr fontId="3" type="noConversion"/>
  </si>
  <si>
    <t xml:space="preserve">    持有待售负债</t>
    <phoneticPr fontId="3" type="noConversion"/>
  </si>
  <si>
    <t xml:space="preserve">    租赁负债</t>
    <phoneticPr fontId="3" type="noConversion"/>
  </si>
  <si>
    <t xml:space="preserve">    长期应付款</t>
    <phoneticPr fontId="3" type="noConversion"/>
  </si>
  <si>
    <t xml:space="preserve">    其中：优先股</t>
    <phoneticPr fontId="3" type="noConversion"/>
  </si>
  <si>
    <t xml:space="preserve">          永续债</t>
    <phoneticPr fontId="3" type="noConversion"/>
  </si>
  <si>
    <t>租赁负债余额</t>
    <phoneticPr fontId="3" type="noConversion"/>
  </si>
  <si>
    <t>其他流动负债</t>
    <phoneticPr fontId="3" type="noConversion"/>
  </si>
  <si>
    <t>占应收款项、应收款项融资、合同资产、其他权益工具投资、其他债权投资等项目的百分比）</t>
    <phoneticPr fontId="3" type="noConversion"/>
  </si>
  <si>
    <t>占存货、应收账款、固定资产、无形资产、商誉等项目余额合计百分比</t>
    <phoneticPr fontId="3" type="noConversion"/>
  </si>
  <si>
    <t>取决于资产处置计划</t>
    <phoneticPr fontId="3" type="noConversion"/>
  </si>
  <si>
    <t>营业收入/应收票据</t>
    <phoneticPr fontId="3" type="noConversion"/>
  </si>
  <si>
    <t>营业收入/应收账款</t>
    <phoneticPr fontId="3" type="noConversion"/>
  </si>
  <si>
    <t>营业收入/应收款项融资</t>
    <phoneticPr fontId="3" type="noConversion"/>
  </si>
  <si>
    <t>占营业成本（或当年采购额)比重</t>
    <phoneticPr fontId="3" type="noConversion"/>
  </si>
  <si>
    <t>汇兑损失/(收益)</t>
    <phoneticPr fontId="3" type="noConversion"/>
  </si>
  <si>
    <t>2020年3季度末货币资金占总资产5.56%</t>
    <phoneticPr fontId="3" type="noConversion"/>
  </si>
  <si>
    <t>2020年3季度末股本和资本公积较年初有变化，2019年预测数设定为3季度末数字</t>
    <phoneticPr fontId="3" type="noConversion"/>
  </si>
  <si>
    <t xml:space="preserve">          其他应收款——其他</t>
    <phoneticPr fontId="3" type="noConversion"/>
  </si>
  <si>
    <t xml:space="preserve">    交易性金融负债</t>
    <phoneticPr fontId="3" type="noConversion"/>
  </si>
  <si>
    <t xml:space="preserve">    代理买卖证券款</t>
    <phoneticPr fontId="3" type="noConversion"/>
  </si>
  <si>
    <t xml:space="preserve">    代理承销证券款</t>
    <phoneticPr fontId="3" type="noConversion"/>
  </si>
  <si>
    <t xml:space="preserve">    其他： 应付利息</t>
    <phoneticPr fontId="3" type="noConversion"/>
  </si>
  <si>
    <t xml:space="preserve">           应付股利</t>
    <phoneticPr fontId="3" type="noConversion"/>
  </si>
  <si>
    <t xml:space="preserve">           其他应付款——其他</t>
    <phoneticPr fontId="3" type="noConversion"/>
  </si>
  <si>
    <t>2019-10</t>
  </si>
  <si>
    <t>2019-11</t>
  </si>
  <si>
    <t>2019-12</t>
  </si>
  <si>
    <t>2020-01</t>
    <phoneticPr fontId="3" type="noConversion"/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</si>
  <si>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</si>
  <si>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</si>
  <si>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</si>
  <si>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</si>
  <si>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</si>
  <si>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</si>
  <si>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</si>
  <si>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</si>
  <si>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</si>
  <si>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2010-06-30</t>
  </si>
  <si>
    <t>2020-01</t>
  </si>
  <si>
    <t>2020-01-16</t>
  </si>
  <si>
    <t>2020-03-27</t>
  </si>
  <si>
    <t>2019</t>
  </si>
  <si>
    <t xml:space="preserve">    资产减值准备</t>
    <phoneticPr fontId="3" type="noConversion"/>
  </si>
  <si>
    <t>加：信用减值准备</t>
    <phoneticPr fontId="3" type="noConversion"/>
  </si>
  <si>
    <t>资产处置收益</t>
    <phoneticPr fontId="3" type="noConversion"/>
  </si>
  <si>
    <t xml:space="preserve">    资产处置收益（收益以“－”号填列）</t>
    <phoneticPr fontId="3" type="noConversion"/>
  </si>
  <si>
    <t>减：税后利息支出</t>
    <phoneticPr fontId="3" type="noConversion"/>
  </si>
  <si>
    <t>股权自由现金流现值</t>
    <phoneticPr fontId="3" type="noConversion"/>
  </si>
  <si>
    <t>股权自由现金流现值合计</t>
    <phoneticPr fontId="3" type="noConversion"/>
  </si>
  <si>
    <t>股权自由现金流</t>
    <phoneticPr fontId="3" type="noConversion"/>
  </si>
  <si>
    <t>包含非经营性现金流的
股权自由现金流</t>
    <phoneticPr fontId="3" type="noConversion"/>
  </si>
  <si>
    <t xml:space="preserve"> 2020年</t>
  </si>
  <si>
    <t xml:space="preserve">    合同资产</t>
    <phoneticPr fontId="3" type="noConversion"/>
  </si>
  <si>
    <t>2020年</t>
  </si>
  <si>
    <t>2023年</t>
  </si>
  <si>
    <t>dif</t>
    <phoneticPr fontId="3" type="noConversion"/>
  </si>
  <si>
    <t>Nrr1</t>
  </si>
  <si>
    <t>Clsdt</t>
  </si>
  <si>
    <t>Nrrdata</t>
  </si>
  <si>
    <t>Nrrdaydt</t>
  </si>
  <si>
    <t>Nrrwkdt</t>
  </si>
  <si>
    <t>Nrrmtdt</t>
  </si>
  <si>
    <t>无风险利率基准</t>
  </si>
  <si>
    <t>统计日期</t>
  </si>
  <si>
    <t>无风险利率(%)</t>
  </si>
  <si>
    <t>日度化无风险利率(%)</t>
  </si>
  <si>
    <t>周度化无风险利率(%)</t>
  </si>
  <si>
    <t>月度化无风险利率(%)</t>
  </si>
  <si>
    <t>没有单位</t>
  </si>
  <si>
    <t>NRI01</t>
  </si>
  <si>
    <t>1990-04-15</t>
  </si>
  <si>
    <t>1990-08-21</t>
  </si>
  <si>
    <t>1990-12-19</t>
  </si>
  <si>
    <t>1990-12-20</t>
  </si>
  <si>
    <t>1990-12-21</t>
  </si>
  <si>
    <t>1990-12-22</t>
  </si>
  <si>
    <t>1990-12-23</t>
  </si>
  <si>
    <t>1990-12-24</t>
  </si>
  <si>
    <t>1990-12-25</t>
  </si>
  <si>
    <t>1990-12-26</t>
  </si>
  <si>
    <t>1990-12-27</t>
  </si>
  <si>
    <t>1990-12-28</t>
  </si>
  <si>
    <t>1990-12-29</t>
  </si>
  <si>
    <t>1990-12-30</t>
  </si>
  <si>
    <t>1990-12-31</t>
  </si>
  <si>
    <t>1991-01-01</t>
  </si>
  <si>
    <t>1991-01-02</t>
  </si>
  <si>
    <t>1991-01-03</t>
  </si>
  <si>
    <t>1991-01-04</t>
  </si>
  <si>
    <t>1991-01-05</t>
  </si>
  <si>
    <t>1991-01-06</t>
  </si>
  <si>
    <t>1991-01-07</t>
  </si>
  <si>
    <t>1991-01-08</t>
  </si>
  <si>
    <t>1991-01-09</t>
  </si>
  <si>
    <t>1991-01-10</t>
  </si>
  <si>
    <t>1991-01-11</t>
  </si>
  <si>
    <t>1991-01-12</t>
  </si>
  <si>
    <t>1991-01-13</t>
  </si>
  <si>
    <t>1991-01-14</t>
  </si>
  <si>
    <t>1991-01-15</t>
  </si>
  <si>
    <t>1991-01-16</t>
  </si>
  <si>
    <t>1991-01-17</t>
  </si>
  <si>
    <t>1991-01-18</t>
  </si>
  <si>
    <t>1991-01-19</t>
  </si>
  <si>
    <t>1991-01-20</t>
  </si>
  <si>
    <t>1991-01-21</t>
  </si>
  <si>
    <t>1991-01-22</t>
  </si>
  <si>
    <t>1991-01-23</t>
  </si>
  <si>
    <t>1991-01-24</t>
  </si>
  <si>
    <t>1991-01-25</t>
  </si>
  <si>
    <t>1991-01-26</t>
  </si>
  <si>
    <t>1991-01-27</t>
  </si>
  <si>
    <t>1991-01-28</t>
  </si>
  <si>
    <t>1991-01-29</t>
  </si>
  <si>
    <t>1991-01-30</t>
  </si>
  <si>
    <t>1991-01-31</t>
  </si>
  <si>
    <t>1991-02-01</t>
  </si>
  <si>
    <t>1991-02-02</t>
  </si>
  <si>
    <t>1991-02-03</t>
  </si>
  <si>
    <t>1991-02-04</t>
  </si>
  <si>
    <t>1991-02-05</t>
  </si>
  <si>
    <t>1991-02-06</t>
  </si>
  <si>
    <t>1991-02-07</t>
  </si>
  <si>
    <t>1991-02-08</t>
  </si>
  <si>
    <t>1991-02-09</t>
  </si>
  <si>
    <t>1991-02-10</t>
  </si>
  <si>
    <t>1991-02-11</t>
  </si>
  <si>
    <t>1991-02-12</t>
  </si>
  <si>
    <t>1991-02-13</t>
  </si>
  <si>
    <t>1991-02-14</t>
  </si>
  <si>
    <t>1991-02-15</t>
  </si>
  <si>
    <t>1991-02-16</t>
  </si>
  <si>
    <t>1991-02-17</t>
  </si>
  <si>
    <t>1991-02-18</t>
  </si>
  <si>
    <t>1991-02-19</t>
  </si>
  <si>
    <t>1991-02-20</t>
  </si>
  <si>
    <t>1991-02-21</t>
  </si>
  <si>
    <t>1991-02-22</t>
  </si>
  <si>
    <t>1991-02-23</t>
  </si>
  <si>
    <t>1991-02-24</t>
  </si>
  <si>
    <t>1991-02-25</t>
  </si>
  <si>
    <t>1991-02-26</t>
  </si>
  <si>
    <t>1991-02-27</t>
  </si>
  <si>
    <t>1991-02-28</t>
  </si>
  <si>
    <t>1991-03-01</t>
  </si>
  <si>
    <t>1991-03-02</t>
  </si>
  <si>
    <t>1991-03-03</t>
  </si>
  <si>
    <t>1991-03-04</t>
  </si>
  <si>
    <t>1991-03-05</t>
  </si>
  <si>
    <t>1991-03-06</t>
  </si>
  <si>
    <t>1991-03-07</t>
  </si>
  <si>
    <t>1991-03-08</t>
  </si>
  <si>
    <t>1991-03-09</t>
  </si>
  <si>
    <t>1991-03-10</t>
  </si>
  <si>
    <t>1991-03-11</t>
  </si>
  <si>
    <t>1991-03-12</t>
  </si>
  <si>
    <t>1991-03-13</t>
  </si>
  <si>
    <t>1991-03-14</t>
  </si>
  <si>
    <t>1991-03-15</t>
  </si>
  <si>
    <t>1991-03-16</t>
  </si>
  <si>
    <t>1991-03-17</t>
  </si>
  <si>
    <t>1991-03-18</t>
  </si>
  <si>
    <t>1991-03-19</t>
  </si>
  <si>
    <t>1991-03-20</t>
  </si>
  <si>
    <t>1991-03-21</t>
  </si>
  <si>
    <t>1991-03-22</t>
  </si>
  <si>
    <t>1991-03-23</t>
  </si>
  <si>
    <t>1991-03-24</t>
  </si>
  <si>
    <t>1991-03-25</t>
  </si>
  <si>
    <t>1991-03-26</t>
  </si>
  <si>
    <t>1991-03-27</t>
  </si>
  <si>
    <t>1991-03-28</t>
  </si>
  <si>
    <t>1991-03-29</t>
  </si>
  <si>
    <t>1991-03-30</t>
  </si>
  <si>
    <t>1991-03-31</t>
  </si>
  <si>
    <t>1991-04-01</t>
  </si>
  <si>
    <t>1991-04-02</t>
  </si>
  <si>
    <t>1991-04-03</t>
  </si>
  <si>
    <t>1991-04-04</t>
  </si>
  <si>
    <t>1991-04-05</t>
  </si>
  <si>
    <t>1991-04-06</t>
  </si>
  <si>
    <t>1991-04-07</t>
  </si>
  <si>
    <t>1991-04-08</t>
  </si>
  <si>
    <t>1991-04-09</t>
  </si>
  <si>
    <t>1991-04-10</t>
  </si>
  <si>
    <t>1991-04-11</t>
  </si>
  <si>
    <t>1991-04-12</t>
  </si>
  <si>
    <t>1991-04-13</t>
  </si>
  <si>
    <t>1991-04-14</t>
  </si>
  <si>
    <t>1991-04-15</t>
  </si>
  <si>
    <t>1991-04-16</t>
  </si>
  <si>
    <t>1991-04-17</t>
  </si>
  <si>
    <t>1991-04-18</t>
  </si>
  <si>
    <t>1991-04-19</t>
  </si>
  <si>
    <t>1991-04-20</t>
  </si>
  <si>
    <t>1991-04-21</t>
  </si>
  <si>
    <t>1991-04-22</t>
  </si>
  <si>
    <t>1991-04-23</t>
  </si>
  <si>
    <t>1991-04-24</t>
  </si>
  <si>
    <t>1991-04-25</t>
  </si>
  <si>
    <t>1991-04-26</t>
  </si>
  <si>
    <t>1991-04-27</t>
  </si>
  <si>
    <t>1991-04-28</t>
  </si>
  <si>
    <t>1991-04-29</t>
  </si>
  <si>
    <t>1991-04-30</t>
  </si>
  <si>
    <t>1991-05-01</t>
  </si>
  <si>
    <t>1991-05-02</t>
  </si>
  <si>
    <t>1991-05-03</t>
  </si>
  <si>
    <t>1991-05-04</t>
  </si>
  <si>
    <t>1991-05-05</t>
  </si>
  <si>
    <t>1991-05-06</t>
  </si>
  <si>
    <t>1991-05-07</t>
  </si>
  <si>
    <t>1991-05-08</t>
  </si>
  <si>
    <t>1991-05-09</t>
  </si>
  <si>
    <t>1991-05-10</t>
  </si>
  <si>
    <t>1991-05-11</t>
  </si>
  <si>
    <t>1991-05-12</t>
  </si>
  <si>
    <t>1991-05-13</t>
  </si>
  <si>
    <t>1991-05-14</t>
  </si>
  <si>
    <t>1991-05-15</t>
  </si>
  <si>
    <t>1991-05-16</t>
  </si>
  <si>
    <t>1991-05-17</t>
  </si>
  <si>
    <t>1991-05-18</t>
  </si>
  <si>
    <t>1991-05-19</t>
  </si>
  <si>
    <t>1991-05-20</t>
  </si>
  <si>
    <t>1991-05-21</t>
  </si>
  <si>
    <t>1991-05-22</t>
  </si>
  <si>
    <t>1991-05-23</t>
  </si>
  <si>
    <t>1991-05-24</t>
  </si>
  <si>
    <t>1991-05-25</t>
  </si>
  <si>
    <t>1991-05-26</t>
  </si>
  <si>
    <t>1991-05-27</t>
  </si>
  <si>
    <t>1991-05-28</t>
  </si>
  <si>
    <t>1991-05-29</t>
  </si>
  <si>
    <t>1991-05-30</t>
  </si>
  <si>
    <t>1991-05-31</t>
  </si>
  <si>
    <t>1991-06-01</t>
  </si>
  <si>
    <t>1991-06-02</t>
  </si>
  <si>
    <t>1991-06-03</t>
  </si>
  <si>
    <t>1991-06-04</t>
  </si>
  <si>
    <t>1991-06-05</t>
  </si>
  <si>
    <t>1991-06-06</t>
  </si>
  <si>
    <t>1991-06-07</t>
  </si>
  <si>
    <t>1991-06-08</t>
  </si>
  <si>
    <t>1991-06-09</t>
  </si>
  <si>
    <t>1991-06-10</t>
  </si>
  <si>
    <t>1991-06-11</t>
  </si>
  <si>
    <t>1991-06-12</t>
  </si>
  <si>
    <t>1991-06-13</t>
  </si>
  <si>
    <t>1991-06-14</t>
  </si>
  <si>
    <t>1991-06-15</t>
  </si>
  <si>
    <t>1991-06-16</t>
  </si>
  <si>
    <t>1991-06-17</t>
  </si>
  <si>
    <t>1991-06-18</t>
  </si>
  <si>
    <t>1991-06-19</t>
  </si>
  <si>
    <t>1991-06-20</t>
  </si>
  <si>
    <t>1991-06-21</t>
  </si>
  <si>
    <t>1991-06-22</t>
  </si>
  <si>
    <t>1991-06-23</t>
  </si>
  <si>
    <t>1991-06-24</t>
  </si>
  <si>
    <t>1991-06-25</t>
  </si>
  <si>
    <t>1991-06-26</t>
  </si>
  <si>
    <t>1991-06-27</t>
  </si>
  <si>
    <t>1991-06-28</t>
  </si>
  <si>
    <t>1991-06-29</t>
  </si>
  <si>
    <t>1991-06-30</t>
  </si>
  <si>
    <t>1991-07-01</t>
  </si>
  <si>
    <t>1991-07-02</t>
  </si>
  <si>
    <t>1991-07-03</t>
  </si>
  <si>
    <t>1991-07-04</t>
  </si>
  <si>
    <t>1991-07-05</t>
  </si>
  <si>
    <t>1991-07-06</t>
  </si>
  <si>
    <t>1991-07-07</t>
  </si>
  <si>
    <t>1991-07-08</t>
  </si>
  <si>
    <t>1991-07-09</t>
  </si>
  <si>
    <t>1991-07-10</t>
  </si>
  <si>
    <t>1991-07-11</t>
  </si>
  <si>
    <t>1991-07-12</t>
  </si>
  <si>
    <t>1991-07-13</t>
  </si>
  <si>
    <t>1991-07-14</t>
  </si>
  <si>
    <t>1991-07-15</t>
  </si>
  <si>
    <t>1991-07-16</t>
  </si>
  <si>
    <t>1991-07-17</t>
  </si>
  <si>
    <t>1991-07-18</t>
  </si>
  <si>
    <t>1991-07-19</t>
  </si>
  <si>
    <t>1991-07-20</t>
  </si>
  <si>
    <t>1991-07-21</t>
  </si>
  <si>
    <t>1991-07-22</t>
  </si>
  <si>
    <t>1991-07-23</t>
  </si>
  <si>
    <t>1991-07-24</t>
  </si>
  <si>
    <t>1991-07-25</t>
  </si>
  <si>
    <t>1991-07-26</t>
  </si>
  <si>
    <t>1991-07-27</t>
  </si>
  <si>
    <t>1991-07-28</t>
  </si>
  <si>
    <t>1991-07-29</t>
  </si>
  <si>
    <t>1991-07-30</t>
  </si>
  <si>
    <t>1991-07-31</t>
  </si>
  <si>
    <t>1991-08-01</t>
  </si>
  <si>
    <t>1991-08-02</t>
  </si>
  <si>
    <t>1991-08-03</t>
  </si>
  <si>
    <t>1991-08-04</t>
  </si>
  <si>
    <t>1991-08-05</t>
  </si>
  <si>
    <t>1991-08-06</t>
  </si>
  <si>
    <t>1991-08-07</t>
  </si>
  <si>
    <t>1991-08-08</t>
  </si>
  <si>
    <t>1991-08-09</t>
  </si>
  <si>
    <t>1991-08-10</t>
  </si>
  <si>
    <t>1991-08-11</t>
  </si>
  <si>
    <t>1991-08-12</t>
  </si>
  <si>
    <t>1991-08-13</t>
  </si>
  <si>
    <t>1991-08-14</t>
  </si>
  <si>
    <t>1991-08-15</t>
  </si>
  <si>
    <t>1991-08-16</t>
  </si>
  <si>
    <t>1991-08-17</t>
  </si>
  <si>
    <t>1991-08-18</t>
  </si>
  <si>
    <t>1991-08-19</t>
  </si>
  <si>
    <t>1991-08-20</t>
  </si>
  <si>
    <t>1991-08-21</t>
  </si>
  <si>
    <t>1991-08-22</t>
  </si>
  <si>
    <t>1991-08-23</t>
  </si>
  <si>
    <t>1991-08-24</t>
  </si>
  <si>
    <t>1991-08-25</t>
  </si>
  <si>
    <t>1991-08-26</t>
  </si>
  <si>
    <t>1991-08-27</t>
  </si>
  <si>
    <t>1991-08-28</t>
  </si>
  <si>
    <t>1991-08-29</t>
  </si>
  <si>
    <t>1991-08-30</t>
  </si>
  <si>
    <t>1991-08-31</t>
  </si>
  <si>
    <t>1991-09-01</t>
  </si>
  <si>
    <t>1991-09-02</t>
  </si>
  <si>
    <t>1991-09-03</t>
  </si>
  <si>
    <t>1991-09-04</t>
  </si>
  <si>
    <t>1991-09-05</t>
  </si>
  <si>
    <t>1991-09-06</t>
  </si>
  <si>
    <t>1991-09-07</t>
  </si>
  <si>
    <t>1991-09-08</t>
  </si>
  <si>
    <t>1991-09-09</t>
  </si>
  <si>
    <t>1991-09-10</t>
  </si>
  <si>
    <t>1991-09-11</t>
  </si>
  <si>
    <t>1991-09-12</t>
  </si>
  <si>
    <t>1991-09-13</t>
  </si>
  <si>
    <t>1991-09-14</t>
  </si>
  <si>
    <t>1991-09-15</t>
  </si>
  <si>
    <t>1991-09-16</t>
  </si>
  <si>
    <t>1991-09-17</t>
  </si>
  <si>
    <t>1991-09-18</t>
  </si>
  <si>
    <t>1991-09-19</t>
  </si>
  <si>
    <t>1991-09-20</t>
  </si>
  <si>
    <t>1991-09-21</t>
  </si>
  <si>
    <t>1991-09-22</t>
  </si>
  <si>
    <t>1991-09-23</t>
  </si>
  <si>
    <t>1991-09-24</t>
  </si>
  <si>
    <t>1991-09-25</t>
  </si>
  <si>
    <t>1991-09-26</t>
  </si>
  <si>
    <t>1991-09-27</t>
  </si>
  <si>
    <t>1991-09-28</t>
  </si>
  <si>
    <t>1991-09-29</t>
  </si>
  <si>
    <t>1991-09-30</t>
  </si>
  <si>
    <t>1991-10-01</t>
  </si>
  <si>
    <t>1991-10-02</t>
  </si>
  <si>
    <t>1991-10-03</t>
  </si>
  <si>
    <t>1991-10-04</t>
  </si>
  <si>
    <t>1991-10-05</t>
  </si>
  <si>
    <t>1991-10-06</t>
  </si>
  <si>
    <t>1991-10-07</t>
  </si>
  <si>
    <t>1991-10-08</t>
  </si>
  <si>
    <t>1991-10-09</t>
  </si>
  <si>
    <t>1991-10-10</t>
  </si>
  <si>
    <t>1991-10-11</t>
  </si>
  <si>
    <t>1991-10-12</t>
  </si>
  <si>
    <t>1991-10-13</t>
  </si>
  <si>
    <t>1991-10-14</t>
  </si>
  <si>
    <t>1991-10-15</t>
  </si>
  <si>
    <t>1991-10-16</t>
  </si>
  <si>
    <t>1991-10-17</t>
  </si>
  <si>
    <t>1991-10-18</t>
  </si>
  <si>
    <t>1991-10-19</t>
  </si>
  <si>
    <t>1991-10-20</t>
  </si>
  <si>
    <t>1991-10-21</t>
  </si>
  <si>
    <t>1991-10-22</t>
  </si>
  <si>
    <t>1991-10-23</t>
  </si>
  <si>
    <t>1991-10-24</t>
  </si>
  <si>
    <t>1991-10-25</t>
  </si>
  <si>
    <t>1991-10-26</t>
  </si>
  <si>
    <t>1991-10-27</t>
  </si>
  <si>
    <t>1991-10-28</t>
  </si>
  <si>
    <t>1991-10-29</t>
  </si>
  <si>
    <t>1991-10-30</t>
  </si>
  <si>
    <t>1991-10-31</t>
  </si>
  <si>
    <t>1991-11-01</t>
  </si>
  <si>
    <t>1991-11-02</t>
  </si>
  <si>
    <t>1991-11-03</t>
  </si>
  <si>
    <t>1991-11-04</t>
  </si>
  <si>
    <t>1991-11-05</t>
  </si>
  <si>
    <t>1991-11-06</t>
  </si>
  <si>
    <t>1991-11-07</t>
  </si>
  <si>
    <t>1991-11-08</t>
  </si>
  <si>
    <t>1991-11-09</t>
  </si>
  <si>
    <t>1991-11-10</t>
  </si>
  <si>
    <t>1991-11-11</t>
  </si>
  <si>
    <t>1991-11-12</t>
  </si>
  <si>
    <t>1991-11-13</t>
  </si>
  <si>
    <t>1991-11-14</t>
  </si>
  <si>
    <t>1991-11-15</t>
  </si>
  <si>
    <t>1991-11-16</t>
  </si>
  <si>
    <t>1991-11-17</t>
  </si>
  <si>
    <t>1991-11-18</t>
  </si>
  <si>
    <t>1991-11-19</t>
  </si>
  <si>
    <t>1991-11-20</t>
  </si>
  <si>
    <t>1991-11-21</t>
  </si>
  <si>
    <t>1991-11-22</t>
  </si>
  <si>
    <t>1991-11-23</t>
  </si>
  <si>
    <t>1991-11-24</t>
  </si>
  <si>
    <t>1991-11-25</t>
  </si>
  <si>
    <t>1991-11-26</t>
  </si>
  <si>
    <t>1991-11-27</t>
  </si>
  <si>
    <t>1991-11-28</t>
  </si>
  <si>
    <t>1991-11-29</t>
  </si>
  <si>
    <t>1991-11-30</t>
  </si>
  <si>
    <t>1991-12-01</t>
  </si>
  <si>
    <t>1991-12-02</t>
  </si>
  <si>
    <t>1991-12-03</t>
  </si>
  <si>
    <t>1991-12-04</t>
  </si>
  <si>
    <t>1991-12-05</t>
  </si>
  <si>
    <t>1991-12-06</t>
  </si>
  <si>
    <t>1991-12-07</t>
  </si>
  <si>
    <t>1991-12-08</t>
  </si>
  <si>
    <t>1991-12-09</t>
  </si>
  <si>
    <t>1991-12-10</t>
  </si>
  <si>
    <t>1991-12-11</t>
  </si>
  <si>
    <t>1991-12-12</t>
  </si>
  <si>
    <t>1991-12-13</t>
  </si>
  <si>
    <t>1991-12-14</t>
  </si>
  <si>
    <t>1991-12-15</t>
  </si>
  <si>
    <t>1991-12-16</t>
  </si>
  <si>
    <t>1991-12-17</t>
  </si>
  <si>
    <t>1991-12-18</t>
  </si>
  <si>
    <t>1991-12-19</t>
  </si>
  <si>
    <t>1991-12-20</t>
  </si>
  <si>
    <t>1991-12-21</t>
  </si>
  <si>
    <t>1991-12-22</t>
  </si>
  <si>
    <t>1991-12-23</t>
  </si>
  <si>
    <t>1991-12-24</t>
  </si>
  <si>
    <t>1991-12-25</t>
  </si>
  <si>
    <t>1991-12-26</t>
  </si>
  <si>
    <t>1991-12-27</t>
  </si>
  <si>
    <t>1991-12-28</t>
  </si>
  <si>
    <t>1991-12-29</t>
  </si>
  <si>
    <t>1991-12-30</t>
  </si>
  <si>
    <t>1991-12-31</t>
  </si>
  <si>
    <t>1992-01-01</t>
  </si>
  <si>
    <t>1992-01-02</t>
  </si>
  <si>
    <t>1992-01-03</t>
  </si>
  <si>
    <t>1992-01-04</t>
  </si>
  <si>
    <t>1992-01-05</t>
  </si>
  <si>
    <t>1992-01-06</t>
  </si>
  <si>
    <t>1992-01-07</t>
  </si>
  <si>
    <t>1992-01-08</t>
  </si>
  <si>
    <t>1992-01-09</t>
  </si>
  <si>
    <t>1992-01-10</t>
  </si>
  <si>
    <t>1992-01-11</t>
  </si>
  <si>
    <t>1992-01-12</t>
  </si>
  <si>
    <t>1992-01-13</t>
  </si>
  <si>
    <t>1992-01-14</t>
  </si>
  <si>
    <t>1992-01-15</t>
  </si>
  <si>
    <t>1992-01-16</t>
  </si>
  <si>
    <t>1992-01-17</t>
  </si>
  <si>
    <t>1992-01-18</t>
  </si>
  <si>
    <t>1992-01-19</t>
  </si>
  <si>
    <t>1992-01-20</t>
  </si>
  <si>
    <t>1992-01-21</t>
  </si>
  <si>
    <t>1992-01-22</t>
  </si>
  <si>
    <t>1992-01-23</t>
  </si>
  <si>
    <t>1992-01-24</t>
  </si>
  <si>
    <t>1992-01-25</t>
  </si>
  <si>
    <t>1992-01-26</t>
  </si>
  <si>
    <t>1992-01-27</t>
  </si>
  <si>
    <t>1992-01-28</t>
  </si>
  <si>
    <t>1992-01-29</t>
  </si>
  <si>
    <t>1992-01-30</t>
  </si>
  <si>
    <t>1992-01-31</t>
  </si>
  <si>
    <t>1992-02-01</t>
  </si>
  <si>
    <t>1992-02-02</t>
  </si>
  <si>
    <t>1992-02-03</t>
  </si>
  <si>
    <t>1992-02-04</t>
  </si>
  <si>
    <t>1992-02-05</t>
  </si>
  <si>
    <t>1992-02-06</t>
  </si>
  <si>
    <t>1992-02-07</t>
  </si>
  <si>
    <t>1992-02-08</t>
  </si>
  <si>
    <t>1992-02-09</t>
  </si>
  <si>
    <t>1992-02-10</t>
  </si>
  <si>
    <t>1992-02-11</t>
  </si>
  <si>
    <t>1992-02-12</t>
  </si>
  <si>
    <t>1992-02-13</t>
  </si>
  <si>
    <t>1992-02-14</t>
  </si>
  <si>
    <t>1992-02-15</t>
  </si>
  <si>
    <t>1992-02-16</t>
  </si>
  <si>
    <t>1992-02-17</t>
  </si>
  <si>
    <t>1992-02-18</t>
  </si>
  <si>
    <t>1992-02-19</t>
  </si>
  <si>
    <t>1992-02-20</t>
  </si>
  <si>
    <t>1992-02-21</t>
  </si>
  <si>
    <t>1992-02-22</t>
  </si>
  <si>
    <t>1992-02-23</t>
  </si>
  <si>
    <t>1992-02-24</t>
  </si>
  <si>
    <t>1992-02-25</t>
  </si>
  <si>
    <t>1992-02-26</t>
  </si>
  <si>
    <t>1992-02-27</t>
  </si>
  <si>
    <t>1992-02-28</t>
  </si>
  <si>
    <t>1992-02-29</t>
  </si>
  <si>
    <t>1992-03-01</t>
  </si>
  <si>
    <t>1992-03-02</t>
  </si>
  <si>
    <t>1992-03-03</t>
  </si>
  <si>
    <t>1992-03-04</t>
  </si>
  <si>
    <t>1992-03-05</t>
  </si>
  <si>
    <t>1992-03-06</t>
  </si>
  <si>
    <t>1992-03-07</t>
  </si>
  <si>
    <t>1992-03-08</t>
  </si>
  <si>
    <t>1992-03-09</t>
  </si>
  <si>
    <t>1992-03-10</t>
  </si>
  <si>
    <t>1992-03-11</t>
  </si>
  <si>
    <t>1992-03-12</t>
  </si>
  <si>
    <t>1992-03-13</t>
  </si>
  <si>
    <t>1992-03-14</t>
  </si>
  <si>
    <t>1992-03-15</t>
  </si>
  <si>
    <t>1992-03-16</t>
  </si>
  <si>
    <t>1992-03-17</t>
  </si>
  <si>
    <t>1992-03-18</t>
  </si>
  <si>
    <t>1992-03-19</t>
  </si>
  <si>
    <t>1992-03-20</t>
  </si>
  <si>
    <t>1992-03-21</t>
  </si>
  <si>
    <t>1992-03-22</t>
  </si>
  <si>
    <t>1992-03-23</t>
  </si>
  <si>
    <t>1992-03-24</t>
  </si>
  <si>
    <t>1992-03-25</t>
  </si>
  <si>
    <t>1992-03-26</t>
  </si>
  <si>
    <t>1992-03-27</t>
  </si>
  <si>
    <t>1992-03-28</t>
  </si>
  <si>
    <t>1992-03-29</t>
  </si>
  <si>
    <t>1992-03-30</t>
  </si>
  <si>
    <t>1992-03-31</t>
  </si>
  <si>
    <t>1992-04-01</t>
  </si>
  <si>
    <t>1992-04-02</t>
  </si>
  <si>
    <t>1992-04-03</t>
  </si>
  <si>
    <t>1992-04-04</t>
  </si>
  <si>
    <t>1992-04-05</t>
  </si>
  <si>
    <t>1992-04-06</t>
  </si>
  <si>
    <t>1992-04-07</t>
  </si>
  <si>
    <t>1992-04-08</t>
  </si>
  <si>
    <t>1992-04-09</t>
  </si>
  <si>
    <t>1992-04-10</t>
  </si>
  <si>
    <t>1992-04-11</t>
  </si>
  <si>
    <t>1992-04-12</t>
  </si>
  <si>
    <t>1992-04-13</t>
  </si>
  <si>
    <t>1992-04-14</t>
  </si>
  <si>
    <t>1992-04-15</t>
  </si>
  <si>
    <t>1992-04-16</t>
  </si>
  <si>
    <t>1992-04-17</t>
  </si>
  <si>
    <t>1992-04-18</t>
  </si>
  <si>
    <t>1992-04-19</t>
  </si>
  <si>
    <t>1992-04-20</t>
  </si>
  <si>
    <t>1992-04-21</t>
  </si>
  <si>
    <t>1992-04-22</t>
  </si>
  <si>
    <t>1992-04-23</t>
  </si>
  <si>
    <t>1992-04-24</t>
  </si>
  <si>
    <t>1992-04-25</t>
  </si>
  <si>
    <t>1992-04-26</t>
  </si>
  <si>
    <t>1992-04-27</t>
  </si>
  <si>
    <t>1992-04-28</t>
  </si>
  <si>
    <t>1992-04-29</t>
  </si>
  <si>
    <t>1992-04-30</t>
  </si>
  <si>
    <t>1992-05-01</t>
  </si>
  <si>
    <t>1992-05-02</t>
  </si>
  <si>
    <t>1992-05-03</t>
  </si>
  <si>
    <t>1992-05-04</t>
  </si>
  <si>
    <t>1992-05-05</t>
  </si>
  <si>
    <t>1992-05-06</t>
  </si>
  <si>
    <t>1992-05-07</t>
  </si>
  <si>
    <t>1992-05-08</t>
  </si>
  <si>
    <t>1992-05-09</t>
  </si>
  <si>
    <t>1992-05-10</t>
  </si>
  <si>
    <t>1992-05-11</t>
  </si>
  <si>
    <t>1992-05-12</t>
  </si>
  <si>
    <t>1992-05-13</t>
  </si>
  <si>
    <t>1992-05-14</t>
  </si>
  <si>
    <t>1992-05-15</t>
  </si>
  <si>
    <t>1992-05-16</t>
  </si>
  <si>
    <t>1992-05-17</t>
  </si>
  <si>
    <t>1992-05-18</t>
  </si>
  <si>
    <t>1992-05-19</t>
  </si>
  <si>
    <t>1992-05-20</t>
  </si>
  <si>
    <t>1992-05-21</t>
  </si>
  <si>
    <t>1992-05-22</t>
  </si>
  <si>
    <t>1992-05-23</t>
  </si>
  <si>
    <t>1992-05-24</t>
  </si>
  <si>
    <t>1992-05-25</t>
  </si>
  <si>
    <t>1992-05-26</t>
  </si>
  <si>
    <t>1992-05-27</t>
  </si>
  <si>
    <t>1992-05-28</t>
  </si>
  <si>
    <t>1992-05-29</t>
  </si>
  <si>
    <t>1992-05-30</t>
  </si>
  <si>
    <t>1992-05-31</t>
  </si>
  <si>
    <t>1992-06-01</t>
  </si>
  <si>
    <t>1992-06-02</t>
  </si>
  <si>
    <t>1992-06-03</t>
  </si>
  <si>
    <t>1992-06-04</t>
  </si>
  <si>
    <t>1992-06-05</t>
  </si>
  <si>
    <t>1992-06-06</t>
  </si>
  <si>
    <t>1992-06-07</t>
  </si>
  <si>
    <t>1992-06-08</t>
  </si>
  <si>
    <t>1992-06-09</t>
  </si>
  <si>
    <t>1992-06-10</t>
  </si>
  <si>
    <t>1992-06-11</t>
  </si>
  <si>
    <t>1992-06-12</t>
  </si>
  <si>
    <t>1992-06-13</t>
  </si>
  <si>
    <t>1992-06-14</t>
  </si>
  <si>
    <t>1992-06-15</t>
  </si>
  <si>
    <t>1992-06-16</t>
  </si>
  <si>
    <t>1992-06-17</t>
  </si>
  <si>
    <t>1992-06-18</t>
  </si>
  <si>
    <t>1992-06-19</t>
  </si>
  <si>
    <t>1992-06-20</t>
  </si>
  <si>
    <t>1992-06-21</t>
  </si>
  <si>
    <t>1992-06-22</t>
  </si>
  <si>
    <t>1992-06-23</t>
  </si>
  <si>
    <t>1992-06-24</t>
  </si>
  <si>
    <t>1992-06-25</t>
  </si>
  <si>
    <t>1992-06-26</t>
  </si>
  <si>
    <t>1992-06-27</t>
  </si>
  <si>
    <t>1992-06-28</t>
  </si>
  <si>
    <t>1992-06-29</t>
  </si>
  <si>
    <t>1992-06-30</t>
  </si>
  <si>
    <t>1992-07-01</t>
  </si>
  <si>
    <t>1992-07-02</t>
  </si>
  <si>
    <t>1992-07-03</t>
  </si>
  <si>
    <t>1992-07-04</t>
  </si>
  <si>
    <t>1992-07-05</t>
  </si>
  <si>
    <t>1992-07-06</t>
  </si>
  <si>
    <t>1992-07-07</t>
  </si>
  <si>
    <t>1992-07-08</t>
  </si>
  <si>
    <t>1992-07-09</t>
  </si>
  <si>
    <t>1992-07-10</t>
  </si>
  <si>
    <t>1992-07-11</t>
  </si>
  <si>
    <t>1992-07-12</t>
  </si>
  <si>
    <t>1992-07-13</t>
  </si>
  <si>
    <t>1992-07-14</t>
  </si>
  <si>
    <t>1992-07-15</t>
  </si>
  <si>
    <t>1992-07-16</t>
  </si>
  <si>
    <t>1992-07-17</t>
  </si>
  <si>
    <t>1992-07-18</t>
  </si>
  <si>
    <t>1992-07-19</t>
  </si>
  <si>
    <t>1992-07-20</t>
  </si>
  <si>
    <t>1992-07-21</t>
  </si>
  <si>
    <t>1992-07-22</t>
  </si>
  <si>
    <t>1992-07-23</t>
  </si>
  <si>
    <t>1992-07-24</t>
  </si>
  <si>
    <t>1992-07-25</t>
  </si>
  <si>
    <t>1992-07-26</t>
  </si>
  <si>
    <t>1992-07-27</t>
  </si>
  <si>
    <t>1992-07-28</t>
  </si>
  <si>
    <t>1992-07-29</t>
  </si>
  <si>
    <t>1992-07-30</t>
  </si>
  <si>
    <t>1992-07-31</t>
  </si>
  <si>
    <t>1992-08-01</t>
  </si>
  <si>
    <t>1992-08-02</t>
  </si>
  <si>
    <t>1992-08-03</t>
  </si>
  <si>
    <t>1992-08-04</t>
  </si>
  <si>
    <t>1992-08-05</t>
  </si>
  <si>
    <t>1992-08-06</t>
  </si>
  <si>
    <t>1992-08-07</t>
  </si>
  <si>
    <t>1992-08-08</t>
  </si>
  <si>
    <t>1992-08-09</t>
  </si>
  <si>
    <t>1992-08-10</t>
  </si>
  <si>
    <t>1992-08-11</t>
  </si>
  <si>
    <t>1992-08-12</t>
  </si>
  <si>
    <t>1992-08-13</t>
  </si>
  <si>
    <t>1992-08-14</t>
  </si>
  <si>
    <t>1992-08-15</t>
  </si>
  <si>
    <t>1992-08-16</t>
  </si>
  <si>
    <t>1992-08-17</t>
  </si>
  <si>
    <t>1992-08-18</t>
  </si>
  <si>
    <t>1992-08-19</t>
  </si>
  <si>
    <t>1992-08-20</t>
  </si>
  <si>
    <t>1992-08-21</t>
  </si>
  <si>
    <t>1992-08-22</t>
  </si>
  <si>
    <t>1992-08-23</t>
  </si>
  <si>
    <t>1992-08-24</t>
  </si>
  <si>
    <t>1992-08-25</t>
  </si>
  <si>
    <t>1992-08-26</t>
  </si>
  <si>
    <t>1992-08-27</t>
  </si>
  <si>
    <t>1992-08-28</t>
  </si>
  <si>
    <t>1992-08-29</t>
  </si>
  <si>
    <t>1992-08-30</t>
  </si>
  <si>
    <t>1992-08-31</t>
  </si>
  <si>
    <t>1992-09-01</t>
  </si>
  <si>
    <t>1992-09-02</t>
  </si>
  <si>
    <t>1992-09-03</t>
  </si>
  <si>
    <t>1992-09-04</t>
  </si>
  <si>
    <t>1992-09-05</t>
  </si>
  <si>
    <t>1992-09-06</t>
  </si>
  <si>
    <t>1992-09-07</t>
  </si>
  <si>
    <t>1992-09-08</t>
  </si>
  <si>
    <t>1992-09-09</t>
  </si>
  <si>
    <t>1992-09-10</t>
  </si>
  <si>
    <t>1992-09-11</t>
  </si>
  <si>
    <t>1992-09-12</t>
  </si>
  <si>
    <t>1992-09-13</t>
  </si>
  <si>
    <t>1992-09-14</t>
  </si>
  <si>
    <t>1992-09-15</t>
  </si>
  <si>
    <t>1992-09-16</t>
  </si>
  <si>
    <t>1992-09-17</t>
  </si>
  <si>
    <t>1992-09-18</t>
  </si>
  <si>
    <t>1992-09-19</t>
  </si>
  <si>
    <t>1992-09-20</t>
  </si>
  <si>
    <t>1992-09-21</t>
  </si>
  <si>
    <t>1992-09-22</t>
  </si>
  <si>
    <t>1992-09-23</t>
  </si>
  <si>
    <t>1992-09-24</t>
  </si>
  <si>
    <t>1992-09-25</t>
  </si>
  <si>
    <t>1992-09-26</t>
  </si>
  <si>
    <t>1992-09-27</t>
  </si>
  <si>
    <t>1992-09-28</t>
  </si>
  <si>
    <t>1992-09-29</t>
  </si>
  <si>
    <t>1992-09-30</t>
  </si>
  <si>
    <t>1992-10-01</t>
  </si>
  <si>
    <t>1992-10-02</t>
  </si>
  <si>
    <t>1992-10-03</t>
  </si>
  <si>
    <t>1992-10-04</t>
  </si>
  <si>
    <t>1992-10-05</t>
  </si>
  <si>
    <t>1992-10-06</t>
  </si>
  <si>
    <t>1992-10-07</t>
  </si>
  <si>
    <t>1992-10-08</t>
  </si>
  <si>
    <t>1992-10-09</t>
  </si>
  <si>
    <t>1992-10-10</t>
  </si>
  <si>
    <t>1992-10-11</t>
  </si>
  <si>
    <t>1992-10-12</t>
  </si>
  <si>
    <t>1992-10-13</t>
  </si>
  <si>
    <t>1992-10-14</t>
  </si>
  <si>
    <t>1992-10-15</t>
  </si>
  <si>
    <t>1992-10-16</t>
  </si>
  <si>
    <t>1992-10-17</t>
  </si>
  <si>
    <t>1992-10-18</t>
  </si>
  <si>
    <t>1992-10-19</t>
  </si>
  <si>
    <t>1992-10-20</t>
  </si>
  <si>
    <t>1992-10-21</t>
  </si>
  <si>
    <t>1992-10-22</t>
  </si>
  <si>
    <t>1992-10-23</t>
  </si>
  <si>
    <t>1992-10-24</t>
  </si>
  <si>
    <t>1992-10-25</t>
  </si>
  <si>
    <t>1992-10-26</t>
  </si>
  <si>
    <t>1992-10-27</t>
  </si>
  <si>
    <t>1992-10-28</t>
  </si>
  <si>
    <t>1992-10-29</t>
  </si>
  <si>
    <t>1992-10-30</t>
  </si>
  <si>
    <t>1992-10-31</t>
  </si>
  <si>
    <t>1992-11-01</t>
  </si>
  <si>
    <t>1992-11-02</t>
  </si>
  <si>
    <t>1992-11-03</t>
  </si>
  <si>
    <t>1992-11-04</t>
  </si>
  <si>
    <t>1992-11-05</t>
  </si>
  <si>
    <t>1992-11-06</t>
  </si>
  <si>
    <t>1992-11-07</t>
  </si>
  <si>
    <t>1992-11-08</t>
  </si>
  <si>
    <t>1992-11-09</t>
  </si>
  <si>
    <t>1992-11-10</t>
  </si>
  <si>
    <t>1992-11-11</t>
  </si>
  <si>
    <t>1992-11-12</t>
  </si>
  <si>
    <t>1992-11-13</t>
  </si>
  <si>
    <t>1992-11-14</t>
  </si>
  <si>
    <t>1992-11-15</t>
  </si>
  <si>
    <t>1992-11-16</t>
  </si>
  <si>
    <t>1992-11-17</t>
  </si>
  <si>
    <t>1992-11-18</t>
  </si>
  <si>
    <t>1992-11-19</t>
  </si>
  <si>
    <t>1992-11-20</t>
  </si>
  <si>
    <t>1992-11-21</t>
  </si>
  <si>
    <t>1992-11-22</t>
  </si>
  <si>
    <t>1992-11-23</t>
  </si>
  <si>
    <t>1992-11-24</t>
  </si>
  <si>
    <t>1992-11-25</t>
  </si>
  <si>
    <t>1992-11-26</t>
  </si>
  <si>
    <t>1992-11-27</t>
  </si>
  <si>
    <t>1992-11-28</t>
  </si>
  <si>
    <t>1992-11-29</t>
  </si>
  <si>
    <t>1992-11-30</t>
  </si>
  <si>
    <t>1992-12-01</t>
  </si>
  <si>
    <t>1992-12-02</t>
  </si>
  <si>
    <t>1992-12-03</t>
  </si>
  <si>
    <t>1992-12-04</t>
  </si>
  <si>
    <t>1992-12-05</t>
  </si>
  <si>
    <t>1992-12-06</t>
  </si>
  <si>
    <t>1992-12-07</t>
  </si>
  <si>
    <t>1992-12-08</t>
  </si>
  <si>
    <t>1992-12-09</t>
  </si>
  <si>
    <t>1992-12-10</t>
  </si>
  <si>
    <t>1992-12-11</t>
  </si>
  <si>
    <t>1992-12-12</t>
  </si>
  <si>
    <t>1992-12-13</t>
  </si>
  <si>
    <t>1992-12-14</t>
  </si>
  <si>
    <t>1992-12-15</t>
  </si>
  <si>
    <t>1992-12-16</t>
  </si>
  <si>
    <t>1992-12-17</t>
  </si>
  <si>
    <t>1992-12-18</t>
  </si>
  <si>
    <t>1992-12-19</t>
  </si>
  <si>
    <t>1992-12-20</t>
  </si>
  <si>
    <t>1992-12-21</t>
  </si>
  <si>
    <t>1992-12-22</t>
  </si>
  <si>
    <t>1992-12-23</t>
  </si>
  <si>
    <t>1992-12-24</t>
  </si>
  <si>
    <t>1992-12-25</t>
  </si>
  <si>
    <t>1992-12-26</t>
  </si>
  <si>
    <t>1992-12-27</t>
  </si>
  <si>
    <t>1992-12-28</t>
  </si>
  <si>
    <t>1992-12-29</t>
  </si>
  <si>
    <t>1992-12-30</t>
  </si>
  <si>
    <t>1992-12-31</t>
  </si>
  <si>
    <t>1993-01-01</t>
  </si>
  <si>
    <t>1993-01-02</t>
  </si>
  <si>
    <t>1993-01-03</t>
  </si>
  <si>
    <t>1993-01-04</t>
  </si>
  <si>
    <t>1993-01-05</t>
  </si>
  <si>
    <t>1993-01-06</t>
  </si>
  <si>
    <t>1993-01-07</t>
  </si>
  <si>
    <t>1993-01-08</t>
  </si>
  <si>
    <t>1993-01-09</t>
  </si>
  <si>
    <t>1993-01-10</t>
  </si>
  <si>
    <t>1993-01-11</t>
  </si>
  <si>
    <t>1993-01-12</t>
  </si>
  <si>
    <t>1993-01-13</t>
  </si>
  <si>
    <t>1993-01-14</t>
  </si>
  <si>
    <t>1993-01-15</t>
  </si>
  <si>
    <t>1993-01-16</t>
  </si>
  <si>
    <t>1993-01-17</t>
  </si>
  <si>
    <t>1993-01-18</t>
  </si>
  <si>
    <t>1993-01-19</t>
  </si>
  <si>
    <t>1993-01-20</t>
  </si>
  <si>
    <t>1993-01-21</t>
  </si>
  <si>
    <t>1993-01-22</t>
  </si>
  <si>
    <t>1993-01-23</t>
  </si>
  <si>
    <t>1993-01-24</t>
  </si>
  <si>
    <t>1993-01-25</t>
  </si>
  <si>
    <t>1993-01-26</t>
  </si>
  <si>
    <t>1993-01-27</t>
  </si>
  <si>
    <t>1993-01-28</t>
  </si>
  <si>
    <t>1993-01-29</t>
  </si>
  <si>
    <t>1993-01-30</t>
  </si>
  <si>
    <t>1993-01-31</t>
  </si>
  <si>
    <t>1993-02-01</t>
  </si>
  <si>
    <t>1993-02-02</t>
  </si>
  <si>
    <t>1993-02-03</t>
  </si>
  <si>
    <t>1993-02-04</t>
  </si>
  <si>
    <t>1993-02-05</t>
  </si>
  <si>
    <t>1993-02-06</t>
  </si>
  <si>
    <t>1993-02-07</t>
  </si>
  <si>
    <t>1993-02-08</t>
  </si>
  <si>
    <t>1993-02-09</t>
  </si>
  <si>
    <t>1993-02-10</t>
  </si>
  <si>
    <t>1993-02-11</t>
  </si>
  <si>
    <t>1993-02-12</t>
  </si>
  <si>
    <t>1993-02-13</t>
  </si>
  <si>
    <t>1993-02-14</t>
  </si>
  <si>
    <t>1993-02-15</t>
  </si>
  <si>
    <t>1993-02-16</t>
  </si>
  <si>
    <t>1993-02-17</t>
  </si>
  <si>
    <t>1993-02-18</t>
  </si>
  <si>
    <t>1993-02-19</t>
  </si>
  <si>
    <t>1993-02-20</t>
  </si>
  <si>
    <t>1993-02-21</t>
  </si>
  <si>
    <t>1993-02-22</t>
  </si>
  <si>
    <t>1993-02-23</t>
  </si>
  <si>
    <t>1993-02-24</t>
  </si>
  <si>
    <t>1993-02-25</t>
  </si>
  <si>
    <t>1993-02-26</t>
  </si>
  <si>
    <t>1993-02-27</t>
  </si>
  <si>
    <t>1993-02-28</t>
  </si>
  <si>
    <t>1993-03-01</t>
  </si>
  <si>
    <t>1993-03-02</t>
  </si>
  <si>
    <t>1993-03-03</t>
  </si>
  <si>
    <t>1993-03-04</t>
  </si>
  <si>
    <t>1993-03-05</t>
  </si>
  <si>
    <t>1993-03-06</t>
  </si>
  <si>
    <t>1993-03-07</t>
  </si>
  <si>
    <t>1993-03-08</t>
  </si>
  <si>
    <t>1993-03-09</t>
  </si>
  <si>
    <t>1993-03-10</t>
  </si>
  <si>
    <t>1993-03-11</t>
  </si>
  <si>
    <t>1993-03-12</t>
  </si>
  <si>
    <t>1993-03-13</t>
  </si>
  <si>
    <t>1993-03-14</t>
  </si>
  <si>
    <t>1993-03-15</t>
  </si>
  <si>
    <t>1993-03-16</t>
  </si>
  <si>
    <t>1993-03-17</t>
  </si>
  <si>
    <t>1993-03-18</t>
  </si>
  <si>
    <t>1993-03-19</t>
  </si>
  <si>
    <t>1993-03-20</t>
  </si>
  <si>
    <t>1993-03-21</t>
  </si>
  <si>
    <t>1993-03-22</t>
  </si>
  <si>
    <t>1993-03-23</t>
  </si>
  <si>
    <t>1993-03-24</t>
  </si>
  <si>
    <t>1993-03-25</t>
  </si>
  <si>
    <t>1993-03-26</t>
  </si>
  <si>
    <t>1993-03-27</t>
  </si>
  <si>
    <t>1993-03-28</t>
  </si>
  <si>
    <t>1993-03-29</t>
  </si>
  <si>
    <t>1993-03-30</t>
  </si>
  <si>
    <t>1993-03-31</t>
  </si>
  <si>
    <t>1993-04-01</t>
  </si>
  <si>
    <t>1993-04-02</t>
  </si>
  <si>
    <t>1993-04-03</t>
  </si>
  <si>
    <t>1993-04-04</t>
  </si>
  <si>
    <t>1993-04-05</t>
  </si>
  <si>
    <t>1993-04-06</t>
  </si>
  <si>
    <t>1993-04-07</t>
  </si>
  <si>
    <t>1993-04-08</t>
  </si>
  <si>
    <t>1993-04-09</t>
  </si>
  <si>
    <t>1993-04-10</t>
  </si>
  <si>
    <t>1993-04-11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</si>
  <si>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</si>
  <si>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</si>
  <si>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</si>
  <si>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</si>
  <si>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</si>
  <si>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</si>
  <si>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</si>
  <si>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1993-04-19</t>
  </si>
  <si>
    <t>1993-04-20</t>
  </si>
  <si>
    <t>1993-04-21</t>
  </si>
  <si>
    <t>1993-04-22</t>
  </si>
  <si>
    <t>1993-04-23</t>
  </si>
  <si>
    <t>1993-04-24</t>
  </si>
  <si>
    <t>1993-04-25</t>
  </si>
  <si>
    <t>1993-04-26</t>
  </si>
  <si>
    <t>1993-04-27</t>
  </si>
  <si>
    <t>1993-04-28</t>
  </si>
  <si>
    <t>1993-04-29</t>
  </si>
  <si>
    <t>1993-04-30</t>
  </si>
  <si>
    <t>1993-05-01</t>
  </si>
  <si>
    <t>1993-05-02</t>
  </si>
  <si>
    <t>1993-05-03</t>
  </si>
  <si>
    <t>1993-05-04</t>
  </si>
  <si>
    <t>1993-05-05</t>
  </si>
  <si>
    <t>1993-05-06</t>
  </si>
  <si>
    <t>1993-05-07</t>
  </si>
  <si>
    <t>1993-05-08</t>
  </si>
  <si>
    <t>1993-05-09</t>
  </si>
  <si>
    <t>1993-05-10</t>
  </si>
  <si>
    <t>1993-05-11</t>
  </si>
  <si>
    <t>1993-05-12</t>
  </si>
  <si>
    <t>1993-05-13</t>
  </si>
  <si>
    <t>1993-05-14</t>
  </si>
  <si>
    <t>1993-05-15</t>
  </si>
  <si>
    <t>1993-05-16</t>
  </si>
  <si>
    <t>1993-05-17</t>
  </si>
  <si>
    <t>1993-05-18</t>
  </si>
  <si>
    <t>1993-05-19</t>
  </si>
  <si>
    <t>1993-05-20</t>
  </si>
  <si>
    <t>1993-05-21</t>
  </si>
  <si>
    <t>1993-05-22</t>
  </si>
  <si>
    <t>1993-05-23</t>
  </si>
  <si>
    <t>1993-05-24</t>
  </si>
  <si>
    <t>1993-05-25</t>
  </si>
  <si>
    <t>1993-05-26</t>
  </si>
  <si>
    <t>1993-05-27</t>
  </si>
  <si>
    <t>1993-05-28</t>
  </si>
  <si>
    <t>1993-05-29</t>
  </si>
  <si>
    <t>1993-05-30</t>
  </si>
  <si>
    <t>1993-05-31</t>
  </si>
  <si>
    <t>1993-06-01</t>
  </si>
  <si>
    <t>1993-06-02</t>
  </si>
  <si>
    <t>1993-06-03</t>
  </si>
  <si>
    <t>1993-06-04</t>
  </si>
  <si>
    <t>1993-06-05</t>
  </si>
  <si>
    <t>1993-06-06</t>
  </si>
  <si>
    <t>1993-06-07</t>
  </si>
  <si>
    <t>1993-06-08</t>
  </si>
  <si>
    <t>1993-06-09</t>
  </si>
  <si>
    <t>1993-06-10</t>
  </si>
  <si>
    <t>1993-06-11</t>
  </si>
  <si>
    <t>1993-06-12</t>
  </si>
  <si>
    <t>1993-06-13</t>
  </si>
  <si>
    <t>1993-06-14</t>
  </si>
  <si>
    <t>1993-06-15</t>
  </si>
  <si>
    <t>1993-06-16</t>
  </si>
  <si>
    <t>1993-06-17</t>
  </si>
  <si>
    <t>1993-06-18</t>
  </si>
  <si>
    <t>1993-06-19</t>
  </si>
  <si>
    <t>1993-06-20</t>
  </si>
  <si>
    <t>1993-06-21</t>
  </si>
  <si>
    <t>1993-06-22</t>
  </si>
  <si>
    <t>1993-06-23</t>
  </si>
  <si>
    <t>1993-06-24</t>
  </si>
  <si>
    <t>1993-06-25</t>
  </si>
  <si>
    <t>1993-06-26</t>
  </si>
  <si>
    <t>1993-06-27</t>
  </si>
  <si>
    <t>1993-06-28</t>
  </si>
  <si>
    <t>1993-06-29</t>
  </si>
  <si>
    <t>1993-06-30</t>
  </si>
  <si>
    <t>1993-07-01</t>
  </si>
  <si>
    <t>1993-07-02</t>
  </si>
  <si>
    <t>1993-07-03</t>
  </si>
  <si>
    <t>1993-07-04</t>
  </si>
  <si>
    <t>1993-07-05</t>
  </si>
  <si>
    <t>1993-07-06</t>
  </si>
  <si>
    <t>1993-07-07</t>
  </si>
  <si>
    <t>1993-07-08</t>
  </si>
  <si>
    <t>1993-07-09</t>
  </si>
  <si>
    <t>1993-07-10</t>
  </si>
  <si>
    <t>1993-07-11</t>
  </si>
  <si>
    <t>1993-07-12</t>
  </si>
  <si>
    <t>1993-07-13</t>
  </si>
  <si>
    <t>1993-07-14</t>
  </si>
  <si>
    <t>1993-07-15</t>
  </si>
  <si>
    <t>1993-07-16</t>
  </si>
  <si>
    <t>1993-07-17</t>
  </si>
  <si>
    <t>1993-07-18</t>
  </si>
  <si>
    <t>1993-07-19</t>
  </si>
  <si>
    <t>1993-07-20</t>
  </si>
  <si>
    <t>1993-07-21</t>
  </si>
  <si>
    <t>1993-07-22</t>
  </si>
  <si>
    <t>1993-07-23</t>
  </si>
  <si>
    <t>1993-07-24</t>
  </si>
  <si>
    <t>1993-07-25</t>
  </si>
  <si>
    <t>1993-07-26</t>
  </si>
  <si>
    <t>1993-07-27</t>
  </si>
  <si>
    <t>1993-07-28</t>
  </si>
  <si>
    <t>1993-07-29</t>
  </si>
  <si>
    <t>1993-07-30</t>
  </si>
  <si>
    <t>1993-07-31</t>
  </si>
  <si>
    <t>1993-08-01</t>
  </si>
  <si>
    <t>1993-08-02</t>
  </si>
  <si>
    <t>1993-08-03</t>
  </si>
  <si>
    <t>1993-08-04</t>
  </si>
  <si>
    <t>1993-08-05</t>
  </si>
  <si>
    <t>1993-08-06</t>
  </si>
  <si>
    <t>1993-08-07</t>
  </si>
  <si>
    <t>1993-08-08</t>
  </si>
  <si>
    <t>1993-08-09</t>
  </si>
  <si>
    <t>1993-08-10</t>
  </si>
  <si>
    <t>1993-08-11</t>
  </si>
  <si>
    <t>1993-08-12</t>
  </si>
  <si>
    <t>1993-08-13</t>
  </si>
  <si>
    <t>1993-08-14</t>
  </si>
  <si>
    <t>1993-08-15</t>
  </si>
  <si>
    <t>1993-08-16</t>
  </si>
  <si>
    <t>1993-08-17</t>
  </si>
  <si>
    <t>1993-08-18</t>
  </si>
  <si>
    <t>1993-08-19</t>
  </si>
  <si>
    <t>1993-08-20</t>
  </si>
  <si>
    <t>1993-08-21</t>
  </si>
  <si>
    <t>1993-08-22</t>
  </si>
  <si>
    <t>1993-08-23</t>
  </si>
  <si>
    <t>1993-08-24</t>
  </si>
  <si>
    <t>1993-08-25</t>
  </si>
  <si>
    <t>1993-08-26</t>
  </si>
  <si>
    <t>1993-08-27</t>
  </si>
  <si>
    <t>1993-08-28</t>
  </si>
  <si>
    <t>1993-08-29</t>
  </si>
  <si>
    <t>1993-08-30</t>
  </si>
  <si>
    <t>1993-08-31</t>
  </si>
  <si>
    <t>1993-09-01</t>
  </si>
  <si>
    <t>1993-09-02</t>
  </si>
  <si>
    <t>1993-09-03</t>
  </si>
  <si>
    <t>1993-09-04</t>
  </si>
  <si>
    <t>1993-09-05</t>
  </si>
  <si>
    <t>1993-09-06</t>
  </si>
  <si>
    <t>1993-09-07</t>
  </si>
  <si>
    <t>1993-09-08</t>
  </si>
  <si>
    <t>1993-09-09</t>
  </si>
  <si>
    <t>1993-09-10</t>
  </si>
  <si>
    <t>1993-09-11</t>
  </si>
  <si>
    <t>1993-09-12</t>
  </si>
  <si>
    <t>1993-09-13</t>
  </si>
  <si>
    <t>1993-09-14</t>
  </si>
  <si>
    <t>1993-09-15</t>
  </si>
  <si>
    <t>1993-09-16</t>
  </si>
  <si>
    <t>1993-09-17</t>
  </si>
  <si>
    <t>1993-09-18</t>
  </si>
  <si>
    <t>1993-09-19</t>
  </si>
  <si>
    <t>1993-09-20</t>
  </si>
  <si>
    <t>1993-09-21</t>
  </si>
  <si>
    <t>1993-09-22</t>
  </si>
  <si>
    <t>1993-09-23</t>
  </si>
  <si>
    <t>1993-09-24</t>
  </si>
  <si>
    <t>1993-09-25</t>
  </si>
  <si>
    <t>1993-09-26</t>
  </si>
  <si>
    <t>1993-09-27</t>
  </si>
  <si>
    <t>1993-09-28</t>
  </si>
  <si>
    <t>1993-09-29</t>
  </si>
  <si>
    <t>1993-09-30</t>
  </si>
  <si>
    <t>1993-10-01</t>
  </si>
  <si>
    <t>1993-10-02</t>
  </si>
  <si>
    <t>1993-10-03</t>
  </si>
  <si>
    <t>1993-10-04</t>
  </si>
  <si>
    <t>1993-10-05</t>
  </si>
  <si>
    <t>1993-10-06</t>
  </si>
  <si>
    <t>1993-10-07</t>
  </si>
  <si>
    <t>1993-10-08</t>
  </si>
  <si>
    <t>1993-10-09</t>
  </si>
  <si>
    <t>1993-10-10</t>
  </si>
  <si>
    <t>1993-10-11</t>
  </si>
  <si>
    <t>1993-10-12</t>
  </si>
  <si>
    <t>1993-10-13</t>
  </si>
  <si>
    <t>1993-10-14</t>
  </si>
  <si>
    <t>1993-10-15</t>
  </si>
  <si>
    <t>1993-10-16</t>
  </si>
  <si>
    <t>1993-10-17</t>
  </si>
  <si>
    <t>1993-10-18</t>
  </si>
  <si>
    <t>1993-10-19</t>
  </si>
  <si>
    <t>1993-10-20</t>
  </si>
  <si>
    <t>1993-10-21</t>
  </si>
  <si>
    <t>1993-10-22</t>
  </si>
  <si>
    <t>1993-10-23</t>
  </si>
  <si>
    <t>1993-10-24</t>
  </si>
  <si>
    <t>1993-10-25</t>
  </si>
  <si>
    <t>1993-10-26</t>
  </si>
  <si>
    <t>1993-10-27</t>
  </si>
  <si>
    <t>1993-10-28</t>
  </si>
  <si>
    <t>1993-10-29</t>
  </si>
  <si>
    <t>1993-10-30</t>
  </si>
  <si>
    <t>1993-10-31</t>
  </si>
  <si>
    <t>1993-11-01</t>
  </si>
  <si>
    <t>1993-11-02</t>
  </si>
  <si>
    <t>1993-11-03</t>
  </si>
  <si>
    <t>1993-11-04</t>
  </si>
  <si>
    <t>1993-11-05</t>
  </si>
  <si>
    <t>1993-11-06</t>
  </si>
  <si>
    <t>1993-11-07</t>
  </si>
  <si>
    <t>1993-11-08</t>
  </si>
  <si>
    <t>1993-11-09</t>
  </si>
  <si>
    <t>1993-11-10</t>
  </si>
  <si>
    <t>1993-11-11</t>
  </si>
  <si>
    <t>1993-11-12</t>
  </si>
  <si>
    <t>1993-11-13</t>
  </si>
  <si>
    <t>1993-11-14</t>
  </si>
  <si>
    <t>1993-11-15</t>
  </si>
  <si>
    <t>1993-11-16</t>
  </si>
  <si>
    <t>1993-11-17</t>
  </si>
  <si>
    <t>1993-11-18</t>
  </si>
  <si>
    <t>1993-11-19</t>
  </si>
  <si>
    <t>1993-11-20</t>
  </si>
  <si>
    <t>1993-11-21</t>
  </si>
  <si>
    <t>1993-11-22</t>
  </si>
  <si>
    <t>1993-11-23</t>
  </si>
  <si>
    <t>1993-11-24</t>
  </si>
  <si>
    <t>1993-11-25</t>
  </si>
  <si>
    <t>1993-11-26</t>
  </si>
  <si>
    <t>1993-11-27</t>
  </si>
  <si>
    <t>1993-11-28</t>
  </si>
  <si>
    <t>1993-11-29</t>
  </si>
  <si>
    <t>1993-11-30</t>
  </si>
  <si>
    <t>1993-12-01</t>
  </si>
  <si>
    <t>1993-12-02</t>
  </si>
  <si>
    <t>1993-12-03</t>
  </si>
  <si>
    <t>1993-12-04</t>
  </si>
  <si>
    <t>1993-12-05</t>
  </si>
  <si>
    <t>1993-12-06</t>
  </si>
  <si>
    <t>1993-12-07</t>
  </si>
  <si>
    <t>1993-12-08</t>
  </si>
  <si>
    <t>1993-12-09</t>
  </si>
  <si>
    <t>1993-12-10</t>
  </si>
  <si>
    <t>1993-12-11</t>
  </si>
  <si>
    <t>1993-12-12</t>
  </si>
  <si>
    <t>1993-12-13</t>
  </si>
  <si>
    <t>1993-12-14</t>
  </si>
  <si>
    <t>1993-12-15</t>
  </si>
  <si>
    <t>1993-12-16</t>
  </si>
  <si>
    <t>1993-12-17</t>
  </si>
  <si>
    <t>1993-12-18</t>
  </si>
  <si>
    <t>1993-12-19</t>
  </si>
  <si>
    <t>1993-12-20</t>
  </si>
  <si>
    <t>1993-12-21</t>
  </si>
  <si>
    <t>1993-12-22</t>
  </si>
  <si>
    <t>1993-12-23</t>
  </si>
  <si>
    <t>1993-12-24</t>
  </si>
  <si>
    <t>1993-12-25</t>
  </si>
  <si>
    <t>1993-12-26</t>
  </si>
  <si>
    <t>1993-12-27</t>
  </si>
  <si>
    <t>1993-12-28</t>
  </si>
  <si>
    <t>1993-12-29</t>
  </si>
  <si>
    <t>1993-12-30</t>
  </si>
  <si>
    <t>1993-12-31</t>
  </si>
  <si>
    <t>1994-01-01</t>
  </si>
  <si>
    <t>1994-01-02</t>
  </si>
  <si>
    <t>1994-01-03</t>
  </si>
  <si>
    <t>1994-01-04</t>
  </si>
  <si>
    <t>1994-01-05</t>
  </si>
  <si>
    <t>1994-01-06</t>
  </si>
  <si>
    <t>1994-01-07</t>
  </si>
  <si>
    <t>1994-01-08</t>
  </si>
  <si>
    <t>1994-01-09</t>
  </si>
  <si>
    <t>1994-01-10</t>
  </si>
  <si>
    <t>1994-01-11</t>
  </si>
  <si>
    <t>1994-01-12</t>
  </si>
  <si>
    <t>1994-01-13</t>
  </si>
  <si>
    <t>1994-01-14</t>
  </si>
  <si>
    <t>1994-01-15</t>
  </si>
  <si>
    <t>1994-01-16</t>
  </si>
  <si>
    <t>1994-01-17</t>
  </si>
  <si>
    <t>1994-01-18</t>
  </si>
  <si>
    <t>1994-01-19</t>
  </si>
  <si>
    <t>1994-01-20</t>
  </si>
  <si>
    <t>1994-01-21</t>
  </si>
  <si>
    <t>1994-01-22</t>
  </si>
  <si>
    <t>1994-01-23</t>
  </si>
  <si>
    <t>1994-01-24</t>
  </si>
  <si>
    <t>1994-01-25</t>
  </si>
  <si>
    <t>1994-01-26</t>
  </si>
  <si>
    <t>1994-01-27</t>
  </si>
  <si>
    <t>1994-01-28</t>
  </si>
  <si>
    <t>1994-01-29</t>
  </si>
  <si>
    <t>1994-01-30</t>
  </si>
  <si>
    <t>1994-01-31</t>
  </si>
  <si>
    <t>1994-02-01</t>
  </si>
  <si>
    <t>1994-02-02</t>
  </si>
  <si>
    <t>1994-02-03</t>
  </si>
  <si>
    <t>1994-02-04</t>
  </si>
  <si>
    <t>1994-02-05</t>
  </si>
  <si>
    <t>1994-02-06</t>
  </si>
  <si>
    <t>1994-02-07</t>
  </si>
  <si>
    <t>1994-02-08</t>
  </si>
  <si>
    <t>1994-02-09</t>
  </si>
  <si>
    <t>1994-02-10</t>
  </si>
  <si>
    <t>1994-02-11</t>
  </si>
  <si>
    <t>1994-02-12</t>
  </si>
  <si>
    <t>1994-02-13</t>
  </si>
  <si>
    <t>1994-02-14</t>
  </si>
  <si>
    <t>1994-02-15</t>
  </si>
  <si>
    <t>1994-02-16</t>
  </si>
  <si>
    <t>1994-02-17</t>
  </si>
  <si>
    <t>1994-02-18</t>
  </si>
  <si>
    <t>1994-02-19</t>
  </si>
  <si>
    <t>1994-02-20</t>
  </si>
  <si>
    <t>1994-02-21</t>
  </si>
  <si>
    <t>1994-02-22</t>
  </si>
  <si>
    <t>1994-02-23</t>
  </si>
  <si>
    <t>1994-02-24</t>
  </si>
  <si>
    <t>1994-02-25</t>
  </si>
  <si>
    <t>1994-02-26</t>
  </si>
  <si>
    <t>1994-02-27</t>
  </si>
  <si>
    <t>1994-02-28</t>
  </si>
  <si>
    <t>1994-03-01</t>
  </si>
  <si>
    <t>1994-03-02</t>
  </si>
  <si>
    <t>1994-03-03</t>
  </si>
  <si>
    <t>1994-03-04</t>
  </si>
  <si>
    <t>1994-03-05</t>
  </si>
  <si>
    <t>1994-03-06</t>
  </si>
  <si>
    <t>1994-03-07</t>
  </si>
  <si>
    <t>1994-03-08</t>
  </si>
  <si>
    <t>1994-03-09</t>
  </si>
  <si>
    <t>1994-03-10</t>
  </si>
  <si>
    <t>1994-03-11</t>
  </si>
  <si>
    <t>1994-03-12</t>
  </si>
  <si>
    <t>1994-03-13</t>
  </si>
  <si>
    <t>1994-03-14</t>
  </si>
  <si>
    <t>1994-03-15</t>
  </si>
  <si>
    <t>1994-03-16</t>
  </si>
  <si>
    <t>1994-03-17</t>
  </si>
  <si>
    <t>1994-03-18</t>
  </si>
  <si>
    <t>1994-03-19</t>
  </si>
  <si>
    <t>1994-03-20</t>
  </si>
  <si>
    <t>1994-03-21</t>
  </si>
  <si>
    <t>1994-03-22</t>
  </si>
  <si>
    <t>1994-03-23</t>
  </si>
  <si>
    <t>1994-03-24</t>
  </si>
  <si>
    <t>1994-03-25</t>
  </si>
  <si>
    <t>1994-03-26</t>
  </si>
  <si>
    <t>1994-03-27</t>
  </si>
  <si>
    <t>1994-03-28</t>
  </si>
  <si>
    <t>1994-03-29</t>
  </si>
  <si>
    <t>1994-03-30</t>
  </si>
  <si>
    <t>1994-03-31</t>
  </si>
  <si>
    <t>1994-04-01</t>
  </si>
  <si>
    <t>1994-04-02</t>
  </si>
  <si>
    <t>1994-04-03</t>
  </si>
  <si>
    <t>1994-04-04</t>
  </si>
  <si>
    <t>1994-04-05</t>
  </si>
  <si>
    <t>1994-04-06</t>
  </si>
  <si>
    <t>1994-04-07</t>
  </si>
  <si>
    <t>1994-04-08</t>
  </si>
  <si>
    <t>1994-04-09</t>
  </si>
  <si>
    <t>1994-04-10</t>
  </si>
  <si>
    <t>1994-04-11</t>
  </si>
  <si>
    <t>1994-04-12</t>
  </si>
  <si>
    <t>1994-04-13</t>
  </si>
  <si>
    <t>1994-04-14</t>
  </si>
  <si>
    <t>1994-04-15</t>
  </si>
  <si>
    <t>1994-04-16</t>
  </si>
  <si>
    <t>1994-04-17</t>
  </si>
  <si>
    <t>1994-04-18</t>
  </si>
  <si>
    <t>1994-04-19</t>
  </si>
  <si>
    <t>1994-04-20</t>
  </si>
  <si>
    <t>1994-04-21</t>
  </si>
  <si>
    <t>1994-04-22</t>
  </si>
  <si>
    <t>1994-04-23</t>
  </si>
  <si>
    <t>1994-04-24</t>
  </si>
  <si>
    <t>1994-04-25</t>
  </si>
  <si>
    <t>1994-04-26</t>
  </si>
  <si>
    <t>1994-04-27</t>
  </si>
  <si>
    <t>1994-04-28</t>
  </si>
  <si>
    <t>1994-04-29</t>
  </si>
  <si>
    <t>1994-04-30</t>
  </si>
  <si>
    <t>1994-05-01</t>
  </si>
  <si>
    <t>1994-05-02</t>
  </si>
  <si>
    <t>1994-05-03</t>
  </si>
  <si>
    <t>1994-05-04</t>
  </si>
  <si>
    <t>1994-05-05</t>
  </si>
  <si>
    <t>1994-05-06</t>
  </si>
  <si>
    <t>1994-05-07</t>
  </si>
  <si>
    <t>1994-05-08</t>
  </si>
  <si>
    <t>1994-05-09</t>
  </si>
  <si>
    <t>1994-05-10</t>
  </si>
  <si>
    <t>1994-05-11</t>
  </si>
  <si>
    <t>1994-05-12</t>
  </si>
  <si>
    <t>1994-05-13</t>
  </si>
  <si>
    <t>1994-05-14</t>
  </si>
  <si>
    <t>1994-05-15</t>
  </si>
  <si>
    <t>1994-05-16</t>
  </si>
  <si>
    <t>1994-05-17</t>
  </si>
  <si>
    <t>1994-05-18</t>
  </si>
  <si>
    <t>1994-05-19</t>
  </si>
  <si>
    <t>1994-05-20</t>
  </si>
  <si>
    <t>1994-05-21</t>
  </si>
  <si>
    <t>1994-05-22</t>
  </si>
  <si>
    <t>1994-05-23</t>
  </si>
  <si>
    <t>1994-05-24</t>
  </si>
  <si>
    <t>1994-05-25</t>
  </si>
  <si>
    <t>1994-05-26</t>
  </si>
  <si>
    <t>1994-05-27</t>
  </si>
  <si>
    <t>1994-05-28</t>
  </si>
  <si>
    <t>1994-05-29</t>
  </si>
  <si>
    <t>1994-05-30</t>
  </si>
  <si>
    <t>1994-05-31</t>
  </si>
  <si>
    <t>1994-06-01</t>
  </si>
  <si>
    <t>1994-06-02</t>
  </si>
  <si>
    <t>1994-06-03</t>
  </si>
  <si>
    <t>1994-06-04</t>
  </si>
  <si>
    <t>1994-06-05</t>
  </si>
  <si>
    <t>1994-06-06</t>
  </si>
  <si>
    <t>1994-06-07</t>
  </si>
  <si>
    <t>1994-06-08</t>
  </si>
  <si>
    <t>1994-06-09</t>
  </si>
  <si>
    <t>1994-06-10</t>
  </si>
  <si>
    <t>1994-06-11</t>
  </si>
  <si>
    <t>1994-06-12</t>
  </si>
  <si>
    <t>1994-06-13</t>
  </si>
  <si>
    <t>1994-06-14</t>
  </si>
  <si>
    <t>1994-06-15</t>
  </si>
  <si>
    <t>1994-06-16</t>
  </si>
  <si>
    <t>1994-06-17</t>
  </si>
  <si>
    <t>1994-06-18</t>
  </si>
  <si>
    <t>1994-06-19</t>
  </si>
  <si>
    <t>1994-06-20</t>
  </si>
  <si>
    <t>1994-06-21</t>
  </si>
  <si>
    <t>1994-06-22</t>
  </si>
  <si>
    <t>1994-06-23</t>
  </si>
  <si>
    <t>1994-06-24</t>
  </si>
  <si>
    <t>1994-06-25</t>
  </si>
  <si>
    <t>1994-06-26</t>
  </si>
  <si>
    <t>1994-06-27</t>
  </si>
  <si>
    <t>1994-06-28</t>
  </si>
  <si>
    <t>1994-06-29</t>
  </si>
  <si>
    <t>1994-06-30</t>
  </si>
  <si>
    <t>1994-07-01</t>
  </si>
  <si>
    <t>1994-07-02</t>
  </si>
  <si>
    <t>1994-07-03</t>
  </si>
  <si>
    <t>1994-07-04</t>
  </si>
  <si>
    <t>1994-07-05</t>
  </si>
  <si>
    <t>1994-07-06</t>
  </si>
  <si>
    <t>1994-07-07</t>
  </si>
  <si>
    <t>1994-07-08</t>
  </si>
  <si>
    <t>1994-07-09</t>
  </si>
  <si>
    <t>1994-07-10</t>
  </si>
  <si>
    <t>1994-07-11</t>
  </si>
  <si>
    <t>1994-07-12</t>
  </si>
  <si>
    <t>1994-07-13</t>
  </si>
  <si>
    <t>1994-07-14</t>
  </si>
  <si>
    <t>1994-07-15</t>
  </si>
  <si>
    <t>1994-07-16</t>
  </si>
  <si>
    <t>1994-07-17</t>
  </si>
  <si>
    <t>1994-07-18</t>
  </si>
  <si>
    <t>1994-07-19</t>
  </si>
  <si>
    <t>1994-07-20</t>
  </si>
  <si>
    <t>1994-07-21</t>
  </si>
  <si>
    <t>1994-07-22</t>
  </si>
  <si>
    <t>1994-07-23</t>
  </si>
  <si>
    <t>1994-07-24</t>
  </si>
  <si>
    <t>1994-07-25</t>
  </si>
  <si>
    <t>1994-07-26</t>
  </si>
  <si>
    <t>1994-07-27</t>
  </si>
  <si>
    <t>1994-07-28</t>
  </si>
  <si>
    <t>1994-07-29</t>
  </si>
  <si>
    <t>1994-07-30</t>
  </si>
  <si>
    <t>1994-07-31</t>
  </si>
  <si>
    <t>1994-08-01</t>
  </si>
  <si>
    <t>1994-08-02</t>
  </si>
  <si>
    <t>1994-08-03</t>
  </si>
  <si>
    <t>1994-08-04</t>
  </si>
  <si>
    <t>1994-08-05</t>
  </si>
  <si>
    <t>1994-08-06</t>
  </si>
  <si>
    <t>1994-08-07</t>
  </si>
  <si>
    <t>1994-08-08</t>
  </si>
  <si>
    <t>1994-08-09</t>
  </si>
  <si>
    <t>1994-08-10</t>
  </si>
  <si>
    <t>1994-08-11</t>
  </si>
  <si>
    <t>1994-08-12</t>
  </si>
  <si>
    <t>1994-08-13</t>
  </si>
  <si>
    <t>1994-08-14</t>
  </si>
  <si>
    <t>1994-08-15</t>
  </si>
  <si>
    <t>1994-08-16</t>
  </si>
  <si>
    <t>1994-08-17</t>
  </si>
  <si>
    <t>1994-08-18</t>
  </si>
  <si>
    <t>1994-08-19</t>
  </si>
  <si>
    <t>1994-08-20</t>
  </si>
  <si>
    <t>1994-08-21</t>
  </si>
  <si>
    <t>1994-08-22</t>
  </si>
  <si>
    <t>1994-08-23</t>
  </si>
  <si>
    <t>1994-08-24</t>
  </si>
  <si>
    <t>1994-08-25</t>
  </si>
  <si>
    <t>1994-08-26</t>
  </si>
  <si>
    <t>1994-08-27</t>
  </si>
  <si>
    <t>1994-08-28</t>
  </si>
  <si>
    <t>1994-08-29</t>
  </si>
  <si>
    <t>1994-08-30</t>
  </si>
  <si>
    <t>1994-08-31</t>
  </si>
  <si>
    <t>1994-09-01</t>
  </si>
  <si>
    <t>1994-09-02</t>
  </si>
  <si>
    <t>1994-09-03</t>
  </si>
  <si>
    <t>1994-09-04</t>
  </si>
  <si>
    <t>1994-09-05</t>
  </si>
  <si>
    <t>1994-09-06</t>
  </si>
  <si>
    <t>1994-09-07</t>
  </si>
  <si>
    <t>1994-09-08</t>
  </si>
  <si>
    <t>1994-09-09</t>
  </si>
  <si>
    <t>1994-09-10</t>
  </si>
  <si>
    <t>1994-09-11</t>
  </si>
  <si>
    <t>1994-09-12</t>
  </si>
  <si>
    <t>1994-09-13</t>
  </si>
  <si>
    <t>1994-09-14</t>
  </si>
  <si>
    <t>1994-09-15</t>
  </si>
  <si>
    <t>1994-09-16</t>
  </si>
  <si>
    <t>1994-09-17</t>
  </si>
  <si>
    <t>1994-09-18</t>
  </si>
  <si>
    <t>1994-09-19</t>
  </si>
  <si>
    <t>1994-09-20</t>
  </si>
  <si>
    <t>1994-09-21</t>
  </si>
  <si>
    <t>1994-09-22</t>
  </si>
  <si>
    <t>1994-09-23</t>
  </si>
  <si>
    <t>1994-09-24</t>
  </si>
  <si>
    <t>1994-09-25</t>
  </si>
  <si>
    <t>1994-09-26</t>
  </si>
  <si>
    <t>1994-09-27</t>
  </si>
  <si>
    <t>1994-09-28</t>
  </si>
  <si>
    <t>1994-09-29</t>
  </si>
  <si>
    <t>1994-09-30</t>
  </si>
  <si>
    <t>1994-10-01</t>
  </si>
  <si>
    <t>1994-10-02</t>
  </si>
  <si>
    <t>1994-10-03</t>
  </si>
  <si>
    <t>1994-10-04</t>
  </si>
  <si>
    <t>1994-10-05</t>
  </si>
  <si>
    <t>1994-10-06</t>
  </si>
  <si>
    <t>1994-10-07</t>
  </si>
  <si>
    <t>1994-10-08</t>
  </si>
  <si>
    <t>1994-10-09</t>
  </si>
  <si>
    <t>1994-10-10</t>
  </si>
  <si>
    <t>1994-10-11</t>
  </si>
  <si>
    <t>1994-10-12</t>
  </si>
  <si>
    <t>1994-10-13</t>
  </si>
  <si>
    <t>1994-10-14</t>
  </si>
  <si>
    <t>1994-10-15</t>
  </si>
  <si>
    <t>1994-10-16</t>
  </si>
  <si>
    <t>1994-10-17</t>
  </si>
  <si>
    <t>1994-10-18</t>
  </si>
  <si>
    <t>1994-10-19</t>
  </si>
  <si>
    <t>1994-10-20</t>
  </si>
  <si>
    <t>1994-10-21</t>
  </si>
  <si>
    <t>1994-10-22</t>
  </si>
  <si>
    <t>1994-10-23</t>
  </si>
  <si>
    <t>1994-10-24</t>
  </si>
  <si>
    <t>1994-10-25</t>
  </si>
  <si>
    <t>1994-10-26</t>
  </si>
  <si>
    <t>1994-10-27</t>
  </si>
  <si>
    <t>1994-10-28</t>
  </si>
  <si>
    <t>1994-10-29</t>
  </si>
  <si>
    <t>1994-10-30</t>
  </si>
  <si>
    <t>1994-10-31</t>
  </si>
  <si>
    <t>1994-11-01</t>
  </si>
  <si>
    <t>1994-11-02</t>
  </si>
  <si>
    <t>1994-11-03</t>
  </si>
  <si>
    <t>1994-11-04</t>
  </si>
  <si>
    <t>1994-11-05</t>
  </si>
  <si>
    <t>1994-11-06</t>
  </si>
  <si>
    <t>1994-11-07</t>
  </si>
  <si>
    <t>1994-11-08</t>
  </si>
  <si>
    <t>1994-11-09</t>
  </si>
  <si>
    <t>1994-11-10</t>
  </si>
  <si>
    <t>1994-11-11</t>
  </si>
  <si>
    <t>1994-11-12</t>
  </si>
  <si>
    <t>1994-11-13</t>
  </si>
  <si>
    <t>1994-11-14</t>
  </si>
  <si>
    <t>1994-11-15</t>
  </si>
  <si>
    <t>1994-11-16</t>
  </si>
  <si>
    <t>1994-11-17</t>
  </si>
  <si>
    <t>1994-11-18</t>
  </si>
  <si>
    <t>1994-11-19</t>
  </si>
  <si>
    <t>1994-11-20</t>
  </si>
  <si>
    <t>1994-11-21</t>
  </si>
  <si>
    <t>1994-11-22</t>
  </si>
  <si>
    <t>1994-11-23</t>
  </si>
  <si>
    <t>1994-11-24</t>
  </si>
  <si>
    <t>1994-11-25</t>
  </si>
  <si>
    <t>1994-11-26</t>
  </si>
  <si>
    <t>1994-11-27</t>
  </si>
  <si>
    <t>1994-11-28</t>
  </si>
  <si>
    <t>1994-11-29</t>
  </si>
  <si>
    <t>1994-11-30</t>
  </si>
  <si>
    <t>1994-12-01</t>
  </si>
  <si>
    <t>1994-12-02</t>
  </si>
  <si>
    <t>1994-12-03</t>
  </si>
  <si>
    <t>1994-12-04</t>
  </si>
  <si>
    <t>1994-12-05</t>
  </si>
  <si>
    <t>1994-12-06</t>
  </si>
  <si>
    <t>1994-12-07</t>
  </si>
  <si>
    <t>1994-12-08</t>
  </si>
  <si>
    <t>1994-12-09</t>
  </si>
  <si>
    <t>1994-12-10</t>
  </si>
  <si>
    <t>1994-12-11</t>
  </si>
  <si>
    <t>1994-12-12</t>
  </si>
  <si>
    <t>1994-12-13</t>
  </si>
  <si>
    <t>1994-12-14</t>
  </si>
  <si>
    <t>1994-12-15</t>
  </si>
  <si>
    <t>1994-12-16</t>
  </si>
  <si>
    <t>1994-12-17</t>
  </si>
  <si>
    <t>1994-12-18</t>
  </si>
  <si>
    <t>1994-12-19</t>
  </si>
  <si>
    <t>1994-12-20</t>
  </si>
  <si>
    <t>1994-12-21</t>
  </si>
  <si>
    <t>1994-12-22</t>
  </si>
  <si>
    <t>1994-12-23</t>
  </si>
  <si>
    <t>1994-12-24</t>
  </si>
  <si>
    <t>1994-12-25</t>
  </si>
  <si>
    <t>1994-12-26</t>
  </si>
  <si>
    <t>1994-12-27</t>
  </si>
  <si>
    <t>1994-12-28</t>
  </si>
  <si>
    <t>1994-12-29</t>
  </si>
  <si>
    <t>1994-12-30</t>
  </si>
  <si>
    <t>1994-12-31</t>
  </si>
  <si>
    <t>1995-01-01</t>
  </si>
  <si>
    <t>1995-01-02</t>
  </si>
  <si>
    <t>1995-01-03</t>
  </si>
  <si>
    <t>1995-01-04</t>
  </si>
  <si>
    <t>1995-01-05</t>
  </si>
  <si>
    <t>1995-01-06</t>
  </si>
  <si>
    <t>1995-01-07</t>
  </si>
  <si>
    <t>1995-01-08</t>
  </si>
  <si>
    <t>1995-01-09</t>
  </si>
  <si>
    <t>1995-01-10</t>
  </si>
  <si>
    <t>1995-01-11</t>
  </si>
  <si>
    <t>1995-01-12</t>
  </si>
  <si>
    <t>1995-01-13</t>
  </si>
  <si>
    <t>1995-01-14</t>
  </si>
  <si>
    <t>1995-01-15</t>
  </si>
  <si>
    <t>1995-01-16</t>
  </si>
  <si>
    <t>1995-01-17</t>
  </si>
  <si>
    <t>1995-01-18</t>
  </si>
  <si>
    <t>1995-01-19</t>
  </si>
  <si>
    <t>1995-01-20</t>
  </si>
  <si>
    <t>1995-01-21</t>
  </si>
  <si>
    <t>1995-01-22</t>
  </si>
  <si>
    <t>1995-01-23</t>
  </si>
  <si>
    <t>1995-01-24</t>
  </si>
  <si>
    <t>1995-01-25</t>
  </si>
  <si>
    <t>1995-01-26</t>
  </si>
  <si>
    <t>1995-01-27</t>
  </si>
  <si>
    <t>1995-01-28</t>
  </si>
  <si>
    <t>1995-01-29</t>
  </si>
  <si>
    <t>1995-01-30</t>
  </si>
  <si>
    <t>1995-01-31</t>
  </si>
  <si>
    <t>1995-02-01</t>
  </si>
  <si>
    <t>1995-02-02</t>
  </si>
  <si>
    <t>1995-02-03</t>
  </si>
  <si>
    <t>1995-02-04</t>
  </si>
  <si>
    <t>1995-02-05</t>
  </si>
  <si>
    <t>1995-02-06</t>
  </si>
  <si>
    <t>1995-02-07</t>
  </si>
  <si>
    <t>1995-02-08</t>
  </si>
  <si>
    <t>1995-02-09</t>
  </si>
  <si>
    <t>1995-02-10</t>
  </si>
  <si>
    <t>1995-02-11</t>
  </si>
  <si>
    <t>1995-02-12</t>
  </si>
  <si>
    <t>1995-02-13</t>
  </si>
  <si>
    <t>1995-02-14</t>
  </si>
  <si>
    <t>1995-02-15</t>
  </si>
  <si>
    <t>1995-02-16</t>
  </si>
  <si>
    <t>1995-02-17</t>
  </si>
  <si>
    <t>1995-02-18</t>
  </si>
  <si>
    <t>1995-02-19</t>
  </si>
  <si>
    <t>1995-02-20</t>
  </si>
  <si>
    <t>1995-02-21</t>
  </si>
  <si>
    <t>1995-02-22</t>
  </si>
  <si>
    <t>1995-02-23</t>
  </si>
  <si>
    <t>1995-02-24</t>
  </si>
  <si>
    <t>1995-02-25</t>
  </si>
  <si>
    <t>1995-02-26</t>
  </si>
  <si>
    <t>1995-02-27</t>
  </si>
  <si>
    <t>1995-02-28</t>
  </si>
  <si>
    <t>1995-03-01</t>
  </si>
  <si>
    <t>1995-03-02</t>
  </si>
  <si>
    <t>1995-03-03</t>
  </si>
  <si>
    <t>1995-03-04</t>
  </si>
  <si>
    <t>1995-03-05</t>
  </si>
  <si>
    <t>1995-03-06</t>
  </si>
  <si>
    <t>1995-03-07</t>
  </si>
  <si>
    <t>1995-03-08</t>
  </si>
  <si>
    <t>1995-03-09</t>
  </si>
  <si>
    <t>1995-03-10</t>
  </si>
  <si>
    <t>1995-03-11</t>
  </si>
  <si>
    <t>1995-03-12</t>
  </si>
  <si>
    <t>1995-03-13</t>
  </si>
  <si>
    <t>1995-03-14</t>
  </si>
  <si>
    <t>1995-03-15</t>
  </si>
  <si>
    <t>1995-03-16</t>
  </si>
  <si>
    <t>1995-03-17</t>
  </si>
  <si>
    <t>1995-03-18</t>
  </si>
  <si>
    <t>1995-03-19</t>
  </si>
  <si>
    <t>1995-03-20</t>
  </si>
  <si>
    <t>1995-03-21</t>
  </si>
  <si>
    <t>1995-03-22</t>
  </si>
  <si>
    <t>1995-03-23</t>
  </si>
  <si>
    <t>1995-03-24</t>
  </si>
  <si>
    <t>1995-03-25</t>
  </si>
  <si>
    <t>1995-03-26</t>
  </si>
  <si>
    <t>1995-03-27</t>
  </si>
  <si>
    <t>1995-03-28</t>
  </si>
  <si>
    <t>1995-03-29</t>
  </si>
  <si>
    <t>1995-03-30</t>
  </si>
  <si>
    <t>1995-03-31</t>
  </si>
  <si>
    <t>1995-04-01</t>
  </si>
  <si>
    <t>1995-04-02</t>
  </si>
  <si>
    <t>1995-04-03</t>
  </si>
  <si>
    <t>1995-04-04</t>
  </si>
  <si>
    <t>1995-04-05</t>
  </si>
  <si>
    <t>1995-04-06</t>
  </si>
  <si>
    <t>1995-04-07</t>
  </si>
  <si>
    <t>1995-04-08</t>
  </si>
  <si>
    <t>1995-04-09</t>
  </si>
  <si>
    <t>1995-04-10</t>
  </si>
  <si>
    <t>1995-04-11</t>
  </si>
  <si>
    <t>1995-04-12</t>
  </si>
  <si>
    <t>1995-04-13</t>
  </si>
  <si>
    <t>1995-04-14</t>
  </si>
  <si>
    <t>1995-04-15</t>
  </si>
  <si>
    <t>1995-04-16</t>
  </si>
  <si>
    <t>1995-04-17</t>
  </si>
  <si>
    <t>1995-04-18</t>
  </si>
  <si>
    <t>1995-04-19</t>
  </si>
  <si>
    <t>1995-04-20</t>
  </si>
  <si>
    <t>1995-04-21</t>
  </si>
  <si>
    <t>1995-04-22</t>
  </si>
  <si>
    <t>1995-04-23</t>
  </si>
  <si>
    <t>1995-04-24</t>
  </si>
  <si>
    <t>1995-04-25</t>
  </si>
  <si>
    <t>1995-04-26</t>
  </si>
  <si>
    <t>1995-04-27</t>
  </si>
  <si>
    <t>1995-04-28</t>
  </si>
  <si>
    <t>1995-04-29</t>
  </si>
  <si>
    <t>1995-04-30</t>
  </si>
  <si>
    <t>1995-05-01</t>
  </si>
  <si>
    <t>1995-05-02</t>
  </si>
  <si>
    <t>1995-05-03</t>
  </si>
  <si>
    <t>1995-05-04</t>
  </si>
  <si>
    <t>1995-05-05</t>
  </si>
  <si>
    <t>1995-05-06</t>
  </si>
  <si>
    <t>1995-05-07</t>
  </si>
  <si>
    <t>1995-05-08</t>
  </si>
  <si>
    <t>1995-05-09</t>
  </si>
  <si>
    <t>1995-05-10</t>
  </si>
  <si>
    <t>1995-05-11</t>
  </si>
  <si>
    <t>1995-05-12</t>
  </si>
  <si>
    <t>1995-05-13</t>
  </si>
  <si>
    <t>1995-05-14</t>
  </si>
  <si>
    <t>1995-05-15</t>
  </si>
  <si>
    <t>1995-05-16</t>
  </si>
  <si>
    <t>1995-05-17</t>
  </si>
  <si>
    <t>1995-05-18</t>
  </si>
  <si>
    <t>1995-05-19</t>
  </si>
  <si>
    <t>1995-05-20</t>
  </si>
  <si>
    <t>1995-05-21</t>
  </si>
  <si>
    <t>1995-05-22</t>
  </si>
  <si>
    <t>1995-05-23</t>
  </si>
  <si>
    <t>1995-05-24</t>
  </si>
  <si>
    <t>1995-05-25</t>
  </si>
  <si>
    <t>1995-05-26</t>
  </si>
  <si>
    <t>1995-05-27</t>
  </si>
  <si>
    <t>1995-05-28</t>
  </si>
  <si>
    <t>1995-05-29</t>
  </si>
  <si>
    <t>1995-05-30</t>
  </si>
  <si>
    <t>1995-05-31</t>
  </si>
  <si>
    <t>1995-06-01</t>
  </si>
  <si>
    <t>1995-06-02</t>
  </si>
  <si>
    <t>1995-06-03</t>
  </si>
  <si>
    <t>1995-06-04</t>
  </si>
  <si>
    <t>1995-06-05</t>
  </si>
  <si>
    <t>1995-06-06</t>
  </si>
  <si>
    <t>1995-06-07</t>
  </si>
  <si>
    <t>1995-06-08</t>
  </si>
  <si>
    <t>1995-06-09</t>
  </si>
  <si>
    <t>1995-06-10</t>
  </si>
  <si>
    <t>1995-06-11</t>
  </si>
  <si>
    <t>1995-06-12</t>
  </si>
  <si>
    <t>1995-06-13</t>
  </si>
  <si>
    <t>1995-06-14</t>
  </si>
  <si>
    <t>1995-06-15</t>
  </si>
  <si>
    <t>1995-06-16</t>
  </si>
  <si>
    <t>1995-06-17</t>
  </si>
  <si>
    <t>1995-06-18</t>
  </si>
  <si>
    <t>1995-06-19</t>
  </si>
  <si>
    <t>1995-06-20</t>
  </si>
  <si>
    <t>1995-06-21</t>
  </si>
  <si>
    <t>1995-06-22</t>
  </si>
  <si>
    <t>1995-06-23</t>
  </si>
  <si>
    <t>1995-06-24</t>
  </si>
  <si>
    <t>1995-06-25</t>
  </si>
  <si>
    <t>1995-06-26</t>
  </si>
  <si>
    <t>1995-06-27</t>
  </si>
  <si>
    <t>1995-06-28</t>
  </si>
  <si>
    <t>1995-06-29</t>
  </si>
  <si>
    <t>1995-06-30</t>
  </si>
  <si>
    <t>1995-07-01</t>
  </si>
  <si>
    <t>1995-07-02</t>
  </si>
  <si>
    <t>1995-07-03</t>
  </si>
  <si>
    <t>1995-07-04</t>
  </si>
  <si>
    <t>1995-07-05</t>
  </si>
  <si>
    <t>1995-07-06</t>
  </si>
  <si>
    <t>1995-07-07</t>
  </si>
  <si>
    <t>1995-07-08</t>
  </si>
  <si>
    <t>1995-07-09</t>
  </si>
  <si>
    <t>1995-07-10</t>
  </si>
  <si>
    <t>1995-07-11</t>
  </si>
  <si>
    <t>1995-07-12</t>
  </si>
  <si>
    <t>1995-07-13</t>
  </si>
  <si>
    <t>1995-07-14</t>
  </si>
  <si>
    <t>1995-07-15</t>
  </si>
  <si>
    <t>1995-07-16</t>
  </si>
  <si>
    <t>1995-07-17</t>
  </si>
  <si>
    <t>1995-07-18</t>
  </si>
  <si>
    <t>1995-07-19</t>
  </si>
  <si>
    <t>1995-07-20</t>
  </si>
  <si>
    <t>1995-07-21</t>
  </si>
  <si>
    <t>1995-07-22</t>
  </si>
  <si>
    <t>1995-07-23</t>
  </si>
  <si>
    <t>1995-07-24</t>
  </si>
  <si>
    <t>1995-07-25</t>
  </si>
  <si>
    <t>1995-07-26</t>
  </si>
  <si>
    <t>1995-07-27</t>
  </si>
  <si>
    <t>1995-07-28</t>
  </si>
  <si>
    <t>1995-07-29</t>
  </si>
  <si>
    <t>1995-07-30</t>
  </si>
  <si>
    <t>1995-07-31</t>
  </si>
  <si>
    <t>1995-08-01</t>
  </si>
  <si>
    <t>1995-08-02</t>
  </si>
  <si>
    <t>1995-08-03</t>
  </si>
  <si>
    <t>1995-08-04</t>
  </si>
  <si>
    <t>1995-08-05</t>
  </si>
  <si>
    <t>1995-08-06</t>
  </si>
  <si>
    <t>1995-08-07</t>
  </si>
  <si>
    <t>1995-08-08</t>
  </si>
  <si>
    <t>1995-08-09</t>
  </si>
  <si>
    <t>1995-08-10</t>
  </si>
  <si>
    <t>1995-08-11</t>
  </si>
  <si>
    <t>1995-08-12</t>
  </si>
  <si>
    <t>1995-08-13</t>
  </si>
  <si>
    <t>1995-08-14</t>
  </si>
  <si>
    <t>1995-08-15</t>
  </si>
  <si>
    <t>1995-08-16</t>
  </si>
  <si>
    <t>1995-08-17</t>
  </si>
  <si>
    <t>1995-08-18</t>
  </si>
  <si>
    <t>1995-08-19</t>
  </si>
  <si>
    <t>1995-08-20</t>
  </si>
  <si>
    <t>1995-08-21</t>
  </si>
  <si>
    <t>1995-08-22</t>
  </si>
  <si>
    <t>1995-08-23</t>
  </si>
  <si>
    <t>1995-08-24</t>
  </si>
  <si>
    <t>1995-08-25</t>
  </si>
  <si>
    <t>1995-08-26</t>
  </si>
  <si>
    <t>1995-08-27</t>
  </si>
  <si>
    <t>1995-08-28</t>
  </si>
  <si>
    <t>1995-08-29</t>
  </si>
  <si>
    <t>1995-08-30</t>
  </si>
  <si>
    <t>1995-08-31</t>
  </si>
  <si>
    <t>1995-09-01</t>
  </si>
  <si>
    <t>1995-09-02</t>
  </si>
  <si>
    <t>1995-09-03</t>
  </si>
  <si>
    <t>1995-09-04</t>
  </si>
  <si>
    <t>1995-09-05</t>
  </si>
  <si>
    <t>1995-09-06</t>
  </si>
  <si>
    <t>1995-09-07</t>
  </si>
  <si>
    <t>1995-09-08</t>
  </si>
  <si>
    <t>1995-09-09</t>
  </si>
  <si>
    <t>1995-09-10</t>
  </si>
  <si>
    <t>1995-09-11</t>
  </si>
  <si>
    <t>1995-09-12</t>
  </si>
  <si>
    <t>1995-09-13</t>
  </si>
  <si>
    <t>1995-09-14</t>
  </si>
  <si>
    <t>1995-09-15</t>
  </si>
  <si>
    <t>1995-09-16</t>
  </si>
  <si>
    <t>1995-09-17</t>
  </si>
  <si>
    <t>1995-09-18</t>
  </si>
  <si>
    <t>1995-09-19</t>
  </si>
  <si>
    <t>1995-09-20</t>
  </si>
  <si>
    <t>1995-09-21</t>
  </si>
  <si>
    <t>1995-09-22</t>
  </si>
  <si>
    <t>1995-09-23</t>
  </si>
  <si>
    <t>1995-09-24</t>
  </si>
  <si>
    <t>1995-09-25</t>
  </si>
  <si>
    <t>1995-09-26</t>
  </si>
  <si>
    <t>1995-09-27</t>
  </si>
  <si>
    <t>1995-09-28</t>
  </si>
  <si>
    <t>1995-09-29</t>
  </si>
  <si>
    <t>1995-09-30</t>
  </si>
  <si>
    <t>1995-10-01</t>
  </si>
  <si>
    <t>1995-10-02</t>
  </si>
  <si>
    <t>1995-10-03</t>
  </si>
  <si>
    <t>1995-10-04</t>
  </si>
  <si>
    <t>1995-10-05</t>
  </si>
  <si>
    <t>1995-10-06</t>
  </si>
  <si>
    <t>1995-10-07</t>
  </si>
  <si>
    <t>1995-10-08</t>
  </si>
  <si>
    <t>1995-10-09</t>
  </si>
  <si>
    <t>1995-10-10</t>
  </si>
  <si>
    <t>1995-10-11</t>
  </si>
  <si>
    <t>1995-10-12</t>
  </si>
  <si>
    <t>1995-10-13</t>
  </si>
  <si>
    <t>1995-10-14</t>
  </si>
  <si>
    <t>1995-10-15</t>
  </si>
  <si>
    <t>1995-10-16</t>
  </si>
  <si>
    <t>1995-10-17</t>
  </si>
  <si>
    <t>1995-10-18</t>
  </si>
  <si>
    <t>1995-10-19</t>
  </si>
  <si>
    <t>1995-10-20</t>
  </si>
  <si>
    <t>1995-10-21</t>
  </si>
  <si>
    <t>1995-10-22</t>
  </si>
  <si>
    <t>1995-10-23</t>
  </si>
  <si>
    <t>1995-10-24</t>
  </si>
  <si>
    <t>1995-10-25</t>
  </si>
  <si>
    <t>1995-10-26</t>
  </si>
  <si>
    <t>1995-10-27</t>
  </si>
  <si>
    <t>1995-10-28</t>
  </si>
  <si>
    <t>1995-10-29</t>
  </si>
  <si>
    <t>1995-10-30</t>
  </si>
  <si>
    <t>1995-10-31</t>
  </si>
  <si>
    <t>1995-11-01</t>
  </si>
  <si>
    <t>1995-11-02</t>
  </si>
  <si>
    <t>1995-11-03</t>
  </si>
  <si>
    <t>1995-11-04</t>
  </si>
  <si>
    <t>1995-11-05</t>
  </si>
  <si>
    <t>1995-11-06</t>
  </si>
  <si>
    <t>1995-11-07</t>
  </si>
  <si>
    <t>1995-11-08</t>
  </si>
  <si>
    <t>1995-11-09</t>
  </si>
  <si>
    <t>1995-11-10</t>
  </si>
  <si>
    <t>1995-11-11</t>
  </si>
  <si>
    <t>1995-11-12</t>
  </si>
  <si>
    <t>1995-11-13</t>
  </si>
  <si>
    <t>1995-11-14</t>
  </si>
  <si>
    <t>1995-11-15</t>
  </si>
  <si>
    <t>1995-11-16</t>
  </si>
  <si>
    <t>1995-11-17</t>
  </si>
  <si>
    <t>1995-11-18</t>
  </si>
  <si>
    <t>1995-11-19</t>
  </si>
  <si>
    <t>1995-11-20</t>
  </si>
  <si>
    <t>1995-11-21</t>
  </si>
  <si>
    <t>1995-11-22</t>
  </si>
  <si>
    <t>1995-11-23</t>
  </si>
  <si>
    <t>1995-11-24</t>
  </si>
  <si>
    <t>1995-11-25</t>
  </si>
  <si>
    <t>1995-11-26</t>
  </si>
  <si>
    <t>1995-11-27</t>
  </si>
  <si>
    <t>1995-11-28</t>
  </si>
  <si>
    <t>1995-11-29</t>
  </si>
  <si>
    <t>1995-11-30</t>
  </si>
  <si>
    <t>1995-12-01</t>
  </si>
  <si>
    <t>1995-12-02</t>
  </si>
  <si>
    <t>1995-12-03</t>
  </si>
  <si>
    <t>1995-12-04</t>
  </si>
  <si>
    <t>1995-12-05</t>
  </si>
  <si>
    <t>1995-12-06</t>
  </si>
  <si>
    <t>1995-12-07</t>
  </si>
  <si>
    <t>1995-12-08</t>
  </si>
  <si>
    <t>1995-12-09</t>
  </si>
  <si>
    <t>1995-12-10</t>
  </si>
  <si>
    <t>1995-12-11</t>
  </si>
  <si>
    <t>1995-12-12</t>
  </si>
  <si>
    <t>1995-12-13</t>
  </si>
  <si>
    <t>1995-12-14</t>
  </si>
  <si>
    <t>1995-12-15</t>
  </si>
  <si>
    <t>1995-12-16</t>
  </si>
  <si>
    <t>1995-12-17</t>
  </si>
  <si>
    <t>1995-12-18</t>
  </si>
  <si>
    <t>1995-12-19</t>
  </si>
  <si>
    <t>1995-12-20</t>
  </si>
  <si>
    <t>1995-12-21</t>
  </si>
  <si>
    <t>1995-12-22</t>
  </si>
  <si>
    <t>1995-12-23</t>
  </si>
  <si>
    <t>1995-12-24</t>
  </si>
  <si>
    <t>1995-12-25</t>
  </si>
  <si>
    <t>1995-12-26</t>
  </si>
  <si>
    <t>1995-12-27</t>
  </si>
  <si>
    <t>1995-12-28</t>
  </si>
  <si>
    <t>1995-12-29</t>
  </si>
  <si>
    <t>1995-12-30</t>
  </si>
  <si>
    <t>1995-12-31</t>
  </si>
  <si>
    <t>1996-01-01</t>
  </si>
  <si>
    <t>1996-01-02</t>
  </si>
  <si>
    <t>1996-01-03</t>
  </si>
  <si>
    <t>1996-01-04</t>
  </si>
  <si>
    <t>1996-01-05</t>
  </si>
  <si>
    <t>1996-01-06</t>
  </si>
  <si>
    <t>1996-01-07</t>
  </si>
  <si>
    <t>1996-01-08</t>
  </si>
  <si>
    <t>1996-01-09</t>
  </si>
  <si>
    <t>1996-01-10</t>
  </si>
  <si>
    <t>1996-01-11</t>
  </si>
  <si>
    <t>1996-01-12</t>
  </si>
  <si>
    <t>1996-01-13</t>
  </si>
  <si>
    <t>1996-01-14</t>
  </si>
  <si>
    <t>1996-01-15</t>
  </si>
  <si>
    <t>1996-01-16</t>
  </si>
  <si>
    <t>1996-01-17</t>
  </si>
  <si>
    <t>1996-01-18</t>
  </si>
  <si>
    <t>1996-01-19</t>
  </si>
  <si>
    <t>1996-01-20</t>
  </si>
  <si>
    <t>1996-01-21</t>
  </si>
  <si>
    <t>1996-01-22</t>
  </si>
  <si>
    <t>1996-01-23</t>
  </si>
  <si>
    <t>1996-01-24</t>
  </si>
  <si>
    <t>1996-01-25</t>
  </si>
  <si>
    <t>1996-01-26</t>
  </si>
  <si>
    <t>1996-01-27</t>
  </si>
  <si>
    <t>1996-01-28</t>
  </si>
  <si>
    <t>1996-01-29</t>
  </si>
  <si>
    <t>1996-01-30</t>
  </si>
  <si>
    <t>1996-01-31</t>
  </si>
  <si>
    <t>1996-02-01</t>
  </si>
  <si>
    <t>1996-02-02</t>
  </si>
  <si>
    <t>1996-02-03</t>
  </si>
  <si>
    <t>1996-02-04</t>
  </si>
  <si>
    <t>1996-02-05</t>
  </si>
  <si>
    <t>1996-02-06</t>
  </si>
  <si>
    <t>1996-02-07</t>
  </si>
  <si>
    <t>1996-02-08</t>
  </si>
  <si>
    <t>1996-02-09</t>
  </si>
  <si>
    <t>1996-02-10</t>
  </si>
  <si>
    <t>1996-02-11</t>
  </si>
  <si>
    <t>1996-02-12</t>
  </si>
  <si>
    <t>1996-02-13</t>
  </si>
  <si>
    <t>1996-02-14</t>
  </si>
  <si>
    <t>1996-02-15</t>
  </si>
  <si>
    <t>1996-02-16</t>
  </si>
  <si>
    <t>1996-02-17</t>
  </si>
  <si>
    <t>1996-02-18</t>
  </si>
  <si>
    <t>1996-02-19</t>
  </si>
  <si>
    <t>1996-02-20</t>
  </si>
  <si>
    <t>1996-02-21</t>
  </si>
  <si>
    <t>1996-02-22</t>
  </si>
  <si>
    <t>1996-02-23</t>
  </si>
  <si>
    <t>1996-02-24</t>
  </si>
  <si>
    <t>1996-02-25</t>
  </si>
  <si>
    <t>1996-02-26</t>
  </si>
  <si>
    <t>1996-02-27</t>
  </si>
  <si>
    <t>1996-02-28</t>
  </si>
  <si>
    <t>1996-02-29</t>
  </si>
  <si>
    <t>1996-03-01</t>
  </si>
  <si>
    <t>1996-03-02</t>
  </si>
  <si>
    <t>1996-03-03</t>
  </si>
  <si>
    <t>1996-03-04</t>
  </si>
  <si>
    <t>1996-03-05</t>
  </si>
  <si>
    <t>1996-03-06</t>
  </si>
  <si>
    <t>1996-03-07</t>
  </si>
  <si>
    <t>1996-03-08</t>
  </si>
  <si>
    <t>1996-03-09</t>
  </si>
  <si>
    <t>1996-03-10</t>
  </si>
  <si>
    <t>1996-03-11</t>
  </si>
  <si>
    <t>1996-03-12</t>
  </si>
  <si>
    <t>1996-03-13</t>
  </si>
  <si>
    <t>1996-03-14</t>
  </si>
  <si>
    <t>1996-03-15</t>
  </si>
  <si>
    <t>1996-03-16</t>
  </si>
  <si>
    <t>1996-03-17</t>
  </si>
  <si>
    <t>1996-03-18</t>
  </si>
  <si>
    <t>1996-03-19</t>
  </si>
  <si>
    <t>1996-03-20</t>
  </si>
  <si>
    <t>1996-03-21</t>
  </si>
  <si>
    <t>1996-03-22</t>
  </si>
  <si>
    <t>1996-03-23</t>
  </si>
  <si>
    <t>1996-03-24</t>
  </si>
  <si>
    <t>1996-03-25</t>
  </si>
  <si>
    <t>1996-03-26</t>
  </si>
  <si>
    <t>1996-03-27</t>
  </si>
  <si>
    <t>1996-03-28</t>
  </si>
  <si>
    <t>1996-03-29</t>
  </si>
  <si>
    <t>1996-03-30</t>
  </si>
  <si>
    <t>1996-03-31</t>
  </si>
  <si>
    <t>1996-04-01</t>
  </si>
  <si>
    <t>1996-04-02</t>
  </si>
  <si>
    <t>1996-04-03</t>
  </si>
  <si>
    <t>1996-04-04</t>
  </si>
  <si>
    <t>1996-04-05</t>
  </si>
  <si>
    <t>1996-04-06</t>
  </si>
  <si>
    <t>1996-04-07</t>
  </si>
  <si>
    <t>1996-04-08</t>
  </si>
  <si>
    <t>1996-04-09</t>
  </si>
  <si>
    <t>1996-04-10</t>
  </si>
  <si>
    <t>1996-04-11</t>
  </si>
  <si>
    <t>1996-04-12</t>
  </si>
  <si>
    <t>1996-04-13</t>
  </si>
  <si>
    <t>1996-04-14</t>
  </si>
  <si>
    <t>1996-04-15</t>
  </si>
  <si>
    <t>1996-04-16</t>
  </si>
  <si>
    <t>1996-04-17</t>
  </si>
  <si>
    <t>1996-04-18</t>
  </si>
  <si>
    <t>1996-04-19</t>
  </si>
  <si>
    <t>1996-04-20</t>
  </si>
  <si>
    <t>1996-04-21</t>
  </si>
  <si>
    <t>1996-04-22</t>
  </si>
  <si>
    <t>1996-04-23</t>
  </si>
  <si>
    <t>1996-04-24</t>
  </si>
  <si>
    <t>1996-04-25</t>
  </si>
  <si>
    <t>1996-04-26</t>
  </si>
  <si>
    <t>1996-04-27</t>
  </si>
  <si>
    <t>1996-04-28</t>
  </si>
  <si>
    <t>1996-04-29</t>
  </si>
  <si>
    <t>1996-04-30</t>
  </si>
  <si>
    <t>1996-05-01</t>
  </si>
  <si>
    <t>1996-05-02</t>
  </si>
  <si>
    <t>1996-05-03</t>
  </si>
  <si>
    <t>1996-05-04</t>
  </si>
  <si>
    <t>1996-05-05</t>
  </si>
  <si>
    <t>1996-05-06</t>
  </si>
  <si>
    <t>1996-05-07</t>
  </si>
  <si>
    <t>1996-05-08</t>
  </si>
  <si>
    <t>1996-05-09</t>
  </si>
  <si>
    <t>1996-05-10</t>
  </si>
  <si>
    <t>1996-05-11</t>
  </si>
  <si>
    <t>1996-05-12</t>
  </si>
  <si>
    <t>1996-05-13</t>
  </si>
  <si>
    <t>1996-05-14</t>
  </si>
  <si>
    <t>1996-05-15</t>
  </si>
  <si>
    <t>1996-05-16</t>
  </si>
  <si>
    <t>1996-05-17</t>
  </si>
  <si>
    <t>1996-05-18</t>
  </si>
  <si>
    <t>1996-05-19</t>
  </si>
  <si>
    <t>1996-05-20</t>
  </si>
  <si>
    <t>1996-05-21</t>
  </si>
  <si>
    <t>1996-05-22</t>
  </si>
  <si>
    <t>1996-05-23</t>
  </si>
  <si>
    <t>1996-05-24</t>
  </si>
  <si>
    <t>1996-05-25</t>
  </si>
  <si>
    <t>1996-05-26</t>
  </si>
  <si>
    <t>1996-05-27</t>
  </si>
  <si>
    <t>1996-05-28</t>
  </si>
  <si>
    <t>1996-05-29</t>
  </si>
  <si>
    <t>1996-05-30</t>
  </si>
  <si>
    <t>1996-05-31</t>
  </si>
  <si>
    <t>1996-06-01</t>
  </si>
  <si>
    <t>1996-06-02</t>
  </si>
  <si>
    <t>1996-06-03</t>
  </si>
  <si>
    <t>1996-06-04</t>
  </si>
  <si>
    <t>1996-06-05</t>
  </si>
  <si>
    <t>1996-06-06</t>
  </si>
  <si>
    <t>1996-06-07</t>
  </si>
  <si>
    <t>1996-06-08</t>
  </si>
  <si>
    <t>1996-06-09</t>
  </si>
  <si>
    <t>1996-06-10</t>
  </si>
  <si>
    <t>1996-06-11</t>
  </si>
  <si>
    <t>1996-06-12</t>
  </si>
  <si>
    <t>1996-06-13</t>
  </si>
  <si>
    <t>1996-06-14</t>
  </si>
  <si>
    <t>1996-06-15</t>
  </si>
  <si>
    <t>1996-06-16</t>
  </si>
  <si>
    <t>1996-06-17</t>
  </si>
  <si>
    <t>1996-06-18</t>
  </si>
  <si>
    <t>1996-06-19</t>
  </si>
  <si>
    <t>1996-06-20</t>
  </si>
  <si>
    <t>1996-06-21</t>
  </si>
  <si>
    <t>1996-06-22</t>
  </si>
  <si>
    <t>1996-06-23</t>
  </si>
  <si>
    <t>1996-06-24</t>
  </si>
  <si>
    <t>1996-06-25</t>
  </si>
  <si>
    <t>1996-06-26</t>
  </si>
  <si>
    <t>1996-06-27</t>
  </si>
  <si>
    <t>1996-06-28</t>
  </si>
  <si>
    <t>1996-06-29</t>
  </si>
  <si>
    <t>1996-06-30</t>
  </si>
  <si>
    <t>1996-07-01</t>
  </si>
  <si>
    <t>1996-07-02</t>
  </si>
  <si>
    <t>1996-07-03</t>
  </si>
  <si>
    <t>1996-07-04</t>
  </si>
  <si>
    <t>1996-07-05</t>
  </si>
  <si>
    <t>1996-07-06</t>
  </si>
  <si>
    <t>1996-07-07</t>
  </si>
  <si>
    <t>1996-07-08</t>
  </si>
  <si>
    <t>1996-07-09</t>
  </si>
  <si>
    <t>1996-07-10</t>
  </si>
  <si>
    <t>1996-07-11</t>
  </si>
  <si>
    <t>1996-07-12</t>
  </si>
  <si>
    <t>1996-07-13</t>
  </si>
  <si>
    <t>1996-07-14</t>
  </si>
  <si>
    <t>1996-07-15</t>
  </si>
  <si>
    <t>1996-07-16</t>
  </si>
  <si>
    <t>1996-07-17</t>
  </si>
  <si>
    <t>1996-07-18</t>
  </si>
  <si>
    <t>1996-07-19</t>
  </si>
  <si>
    <t>1996-07-20</t>
  </si>
  <si>
    <t>1996-07-21</t>
  </si>
  <si>
    <t>1996-07-22</t>
  </si>
  <si>
    <t>1996-07-23</t>
  </si>
  <si>
    <t>1996-07-24</t>
  </si>
  <si>
    <t>1996-07-25</t>
  </si>
  <si>
    <t>1996-07-26</t>
  </si>
  <si>
    <t>1996-07-27</t>
  </si>
  <si>
    <t>1996-07-28</t>
  </si>
  <si>
    <t>1996-07-29</t>
  </si>
  <si>
    <t>1996-07-30</t>
  </si>
  <si>
    <t>1996-07-31</t>
  </si>
  <si>
    <t>1996-08-01</t>
  </si>
  <si>
    <t>1996-08-02</t>
  </si>
  <si>
    <t>1996-08-03</t>
  </si>
  <si>
    <t>1996-08-04</t>
  </si>
  <si>
    <t>1996-08-05</t>
  </si>
  <si>
    <t>1996-08-06</t>
  </si>
  <si>
    <t>1996-08-07</t>
  </si>
  <si>
    <t>1996-08-08</t>
  </si>
  <si>
    <t>1996-08-09</t>
  </si>
  <si>
    <t>1996-08-10</t>
  </si>
  <si>
    <t>1996-08-11</t>
  </si>
  <si>
    <t>1996-08-12</t>
  </si>
  <si>
    <t>1996-08-13</t>
  </si>
  <si>
    <t>1996-08-14</t>
  </si>
  <si>
    <t>1996-08-15</t>
  </si>
  <si>
    <t>1996-08-16</t>
  </si>
  <si>
    <t>1996-08-17</t>
  </si>
  <si>
    <t>1996-08-18</t>
  </si>
  <si>
    <t>1996-08-19</t>
  </si>
  <si>
    <t>1996-08-20</t>
  </si>
  <si>
    <t>1996-08-21</t>
  </si>
  <si>
    <t>1996-08-22</t>
  </si>
  <si>
    <t>1996-08-23</t>
  </si>
  <si>
    <t>1996-08-24</t>
  </si>
  <si>
    <t>1996-08-25</t>
  </si>
  <si>
    <t>1996-08-26</t>
  </si>
  <si>
    <t>1996-08-27</t>
  </si>
  <si>
    <t>1996-08-28</t>
  </si>
  <si>
    <t>1996-08-29</t>
  </si>
  <si>
    <t>1996-08-30</t>
  </si>
  <si>
    <t>1996-08-31</t>
  </si>
  <si>
    <t>1996-09-01</t>
  </si>
  <si>
    <t>1996-09-02</t>
  </si>
  <si>
    <t>1996-09-03</t>
  </si>
  <si>
    <t>1996-09-04</t>
  </si>
  <si>
    <t>1996-09-05</t>
  </si>
  <si>
    <t>1996-09-06</t>
  </si>
  <si>
    <t>1996-09-07</t>
  </si>
  <si>
    <t>1996-09-08</t>
  </si>
  <si>
    <t>1996-09-09</t>
  </si>
  <si>
    <t>1996-09-10</t>
  </si>
  <si>
    <t>1996-09-11</t>
  </si>
  <si>
    <t>1996-09-12</t>
  </si>
  <si>
    <t>1996-09-13</t>
  </si>
  <si>
    <t>1996-09-14</t>
  </si>
  <si>
    <t>1996-09-15</t>
  </si>
  <si>
    <t>1996-09-16</t>
  </si>
  <si>
    <t>1996-09-17</t>
  </si>
  <si>
    <t>1996-09-18</t>
  </si>
  <si>
    <t>1996-09-19</t>
  </si>
  <si>
    <t>1996-09-20</t>
  </si>
  <si>
    <t>1996-09-21</t>
  </si>
  <si>
    <t>1996-09-22</t>
  </si>
  <si>
    <t>1996-09-23</t>
  </si>
  <si>
    <t>1996-09-24</t>
  </si>
  <si>
    <t>1996-09-25</t>
  </si>
  <si>
    <t>1996-09-26</t>
  </si>
  <si>
    <t>1996-09-27</t>
  </si>
  <si>
    <t>1996-09-28</t>
  </si>
  <si>
    <t>1996-09-29</t>
  </si>
  <si>
    <t>1996-09-30</t>
  </si>
  <si>
    <t>1996-10-01</t>
  </si>
  <si>
    <t>1996-10-02</t>
  </si>
  <si>
    <t>1996-10-03</t>
  </si>
  <si>
    <t>1996-10-04</t>
  </si>
  <si>
    <t>1996-10-05</t>
  </si>
  <si>
    <t>1996-10-06</t>
  </si>
  <si>
    <t>1996-10-07</t>
  </si>
  <si>
    <t>1996-10-08</t>
  </si>
  <si>
    <t>1996-10-09</t>
  </si>
  <si>
    <t>1996-10-10</t>
  </si>
  <si>
    <t>1996-10-11</t>
  </si>
  <si>
    <t>1996-10-12</t>
  </si>
  <si>
    <t>1996-10-13</t>
  </si>
  <si>
    <t>1996-10-14</t>
  </si>
  <si>
    <t>1996-10-15</t>
  </si>
  <si>
    <t>1996-10-16</t>
  </si>
  <si>
    <t>1996-10-17</t>
  </si>
  <si>
    <t>1996-10-18</t>
  </si>
  <si>
    <t>1996-10-19</t>
  </si>
  <si>
    <t>1996-10-20</t>
  </si>
  <si>
    <t>1996-10-21</t>
  </si>
  <si>
    <t>1996-10-22</t>
  </si>
  <si>
    <t>1996-10-23</t>
  </si>
  <si>
    <t>1996-10-24</t>
  </si>
  <si>
    <t>1996-10-25</t>
  </si>
  <si>
    <t>1996-10-26</t>
  </si>
  <si>
    <t>1996-10-27</t>
  </si>
  <si>
    <t>1996-10-28</t>
  </si>
  <si>
    <t>1996-10-29</t>
  </si>
  <si>
    <t>1996-10-30</t>
  </si>
  <si>
    <t>1996-10-31</t>
  </si>
  <si>
    <t>1996-11-01</t>
  </si>
  <si>
    <t>1996-11-02</t>
  </si>
  <si>
    <t>1996-11-03</t>
  </si>
  <si>
    <t>1996-11-04</t>
  </si>
  <si>
    <t>1996-11-05</t>
  </si>
  <si>
    <t>1996-11-06</t>
  </si>
  <si>
    <t>1996-11-07</t>
  </si>
  <si>
    <t>1996-11-08</t>
  </si>
  <si>
    <t>1996-11-09</t>
  </si>
  <si>
    <t>1996-11-10</t>
  </si>
  <si>
    <t>1996-11-11</t>
  </si>
  <si>
    <t>1996-11-12</t>
  </si>
  <si>
    <t>1996-11-13</t>
  </si>
  <si>
    <t>1996-11-14</t>
  </si>
  <si>
    <t>1996-11-15</t>
  </si>
  <si>
    <t>1996-11-16</t>
  </si>
  <si>
    <t>1996-11-17</t>
  </si>
  <si>
    <t>1996-11-18</t>
  </si>
  <si>
    <t>1996-11-19</t>
  </si>
  <si>
    <t>1996-11-20</t>
  </si>
  <si>
    <t>1996-11-21</t>
  </si>
  <si>
    <t>1996-11-22</t>
  </si>
  <si>
    <t>1996-11-23</t>
  </si>
  <si>
    <t>1996-11-24</t>
  </si>
  <si>
    <t>1996-11-25</t>
  </si>
  <si>
    <t>1996-11-26</t>
  </si>
  <si>
    <t>1996-11-27</t>
  </si>
  <si>
    <t>1996-11-28</t>
  </si>
  <si>
    <t>1996-11-29</t>
  </si>
  <si>
    <t>1996-11-30</t>
  </si>
  <si>
    <t>1996-12-01</t>
  </si>
  <si>
    <t>1996-12-02</t>
  </si>
  <si>
    <t>1996-12-03</t>
  </si>
  <si>
    <t>1996-12-04</t>
  </si>
  <si>
    <t>1996-12-05</t>
  </si>
  <si>
    <t>1996-12-06</t>
  </si>
  <si>
    <t>1996-12-07</t>
  </si>
  <si>
    <t>1996-12-08</t>
  </si>
  <si>
    <t>1996-12-09</t>
  </si>
  <si>
    <t>1996-12-10</t>
  </si>
  <si>
    <t>1996-12-11</t>
  </si>
  <si>
    <t>1996-12-12</t>
  </si>
  <si>
    <t>1996-12-13</t>
  </si>
  <si>
    <t>1996-12-14</t>
  </si>
  <si>
    <t>1996-12-15</t>
  </si>
  <si>
    <t>1996-12-16</t>
  </si>
  <si>
    <t>1996-12-17</t>
  </si>
  <si>
    <t>1996-12-18</t>
  </si>
  <si>
    <t>1996-12-19</t>
  </si>
  <si>
    <t>1996-12-20</t>
  </si>
  <si>
    <t>1996-12-21</t>
  </si>
  <si>
    <t>1996-12-22</t>
  </si>
  <si>
    <t>1996-12-23</t>
  </si>
  <si>
    <t>1996-12-24</t>
  </si>
  <si>
    <t>1996-12-25</t>
  </si>
  <si>
    <t>1996-12-26</t>
  </si>
  <si>
    <t>1996-12-27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</si>
  <si>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</si>
  <si>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</si>
  <si>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</si>
  <si>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</si>
  <si>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</si>
  <si>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</si>
  <si>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</si>
  <si>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1997-01-04</t>
  </si>
  <si>
    <t>1997-01-05</t>
  </si>
  <si>
    <t>1997-01-06</t>
  </si>
  <si>
    <t>1997-01-07</t>
  </si>
  <si>
    <t>1997-01-08</t>
  </si>
  <si>
    <t>1997-01-09</t>
  </si>
  <si>
    <t>1997-01-10</t>
  </si>
  <si>
    <t>1997-01-11</t>
  </si>
  <si>
    <t>1997-01-12</t>
  </si>
  <si>
    <t>1997-01-13</t>
  </si>
  <si>
    <t>1997-01-14</t>
  </si>
  <si>
    <t>1997-01-15</t>
  </si>
  <si>
    <t>1997-01-16</t>
  </si>
  <si>
    <t>1997-01-17</t>
  </si>
  <si>
    <t>1997-01-18</t>
  </si>
  <si>
    <t>1997-01-19</t>
  </si>
  <si>
    <t>1997-01-20</t>
  </si>
  <si>
    <t>1997-01-21</t>
  </si>
  <si>
    <t>1997-01-22</t>
  </si>
  <si>
    <t>1997-01-23</t>
  </si>
  <si>
    <t>1997-01-24</t>
  </si>
  <si>
    <t>1997-01-25</t>
  </si>
  <si>
    <t>1997-01-26</t>
  </si>
  <si>
    <t>1997-01-27</t>
  </si>
  <si>
    <t>1997-01-28</t>
  </si>
  <si>
    <t>1997-01-29</t>
  </si>
  <si>
    <t>1997-01-30</t>
  </si>
  <si>
    <t>1997-01-31</t>
  </si>
  <si>
    <t>1997-02-01</t>
  </si>
  <si>
    <t>1997-02-02</t>
  </si>
  <si>
    <t>1997-02-03</t>
  </si>
  <si>
    <t>1997-02-04</t>
  </si>
  <si>
    <t>1997-02-05</t>
  </si>
  <si>
    <t>1997-02-06</t>
  </si>
  <si>
    <t>1997-02-07</t>
  </si>
  <si>
    <t>1997-02-08</t>
  </si>
  <si>
    <t>1997-02-09</t>
  </si>
  <si>
    <t>1997-02-10</t>
  </si>
  <si>
    <t>1997-02-11</t>
  </si>
  <si>
    <t>1997-02-12</t>
  </si>
  <si>
    <t>1997-02-13</t>
  </si>
  <si>
    <t>1997-02-14</t>
  </si>
  <si>
    <t>1997-02-15</t>
  </si>
  <si>
    <t>1997-02-16</t>
  </si>
  <si>
    <t>1997-02-17</t>
  </si>
  <si>
    <t>1997-02-18</t>
  </si>
  <si>
    <t>1997-02-19</t>
  </si>
  <si>
    <t>1997-02-20</t>
  </si>
  <si>
    <t>1997-02-21</t>
  </si>
  <si>
    <t>1997-02-22</t>
  </si>
  <si>
    <t>1997-02-23</t>
  </si>
  <si>
    <t>1997-02-24</t>
  </si>
  <si>
    <t>1997-02-25</t>
  </si>
  <si>
    <t>1997-02-26</t>
  </si>
  <si>
    <t>1997-02-27</t>
  </si>
  <si>
    <t>1997-02-28</t>
  </si>
  <si>
    <t>1997-03-01</t>
  </si>
  <si>
    <t>1997-03-02</t>
  </si>
  <si>
    <t>1997-03-03</t>
  </si>
  <si>
    <t>1997-03-04</t>
  </si>
  <si>
    <t>1997-03-05</t>
  </si>
  <si>
    <t>1997-03-06</t>
  </si>
  <si>
    <t>1997-03-07</t>
  </si>
  <si>
    <t>1997-03-08</t>
  </si>
  <si>
    <t>1997-03-09</t>
  </si>
  <si>
    <t>1997-03-10</t>
  </si>
  <si>
    <t>1997-03-11</t>
  </si>
  <si>
    <t>1997-03-12</t>
  </si>
  <si>
    <t>1997-03-13</t>
  </si>
  <si>
    <t>1997-03-14</t>
  </si>
  <si>
    <t>1997-03-15</t>
  </si>
  <si>
    <t>1997-03-16</t>
  </si>
  <si>
    <t>1997-03-17</t>
  </si>
  <si>
    <t>1997-03-18</t>
  </si>
  <si>
    <t>1997-03-19</t>
  </si>
  <si>
    <t>1997-03-20</t>
  </si>
  <si>
    <t>1997-03-21</t>
  </si>
  <si>
    <t>1997-03-22</t>
  </si>
  <si>
    <t>1997-03-23</t>
  </si>
  <si>
    <t>1997-03-24</t>
  </si>
  <si>
    <t>1997-03-25</t>
  </si>
  <si>
    <t>1997-03-26</t>
  </si>
  <si>
    <t>1997-03-27</t>
  </si>
  <si>
    <t>1997-03-28</t>
  </si>
  <si>
    <t>1997-03-29</t>
  </si>
  <si>
    <t>1997-03-30</t>
  </si>
  <si>
    <t>1997-03-31</t>
  </si>
  <si>
    <t>1997-04-01</t>
  </si>
  <si>
    <t>1997-04-02</t>
  </si>
  <si>
    <t>1997-04-03</t>
  </si>
  <si>
    <t>1997-04-04</t>
  </si>
  <si>
    <t>1997-04-05</t>
  </si>
  <si>
    <t>1997-04-06</t>
  </si>
  <si>
    <t>1997-04-07</t>
  </si>
  <si>
    <t>1997-04-08</t>
  </si>
  <si>
    <t>1997-04-09</t>
  </si>
  <si>
    <t>1997-04-10</t>
  </si>
  <si>
    <t>1997-04-11</t>
  </si>
  <si>
    <t>1997-04-12</t>
  </si>
  <si>
    <t>1997-04-13</t>
  </si>
  <si>
    <t>1997-04-14</t>
  </si>
  <si>
    <t>1997-04-15</t>
  </si>
  <si>
    <t>1997-04-16</t>
  </si>
  <si>
    <t>1997-04-17</t>
  </si>
  <si>
    <t>1997-04-18</t>
  </si>
  <si>
    <t>1997-04-19</t>
  </si>
  <si>
    <t>1997-04-20</t>
  </si>
  <si>
    <t>1997-04-21</t>
  </si>
  <si>
    <t>1997-04-22</t>
  </si>
  <si>
    <t>1997-04-23</t>
  </si>
  <si>
    <t>1997-04-24</t>
  </si>
  <si>
    <t>1997-04-25</t>
  </si>
  <si>
    <t>1997-04-26</t>
  </si>
  <si>
    <t>1997-04-27</t>
  </si>
  <si>
    <t>1997-04-28</t>
  </si>
  <si>
    <t>1997-04-29</t>
  </si>
  <si>
    <t>1997-04-30</t>
  </si>
  <si>
    <t>1997-05-01</t>
  </si>
  <si>
    <t>1997-05-02</t>
  </si>
  <si>
    <t>1997-05-03</t>
  </si>
  <si>
    <t>1997-05-04</t>
  </si>
  <si>
    <t>1997-05-05</t>
  </si>
  <si>
    <t>1997-05-06</t>
  </si>
  <si>
    <t>1997-05-07</t>
  </si>
  <si>
    <t>1997-05-08</t>
  </si>
  <si>
    <t>1997-05-09</t>
  </si>
  <si>
    <t>1997-05-10</t>
  </si>
  <si>
    <t>1997-05-11</t>
  </si>
  <si>
    <t>1997-05-12</t>
  </si>
  <si>
    <t>1997-05-13</t>
  </si>
  <si>
    <t>1997-05-14</t>
  </si>
  <si>
    <t>1997-05-15</t>
  </si>
  <si>
    <t>1997-05-16</t>
  </si>
  <si>
    <t>1997-05-17</t>
  </si>
  <si>
    <t>1997-05-18</t>
  </si>
  <si>
    <t>1997-05-19</t>
  </si>
  <si>
    <t>1997-05-20</t>
  </si>
  <si>
    <t>1997-05-21</t>
  </si>
  <si>
    <t>1997-05-22</t>
  </si>
  <si>
    <t>1997-05-23</t>
  </si>
  <si>
    <t>1997-05-24</t>
  </si>
  <si>
    <t>1997-05-25</t>
  </si>
  <si>
    <t>1997-05-26</t>
  </si>
  <si>
    <t>1997-05-27</t>
  </si>
  <si>
    <t>1997-05-28</t>
  </si>
  <si>
    <t>1997-05-29</t>
  </si>
  <si>
    <t>1997-05-30</t>
  </si>
  <si>
    <t>1997-05-31</t>
  </si>
  <si>
    <t>1997-06-01</t>
  </si>
  <si>
    <t>1997-06-02</t>
  </si>
  <si>
    <t>1997-06-03</t>
  </si>
  <si>
    <t>1997-06-04</t>
  </si>
  <si>
    <t>1997-06-05</t>
  </si>
  <si>
    <t>1997-06-06</t>
  </si>
  <si>
    <t>1997-06-07</t>
  </si>
  <si>
    <t>1997-06-08</t>
  </si>
  <si>
    <t>1997-06-09</t>
  </si>
  <si>
    <t>1997-06-10</t>
  </si>
  <si>
    <t>1997-06-11</t>
  </si>
  <si>
    <t>1997-06-12</t>
  </si>
  <si>
    <t>1997-06-13</t>
  </si>
  <si>
    <t>1997-06-14</t>
  </si>
  <si>
    <t>1997-06-15</t>
  </si>
  <si>
    <t>1997-06-16</t>
  </si>
  <si>
    <t>1997-06-17</t>
  </si>
  <si>
    <t>1997-06-18</t>
  </si>
  <si>
    <t>1997-06-19</t>
  </si>
  <si>
    <t>1997-06-20</t>
  </si>
  <si>
    <t>1997-06-21</t>
  </si>
  <si>
    <t>1997-06-22</t>
  </si>
  <si>
    <t>1997-06-23</t>
  </si>
  <si>
    <t>1997-06-24</t>
  </si>
  <si>
    <t>1997-06-25</t>
  </si>
  <si>
    <t>1997-06-26</t>
  </si>
  <si>
    <t>1997-06-27</t>
  </si>
  <si>
    <t>1997-06-28</t>
  </si>
  <si>
    <t>1997-06-29</t>
  </si>
  <si>
    <t>1997-06-30</t>
  </si>
  <si>
    <t>1997-07-01</t>
  </si>
  <si>
    <t>1997-07-02</t>
  </si>
  <si>
    <t>1997-07-03</t>
  </si>
  <si>
    <t>1997-07-04</t>
  </si>
  <si>
    <t>1997-07-05</t>
  </si>
  <si>
    <t>1997-07-06</t>
  </si>
  <si>
    <t>1997-07-07</t>
  </si>
  <si>
    <t>1997-07-08</t>
  </si>
  <si>
    <t>1997-07-09</t>
  </si>
  <si>
    <t>1997-07-10</t>
  </si>
  <si>
    <t>1997-07-11</t>
  </si>
  <si>
    <t>1997-07-12</t>
  </si>
  <si>
    <t>1997-07-13</t>
  </si>
  <si>
    <t>1997-07-14</t>
  </si>
  <si>
    <t>1997-07-15</t>
  </si>
  <si>
    <t>1997-07-16</t>
  </si>
  <si>
    <t>1997-07-17</t>
  </si>
  <si>
    <t>1997-07-18</t>
  </si>
  <si>
    <t>1997-07-19</t>
  </si>
  <si>
    <t>1997-07-20</t>
  </si>
  <si>
    <t>1997-07-21</t>
  </si>
  <si>
    <t>1997-07-22</t>
  </si>
  <si>
    <t>1997-07-23</t>
  </si>
  <si>
    <t>1997-07-24</t>
  </si>
  <si>
    <t>1997-07-25</t>
  </si>
  <si>
    <t>1997-07-26</t>
  </si>
  <si>
    <t>1997-07-27</t>
  </si>
  <si>
    <t>1997-07-28</t>
  </si>
  <si>
    <t>1997-07-29</t>
  </si>
  <si>
    <t>1997-07-30</t>
  </si>
  <si>
    <t>1997-07-31</t>
  </si>
  <si>
    <t>1997-08-01</t>
  </si>
  <si>
    <t>1997-08-02</t>
  </si>
  <si>
    <t>1997-08-03</t>
  </si>
  <si>
    <t>1997-08-04</t>
  </si>
  <si>
    <t>1997-08-05</t>
  </si>
  <si>
    <t>1997-08-06</t>
  </si>
  <si>
    <t>1997-08-07</t>
  </si>
  <si>
    <t>1997-08-08</t>
  </si>
  <si>
    <t>1997-08-09</t>
  </si>
  <si>
    <t>1997-08-10</t>
  </si>
  <si>
    <t>1997-08-11</t>
  </si>
  <si>
    <t>1997-08-12</t>
  </si>
  <si>
    <t>1997-08-13</t>
  </si>
  <si>
    <t>1997-08-14</t>
  </si>
  <si>
    <t>1997-08-15</t>
  </si>
  <si>
    <t>1997-08-16</t>
  </si>
  <si>
    <t>1997-08-17</t>
  </si>
  <si>
    <t>1997-08-18</t>
  </si>
  <si>
    <t>1997-08-19</t>
  </si>
  <si>
    <t>1997-08-20</t>
  </si>
  <si>
    <t>1997-08-21</t>
  </si>
  <si>
    <t>1997-08-22</t>
  </si>
  <si>
    <t>1997-08-23</t>
  </si>
  <si>
    <t>1997-08-24</t>
  </si>
  <si>
    <t>1997-08-25</t>
  </si>
  <si>
    <t>1997-08-26</t>
  </si>
  <si>
    <t>1997-08-27</t>
  </si>
  <si>
    <t>1997-08-28</t>
  </si>
  <si>
    <t>1997-08-29</t>
  </si>
  <si>
    <t>1997-08-30</t>
  </si>
  <si>
    <t>1997-08-31</t>
  </si>
  <si>
    <t>1997-09-01</t>
  </si>
  <si>
    <t>1997-09-02</t>
  </si>
  <si>
    <t>1997-09-03</t>
  </si>
  <si>
    <t>1997-09-04</t>
  </si>
  <si>
    <t>1997-09-05</t>
  </si>
  <si>
    <t>1997-09-06</t>
  </si>
  <si>
    <t>1997-09-07</t>
  </si>
  <si>
    <t>1997-09-08</t>
  </si>
  <si>
    <t>1997-09-09</t>
  </si>
  <si>
    <t>1997-09-10</t>
  </si>
  <si>
    <t>1997-09-11</t>
  </si>
  <si>
    <t>1997-09-12</t>
  </si>
  <si>
    <t>1997-09-13</t>
  </si>
  <si>
    <t>1997-09-14</t>
  </si>
  <si>
    <t>1997-09-15</t>
  </si>
  <si>
    <t>1997-09-16</t>
  </si>
  <si>
    <t>1997-09-17</t>
  </si>
  <si>
    <t>1997-09-18</t>
  </si>
  <si>
    <t>1997-09-19</t>
  </si>
  <si>
    <t>1997-09-20</t>
  </si>
  <si>
    <t>1997-09-21</t>
  </si>
  <si>
    <t>1997-09-22</t>
  </si>
  <si>
    <t>1997-09-23</t>
  </si>
  <si>
    <t>1997-09-24</t>
  </si>
  <si>
    <t>1997-09-25</t>
  </si>
  <si>
    <t>1997-09-26</t>
  </si>
  <si>
    <t>1997-09-27</t>
  </si>
  <si>
    <t>1997-09-28</t>
  </si>
  <si>
    <t>1997-09-29</t>
  </si>
  <si>
    <t>1997-09-30</t>
  </si>
  <si>
    <t>1997-10-01</t>
  </si>
  <si>
    <t>1997-10-02</t>
  </si>
  <si>
    <t>1997-10-03</t>
  </si>
  <si>
    <t>1997-10-04</t>
  </si>
  <si>
    <t>1997-10-05</t>
  </si>
  <si>
    <t>1997-10-06</t>
  </si>
  <si>
    <t>1997-10-07</t>
  </si>
  <si>
    <t>1997-10-08</t>
  </si>
  <si>
    <t>1997-10-09</t>
  </si>
  <si>
    <t>1997-10-10</t>
  </si>
  <si>
    <t>1997-10-11</t>
  </si>
  <si>
    <t>1997-10-12</t>
  </si>
  <si>
    <t>1997-10-13</t>
  </si>
  <si>
    <t>1997-10-14</t>
  </si>
  <si>
    <t>1997-10-15</t>
  </si>
  <si>
    <t>1997-10-16</t>
  </si>
  <si>
    <t>1997-10-17</t>
  </si>
  <si>
    <t>1997-10-18</t>
  </si>
  <si>
    <t>1997-10-19</t>
  </si>
  <si>
    <t>1997-10-20</t>
  </si>
  <si>
    <t>1997-10-21</t>
  </si>
  <si>
    <t>1997-10-22</t>
  </si>
  <si>
    <t>1997-10-23</t>
  </si>
  <si>
    <t>1997-10-24</t>
  </si>
  <si>
    <t>1997-10-25</t>
  </si>
  <si>
    <t>1997-10-26</t>
  </si>
  <si>
    <t>1997-10-27</t>
  </si>
  <si>
    <t>1997-10-28</t>
  </si>
  <si>
    <t>1997-10-29</t>
  </si>
  <si>
    <t>1997-10-30</t>
  </si>
  <si>
    <t>1997-10-31</t>
  </si>
  <si>
    <t>1997-11-01</t>
  </si>
  <si>
    <t>1997-11-02</t>
  </si>
  <si>
    <t>1997-11-03</t>
  </si>
  <si>
    <t>1997-11-04</t>
  </si>
  <si>
    <t>1997-11-05</t>
  </si>
  <si>
    <t>1997-11-06</t>
  </si>
  <si>
    <t>1997-11-07</t>
  </si>
  <si>
    <t>1997-11-08</t>
  </si>
  <si>
    <t>1997-11-09</t>
  </si>
  <si>
    <t>1997-11-10</t>
  </si>
  <si>
    <t>1997-11-11</t>
  </si>
  <si>
    <t>1997-11-12</t>
  </si>
  <si>
    <t>1997-11-13</t>
  </si>
  <si>
    <t>1997-11-14</t>
  </si>
  <si>
    <t>1997-11-15</t>
  </si>
  <si>
    <t>1997-11-16</t>
  </si>
  <si>
    <t>1997-11-17</t>
  </si>
  <si>
    <t>1997-11-18</t>
  </si>
  <si>
    <t>1997-11-19</t>
  </si>
  <si>
    <t>1997-11-20</t>
  </si>
  <si>
    <t>1997-11-21</t>
  </si>
  <si>
    <t>1997-11-22</t>
  </si>
  <si>
    <t>1997-11-23</t>
  </si>
  <si>
    <t>1997-11-24</t>
  </si>
  <si>
    <t>1997-11-25</t>
  </si>
  <si>
    <t>1997-11-26</t>
  </si>
  <si>
    <t>1997-11-27</t>
  </si>
  <si>
    <t>1997-11-28</t>
  </si>
  <si>
    <t>1997-11-29</t>
  </si>
  <si>
    <t>1997-11-30</t>
  </si>
  <si>
    <t>1997-12-01</t>
  </si>
  <si>
    <t>1997-12-02</t>
  </si>
  <si>
    <t>1997-12-03</t>
  </si>
  <si>
    <t>1997-12-04</t>
  </si>
  <si>
    <t>1997-12-05</t>
  </si>
  <si>
    <t>1997-12-06</t>
  </si>
  <si>
    <t>1997-12-07</t>
  </si>
  <si>
    <t>1997-12-08</t>
  </si>
  <si>
    <t>1997-12-09</t>
  </si>
  <si>
    <t>1997-12-10</t>
  </si>
  <si>
    <t>1997-12-11</t>
  </si>
  <si>
    <t>1997-12-12</t>
  </si>
  <si>
    <t>1997-12-13</t>
  </si>
  <si>
    <t>1997-12-14</t>
  </si>
  <si>
    <t>1997-12-15</t>
  </si>
  <si>
    <t>1997-12-16</t>
  </si>
  <si>
    <t>1997-12-17</t>
  </si>
  <si>
    <t>1997-12-18</t>
  </si>
  <si>
    <t>1997-12-19</t>
  </si>
  <si>
    <t>1997-12-20</t>
  </si>
  <si>
    <t>1997-12-21</t>
  </si>
  <si>
    <t>1997-12-22</t>
  </si>
  <si>
    <t>1997-12-23</t>
  </si>
  <si>
    <t>1997-12-24</t>
  </si>
  <si>
    <t>1997-12-25</t>
  </si>
  <si>
    <t>1997-12-26</t>
  </si>
  <si>
    <t>1997-12-27</t>
  </si>
  <si>
    <t>1997-12-28</t>
  </si>
  <si>
    <t>1997-12-29</t>
  </si>
  <si>
    <t>1997-12-30</t>
  </si>
  <si>
    <t>1997-12-31</t>
  </si>
  <si>
    <t>1998-01-01</t>
  </si>
  <si>
    <t>1998-01-02</t>
  </si>
  <si>
    <t>1998-01-03</t>
  </si>
  <si>
    <t>1998-01-04</t>
  </si>
  <si>
    <t>1998-01-05</t>
  </si>
  <si>
    <t>1998-01-06</t>
  </si>
  <si>
    <t>1998-01-07</t>
  </si>
  <si>
    <t>1998-01-08</t>
  </si>
  <si>
    <t>1998-01-09</t>
  </si>
  <si>
    <t>1998-01-10</t>
  </si>
  <si>
    <t>1998-01-11</t>
  </si>
  <si>
    <t>1998-01-12</t>
  </si>
  <si>
    <t>1998-01-13</t>
  </si>
  <si>
    <t>1998-01-14</t>
  </si>
  <si>
    <t>1998-01-15</t>
  </si>
  <si>
    <t>1998-01-16</t>
  </si>
  <si>
    <t>1998-01-17</t>
  </si>
  <si>
    <t>1998-01-18</t>
  </si>
  <si>
    <t>1998-01-19</t>
  </si>
  <si>
    <t>1998-01-20</t>
  </si>
  <si>
    <t>1998-01-21</t>
  </si>
  <si>
    <t>1998-01-22</t>
  </si>
  <si>
    <t>1998-01-23</t>
  </si>
  <si>
    <t>1998-01-24</t>
  </si>
  <si>
    <t>1998-01-25</t>
  </si>
  <si>
    <t>1998-01-26</t>
  </si>
  <si>
    <t>1998-01-27</t>
  </si>
  <si>
    <t>1998-01-28</t>
  </si>
  <si>
    <t>1998-01-29</t>
  </si>
  <si>
    <t>1998-01-30</t>
  </si>
  <si>
    <t>1998-01-31</t>
  </si>
  <si>
    <t>1998-02-01</t>
  </si>
  <si>
    <t>1998-02-02</t>
  </si>
  <si>
    <t>1998-02-03</t>
  </si>
  <si>
    <t>1998-02-04</t>
  </si>
  <si>
    <t>1998-02-05</t>
  </si>
  <si>
    <t>1998-02-06</t>
  </si>
  <si>
    <t>1998-02-07</t>
  </si>
  <si>
    <t>1998-02-08</t>
  </si>
  <si>
    <t>1998-02-09</t>
  </si>
  <si>
    <t>1998-02-10</t>
  </si>
  <si>
    <t>1998-02-11</t>
  </si>
  <si>
    <t>1998-02-12</t>
  </si>
  <si>
    <t>1998-02-13</t>
  </si>
  <si>
    <t>1998-02-14</t>
  </si>
  <si>
    <t>1998-02-15</t>
  </si>
  <si>
    <t>1998-02-16</t>
  </si>
  <si>
    <t>1998-02-17</t>
  </si>
  <si>
    <t>1998-02-18</t>
  </si>
  <si>
    <t>1998-02-19</t>
  </si>
  <si>
    <t>1998-02-20</t>
  </si>
  <si>
    <t>1998-02-21</t>
  </si>
  <si>
    <t>1998-02-22</t>
  </si>
  <si>
    <t>1998-02-23</t>
  </si>
  <si>
    <t>1998-02-24</t>
  </si>
  <si>
    <t>1998-02-25</t>
  </si>
  <si>
    <t>1998-02-26</t>
  </si>
  <si>
    <t>1998-02-27</t>
  </si>
  <si>
    <t>1998-02-28</t>
  </si>
  <si>
    <t>1998-03-01</t>
  </si>
  <si>
    <t>1998-03-02</t>
  </si>
  <si>
    <t>1998-03-03</t>
  </si>
  <si>
    <t>1998-03-04</t>
  </si>
  <si>
    <t>1998-03-05</t>
  </si>
  <si>
    <t>1998-03-06</t>
  </si>
  <si>
    <t>1998-03-07</t>
  </si>
  <si>
    <t>1998-03-08</t>
  </si>
  <si>
    <t>1998-03-09</t>
  </si>
  <si>
    <t>1998-03-10</t>
  </si>
  <si>
    <t>1998-03-11</t>
  </si>
  <si>
    <t>1998-03-12</t>
  </si>
  <si>
    <t>1998-03-13</t>
  </si>
  <si>
    <t>1998-03-14</t>
  </si>
  <si>
    <t>1998-03-15</t>
  </si>
  <si>
    <t>1998-03-16</t>
  </si>
  <si>
    <t>1998-03-17</t>
  </si>
  <si>
    <t>1998-03-18</t>
  </si>
  <si>
    <t>1998-03-19</t>
  </si>
  <si>
    <t>1998-03-20</t>
  </si>
  <si>
    <t>1998-03-21</t>
  </si>
  <si>
    <t>1998-03-22</t>
  </si>
  <si>
    <t>1998-03-23</t>
  </si>
  <si>
    <t>1998-03-24</t>
  </si>
  <si>
    <t>1998-03-25</t>
  </si>
  <si>
    <t>1998-03-26</t>
  </si>
  <si>
    <t>1998-03-27</t>
  </si>
  <si>
    <t>1998-03-28</t>
  </si>
  <si>
    <t>1998-03-29</t>
  </si>
  <si>
    <t>1998-03-30</t>
  </si>
  <si>
    <t>1998-03-31</t>
  </si>
  <si>
    <t>1998-04-01</t>
  </si>
  <si>
    <t>1998-04-02</t>
  </si>
  <si>
    <t>1998-04-03</t>
  </si>
  <si>
    <t>1998-04-04</t>
  </si>
  <si>
    <t>1998-04-05</t>
  </si>
  <si>
    <t>1998-04-06</t>
  </si>
  <si>
    <t>1998-04-07</t>
  </si>
  <si>
    <t>1998-04-08</t>
  </si>
  <si>
    <t>1998-04-09</t>
  </si>
  <si>
    <t>1998-04-10</t>
  </si>
  <si>
    <t>1998-04-11</t>
  </si>
  <si>
    <t>1998-04-12</t>
  </si>
  <si>
    <t>1998-04-13</t>
  </si>
  <si>
    <t>1998-04-14</t>
  </si>
  <si>
    <t>1998-04-15</t>
  </si>
  <si>
    <t>1998-04-16</t>
  </si>
  <si>
    <t>1998-04-17</t>
  </si>
  <si>
    <t>1998-04-18</t>
  </si>
  <si>
    <t>1998-04-19</t>
  </si>
  <si>
    <t>1998-04-20</t>
  </si>
  <si>
    <t>1998-04-21</t>
  </si>
  <si>
    <t>1998-04-22</t>
  </si>
  <si>
    <t>1998-04-23</t>
  </si>
  <si>
    <t>1998-04-24</t>
  </si>
  <si>
    <t>1998-04-25</t>
  </si>
  <si>
    <t>1998-04-26</t>
  </si>
  <si>
    <t>1998-04-27</t>
  </si>
  <si>
    <t>1998-04-28</t>
  </si>
  <si>
    <t>1998-04-29</t>
  </si>
  <si>
    <t>1998-04-30</t>
  </si>
  <si>
    <t>1998-05-01</t>
  </si>
  <si>
    <t>1998-05-02</t>
  </si>
  <si>
    <t>1998-05-03</t>
  </si>
  <si>
    <t>1998-05-04</t>
  </si>
  <si>
    <t>1998-05-05</t>
  </si>
  <si>
    <t>1998-05-06</t>
  </si>
  <si>
    <t>1998-05-07</t>
  </si>
  <si>
    <t>1998-05-08</t>
  </si>
  <si>
    <t>1998-05-09</t>
  </si>
  <si>
    <t>1998-05-10</t>
  </si>
  <si>
    <t>1998-05-11</t>
  </si>
  <si>
    <t>1998-05-12</t>
  </si>
  <si>
    <t>1998-05-13</t>
  </si>
  <si>
    <t>1998-05-14</t>
  </si>
  <si>
    <t>1998-05-15</t>
  </si>
  <si>
    <t>1998-05-16</t>
  </si>
  <si>
    <t>1998-05-17</t>
  </si>
  <si>
    <t>1998-05-18</t>
  </si>
  <si>
    <t>1998-05-19</t>
  </si>
  <si>
    <t>1998-05-20</t>
  </si>
  <si>
    <t>1998-05-21</t>
  </si>
  <si>
    <t>1998-05-22</t>
  </si>
  <si>
    <t>1998-05-23</t>
  </si>
  <si>
    <t>1998-05-24</t>
  </si>
  <si>
    <t>1998-05-25</t>
  </si>
  <si>
    <t>1998-05-26</t>
  </si>
  <si>
    <t>1998-05-27</t>
  </si>
  <si>
    <t>1998-05-28</t>
  </si>
  <si>
    <t>1998-05-29</t>
  </si>
  <si>
    <t>1998-05-30</t>
  </si>
  <si>
    <t>1998-05-31</t>
  </si>
  <si>
    <t>1998-06-01</t>
  </si>
  <si>
    <t>1998-06-02</t>
  </si>
  <si>
    <t>1998-06-03</t>
  </si>
  <si>
    <t>1998-06-04</t>
  </si>
  <si>
    <t>1998-06-05</t>
  </si>
  <si>
    <t>1998-06-06</t>
  </si>
  <si>
    <t>1998-06-07</t>
  </si>
  <si>
    <t>1998-06-08</t>
  </si>
  <si>
    <t>1998-06-09</t>
  </si>
  <si>
    <t>1998-06-10</t>
  </si>
  <si>
    <t>1998-06-11</t>
  </si>
  <si>
    <t>1998-06-12</t>
  </si>
  <si>
    <t>1998-06-13</t>
  </si>
  <si>
    <t>1998-06-14</t>
  </si>
  <si>
    <t>1998-06-15</t>
  </si>
  <si>
    <t>1998-06-16</t>
  </si>
  <si>
    <t>1998-06-17</t>
  </si>
  <si>
    <t>1998-06-18</t>
  </si>
  <si>
    <t>1998-06-19</t>
  </si>
  <si>
    <t>1998-06-20</t>
  </si>
  <si>
    <t>1998-06-21</t>
  </si>
  <si>
    <t>1998-06-22</t>
  </si>
  <si>
    <t>1998-06-23</t>
  </si>
  <si>
    <t>1998-06-24</t>
  </si>
  <si>
    <t>1998-06-25</t>
  </si>
  <si>
    <t>1998-06-26</t>
  </si>
  <si>
    <t>1998-06-27</t>
  </si>
  <si>
    <t>1998-06-28</t>
  </si>
  <si>
    <t>1998-06-29</t>
  </si>
  <si>
    <t>1998-06-30</t>
  </si>
  <si>
    <t>1998-07-01</t>
  </si>
  <si>
    <t>1998-07-02</t>
  </si>
  <si>
    <t>1998-07-03</t>
  </si>
  <si>
    <t>1998-07-04</t>
  </si>
  <si>
    <t>1998-07-05</t>
  </si>
  <si>
    <t>1998-07-06</t>
  </si>
  <si>
    <t>1998-07-07</t>
  </si>
  <si>
    <t>1998-07-08</t>
  </si>
  <si>
    <t>1998-07-09</t>
  </si>
  <si>
    <t>1998-07-10</t>
  </si>
  <si>
    <t>1998-07-11</t>
  </si>
  <si>
    <t>1998-07-12</t>
  </si>
  <si>
    <t>1998-07-13</t>
  </si>
  <si>
    <t>1998-07-14</t>
  </si>
  <si>
    <t>1998-07-15</t>
  </si>
  <si>
    <t>1998-07-16</t>
  </si>
  <si>
    <t>1998-07-17</t>
  </si>
  <si>
    <t>1998-07-18</t>
  </si>
  <si>
    <t>1998-07-19</t>
  </si>
  <si>
    <t>1998-07-20</t>
  </si>
  <si>
    <t>1998-07-21</t>
  </si>
  <si>
    <t>1998-07-22</t>
  </si>
  <si>
    <t>1998-07-23</t>
  </si>
  <si>
    <t>1998-07-24</t>
  </si>
  <si>
    <t>1998-07-25</t>
  </si>
  <si>
    <t>1998-07-26</t>
  </si>
  <si>
    <t>1998-07-27</t>
  </si>
  <si>
    <t>1998-07-28</t>
  </si>
  <si>
    <t>1998-07-29</t>
  </si>
  <si>
    <t>1998-07-30</t>
  </si>
  <si>
    <t>1998-07-31</t>
  </si>
  <si>
    <t>1998-08-01</t>
  </si>
  <si>
    <t>1998-08-02</t>
  </si>
  <si>
    <t>1998-08-03</t>
  </si>
  <si>
    <t>1998-08-04</t>
  </si>
  <si>
    <t>1998-08-05</t>
  </si>
  <si>
    <t>1998-08-06</t>
  </si>
  <si>
    <t>1998-08-07</t>
  </si>
  <si>
    <t>1998-08-08</t>
  </si>
  <si>
    <t>1998-08-09</t>
  </si>
  <si>
    <t>1998-08-10</t>
  </si>
  <si>
    <t>1998-08-11</t>
  </si>
  <si>
    <t>1998-08-12</t>
  </si>
  <si>
    <t>1998-08-13</t>
  </si>
  <si>
    <t>1998-08-14</t>
  </si>
  <si>
    <t>1998-08-15</t>
  </si>
  <si>
    <t>1998-08-16</t>
  </si>
  <si>
    <t>1998-08-17</t>
  </si>
  <si>
    <t>1998-08-18</t>
  </si>
  <si>
    <t>1998-08-19</t>
  </si>
  <si>
    <t>1998-08-20</t>
  </si>
  <si>
    <t>1998-08-21</t>
  </si>
  <si>
    <t>1998-08-22</t>
  </si>
  <si>
    <t>1998-08-23</t>
  </si>
  <si>
    <t>1998-08-24</t>
  </si>
  <si>
    <t>1998-08-25</t>
  </si>
  <si>
    <t>1998-08-26</t>
  </si>
  <si>
    <t>1998-08-27</t>
  </si>
  <si>
    <t>1998-08-28</t>
  </si>
  <si>
    <t>1998-08-29</t>
  </si>
  <si>
    <t>1998-08-30</t>
  </si>
  <si>
    <t>1998-08-31</t>
  </si>
  <si>
    <t>1998-09-01</t>
  </si>
  <si>
    <t>1998-09-02</t>
  </si>
  <si>
    <t>1998-09-03</t>
  </si>
  <si>
    <t>1998-09-04</t>
  </si>
  <si>
    <t>1998-09-05</t>
  </si>
  <si>
    <t>1998-09-06</t>
  </si>
  <si>
    <t>1998-09-07</t>
  </si>
  <si>
    <t>1998-09-08</t>
  </si>
  <si>
    <t>1998-09-09</t>
  </si>
  <si>
    <t>1998-09-10</t>
  </si>
  <si>
    <t>1998-09-11</t>
  </si>
  <si>
    <t>1998-09-12</t>
  </si>
  <si>
    <t>1998-09-13</t>
  </si>
  <si>
    <t>1998-09-14</t>
  </si>
  <si>
    <t>1998-09-15</t>
  </si>
  <si>
    <t>1998-09-16</t>
  </si>
  <si>
    <t>1998-09-17</t>
  </si>
  <si>
    <t>1998-09-18</t>
  </si>
  <si>
    <t>1998-09-19</t>
  </si>
  <si>
    <t>1998-09-20</t>
  </si>
  <si>
    <t>1998-09-21</t>
  </si>
  <si>
    <t>1998-09-22</t>
  </si>
  <si>
    <t>1998-09-23</t>
  </si>
  <si>
    <t>1998-09-24</t>
  </si>
  <si>
    <t>1998-09-25</t>
  </si>
  <si>
    <t>1998-09-26</t>
  </si>
  <si>
    <t>1998-09-27</t>
  </si>
  <si>
    <t>1998-09-28</t>
  </si>
  <si>
    <t>1998-09-29</t>
  </si>
  <si>
    <t>1998-09-30</t>
  </si>
  <si>
    <t>1998-10-01</t>
  </si>
  <si>
    <t>1998-10-02</t>
  </si>
  <si>
    <t>1998-10-03</t>
  </si>
  <si>
    <t>1998-10-04</t>
  </si>
  <si>
    <t>1998-10-05</t>
  </si>
  <si>
    <t>1998-10-06</t>
  </si>
  <si>
    <t>1998-10-07</t>
  </si>
  <si>
    <t>1998-10-08</t>
  </si>
  <si>
    <t>1998-10-09</t>
  </si>
  <si>
    <t>1998-10-10</t>
  </si>
  <si>
    <t>1998-10-11</t>
  </si>
  <si>
    <t>1998-10-12</t>
  </si>
  <si>
    <t>1998-10-13</t>
  </si>
  <si>
    <t>1998-10-14</t>
  </si>
  <si>
    <t>1998-10-15</t>
  </si>
  <si>
    <t>1998-10-16</t>
  </si>
  <si>
    <t>1998-10-17</t>
  </si>
  <si>
    <t>1998-10-18</t>
  </si>
  <si>
    <t>1998-10-19</t>
  </si>
  <si>
    <t>1998-10-20</t>
  </si>
  <si>
    <t>1998-10-21</t>
  </si>
  <si>
    <t>1998-10-22</t>
  </si>
  <si>
    <t>1998-10-23</t>
  </si>
  <si>
    <t>1998-10-24</t>
  </si>
  <si>
    <t>1998-10-25</t>
  </si>
  <si>
    <t>1998-10-26</t>
  </si>
  <si>
    <t>1998-10-27</t>
  </si>
  <si>
    <t>1998-10-28</t>
  </si>
  <si>
    <t>1998-10-29</t>
  </si>
  <si>
    <t>1998-10-30</t>
  </si>
  <si>
    <t>1998-10-31</t>
  </si>
  <si>
    <t>1998-11-01</t>
  </si>
  <si>
    <t>1998-11-02</t>
  </si>
  <si>
    <t>1998-11-03</t>
  </si>
  <si>
    <t>1998-11-04</t>
  </si>
  <si>
    <t>1998-11-05</t>
  </si>
  <si>
    <t>1998-11-06</t>
  </si>
  <si>
    <t>1998-11-07</t>
  </si>
  <si>
    <t>1998-11-08</t>
  </si>
  <si>
    <t>1998-11-09</t>
  </si>
  <si>
    <t>1998-11-10</t>
  </si>
  <si>
    <t>1998-11-11</t>
  </si>
  <si>
    <t>1998-11-12</t>
  </si>
  <si>
    <t>1998-11-13</t>
  </si>
  <si>
    <t>1998-11-14</t>
  </si>
  <si>
    <t>1998-11-15</t>
  </si>
  <si>
    <t>1998-11-16</t>
  </si>
  <si>
    <t>1998-11-17</t>
  </si>
  <si>
    <t>1998-11-18</t>
  </si>
  <si>
    <t>1998-11-19</t>
  </si>
  <si>
    <t>1998-11-20</t>
  </si>
  <si>
    <t>1998-11-21</t>
  </si>
  <si>
    <t>1998-11-22</t>
  </si>
  <si>
    <t>1998-11-23</t>
  </si>
  <si>
    <t>1998-11-24</t>
  </si>
  <si>
    <t>1998-11-25</t>
  </si>
  <si>
    <t>1998-11-26</t>
  </si>
  <si>
    <t>1998-11-27</t>
  </si>
  <si>
    <t>1998-11-28</t>
  </si>
  <si>
    <t>1998-11-29</t>
  </si>
  <si>
    <t>1998-11-30</t>
  </si>
  <si>
    <t>1998-12-01</t>
  </si>
  <si>
    <t>1998-12-02</t>
  </si>
  <si>
    <t>1998-12-03</t>
  </si>
  <si>
    <t>1998-12-04</t>
  </si>
  <si>
    <t>1998-12-05</t>
  </si>
  <si>
    <t>1998-12-06</t>
  </si>
  <si>
    <t>1998-12-07</t>
  </si>
  <si>
    <t>1998-12-08</t>
  </si>
  <si>
    <t>1998-12-09</t>
  </si>
  <si>
    <t>1998-12-10</t>
  </si>
  <si>
    <t>1998-12-11</t>
  </si>
  <si>
    <t>1998-12-12</t>
  </si>
  <si>
    <t>1998-12-13</t>
  </si>
  <si>
    <t>1998-12-14</t>
  </si>
  <si>
    <t>1998-12-15</t>
  </si>
  <si>
    <t>1998-12-16</t>
  </si>
  <si>
    <t>1998-12-17</t>
  </si>
  <si>
    <t>1998-12-18</t>
  </si>
  <si>
    <t>1998-12-19</t>
  </si>
  <si>
    <t>1998-12-20</t>
  </si>
  <si>
    <t>1998-12-21</t>
  </si>
  <si>
    <t>1998-12-22</t>
  </si>
  <si>
    <t>1998-12-23</t>
  </si>
  <si>
    <t>1998-12-24</t>
  </si>
  <si>
    <t>1998-12-25</t>
  </si>
  <si>
    <t>1998-12-26</t>
  </si>
  <si>
    <t>1998-12-27</t>
  </si>
  <si>
    <t>1998-12-28</t>
  </si>
  <si>
    <t>1998-12-29</t>
  </si>
  <si>
    <t>1998-12-30</t>
  </si>
  <si>
    <t>1998-12-31</t>
  </si>
  <si>
    <t>1999-01-01</t>
  </si>
  <si>
    <t>1999-01-02</t>
  </si>
  <si>
    <t>1999-01-03</t>
  </si>
  <si>
    <t>1999-01-04</t>
  </si>
  <si>
    <t>1999-01-05</t>
  </si>
  <si>
    <t>1999-01-06</t>
  </si>
  <si>
    <t>1999-01-07</t>
  </si>
  <si>
    <t>1999-01-08</t>
  </si>
  <si>
    <t>1999-01-09</t>
  </si>
  <si>
    <t>1999-01-10</t>
  </si>
  <si>
    <t>1999-01-11</t>
  </si>
  <si>
    <t>1999-01-12</t>
  </si>
  <si>
    <t>1999-01-13</t>
  </si>
  <si>
    <t>1999-01-14</t>
  </si>
  <si>
    <t>1999-01-15</t>
  </si>
  <si>
    <t>1999-01-16</t>
  </si>
  <si>
    <t>1999-01-17</t>
  </si>
  <si>
    <t>1999-01-18</t>
  </si>
  <si>
    <t>1999-01-19</t>
  </si>
  <si>
    <t>1999-01-20</t>
  </si>
  <si>
    <t>1999-01-21</t>
  </si>
  <si>
    <t>1999-01-22</t>
  </si>
  <si>
    <t>1999-01-23</t>
  </si>
  <si>
    <t>1999-01-24</t>
  </si>
  <si>
    <t>1999-01-25</t>
  </si>
  <si>
    <t>1999-01-26</t>
  </si>
  <si>
    <t>1999-01-27</t>
  </si>
  <si>
    <t>1999-01-28</t>
  </si>
  <si>
    <t>1999-01-29</t>
  </si>
  <si>
    <t>1999-01-30</t>
  </si>
  <si>
    <t>1999-01-31</t>
  </si>
  <si>
    <t>1999-02-01</t>
  </si>
  <si>
    <t>1999-02-02</t>
  </si>
  <si>
    <t>1999-02-03</t>
  </si>
  <si>
    <t>1999-02-04</t>
  </si>
  <si>
    <t>1999-02-05</t>
  </si>
  <si>
    <t>1999-02-06</t>
  </si>
  <si>
    <t>1999-02-07</t>
  </si>
  <si>
    <t>1999-02-08</t>
  </si>
  <si>
    <t>1999-02-09</t>
  </si>
  <si>
    <t>1999-02-10</t>
  </si>
  <si>
    <t>1999-02-11</t>
  </si>
  <si>
    <t>1999-02-12</t>
  </si>
  <si>
    <t>1999-02-13</t>
  </si>
  <si>
    <t>1999-02-14</t>
  </si>
  <si>
    <t>1999-02-15</t>
  </si>
  <si>
    <t>1999-02-16</t>
  </si>
  <si>
    <t>1999-02-17</t>
  </si>
  <si>
    <t>1999-02-18</t>
  </si>
  <si>
    <t>1999-02-19</t>
  </si>
  <si>
    <t>1999-02-20</t>
  </si>
  <si>
    <t>1999-02-21</t>
  </si>
  <si>
    <t>1999-02-22</t>
  </si>
  <si>
    <t>1999-02-23</t>
  </si>
  <si>
    <t>1999-02-24</t>
  </si>
  <si>
    <t>1999-02-25</t>
  </si>
  <si>
    <t>1999-02-26</t>
  </si>
  <si>
    <t>1999-02-27</t>
  </si>
  <si>
    <t>1999-02-28</t>
  </si>
  <si>
    <t>1999-03-01</t>
  </si>
  <si>
    <t>1999-03-02</t>
  </si>
  <si>
    <t>1999-03-03</t>
  </si>
  <si>
    <t>1999-03-04</t>
  </si>
  <si>
    <t>1999-03-05</t>
  </si>
  <si>
    <t>1999-03-06</t>
  </si>
  <si>
    <t>1999-03-07</t>
  </si>
  <si>
    <t>1999-03-08</t>
  </si>
  <si>
    <t>1999-03-09</t>
  </si>
  <si>
    <t>1999-03-10</t>
  </si>
  <si>
    <t>1999-03-11</t>
  </si>
  <si>
    <t>1999-03-12</t>
  </si>
  <si>
    <t>1999-03-13</t>
  </si>
  <si>
    <t>1999-03-14</t>
  </si>
  <si>
    <t>1999-03-15</t>
  </si>
  <si>
    <t>1999-03-16</t>
  </si>
  <si>
    <t>1999-03-17</t>
  </si>
  <si>
    <t>1999-03-18</t>
  </si>
  <si>
    <t>1999-03-19</t>
  </si>
  <si>
    <t>1999-03-20</t>
  </si>
  <si>
    <t>1999-03-21</t>
  </si>
  <si>
    <t>1999-03-22</t>
  </si>
  <si>
    <t>1999-03-23</t>
  </si>
  <si>
    <t>1999-03-24</t>
  </si>
  <si>
    <t>1999-03-25</t>
  </si>
  <si>
    <t>1999-03-26</t>
  </si>
  <si>
    <t>1999-03-27</t>
  </si>
  <si>
    <t>1999-03-28</t>
  </si>
  <si>
    <t>1999-03-29</t>
  </si>
  <si>
    <t>1999-03-30</t>
  </si>
  <si>
    <t>1999-03-31</t>
  </si>
  <si>
    <t>1999-04-01</t>
  </si>
  <si>
    <t>1999-04-02</t>
  </si>
  <si>
    <t>1999-04-03</t>
  </si>
  <si>
    <t>1999-04-04</t>
  </si>
  <si>
    <t>1999-04-05</t>
  </si>
  <si>
    <t>1999-04-06</t>
  </si>
  <si>
    <t>1999-04-07</t>
  </si>
  <si>
    <t>1999-04-08</t>
  </si>
  <si>
    <t>1999-04-09</t>
  </si>
  <si>
    <t>1999-04-10</t>
  </si>
  <si>
    <t>1999-04-11</t>
  </si>
  <si>
    <t>1999-04-12</t>
  </si>
  <si>
    <t>1999-04-13</t>
  </si>
  <si>
    <t>1999-04-14</t>
  </si>
  <si>
    <t>1999-04-15</t>
  </si>
  <si>
    <t>1999-04-16</t>
  </si>
  <si>
    <t>1999-04-17</t>
  </si>
  <si>
    <t>1999-04-18</t>
  </si>
  <si>
    <t>1999-04-19</t>
  </si>
  <si>
    <t>1999-04-20</t>
  </si>
  <si>
    <t>1999-04-21</t>
  </si>
  <si>
    <t>1999-04-22</t>
  </si>
  <si>
    <t>1999-04-23</t>
  </si>
  <si>
    <t>1999-04-24</t>
  </si>
  <si>
    <t>1999-04-25</t>
  </si>
  <si>
    <t>1999-04-26</t>
  </si>
  <si>
    <t>1999-04-27</t>
  </si>
  <si>
    <t>1999-04-28</t>
  </si>
  <si>
    <t>1999-04-29</t>
  </si>
  <si>
    <t>1999-04-30</t>
  </si>
  <si>
    <t>1999-05-01</t>
  </si>
  <si>
    <t>1999-05-02</t>
  </si>
  <si>
    <t>1999-05-03</t>
  </si>
  <si>
    <t>1999-05-04</t>
  </si>
  <si>
    <t>1999-05-05</t>
  </si>
  <si>
    <t>1999-05-06</t>
  </si>
  <si>
    <t>1999-05-07</t>
  </si>
  <si>
    <t>1999-05-08</t>
  </si>
  <si>
    <t>1999-05-09</t>
  </si>
  <si>
    <t>1999-05-10</t>
  </si>
  <si>
    <t>1999-05-11</t>
  </si>
  <si>
    <t>1999-05-12</t>
  </si>
  <si>
    <t>1999-05-13</t>
  </si>
  <si>
    <t>1999-05-14</t>
  </si>
  <si>
    <t>1999-05-15</t>
  </si>
  <si>
    <t>1999-05-16</t>
  </si>
  <si>
    <t>1999-05-17</t>
  </si>
  <si>
    <t>1999-05-18</t>
  </si>
  <si>
    <t>1999-05-19</t>
  </si>
  <si>
    <t>1999-05-20</t>
  </si>
  <si>
    <t>1999-05-21</t>
  </si>
  <si>
    <t>1999-05-22</t>
  </si>
  <si>
    <t>1999-05-23</t>
  </si>
  <si>
    <t>1999-05-24</t>
  </si>
  <si>
    <t>1999-05-25</t>
  </si>
  <si>
    <t>1999-05-26</t>
  </si>
  <si>
    <t>1999-05-27</t>
  </si>
  <si>
    <t>1999-05-28</t>
  </si>
  <si>
    <t>1999-05-29</t>
  </si>
  <si>
    <t>1999-05-30</t>
  </si>
  <si>
    <t>1999-05-31</t>
  </si>
  <si>
    <t>1999-06-01</t>
  </si>
  <si>
    <t>1999-06-02</t>
  </si>
  <si>
    <t>1999-06-03</t>
  </si>
  <si>
    <t>1999-06-04</t>
  </si>
  <si>
    <t>1999-06-05</t>
  </si>
  <si>
    <t>1999-06-06</t>
  </si>
  <si>
    <t>1999-06-07</t>
  </si>
  <si>
    <t>1999-06-08</t>
  </si>
  <si>
    <t>1999-06-09</t>
  </si>
  <si>
    <t>1999-06-10</t>
  </si>
  <si>
    <t>1999-06-11</t>
  </si>
  <si>
    <t>1999-06-12</t>
  </si>
  <si>
    <t>1999-06-13</t>
  </si>
  <si>
    <t>1999-06-14</t>
  </si>
  <si>
    <t>1999-06-15</t>
  </si>
  <si>
    <t>1999-06-16</t>
  </si>
  <si>
    <t>1999-06-17</t>
  </si>
  <si>
    <t>1999-06-18</t>
  </si>
  <si>
    <t>1999-06-19</t>
  </si>
  <si>
    <t>1999-06-20</t>
  </si>
  <si>
    <t>1999-06-21</t>
  </si>
  <si>
    <t>1999-06-22</t>
  </si>
  <si>
    <t>1999-06-23</t>
  </si>
  <si>
    <t>1999-06-24</t>
  </si>
  <si>
    <t>1999-06-25</t>
  </si>
  <si>
    <t>1999-06-26</t>
  </si>
  <si>
    <t>1999-06-27</t>
  </si>
  <si>
    <t>1999-06-28</t>
  </si>
  <si>
    <t>1999-06-29</t>
  </si>
  <si>
    <t>1999-06-30</t>
  </si>
  <si>
    <t>1999-07-01</t>
  </si>
  <si>
    <t>1999-07-02</t>
  </si>
  <si>
    <t>1999-07-03</t>
  </si>
  <si>
    <t>1999-07-04</t>
  </si>
  <si>
    <t>1999-07-05</t>
  </si>
  <si>
    <t>1999-07-06</t>
  </si>
  <si>
    <t>1999-07-07</t>
  </si>
  <si>
    <t>1999-07-08</t>
  </si>
  <si>
    <t>1999-07-09</t>
  </si>
  <si>
    <t>1999-07-10</t>
  </si>
  <si>
    <t>1999-07-11</t>
  </si>
  <si>
    <t>1999-07-12</t>
  </si>
  <si>
    <t>1999-07-13</t>
  </si>
  <si>
    <t>1999-07-14</t>
  </si>
  <si>
    <t>1999-07-15</t>
  </si>
  <si>
    <t>1999-07-16</t>
  </si>
  <si>
    <t>1999-07-17</t>
  </si>
  <si>
    <t>1999-07-18</t>
  </si>
  <si>
    <t>1999-07-19</t>
  </si>
  <si>
    <t>1999-07-20</t>
  </si>
  <si>
    <t>1999-07-21</t>
  </si>
  <si>
    <t>1999-07-22</t>
  </si>
  <si>
    <t>1999-07-23</t>
  </si>
  <si>
    <t>1999-07-24</t>
  </si>
  <si>
    <t>1999-07-25</t>
  </si>
  <si>
    <t>1999-07-26</t>
  </si>
  <si>
    <t>1999-07-27</t>
  </si>
  <si>
    <t>1999-07-28</t>
  </si>
  <si>
    <t>1999-07-29</t>
  </si>
  <si>
    <t>1999-07-30</t>
  </si>
  <si>
    <t>1999-07-31</t>
  </si>
  <si>
    <t>1999-08-01</t>
  </si>
  <si>
    <t>1999-08-02</t>
  </si>
  <si>
    <t>1999-08-03</t>
  </si>
  <si>
    <t>1999-08-04</t>
  </si>
  <si>
    <t>1999-08-05</t>
  </si>
  <si>
    <t>1999-08-06</t>
  </si>
  <si>
    <t>1999-08-07</t>
  </si>
  <si>
    <t>1999-08-08</t>
  </si>
  <si>
    <t>1999-08-09</t>
  </si>
  <si>
    <t>1999-08-10</t>
  </si>
  <si>
    <t>1999-08-11</t>
  </si>
  <si>
    <t>1999-08-12</t>
  </si>
  <si>
    <t>1999-08-13</t>
  </si>
  <si>
    <t>1999-08-14</t>
  </si>
  <si>
    <t>1999-08-15</t>
  </si>
  <si>
    <t>1999-08-16</t>
  </si>
  <si>
    <t>1999-08-17</t>
  </si>
  <si>
    <t>1999-08-18</t>
  </si>
  <si>
    <t>1999-08-19</t>
  </si>
  <si>
    <t>1999-08-20</t>
  </si>
  <si>
    <t>1999-08-21</t>
  </si>
  <si>
    <t>1999-08-22</t>
  </si>
  <si>
    <t>1999-08-23</t>
  </si>
  <si>
    <t>1999-08-24</t>
  </si>
  <si>
    <t>1999-08-25</t>
  </si>
  <si>
    <t>1999-08-26</t>
  </si>
  <si>
    <t>1999-08-27</t>
  </si>
  <si>
    <t>1999-08-28</t>
  </si>
  <si>
    <t>1999-08-29</t>
  </si>
  <si>
    <t>1999-08-30</t>
  </si>
  <si>
    <t>1999-08-31</t>
  </si>
  <si>
    <t>1999-09-01</t>
  </si>
  <si>
    <t>1999-09-02</t>
  </si>
  <si>
    <t>1999-09-03</t>
  </si>
  <si>
    <t>1999-09-04</t>
  </si>
  <si>
    <t>1999-09-05</t>
  </si>
  <si>
    <t>1999-09-06</t>
  </si>
  <si>
    <t>1999-09-07</t>
  </si>
  <si>
    <t>1999-09-08</t>
  </si>
  <si>
    <t>1999-09-09</t>
  </si>
  <si>
    <t>1999-09-10</t>
  </si>
  <si>
    <t>1999-09-11</t>
  </si>
  <si>
    <t>1999-09-12</t>
  </si>
  <si>
    <t>1999-09-13</t>
  </si>
  <si>
    <t>1999-09-14</t>
  </si>
  <si>
    <t>1999-09-15</t>
  </si>
  <si>
    <t>1999-09-16</t>
  </si>
  <si>
    <t>1999-09-17</t>
  </si>
  <si>
    <t>1999-09-18</t>
  </si>
  <si>
    <t>1999-09-19</t>
  </si>
  <si>
    <t>1999-09-20</t>
  </si>
  <si>
    <t>1999-09-21</t>
  </si>
  <si>
    <t>1999-09-22</t>
  </si>
  <si>
    <t>1999-09-23</t>
  </si>
  <si>
    <t>1999-09-24</t>
  </si>
  <si>
    <t>1999-09-25</t>
  </si>
  <si>
    <t>1999-09-26</t>
  </si>
  <si>
    <t>1999-09-27</t>
  </si>
  <si>
    <t>1999-09-28</t>
  </si>
  <si>
    <t>1999-09-29</t>
  </si>
  <si>
    <t>1999-09-30</t>
  </si>
  <si>
    <t>1999-10-01</t>
  </si>
  <si>
    <t>1999-10-02</t>
  </si>
  <si>
    <t>1999-10-03</t>
  </si>
  <si>
    <t>1999-10-04</t>
  </si>
  <si>
    <t>1999-10-05</t>
  </si>
  <si>
    <t>1999-10-06</t>
  </si>
  <si>
    <t>1999-10-07</t>
  </si>
  <si>
    <t>1999-10-08</t>
  </si>
  <si>
    <t>1999-10-09</t>
  </si>
  <si>
    <t>1999-10-10</t>
  </si>
  <si>
    <t>1999-10-11</t>
  </si>
  <si>
    <t>1999-10-12</t>
  </si>
  <si>
    <t>1999-10-13</t>
  </si>
  <si>
    <t>1999-10-14</t>
  </si>
  <si>
    <t>1999-10-15</t>
  </si>
  <si>
    <t>1999-10-16</t>
  </si>
  <si>
    <t>1999-10-17</t>
  </si>
  <si>
    <t>1999-10-18</t>
  </si>
  <si>
    <t>1999-10-19</t>
  </si>
  <si>
    <t>1999-10-20</t>
  </si>
  <si>
    <t>1999-10-21</t>
  </si>
  <si>
    <t>1999-10-22</t>
  </si>
  <si>
    <t>1999-10-23</t>
  </si>
  <si>
    <t>1999-10-24</t>
  </si>
  <si>
    <t>1999-10-25</t>
  </si>
  <si>
    <t>1999-10-26</t>
  </si>
  <si>
    <t>1999-10-27</t>
  </si>
  <si>
    <t>1999-10-28</t>
  </si>
  <si>
    <t>1999-10-29</t>
  </si>
  <si>
    <t>1999-10-30</t>
  </si>
  <si>
    <t>1999-10-31</t>
  </si>
  <si>
    <t>1999-11-01</t>
  </si>
  <si>
    <t>1999-11-02</t>
  </si>
  <si>
    <t>1999-11-03</t>
  </si>
  <si>
    <t>1999-11-04</t>
  </si>
  <si>
    <t>1999-11-05</t>
  </si>
  <si>
    <t>1999-11-06</t>
  </si>
  <si>
    <t>1999-11-07</t>
  </si>
  <si>
    <t>1999-11-08</t>
  </si>
  <si>
    <t>1999-11-09</t>
  </si>
  <si>
    <t>1999-11-10</t>
  </si>
  <si>
    <t>1999-11-11</t>
  </si>
  <si>
    <t>1999-11-12</t>
  </si>
  <si>
    <t>1999-11-13</t>
  </si>
  <si>
    <t>1999-11-14</t>
  </si>
  <si>
    <t>1999-11-15</t>
  </si>
  <si>
    <t>1999-11-16</t>
  </si>
  <si>
    <t>1999-11-17</t>
  </si>
  <si>
    <t>1999-11-18</t>
  </si>
  <si>
    <t>1999-11-19</t>
  </si>
  <si>
    <t>1999-11-20</t>
  </si>
  <si>
    <t>1999-11-21</t>
  </si>
  <si>
    <t>1999-11-22</t>
  </si>
  <si>
    <t>1999-11-23</t>
  </si>
  <si>
    <t>1999-11-24</t>
  </si>
  <si>
    <t>1999-11-25</t>
  </si>
  <si>
    <t>1999-11-26</t>
  </si>
  <si>
    <t>1999-11-27</t>
  </si>
  <si>
    <t>1999-11-28</t>
  </si>
  <si>
    <t>1999-11-29</t>
  </si>
  <si>
    <t>1999-11-30</t>
  </si>
  <si>
    <t>1999-12-01</t>
  </si>
  <si>
    <t>1999-12-02</t>
  </si>
  <si>
    <t>1999-12-03</t>
  </si>
  <si>
    <t>1999-12-04</t>
  </si>
  <si>
    <t>1999-12-05</t>
  </si>
  <si>
    <t>1999-12-06</t>
  </si>
  <si>
    <t>1999-12-07</t>
  </si>
  <si>
    <t>1999-12-08</t>
  </si>
  <si>
    <t>1999-12-09</t>
  </si>
  <si>
    <t>1999-12-10</t>
  </si>
  <si>
    <t>1999-12-11</t>
  </si>
  <si>
    <t>1999-12-12</t>
  </si>
  <si>
    <t>1999-12-13</t>
  </si>
  <si>
    <t>1999-12-14</t>
  </si>
  <si>
    <t>1999-12-15</t>
  </si>
  <si>
    <t>1999-12-16</t>
  </si>
  <si>
    <t>1999-12-17</t>
  </si>
  <si>
    <t>1999-12-18</t>
  </si>
  <si>
    <t>1999-12-19</t>
  </si>
  <si>
    <t>1999-12-20</t>
  </si>
  <si>
    <t>1999-12-21</t>
  </si>
  <si>
    <t>1999-12-22</t>
  </si>
  <si>
    <t>1999-12-23</t>
  </si>
  <si>
    <t>1999-12-24</t>
  </si>
  <si>
    <t>1999-12-25</t>
  </si>
  <si>
    <t>1999-12-26</t>
  </si>
  <si>
    <t>1999-12-27</t>
  </si>
  <si>
    <t>1999-12-28</t>
  </si>
  <si>
    <t>1999-12-29</t>
  </si>
  <si>
    <t>1999-12-30</t>
  </si>
  <si>
    <t>1999-12-31</t>
  </si>
  <si>
    <t>2000-01-01</t>
  </si>
  <si>
    <t>2000-01-02</t>
  </si>
  <si>
    <t>2000-01-03</t>
  </si>
  <si>
    <t>2000-01-04</t>
  </si>
  <si>
    <t>2000-01-05</t>
  </si>
  <si>
    <t>2000-01-06</t>
  </si>
  <si>
    <t>2000-01-07</t>
  </si>
  <si>
    <t>2000-01-08</t>
  </si>
  <si>
    <t>2000-01-09</t>
  </si>
  <si>
    <t>2000-01-10</t>
  </si>
  <si>
    <t>2000-01-11</t>
  </si>
  <si>
    <t>2000-01-12</t>
  </si>
  <si>
    <t>2000-01-13</t>
  </si>
  <si>
    <t>2000-01-14</t>
  </si>
  <si>
    <t>2000-01-15</t>
  </si>
  <si>
    <t>2000-01-16</t>
  </si>
  <si>
    <t>2000-01-17</t>
  </si>
  <si>
    <t>2000-01-18</t>
  </si>
  <si>
    <t>2000-01-19</t>
  </si>
  <si>
    <t>2000-01-20</t>
  </si>
  <si>
    <t>2000-01-21</t>
  </si>
  <si>
    <t>2000-01-22</t>
  </si>
  <si>
    <t>2000-01-23</t>
  </si>
  <si>
    <t>2000-01-24</t>
  </si>
  <si>
    <t>2000-01-25</t>
  </si>
  <si>
    <t>2000-01-26</t>
  </si>
  <si>
    <t>2000-01-27</t>
  </si>
  <si>
    <t>2000-01-28</t>
  </si>
  <si>
    <t>2000-01-29</t>
  </si>
  <si>
    <t>2000-01-30</t>
  </si>
  <si>
    <t>2000-01-31</t>
  </si>
  <si>
    <t>2000-02-01</t>
  </si>
  <si>
    <t>2000-02-02</t>
  </si>
  <si>
    <t>2000-02-03</t>
  </si>
  <si>
    <t>2000-02-04</t>
  </si>
  <si>
    <t>2000-02-05</t>
  </si>
  <si>
    <t>2000-02-06</t>
  </si>
  <si>
    <t>2000-02-07</t>
  </si>
  <si>
    <t>2000-02-08</t>
  </si>
  <si>
    <t>2000-02-09</t>
  </si>
  <si>
    <t>2000-02-10</t>
  </si>
  <si>
    <t>2000-02-11</t>
  </si>
  <si>
    <t>2000-02-12</t>
  </si>
  <si>
    <t>2000-02-13</t>
  </si>
  <si>
    <t>2000-02-14</t>
  </si>
  <si>
    <t>2000-02-15</t>
  </si>
  <si>
    <t>2000-02-16</t>
  </si>
  <si>
    <t>2000-02-17</t>
  </si>
  <si>
    <t>2000-02-18</t>
  </si>
  <si>
    <t>2000-02-19</t>
  </si>
  <si>
    <t>2000-02-20</t>
  </si>
  <si>
    <t>2000-02-21</t>
  </si>
  <si>
    <t>2000-02-22</t>
  </si>
  <si>
    <t>2000-02-23</t>
  </si>
  <si>
    <t>2000-02-24</t>
  </si>
  <si>
    <t>2000-02-25</t>
  </si>
  <si>
    <t>2000-02-26</t>
  </si>
  <si>
    <t>2000-02-27</t>
  </si>
  <si>
    <t>2000-02-28</t>
  </si>
  <si>
    <t>2000-02-29</t>
  </si>
  <si>
    <t>2000-03-01</t>
  </si>
  <si>
    <t>2000-03-02</t>
  </si>
  <si>
    <t>2000-03-03</t>
  </si>
  <si>
    <t>2000-03-04</t>
  </si>
  <si>
    <t>2000-03-05</t>
  </si>
  <si>
    <t>2000-03-06</t>
  </si>
  <si>
    <t>2000-03-07</t>
  </si>
  <si>
    <t>2000-03-08</t>
  </si>
  <si>
    <t>2000-03-09</t>
  </si>
  <si>
    <t>2000-03-10</t>
  </si>
  <si>
    <t>2000-03-11</t>
  </si>
  <si>
    <t>2000-03-12</t>
  </si>
  <si>
    <t>2000-03-13</t>
  </si>
  <si>
    <t>2000-03-14</t>
  </si>
  <si>
    <t>2000-03-15</t>
  </si>
  <si>
    <t>2000-03-16</t>
  </si>
  <si>
    <t>2000-03-17</t>
  </si>
  <si>
    <t>2000-03-18</t>
  </si>
  <si>
    <t>2000-03-19</t>
  </si>
  <si>
    <t>2000-03-20</t>
  </si>
  <si>
    <t>2000-03-21</t>
  </si>
  <si>
    <t>2000-03-22</t>
  </si>
  <si>
    <t>2000-03-23</t>
  </si>
  <si>
    <t>2000-03-24</t>
  </si>
  <si>
    <t>2000-03-25</t>
  </si>
  <si>
    <t>2000-03-26</t>
  </si>
  <si>
    <t>2000-03-27</t>
  </si>
  <si>
    <t>2000-03-28</t>
  </si>
  <si>
    <t>2000-03-29</t>
  </si>
  <si>
    <t>2000-03-30</t>
  </si>
  <si>
    <t>2000-03-31</t>
  </si>
  <si>
    <t>2000-04-01</t>
  </si>
  <si>
    <t>2000-04-02</t>
  </si>
  <si>
    <t>2000-04-03</t>
  </si>
  <si>
    <t>2000-04-04</t>
  </si>
  <si>
    <t>2000-04-05</t>
  </si>
  <si>
    <t>2000-04-06</t>
  </si>
  <si>
    <t>2000-04-07</t>
  </si>
  <si>
    <t>2000-04-08</t>
  </si>
  <si>
    <t>2000-04-09</t>
  </si>
  <si>
    <t>2000-04-10</t>
  </si>
  <si>
    <t>2000-04-11</t>
  </si>
  <si>
    <t>2000-04-12</t>
  </si>
  <si>
    <t>2000-04-13</t>
  </si>
  <si>
    <t>2000-04-14</t>
  </si>
  <si>
    <t>2000-04-15</t>
  </si>
  <si>
    <t>2000-04-16</t>
  </si>
  <si>
    <t>2000-04-17</t>
  </si>
  <si>
    <t>2000-04-18</t>
  </si>
  <si>
    <t>2000-04-19</t>
  </si>
  <si>
    <t>2000-04-20</t>
  </si>
  <si>
    <t>2000-04-21</t>
  </si>
  <si>
    <t>2000-04-22</t>
  </si>
  <si>
    <t>2000-04-23</t>
  </si>
  <si>
    <t>2000-04-24</t>
  </si>
  <si>
    <t>2000-04-25</t>
  </si>
  <si>
    <t>2000-04-26</t>
  </si>
  <si>
    <t>2000-04-27</t>
  </si>
  <si>
    <t>2000-04-28</t>
  </si>
  <si>
    <t>2000-04-29</t>
  </si>
  <si>
    <t>2000-04-30</t>
  </si>
  <si>
    <t>2000-05-01</t>
  </si>
  <si>
    <t>2000-05-02</t>
  </si>
  <si>
    <t>2000-05-03</t>
  </si>
  <si>
    <t>2000-05-04</t>
  </si>
  <si>
    <t>2000-05-05</t>
  </si>
  <si>
    <t>2000-05-06</t>
  </si>
  <si>
    <t>2000-05-07</t>
  </si>
  <si>
    <t>2000-05-08</t>
  </si>
  <si>
    <t>2000-05-09</t>
  </si>
  <si>
    <t>2000-05-10</t>
  </si>
  <si>
    <t>2000-05-11</t>
  </si>
  <si>
    <t>2000-05-12</t>
  </si>
  <si>
    <t>2000-05-13</t>
  </si>
  <si>
    <t>2000-05-14</t>
  </si>
  <si>
    <t>2000-05-15</t>
  </si>
  <si>
    <t>2000-05-16</t>
  </si>
  <si>
    <t>2000-05-17</t>
  </si>
  <si>
    <t>2000-05-18</t>
  </si>
  <si>
    <t>2000-05-19</t>
  </si>
  <si>
    <t>2000-05-20</t>
  </si>
  <si>
    <t>2000-05-21</t>
  </si>
  <si>
    <t>2000-05-22</t>
  </si>
  <si>
    <t>2000-05-23</t>
  </si>
  <si>
    <t>2000-05-24</t>
  </si>
  <si>
    <t>2000-05-25</t>
  </si>
  <si>
    <t>2000-05-26</t>
  </si>
  <si>
    <t>2000-05-27</t>
  </si>
  <si>
    <t>2000-05-28</t>
  </si>
  <si>
    <t>2000-05-29</t>
  </si>
  <si>
    <t>2000-05-30</t>
  </si>
  <si>
    <t>2000-05-31</t>
  </si>
  <si>
    <t>2000-06-01</t>
  </si>
  <si>
    <t>2000-06-02</t>
  </si>
  <si>
    <t>2000-06-03</t>
  </si>
  <si>
    <t>2000-06-04</t>
  </si>
  <si>
    <t>2000-06-05</t>
  </si>
  <si>
    <t>2000-06-06</t>
  </si>
  <si>
    <t>2000-06-07</t>
  </si>
  <si>
    <t>2000-06-08</t>
  </si>
  <si>
    <t>2000-06-09</t>
  </si>
  <si>
    <t>2000-06-10</t>
  </si>
  <si>
    <t>2000-06-11</t>
  </si>
  <si>
    <t>2000-06-12</t>
  </si>
  <si>
    <t>2000-06-13</t>
  </si>
  <si>
    <t>2000-06-14</t>
  </si>
  <si>
    <t>2000-06-15</t>
  </si>
  <si>
    <t>2000-06-16</t>
  </si>
  <si>
    <t>2000-06-17</t>
  </si>
  <si>
    <t>2000-06-18</t>
  </si>
  <si>
    <t>2000-06-19</t>
  </si>
  <si>
    <t>2000-06-20</t>
  </si>
  <si>
    <t>2000-06-21</t>
  </si>
  <si>
    <t>2000-06-22</t>
  </si>
  <si>
    <t>2000-06-23</t>
  </si>
  <si>
    <t>2000-06-24</t>
  </si>
  <si>
    <t>2000-06-25</t>
  </si>
  <si>
    <t>2000-06-26</t>
  </si>
  <si>
    <t>2000-06-27</t>
  </si>
  <si>
    <t>2000-06-28</t>
  </si>
  <si>
    <t>2000-06-29</t>
  </si>
  <si>
    <t>2000-06-30</t>
  </si>
  <si>
    <t>2000-07-01</t>
  </si>
  <si>
    <t>2000-07-02</t>
  </si>
  <si>
    <t>2000-07-03</t>
  </si>
  <si>
    <t>2000-07-04</t>
  </si>
  <si>
    <t>2000-07-05</t>
  </si>
  <si>
    <t>2000-07-06</t>
  </si>
  <si>
    <t>2000-07-07</t>
  </si>
  <si>
    <t>2000-07-08</t>
  </si>
  <si>
    <t>2000-07-09</t>
  </si>
  <si>
    <t>2000-07-10</t>
  </si>
  <si>
    <t>2000-07-11</t>
  </si>
  <si>
    <t>2000-07-12</t>
  </si>
  <si>
    <t>2000-07-13</t>
  </si>
  <si>
    <t>2000-07-14</t>
  </si>
  <si>
    <t>2000-07-15</t>
  </si>
  <si>
    <t>2000-07-16</t>
  </si>
  <si>
    <t>2000-07-17</t>
  </si>
  <si>
    <t>2000-07-18</t>
  </si>
  <si>
    <t>2000-07-19</t>
  </si>
  <si>
    <t>2000-07-20</t>
  </si>
  <si>
    <t>2000-07-21</t>
  </si>
  <si>
    <t>2000-07-22</t>
  </si>
  <si>
    <t>2000-07-23</t>
  </si>
  <si>
    <t>2000-07-24</t>
  </si>
  <si>
    <t>2000-07-25</t>
  </si>
  <si>
    <t>2000-07-26</t>
  </si>
  <si>
    <t>2000-07-27</t>
  </si>
  <si>
    <t>2000-07-28</t>
  </si>
  <si>
    <t>2000-07-29</t>
  </si>
  <si>
    <t>2000-07-30</t>
  </si>
  <si>
    <t>2000-07-31</t>
  </si>
  <si>
    <t>2000-08-01</t>
  </si>
  <si>
    <t>2000-08-02</t>
  </si>
  <si>
    <t>2000-08-03</t>
  </si>
  <si>
    <t>2000-08-04</t>
  </si>
  <si>
    <t>2000-08-05</t>
  </si>
  <si>
    <t>2000-08-06</t>
  </si>
  <si>
    <t>2000-08-07</t>
  </si>
  <si>
    <t>2000-08-08</t>
  </si>
  <si>
    <t>2000-08-09</t>
  </si>
  <si>
    <t>2000-08-10</t>
  </si>
  <si>
    <t>2000-08-11</t>
  </si>
  <si>
    <t>2000-08-12</t>
  </si>
  <si>
    <t>2000-08-13</t>
  </si>
  <si>
    <t>2000-08-14</t>
  </si>
  <si>
    <t>2000-08-15</t>
  </si>
  <si>
    <t>2000-08-16</t>
  </si>
  <si>
    <t>2000-08-17</t>
  </si>
  <si>
    <t>2000-08-18</t>
  </si>
  <si>
    <t>2000-08-19</t>
  </si>
  <si>
    <t>2000-08-20</t>
  </si>
  <si>
    <t>2000-08-21</t>
  </si>
  <si>
    <t>2000-08-22</t>
  </si>
  <si>
    <t>2000-08-23</t>
  </si>
  <si>
    <t>2000-08-24</t>
  </si>
  <si>
    <t>2000-08-25</t>
  </si>
  <si>
    <t>2000-08-26</t>
  </si>
  <si>
    <t>2000-08-27</t>
  </si>
  <si>
    <t>2000-08-28</t>
  </si>
  <si>
    <t>2000-08-29</t>
  </si>
  <si>
    <t>2000-08-30</t>
  </si>
  <si>
    <t>2000-08-31</t>
  </si>
  <si>
    <t>2000-09-01</t>
  </si>
  <si>
    <t>2000-09-02</t>
  </si>
  <si>
    <t>2000-09-03</t>
  </si>
  <si>
    <t>2000-09-04</t>
  </si>
  <si>
    <t>2000-09-05</t>
  </si>
  <si>
    <t>2000-09-06</t>
  </si>
  <si>
    <t>2000-09-07</t>
  </si>
  <si>
    <t>2000-09-08</t>
  </si>
  <si>
    <t>2000-09-09</t>
  </si>
  <si>
    <t>2000-09-10</t>
  </si>
  <si>
    <t>2000-09-11</t>
  </si>
  <si>
    <t>2000-09-12</t>
  </si>
  <si>
    <t>2000-09-13</t>
  </si>
  <si>
    <t>2000-09-14</t>
  </si>
  <si>
    <t>2000-09-15</t>
  </si>
  <si>
    <t>2000-09-16</t>
  </si>
  <si>
    <t>2000-09-17</t>
  </si>
  <si>
    <t>2000-09-18</t>
  </si>
  <si>
    <t>2000-09-19</t>
  </si>
  <si>
    <t>2000-09-20</t>
  </si>
  <si>
    <t>2000-09-21</t>
  </si>
  <si>
    <t>2000-09-22</t>
  </si>
  <si>
    <t>2000-09-23</t>
  </si>
  <si>
    <t>2000-09-24</t>
  </si>
  <si>
    <t>2000-09-25</t>
  </si>
  <si>
    <t>2000-09-26</t>
  </si>
  <si>
    <t>2000-09-27</t>
  </si>
  <si>
    <t>2000-09-28</t>
  </si>
  <si>
    <t>2000-09-29</t>
  </si>
  <si>
    <t>2000-09-30</t>
  </si>
  <si>
    <t>2000-10-01</t>
  </si>
  <si>
    <t>2000-10-02</t>
  </si>
  <si>
    <t>2000-10-03</t>
  </si>
  <si>
    <t>2000-10-04</t>
  </si>
  <si>
    <t>2000-10-05</t>
  </si>
  <si>
    <t>2000-10-06</t>
  </si>
  <si>
    <t>2000-10-07</t>
  </si>
  <si>
    <t>2000-10-08</t>
  </si>
  <si>
    <t>2000-10-09</t>
  </si>
  <si>
    <t>2000-10-10</t>
  </si>
  <si>
    <t>2000-10-11</t>
  </si>
  <si>
    <t>2000-10-12</t>
  </si>
  <si>
    <t>2000-10-13</t>
  </si>
  <si>
    <t>2000-10-14</t>
  </si>
  <si>
    <t>2000-10-15</t>
  </si>
  <si>
    <t>2000-10-16</t>
  </si>
  <si>
    <t>2000-10-17</t>
  </si>
  <si>
    <t>2000-10-18</t>
  </si>
  <si>
    <t>2000-10-19</t>
  </si>
  <si>
    <t>2000-10-20</t>
  </si>
  <si>
    <t>2000-10-21</t>
  </si>
  <si>
    <t>2000-10-22</t>
  </si>
  <si>
    <t>2000-10-23</t>
  </si>
  <si>
    <t>2000-10-24</t>
  </si>
  <si>
    <t>2000-10-25</t>
  </si>
  <si>
    <t>2000-10-26</t>
  </si>
  <si>
    <t>2000-10-27</t>
  </si>
  <si>
    <t>2000-10-28</t>
  </si>
  <si>
    <t>2000-10-29</t>
  </si>
  <si>
    <t>2000-10-30</t>
  </si>
  <si>
    <t>2000-10-31</t>
  </si>
  <si>
    <t>2000-11-01</t>
  </si>
  <si>
    <t>2000-11-02</t>
  </si>
  <si>
    <t>2000-11-03</t>
  </si>
  <si>
    <t>2000-11-04</t>
  </si>
  <si>
    <t>2000-11-05</t>
  </si>
  <si>
    <t>2000-11-06</t>
  </si>
  <si>
    <t>2000-11-07</t>
  </si>
  <si>
    <t>2000-11-08</t>
  </si>
  <si>
    <t>2000-11-09</t>
  </si>
  <si>
    <t>2000-11-10</t>
  </si>
  <si>
    <t>2000-11-11</t>
  </si>
  <si>
    <t>2000-11-12</t>
  </si>
  <si>
    <t>2000-11-13</t>
  </si>
  <si>
    <t>2000-11-14</t>
  </si>
  <si>
    <t>2000-11-15</t>
  </si>
  <si>
    <t>2000-11-16</t>
  </si>
  <si>
    <t>2000-11-17</t>
  </si>
  <si>
    <t>2000-11-18</t>
  </si>
  <si>
    <t>2000-11-19</t>
  </si>
  <si>
    <t>2000-11-20</t>
  </si>
  <si>
    <t>2000-11-21</t>
  </si>
  <si>
    <t>2000-11-22</t>
  </si>
  <si>
    <t>2000-11-23</t>
  </si>
  <si>
    <t>2000-11-24</t>
  </si>
  <si>
    <t>2000-11-25</t>
  </si>
  <si>
    <t>2000-11-26</t>
  </si>
  <si>
    <t>2000-11-27</t>
  </si>
  <si>
    <t>2000-11-28</t>
  </si>
  <si>
    <t>2000-11-29</t>
  </si>
  <si>
    <t>2000-11-30</t>
  </si>
  <si>
    <t>2000-12-01</t>
  </si>
  <si>
    <t>2000-12-02</t>
  </si>
  <si>
    <t>2000-12-03</t>
  </si>
  <si>
    <t>2000-12-04</t>
  </si>
  <si>
    <t>2000-12-05</t>
  </si>
  <si>
    <t>2000-12-06</t>
  </si>
  <si>
    <t>2000-12-07</t>
  </si>
  <si>
    <t>2000-12-08</t>
  </si>
  <si>
    <t>2000-12-09</t>
  </si>
  <si>
    <t>2000-12-10</t>
  </si>
  <si>
    <t>2000-12-11</t>
  </si>
  <si>
    <t>2000-12-13</t>
  </si>
  <si>
    <t>2000-12-14</t>
  </si>
  <si>
    <t>2000-12-15</t>
  </si>
  <si>
    <t>2000-12-16</t>
  </si>
  <si>
    <t>2000-12-17</t>
  </si>
  <si>
    <t>2000-12-18</t>
  </si>
  <si>
    <t>2000-12-19</t>
  </si>
  <si>
    <t>2000-12-20</t>
  </si>
  <si>
    <t>2000-12-21</t>
  </si>
  <si>
    <t>2000-12-22</t>
  </si>
  <si>
    <t>2000-12-23</t>
  </si>
  <si>
    <t>2000-12-24</t>
  </si>
  <si>
    <t>2000-12-25</t>
  </si>
  <si>
    <t>2000-12-26</t>
  </si>
  <si>
    <t>2000-12-27</t>
  </si>
  <si>
    <t>2000-12-28</t>
  </si>
  <si>
    <t>2000-12-29</t>
  </si>
  <si>
    <t>2000-12-30</t>
  </si>
  <si>
    <t>2000-12-31</t>
  </si>
  <si>
    <t>2001-01-01</t>
  </si>
  <si>
    <t>2001-01-02</t>
  </si>
  <si>
    <t>2001-01-03</t>
  </si>
  <si>
    <t>2001-01-04</t>
  </si>
  <si>
    <t>2001-01-05</t>
  </si>
  <si>
    <t>2001-01-06</t>
  </si>
  <si>
    <t>2001-01-07</t>
  </si>
  <si>
    <t>2001-01-08</t>
  </si>
  <si>
    <t>2001-01-09</t>
  </si>
  <si>
    <t>2001-01-10</t>
  </si>
  <si>
    <t>2001-01-11</t>
  </si>
  <si>
    <t>2001-01-12</t>
  </si>
  <si>
    <t>2001-01-13</t>
  </si>
  <si>
    <t>2001-01-14</t>
  </si>
  <si>
    <t>2001-01-15</t>
  </si>
  <si>
    <t>2001-01-16</t>
  </si>
  <si>
    <t>2001-01-17</t>
  </si>
  <si>
    <t>2001-01-18</t>
  </si>
  <si>
    <t>2001-01-19</t>
  </si>
  <si>
    <t>2001-01-20</t>
  </si>
  <si>
    <t>2001-01-21</t>
  </si>
  <si>
    <t>2001-01-22</t>
  </si>
  <si>
    <t>2001-01-23</t>
  </si>
  <si>
    <t>2001-01-24</t>
  </si>
  <si>
    <t>2001-01-25</t>
  </si>
  <si>
    <t>2001-01-26</t>
  </si>
  <si>
    <t>2001-01-27</t>
  </si>
  <si>
    <t>2001-01-28</t>
  </si>
  <si>
    <t>2001-01-29</t>
  </si>
  <si>
    <t>2001-01-30</t>
  </si>
  <si>
    <t>2001-01-31</t>
  </si>
  <si>
    <t>2001-02-01</t>
  </si>
  <si>
    <t>2001-02-02</t>
  </si>
  <si>
    <t>2001-02-03</t>
  </si>
  <si>
    <t>2001-02-04</t>
  </si>
  <si>
    <t>2001-02-05</t>
  </si>
  <si>
    <t>2001-02-06</t>
  </si>
  <si>
    <t>2001-02-07</t>
  </si>
  <si>
    <t>2001-02-08</t>
  </si>
  <si>
    <t>2001-02-09</t>
  </si>
  <si>
    <t>2001-02-10</t>
  </si>
  <si>
    <t>2001-02-11</t>
  </si>
  <si>
    <t>2001-02-12</t>
  </si>
  <si>
    <t>2001-02-13</t>
  </si>
  <si>
    <t>2001-02-14</t>
  </si>
  <si>
    <t>2001-02-15</t>
  </si>
  <si>
    <t>2001-02-16</t>
  </si>
  <si>
    <t>2001-02-17</t>
  </si>
  <si>
    <t>2001-02-18</t>
  </si>
  <si>
    <t>2001-02-19</t>
  </si>
  <si>
    <t>2001-02-20</t>
  </si>
  <si>
    <t>2001-02-21</t>
  </si>
  <si>
    <t>2001-02-22</t>
  </si>
  <si>
    <t>2001-02-23</t>
  </si>
  <si>
    <t>2001-02-24</t>
  </si>
  <si>
    <t>2001-02-25</t>
  </si>
  <si>
    <t>2001-02-26</t>
  </si>
  <si>
    <t>2001-02-27</t>
  </si>
  <si>
    <t>2001-02-28</t>
  </si>
  <si>
    <t>2001-03-01</t>
  </si>
  <si>
    <t>2001-03-02</t>
  </si>
  <si>
    <t>2001-03-03</t>
  </si>
  <si>
    <t>2001-03-04</t>
  </si>
  <si>
    <t>2001-03-05</t>
  </si>
  <si>
    <t>2001-03-06</t>
  </si>
  <si>
    <t>2001-03-07</t>
  </si>
  <si>
    <t>2001-03-08</t>
  </si>
  <si>
    <t>2001-03-09</t>
  </si>
  <si>
    <t>2001-03-10</t>
  </si>
  <si>
    <t>2001-03-11</t>
  </si>
  <si>
    <t>2001-03-12</t>
  </si>
  <si>
    <t>2001-03-13</t>
  </si>
  <si>
    <t>2001-03-14</t>
  </si>
  <si>
    <t>2001-03-15</t>
  </si>
  <si>
    <t>2001-03-16</t>
  </si>
  <si>
    <t>2001-03-17</t>
  </si>
  <si>
    <t>2001-03-18</t>
  </si>
  <si>
    <t>2001-03-19</t>
  </si>
  <si>
    <t>2001-03-20</t>
  </si>
  <si>
    <t>2001-03-21</t>
  </si>
  <si>
    <t>2001-03-22</t>
  </si>
  <si>
    <t>2001-03-23</t>
  </si>
  <si>
    <t>2001-03-24</t>
  </si>
  <si>
    <t>2001-03-25</t>
  </si>
  <si>
    <t>2001-03-26</t>
  </si>
  <si>
    <t>2001-03-27</t>
  </si>
  <si>
    <t>2001-03-28</t>
  </si>
  <si>
    <t>2001-03-29</t>
  </si>
  <si>
    <t>2001-03-30</t>
  </si>
  <si>
    <t>2001-03-31</t>
  </si>
  <si>
    <t>2001-04-01</t>
  </si>
  <si>
    <t>2001-04-02</t>
  </si>
  <si>
    <t>2001-04-03</t>
  </si>
  <si>
    <t>2001-04-04</t>
  </si>
  <si>
    <t>2001-04-05</t>
  </si>
  <si>
    <t>2001-04-06</t>
  </si>
  <si>
    <t>2001-04-07</t>
  </si>
  <si>
    <t>2001-04-08</t>
  </si>
  <si>
    <t>2001-04-09</t>
  </si>
  <si>
    <t>2001-04-10</t>
  </si>
  <si>
    <t>2001-04-11</t>
  </si>
  <si>
    <t>2001-04-12</t>
  </si>
  <si>
    <t>2001-04-13</t>
  </si>
  <si>
    <t>2001-04-14</t>
  </si>
  <si>
    <t>2001-04-15</t>
  </si>
  <si>
    <t>2001-04-16</t>
  </si>
  <si>
    <t>2001-04-17</t>
  </si>
  <si>
    <t>2001-04-18</t>
  </si>
  <si>
    <t>2001-04-19</t>
  </si>
  <si>
    <t>2001-04-20</t>
  </si>
  <si>
    <t>2001-04-21</t>
  </si>
  <si>
    <t>2001-04-22</t>
  </si>
  <si>
    <t>2001-04-23</t>
  </si>
  <si>
    <t>2001-04-24</t>
  </si>
  <si>
    <t>2001-04-25</t>
  </si>
  <si>
    <t>2001-04-26</t>
  </si>
  <si>
    <t>2001-04-27</t>
  </si>
  <si>
    <t>2001-04-28</t>
  </si>
  <si>
    <t>2001-04-29</t>
  </si>
  <si>
    <t>2001-04-30</t>
  </si>
  <si>
    <t>2001-05-01</t>
  </si>
  <si>
    <t>2001-05-02</t>
  </si>
  <si>
    <t>2001-05-03</t>
  </si>
  <si>
    <t>2001-05-04</t>
  </si>
  <si>
    <t>2001-05-05</t>
  </si>
  <si>
    <t>2001-05-06</t>
  </si>
  <si>
    <t>2001-05-07</t>
  </si>
  <si>
    <t>2001-05-08</t>
  </si>
  <si>
    <t>2001-05-09</t>
  </si>
  <si>
    <t>2001-05-10</t>
  </si>
  <si>
    <t>2001-05-11</t>
  </si>
  <si>
    <t>2001-05-12</t>
  </si>
  <si>
    <t>2001-05-13</t>
  </si>
  <si>
    <t>2001-05-14</t>
  </si>
  <si>
    <t>2001-05-15</t>
  </si>
  <si>
    <t>2001-05-16</t>
  </si>
  <si>
    <t>2001-05-17</t>
  </si>
  <si>
    <t>2001-05-18</t>
  </si>
  <si>
    <t>2001-05-19</t>
  </si>
  <si>
    <t>2001-05-20</t>
  </si>
  <si>
    <t>2001-05-21</t>
  </si>
  <si>
    <t>2001-05-22</t>
  </si>
  <si>
    <t>2001-05-23</t>
  </si>
  <si>
    <t>2001-05-24</t>
  </si>
  <si>
    <t>2001-05-25</t>
  </si>
  <si>
    <t>2001-05-26</t>
  </si>
  <si>
    <t>2001-05-27</t>
  </si>
  <si>
    <t>2001-05-28</t>
  </si>
  <si>
    <t>2001-05-30</t>
  </si>
  <si>
    <t>2001-05-31</t>
  </si>
  <si>
    <t>2001-06-01</t>
  </si>
  <si>
    <t>2001-06-02</t>
  </si>
  <si>
    <t>2001-06-03</t>
  </si>
  <si>
    <t>2001-06-04</t>
  </si>
  <si>
    <t>2001-06-05</t>
  </si>
  <si>
    <t>2001-06-06</t>
  </si>
  <si>
    <t>2001-06-07</t>
  </si>
  <si>
    <t>2001-06-08</t>
  </si>
  <si>
    <t>2001-06-09</t>
  </si>
  <si>
    <t>2001-06-10</t>
  </si>
  <si>
    <t>2001-06-11</t>
  </si>
  <si>
    <t>2001-06-12</t>
  </si>
  <si>
    <t>2001-06-13</t>
  </si>
  <si>
    <t>2001-06-14</t>
  </si>
  <si>
    <t>2001-06-15</t>
  </si>
  <si>
    <t>2001-06-16</t>
  </si>
  <si>
    <t>2001-06-17</t>
  </si>
  <si>
    <t>2001-06-18</t>
  </si>
  <si>
    <t>2001-06-19</t>
  </si>
  <si>
    <t>2001-06-20</t>
  </si>
  <si>
    <t>2001-06-21</t>
  </si>
  <si>
    <t>2001-06-22</t>
  </si>
  <si>
    <t>2001-06-23</t>
  </si>
  <si>
    <t>2001-06-24</t>
  </si>
  <si>
    <t>2001-06-25</t>
  </si>
  <si>
    <t>2001-06-26</t>
  </si>
  <si>
    <t>2001-06-27</t>
  </si>
  <si>
    <t>2001-06-28</t>
  </si>
  <si>
    <t>2001-06-29</t>
  </si>
  <si>
    <t>2001-06-30</t>
  </si>
  <si>
    <t>2001-07-01</t>
  </si>
  <si>
    <t>2001-07-02</t>
  </si>
  <si>
    <t>2001-07-03</t>
  </si>
  <si>
    <t>2001-07-04</t>
  </si>
  <si>
    <t>2001-07-05</t>
  </si>
  <si>
    <t>2001-07-06</t>
  </si>
  <si>
    <t>2001-07-07</t>
  </si>
  <si>
    <t>2001-07-08</t>
  </si>
  <si>
    <t>2001-07-09</t>
  </si>
  <si>
    <t>2001-07-10</t>
  </si>
  <si>
    <t>2001-07-11</t>
  </si>
  <si>
    <t>2001-07-12</t>
  </si>
  <si>
    <t>2001-07-13</t>
  </si>
  <si>
    <t>2001-07-14</t>
  </si>
  <si>
    <t>2001-07-15</t>
  </si>
  <si>
    <t>2001-07-16</t>
  </si>
  <si>
    <t>2001-07-17</t>
  </si>
  <si>
    <t>2001-07-18</t>
  </si>
  <si>
    <t>2001-07-19</t>
  </si>
  <si>
    <t>2001-07-20</t>
  </si>
  <si>
    <t>2001-07-21</t>
  </si>
  <si>
    <t>2001-07-22</t>
  </si>
  <si>
    <t>2001-07-23</t>
  </si>
  <si>
    <t>2001-07-24</t>
  </si>
  <si>
    <t>2001-07-25</t>
  </si>
  <si>
    <t>2001-07-26</t>
  </si>
  <si>
    <t>2001-07-27</t>
  </si>
  <si>
    <t>2001-07-28</t>
  </si>
  <si>
    <t>2001-07-29</t>
  </si>
  <si>
    <t>2001-07-30</t>
  </si>
  <si>
    <t>2001-07-31</t>
  </si>
  <si>
    <t>2001-08-01</t>
  </si>
  <si>
    <t>2001-08-02</t>
  </si>
  <si>
    <t>2001-08-03</t>
  </si>
  <si>
    <t>2001-08-04</t>
  </si>
  <si>
    <t>2001-08-05</t>
  </si>
  <si>
    <t>2001-08-06</t>
  </si>
  <si>
    <t>2001-08-07</t>
  </si>
  <si>
    <t>2001-08-08</t>
  </si>
  <si>
    <t>2001-08-09</t>
  </si>
  <si>
    <t>2001-08-10</t>
  </si>
  <si>
    <t>2001-08-11</t>
  </si>
  <si>
    <t>2001-08-12</t>
  </si>
  <si>
    <t>2001-08-13</t>
  </si>
  <si>
    <t>2001-08-14</t>
  </si>
  <si>
    <t>2001-08-15</t>
  </si>
  <si>
    <t>2001-08-16</t>
  </si>
  <si>
    <t>2001-08-17</t>
  </si>
  <si>
    <t>2001-08-18</t>
  </si>
  <si>
    <t>2001-08-19</t>
  </si>
  <si>
    <t>2001-08-20</t>
  </si>
  <si>
    <t>2001-08-21</t>
  </si>
  <si>
    <t>2001-08-22</t>
  </si>
  <si>
    <t>2001-08-23</t>
  </si>
  <si>
    <t>2001-08-24</t>
  </si>
  <si>
    <t>2001-08-25</t>
  </si>
  <si>
    <t>2001-08-26</t>
  </si>
  <si>
    <t>2001-08-27</t>
  </si>
  <si>
    <t>2001-08-28</t>
  </si>
  <si>
    <t>2001-08-29</t>
  </si>
  <si>
    <t>2001-08-30</t>
  </si>
  <si>
    <t>2001-08-31</t>
  </si>
  <si>
    <t>2001-09-01</t>
  </si>
  <si>
    <t>2001-09-02</t>
  </si>
  <si>
    <t>2001-09-03</t>
  </si>
  <si>
    <t>2001-09-04</t>
  </si>
  <si>
    <t>2001-09-05</t>
  </si>
  <si>
    <t>2001-09-06</t>
  </si>
  <si>
    <t>2001-09-07</t>
  </si>
  <si>
    <t>2001-09-08</t>
  </si>
  <si>
    <t>2001-09-09</t>
  </si>
  <si>
    <t>2001-09-10</t>
  </si>
  <si>
    <t>2001-09-11</t>
  </si>
  <si>
    <t>2001-09-12</t>
  </si>
  <si>
    <t>2001-09-13</t>
  </si>
  <si>
    <t>2001-09-14</t>
  </si>
  <si>
    <t>2001-09-15</t>
  </si>
  <si>
    <t>2001-09-16</t>
  </si>
  <si>
    <t>2001-09-17</t>
  </si>
  <si>
    <t>2001-09-18</t>
  </si>
  <si>
    <t>2001-09-19</t>
  </si>
  <si>
    <t>2001-09-20</t>
  </si>
  <si>
    <t>2001-09-21</t>
  </si>
  <si>
    <t>2001-09-22</t>
  </si>
  <si>
    <t>2001-09-23</t>
  </si>
  <si>
    <t>2001-09-24</t>
  </si>
  <si>
    <t>2001-09-25</t>
  </si>
  <si>
    <t>2001-09-26</t>
  </si>
  <si>
    <t>2001-09-27</t>
  </si>
  <si>
    <t>2001-09-28</t>
  </si>
  <si>
    <t>2001-09-29</t>
  </si>
  <si>
    <t>2001-09-30</t>
  </si>
  <si>
    <t>2001-10-01</t>
  </si>
  <si>
    <t>2001-10-02</t>
  </si>
  <si>
    <t>2001-10-03</t>
  </si>
  <si>
    <t>2001-10-04</t>
  </si>
  <si>
    <t>2001-10-05</t>
  </si>
  <si>
    <t>2001-10-06</t>
  </si>
  <si>
    <t>2001-10-07</t>
  </si>
  <si>
    <t>2001-10-08</t>
  </si>
  <si>
    <t>2001-10-09</t>
  </si>
  <si>
    <t>2001-10-10</t>
  </si>
  <si>
    <t>2001-10-11</t>
  </si>
  <si>
    <t>2001-10-12</t>
  </si>
  <si>
    <t>2001-10-13</t>
  </si>
  <si>
    <t>2001-10-14</t>
  </si>
  <si>
    <t>2001-10-15</t>
  </si>
  <si>
    <t>2001-10-16</t>
  </si>
  <si>
    <t>2001-10-17</t>
  </si>
  <si>
    <t>2001-10-18</t>
  </si>
  <si>
    <t>2001-10-19</t>
  </si>
  <si>
    <t>2001-10-20</t>
  </si>
  <si>
    <t>2001-10-21</t>
  </si>
  <si>
    <t>2001-10-22</t>
  </si>
  <si>
    <t>2001-10-23</t>
  </si>
  <si>
    <t>2001-10-24</t>
  </si>
  <si>
    <t>2001-10-25</t>
  </si>
  <si>
    <t>2001-10-26</t>
  </si>
  <si>
    <t>2001-10-27</t>
  </si>
  <si>
    <t>2001-10-28</t>
  </si>
  <si>
    <t>2001-10-29</t>
  </si>
  <si>
    <t>2001-10-30</t>
  </si>
  <si>
    <t>2001-10-31</t>
  </si>
  <si>
    <t>2001-11-01</t>
  </si>
  <si>
    <t>2001-11-02</t>
  </si>
  <si>
    <t>2001-11-03</t>
  </si>
  <si>
    <t>2001-11-04</t>
  </si>
  <si>
    <t>2001-11-05</t>
  </si>
  <si>
    <t>2001-11-06</t>
  </si>
  <si>
    <t>2001-11-07</t>
  </si>
  <si>
    <t>2001-11-08</t>
  </si>
  <si>
    <t>2001-11-09</t>
  </si>
  <si>
    <t>2001-11-10</t>
  </si>
  <si>
    <t>2001-11-11</t>
  </si>
  <si>
    <t>2001-11-12</t>
  </si>
  <si>
    <t>2001-11-13</t>
  </si>
  <si>
    <t>2001-11-14</t>
  </si>
  <si>
    <t>2001-11-15</t>
  </si>
  <si>
    <t>2001-11-16</t>
  </si>
  <si>
    <t>2001-11-17</t>
  </si>
  <si>
    <t>2001-11-18</t>
  </si>
  <si>
    <t>2001-11-19</t>
  </si>
  <si>
    <t>2001-11-20</t>
  </si>
  <si>
    <t>2001-11-21</t>
  </si>
  <si>
    <t>2001-11-22</t>
  </si>
  <si>
    <t>2001-11-23</t>
  </si>
  <si>
    <t>2001-11-24</t>
  </si>
  <si>
    <t>2001-11-25</t>
  </si>
  <si>
    <t>2001-11-26</t>
  </si>
  <si>
    <t>2001-11-27</t>
  </si>
  <si>
    <t>2001-11-28</t>
  </si>
  <si>
    <t>2001-11-29</t>
  </si>
  <si>
    <t>2001-11-30</t>
  </si>
  <si>
    <t>2001-12-01</t>
  </si>
  <si>
    <t>2001-12-02</t>
  </si>
  <si>
    <t>2001-12-03</t>
  </si>
  <si>
    <t>2001-12-04</t>
  </si>
  <si>
    <t>2001-12-05</t>
  </si>
  <si>
    <t>2001-12-06</t>
  </si>
  <si>
    <t>2001-12-07</t>
  </si>
  <si>
    <t>2001-12-08</t>
  </si>
  <si>
    <t>2001-12-09</t>
  </si>
  <si>
    <t>2001-12-10</t>
  </si>
  <si>
    <t>2001-12-11</t>
  </si>
  <si>
    <t>2001-12-12</t>
  </si>
  <si>
    <t>2001-12-13</t>
  </si>
  <si>
    <t>2001-12-14</t>
  </si>
  <si>
    <t>2001-12-15</t>
  </si>
  <si>
    <t>2001-12-16</t>
  </si>
  <si>
    <t>2001-12-17</t>
  </si>
  <si>
    <t>2001-12-18</t>
  </si>
  <si>
    <t>2001-12-19</t>
  </si>
  <si>
    <t>2001-12-20</t>
  </si>
  <si>
    <t>2001-12-21</t>
  </si>
  <si>
    <t>2001-12-22</t>
  </si>
  <si>
    <t>2001-12-23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</si>
  <si>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</si>
  <si>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</si>
  <si>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</si>
  <si>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</si>
  <si>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</si>
  <si>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</si>
  <si>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</si>
  <si>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</si>
  <si>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2002-01-01</t>
  </si>
  <si>
    <t>2002-01-02</t>
  </si>
  <si>
    <t>2002-01-03</t>
  </si>
  <si>
    <t>2002-01-04</t>
  </si>
  <si>
    <t>2002-01-05</t>
  </si>
  <si>
    <t>2002-01-06</t>
  </si>
  <si>
    <t>2002-01-07</t>
  </si>
  <si>
    <t>2002-01-08</t>
  </si>
  <si>
    <t>2002-01-09</t>
  </si>
  <si>
    <t>2002-01-10</t>
  </si>
  <si>
    <t>2002-01-11</t>
  </si>
  <si>
    <t>2002-01-12</t>
  </si>
  <si>
    <t>2002-01-13</t>
  </si>
  <si>
    <t>2002-01-14</t>
  </si>
  <si>
    <t>2002-01-15</t>
  </si>
  <si>
    <t>2002-01-16</t>
  </si>
  <si>
    <t>2002-01-17</t>
  </si>
  <si>
    <t>2002-01-18</t>
  </si>
  <si>
    <t>2002-01-19</t>
  </si>
  <si>
    <t>2002-01-20</t>
  </si>
  <si>
    <t>2002-01-21</t>
  </si>
  <si>
    <t>2002-01-22</t>
  </si>
  <si>
    <t>2002-01-23</t>
  </si>
  <si>
    <t>2002-01-24</t>
  </si>
  <si>
    <t>2002-01-25</t>
  </si>
  <si>
    <t>2002-01-26</t>
  </si>
  <si>
    <t>2002-01-27</t>
  </si>
  <si>
    <t>2002-01-28</t>
  </si>
  <si>
    <t>2002-01-29</t>
  </si>
  <si>
    <t>2002-01-30</t>
  </si>
  <si>
    <t>2002-01-31</t>
  </si>
  <si>
    <t>2002-02-01</t>
  </si>
  <si>
    <t>2002-02-02</t>
  </si>
  <si>
    <t>2002-02-03</t>
  </si>
  <si>
    <t>2002-02-04</t>
  </si>
  <si>
    <t>2002-02-05</t>
  </si>
  <si>
    <t>2002-02-06</t>
  </si>
  <si>
    <t>2002-02-07</t>
  </si>
  <si>
    <t>2002-02-08</t>
  </si>
  <si>
    <t>2002-02-09</t>
  </si>
  <si>
    <t>2002-02-10</t>
  </si>
  <si>
    <t>2002-02-11</t>
  </si>
  <si>
    <t>2002-02-12</t>
  </si>
  <si>
    <t>2002-02-13</t>
  </si>
  <si>
    <t>2002-02-14</t>
  </si>
  <si>
    <t>2002-02-15</t>
  </si>
  <si>
    <t>2002-02-16</t>
  </si>
  <si>
    <t>2002-02-17</t>
  </si>
  <si>
    <t>2002-02-18</t>
  </si>
  <si>
    <t>2002-02-19</t>
  </si>
  <si>
    <t>2002-02-20</t>
  </si>
  <si>
    <t>2002-02-21</t>
  </si>
  <si>
    <t>2002-02-22</t>
  </si>
  <si>
    <t>2002-02-23</t>
  </si>
  <si>
    <t>2002-02-24</t>
  </si>
  <si>
    <t>2002-02-25</t>
  </si>
  <si>
    <t>2002-02-26</t>
  </si>
  <si>
    <t>2002-02-27</t>
  </si>
  <si>
    <t>2002-02-28</t>
  </si>
  <si>
    <t>2002-03-01</t>
  </si>
  <si>
    <t>2002-03-02</t>
  </si>
  <si>
    <t>2002-03-03</t>
  </si>
  <si>
    <t>2002-03-04</t>
  </si>
  <si>
    <t>2002-03-05</t>
  </si>
  <si>
    <t>2002-03-06</t>
  </si>
  <si>
    <t>2002-03-07</t>
  </si>
  <si>
    <t>2002-03-08</t>
  </si>
  <si>
    <t>2002-03-09</t>
  </si>
  <si>
    <t>2002-03-10</t>
  </si>
  <si>
    <t>2002-03-11</t>
  </si>
  <si>
    <t>2002-03-12</t>
  </si>
  <si>
    <t>2002-03-13</t>
  </si>
  <si>
    <t>2002-03-14</t>
  </si>
  <si>
    <t>2002-03-15</t>
  </si>
  <si>
    <t>2002-03-16</t>
  </si>
  <si>
    <t>2002-03-17</t>
  </si>
  <si>
    <t>2002-03-18</t>
  </si>
  <si>
    <t>2002-03-19</t>
  </si>
  <si>
    <t>2002-03-20</t>
  </si>
  <si>
    <t>2002-03-21</t>
  </si>
  <si>
    <t>2002-03-22</t>
  </si>
  <si>
    <t>2002-03-23</t>
  </si>
  <si>
    <t>2002-03-24</t>
  </si>
  <si>
    <t>2002-03-25</t>
  </si>
  <si>
    <t>2002-03-26</t>
  </si>
  <si>
    <t>2002-03-27</t>
  </si>
  <si>
    <t>2002-03-28</t>
  </si>
  <si>
    <t>2002-03-29</t>
  </si>
  <si>
    <t>2002-03-30</t>
  </si>
  <si>
    <t>2002-03-31</t>
  </si>
  <si>
    <t>2002-04-01</t>
  </si>
  <si>
    <t>2002-04-02</t>
  </si>
  <si>
    <t>2002-04-03</t>
  </si>
  <si>
    <t>2002-04-04</t>
  </si>
  <si>
    <t>2002-04-05</t>
  </si>
  <si>
    <t>2002-04-06</t>
  </si>
  <si>
    <t>2002-04-07</t>
  </si>
  <si>
    <t>2002-04-08</t>
  </si>
  <si>
    <t>2002-04-09</t>
  </si>
  <si>
    <t>2002-04-10</t>
  </si>
  <si>
    <t>2002-04-11</t>
  </si>
  <si>
    <t>2002-04-12</t>
  </si>
  <si>
    <t>2002-04-13</t>
  </si>
  <si>
    <t>2002-04-14</t>
  </si>
  <si>
    <t>2002-04-15</t>
  </si>
  <si>
    <t>2002-04-16</t>
  </si>
  <si>
    <t>2002-04-17</t>
  </si>
  <si>
    <t>2002-04-18</t>
  </si>
  <si>
    <t>2002-04-19</t>
  </si>
  <si>
    <t>2002-04-20</t>
  </si>
  <si>
    <t>2002-04-21</t>
  </si>
  <si>
    <t>2002-04-22</t>
  </si>
  <si>
    <t>2002-04-23</t>
  </si>
  <si>
    <t>2002-04-24</t>
  </si>
  <si>
    <t>2002-04-25</t>
  </si>
  <si>
    <t>2002-04-26</t>
  </si>
  <si>
    <t>2002-04-27</t>
  </si>
  <si>
    <t>2002-04-28</t>
  </si>
  <si>
    <t>2002-04-29</t>
  </si>
  <si>
    <t>2002-04-30</t>
  </si>
  <si>
    <t>2002-05-01</t>
  </si>
  <si>
    <t>2002-05-02</t>
  </si>
  <si>
    <t>2002-05-03</t>
  </si>
  <si>
    <t>2002-05-04</t>
  </si>
  <si>
    <t>2002-05-05</t>
  </si>
  <si>
    <t>2002-05-06</t>
  </si>
  <si>
    <t>2002-05-07</t>
  </si>
  <si>
    <t>2002-05-08</t>
  </si>
  <si>
    <t>2002-05-09</t>
  </si>
  <si>
    <t>2002-05-10</t>
  </si>
  <si>
    <t>2002-05-11</t>
  </si>
  <si>
    <t>2002-05-12</t>
  </si>
  <si>
    <t>2002-05-13</t>
  </si>
  <si>
    <t>2002-05-14</t>
  </si>
  <si>
    <t>2002-05-15</t>
  </si>
  <si>
    <t>2002-05-16</t>
  </si>
  <si>
    <t>2002-05-17</t>
  </si>
  <si>
    <t>2002-05-18</t>
  </si>
  <si>
    <t>2002-05-19</t>
  </si>
  <si>
    <t>2002-05-20</t>
  </si>
  <si>
    <t>2002-05-21</t>
  </si>
  <si>
    <t>2002-05-22</t>
  </si>
  <si>
    <t>2002-05-23</t>
  </si>
  <si>
    <t>2002-05-24</t>
  </si>
  <si>
    <t>2002-05-25</t>
  </si>
  <si>
    <t>2002-05-26</t>
  </si>
  <si>
    <t>2002-05-27</t>
  </si>
  <si>
    <t>2002-05-28</t>
  </si>
  <si>
    <t>2002-05-29</t>
  </si>
  <si>
    <t>2002-05-30</t>
  </si>
  <si>
    <t>2002-05-31</t>
  </si>
  <si>
    <t>2002-06-01</t>
  </si>
  <si>
    <t>2002-06-02</t>
  </si>
  <si>
    <t>2002-06-03</t>
  </si>
  <si>
    <t>2002-06-04</t>
  </si>
  <si>
    <t>2002-06-05</t>
  </si>
  <si>
    <t>2002-06-06</t>
  </si>
  <si>
    <t>2002-06-07</t>
  </si>
  <si>
    <t>2002-06-08</t>
  </si>
  <si>
    <t>2002-06-09</t>
  </si>
  <si>
    <t>2002-06-10</t>
  </si>
  <si>
    <t>2002-06-11</t>
  </si>
  <si>
    <t>2002-06-12</t>
  </si>
  <si>
    <t>2002-06-13</t>
  </si>
  <si>
    <t>2002-06-14</t>
  </si>
  <si>
    <t>2002-06-15</t>
  </si>
  <si>
    <t>2002-06-16</t>
  </si>
  <si>
    <t>2002-06-17</t>
  </si>
  <si>
    <t>2002-06-18</t>
  </si>
  <si>
    <t>2002-06-19</t>
  </si>
  <si>
    <t>2002-06-20</t>
  </si>
  <si>
    <t>2002-06-21</t>
  </si>
  <si>
    <t>2002-06-22</t>
  </si>
  <si>
    <t>2002-06-23</t>
  </si>
  <si>
    <t>2002-06-24</t>
  </si>
  <si>
    <t>2002-06-25</t>
  </si>
  <si>
    <t>2002-06-26</t>
  </si>
  <si>
    <t>2002-06-27</t>
  </si>
  <si>
    <t>2002-06-28</t>
  </si>
  <si>
    <t>2002-06-29</t>
  </si>
  <si>
    <t>2002-06-30</t>
  </si>
  <si>
    <t>2002-07-01</t>
  </si>
  <si>
    <t>2002-07-02</t>
  </si>
  <si>
    <t>2002-07-03</t>
  </si>
  <si>
    <t>2002-07-04</t>
  </si>
  <si>
    <t>2002-07-05</t>
  </si>
  <si>
    <t>2002-07-06</t>
  </si>
  <si>
    <t>2002-07-07</t>
  </si>
  <si>
    <t>2002-07-08</t>
  </si>
  <si>
    <t>2002-07-09</t>
  </si>
  <si>
    <t>2002-07-10</t>
  </si>
  <si>
    <t>2002-07-11</t>
  </si>
  <si>
    <t>2002-07-12</t>
  </si>
  <si>
    <t>2002-07-13</t>
  </si>
  <si>
    <t>2002-07-14</t>
  </si>
  <si>
    <t>2002-07-15</t>
  </si>
  <si>
    <t>2002-07-16</t>
  </si>
  <si>
    <t>2002-07-17</t>
  </si>
  <si>
    <t>2002-07-18</t>
  </si>
  <si>
    <t>2002-07-19</t>
  </si>
  <si>
    <t>2002-07-20</t>
  </si>
  <si>
    <t>2002-07-21</t>
  </si>
  <si>
    <t>2002-07-22</t>
  </si>
  <si>
    <t>2002-07-23</t>
  </si>
  <si>
    <t>2002-07-24</t>
  </si>
  <si>
    <t>2002-07-25</t>
  </si>
  <si>
    <t>2002-07-26</t>
  </si>
  <si>
    <t>2002-07-27</t>
  </si>
  <si>
    <t>2002-07-28</t>
  </si>
  <si>
    <t>2002-07-29</t>
  </si>
  <si>
    <t>2002-07-30</t>
  </si>
  <si>
    <t>2002-07-31</t>
  </si>
  <si>
    <t>2002-08-01</t>
  </si>
  <si>
    <t>2002-08-02</t>
  </si>
  <si>
    <t>2002-08-03</t>
  </si>
  <si>
    <t>2002-08-04</t>
  </si>
  <si>
    <t>2002-08-05</t>
  </si>
  <si>
    <t>2002-08-06</t>
  </si>
  <si>
    <t>2002-08-07</t>
  </si>
  <si>
    <t>2002-08-08</t>
  </si>
  <si>
    <t>2002-08-09</t>
  </si>
  <si>
    <t>2002-08-10</t>
  </si>
  <si>
    <t>2002-08-11</t>
  </si>
  <si>
    <t>2002-08-12</t>
  </si>
  <si>
    <t>2002-08-13</t>
  </si>
  <si>
    <t>2002-08-14</t>
  </si>
  <si>
    <t>2002-08-15</t>
  </si>
  <si>
    <t>2002-08-16</t>
  </si>
  <si>
    <t>2002-08-17</t>
  </si>
  <si>
    <t>2002-08-18</t>
  </si>
  <si>
    <t>2002-08-19</t>
  </si>
  <si>
    <t>2002-08-20</t>
  </si>
  <si>
    <t>2002-08-21</t>
  </si>
  <si>
    <t>2002-08-22</t>
  </si>
  <si>
    <t>2002-08-23</t>
  </si>
  <si>
    <t>2002-08-24</t>
  </si>
  <si>
    <t>2002-08-25</t>
  </si>
  <si>
    <t>2002-08-26</t>
  </si>
  <si>
    <t>2002-08-27</t>
  </si>
  <si>
    <t>2002-08-28</t>
  </si>
  <si>
    <t>2002-08-29</t>
  </si>
  <si>
    <t>2002-08-30</t>
  </si>
  <si>
    <t>2002-08-31</t>
  </si>
  <si>
    <t>2002-09-01</t>
  </si>
  <si>
    <t>2002-09-02</t>
  </si>
  <si>
    <t>2002-09-03</t>
  </si>
  <si>
    <t>2002-09-04</t>
  </si>
  <si>
    <t>2002-09-05</t>
  </si>
  <si>
    <t>2002-09-06</t>
  </si>
  <si>
    <t>2002-09-07</t>
  </si>
  <si>
    <t>2002-09-08</t>
  </si>
  <si>
    <t>2002-09-09</t>
  </si>
  <si>
    <t>2002-09-10</t>
  </si>
  <si>
    <t>2002-09-11</t>
  </si>
  <si>
    <t>2002-09-12</t>
  </si>
  <si>
    <t>2002-09-13</t>
  </si>
  <si>
    <t>2002-09-14</t>
  </si>
  <si>
    <t>2002-09-15</t>
  </si>
  <si>
    <t>2002-09-16</t>
  </si>
  <si>
    <t>2002-09-17</t>
  </si>
  <si>
    <t>2002-09-18</t>
  </si>
  <si>
    <t>2002-09-19</t>
  </si>
  <si>
    <t>2002-09-20</t>
  </si>
  <si>
    <t>2002-09-21</t>
  </si>
  <si>
    <t>2002-09-22</t>
  </si>
  <si>
    <t>2002-09-23</t>
  </si>
  <si>
    <t>2002-09-24</t>
  </si>
  <si>
    <t>2002-09-25</t>
  </si>
  <si>
    <t>2002-09-26</t>
  </si>
  <si>
    <t>2002-09-27</t>
  </si>
  <si>
    <t>2002-09-28</t>
  </si>
  <si>
    <t>2002-09-29</t>
  </si>
  <si>
    <t>2002-09-30</t>
  </si>
  <si>
    <t>2002-10-01</t>
  </si>
  <si>
    <t>2002-10-02</t>
  </si>
  <si>
    <t>2002-10-03</t>
  </si>
  <si>
    <t>2002-10-04</t>
  </si>
  <si>
    <t>2002-10-05</t>
  </si>
  <si>
    <t>2002-10-06</t>
  </si>
  <si>
    <t>2002-10-07</t>
  </si>
  <si>
    <t>2002-10-08</t>
  </si>
  <si>
    <t>2002-10-09</t>
  </si>
  <si>
    <t>2002-10-10</t>
  </si>
  <si>
    <t>2002-10-11</t>
  </si>
  <si>
    <t>2002-10-12</t>
  </si>
  <si>
    <t>2002-10-13</t>
  </si>
  <si>
    <t>2002-10-14</t>
  </si>
  <si>
    <t>2002-10-15</t>
  </si>
  <si>
    <t>2002-10-16</t>
  </si>
  <si>
    <t>2002-10-17</t>
  </si>
  <si>
    <t>2002-10-18</t>
  </si>
  <si>
    <t>2002-10-19</t>
  </si>
  <si>
    <t>2002-10-20</t>
  </si>
  <si>
    <t>2002-10-21</t>
  </si>
  <si>
    <t>2002-10-22</t>
  </si>
  <si>
    <t>2002-10-23</t>
  </si>
  <si>
    <t>2002-10-24</t>
  </si>
  <si>
    <t>2002-10-25</t>
  </si>
  <si>
    <t>2002-10-26</t>
  </si>
  <si>
    <t>2002-10-27</t>
  </si>
  <si>
    <t>2002-10-28</t>
  </si>
  <si>
    <t>2002-10-29</t>
  </si>
  <si>
    <t>2002-10-30</t>
  </si>
  <si>
    <t>2002-10-31</t>
  </si>
  <si>
    <t>2002-11-01</t>
  </si>
  <si>
    <t>2002-11-02</t>
  </si>
  <si>
    <t>2002-11-03</t>
  </si>
  <si>
    <t>2002-11-04</t>
  </si>
  <si>
    <t>2002-11-05</t>
  </si>
  <si>
    <t>2002-11-06</t>
  </si>
  <si>
    <t>2002-11-07</t>
  </si>
  <si>
    <t>2002-11-08</t>
  </si>
  <si>
    <t>2002-11-09</t>
  </si>
  <si>
    <t>2002-11-10</t>
  </si>
  <si>
    <t>2002-11-11</t>
  </si>
  <si>
    <t>2002-11-12</t>
  </si>
  <si>
    <t>2002-11-13</t>
  </si>
  <si>
    <t>2002-11-14</t>
  </si>
  <si>
    <t>2002-11-15</t>
  </si>
  <si>
    <t>2002-11-16</t>
  </si>
  <si>
    <t>2002-11-17</t>
  </si>
  <si>
    <t>2002-11-18</t>
  </si>
  <si>
    <t>2002-11-19</t>
  </si>
  <si>
    <t>2002-11-20</t>
  </si>
  <si>
    <t>2002-11-21</t>
  </si>
  <si>
    <t>2002-11-22</t>
  </si>
  <si>
    <t>2002-11-23</t>
  </si>
  <si>
    <t>2002-11-24</t>
  </si>
  <si>
    <t>2002-11-25</t>
  </si>
  <si>
    <t>2002-11-26</t>
  </si>
  <si>
    <t>2002-11-27</t>
  </si>
  <si>
    <t>2002-11-28</t>
  </si>
  <si>
    <t>2002-11-29</t>
  </si>
  <si>
    <t>2002-11-30</t>
  </si>
  <si>
    <t>2002-12-01</t>
  </si>
  <si>
    <t>2002-12-02</t>
  </si>
  <si>
    <t>2002-12-03</t>
  </si>
  <si>
    <t>2002-12-04</t>
  </si>
  <si>
    <t>2002-12-05</t>
  </si>
  <si>
    <t>2002-12-06</t>
  </si>
  <si>
    <t>2002-12-07</t>
  </si>
  <si>
    <t>2002-12-08</t>
  </si>
  <si>
    <t>2002-12-09</t>
  </si>
  <si>
    <t>2002-12-10</t>
  </si>
  <si>
    <t>2002-12-11</t>
  </si>
  <si>
    <t>2002-12-12</t>
  </si>
  <si>
    <t>2002-12-13</t>
  </si>
  <si>
    <t>2002-12-14</t>
  </si>
  <si>
    <t>2002-12-15</t>
  </si>
  <si>
    <t>2002-12-16</t>
  </si>
  <si>
    <t>2002-12-17</t>
  </si>
  <si>
    <t>2002-12-18</t>
  </si>
  <si>
    <t>2002-12-19</t>
  </si>
  <si>
    <t>2002-12-20</t>
  </si>
  <si>
    <t>2002-12-21</t>
  </si>
  <si>
    <t>2002-12-22</t>
  </si>
  <si>
    <t>2002-12-23</t>
  </si>
  <si>
    <t>2002-12-24</t>
  </si>
  <si>
    <t>2002-12-25</t>
  </si>
  <si>
    <t>2002-12-26</t>
  </si>
  <si>
    <t>2002-12-27</t>
  </si>
  <si>
    <t>2002-12-28</t>
  </si>
  <si>
    <t>2002-12-29</t>
  </si>
  <si>
    <t>2002-12-30</t>
  </si>
  <si>
    <t>2002-12-31</t>
  </si>
  <si>
    <t>2003-01-01</t>
  </si>
  <si>
    <t>2003-01-02</t>
  </si>
  <si>
    <t>2003-01-03</t>
  </si>
  <si>
    <t>2003-01-04</t>
  </si>
  <si>
    <t>2003-01-05</t>
  </si>
  <si>
    <t>2003-01-06</t>
  </si>
  <si>
    <t>2003-01-07</t>
  </si>
  <si>
    <t>2003-01-08</t>
  </si>
  <si>
    <t>2003-01-09</t>
  </si>
  <si>
    <t>2003-01-10</t>
  </si>
  <si>
    <t>2003-01-11</t>
  </si>
  <si>
    <t>2003-01-12</t>
  </si>
  <si>
    <t>2003-01-13</t>
  </si>
  <si>
    <t>2003-01-14</t>
  </si>
  <si>
    <t>2003-01-15</t>
  </si>
  <si>
    <t>2003-01-16</t>
  </si>
  <si>
    <t>2003-01-17</t>
  </si>
  <si>
    <t>2003-01-18</t>
  </si>
  <si>
    <t>2003-01-19</t>
  </si>
  <si>
    <t>2003-01-20</t>
  </si>
  <si>
    <t>2003-01-21</t>
  </si>
  <si>
    <t>2003-01-22</t>
  </si>
  <si>
    <t>2003-01-23</t>
  </si>
  <si>
    <t>2003-01-24</t>
  </si>
  <si>
    <t>2003-01-25</t>
  </si>
  <si>
    <t>2003-01-26</t>
  </si>
  <si>
    <t>2003-01-27</t>
  </si>
  <si>
    <t>2003-01-28</t>
  </si>
  <si>
    <t>2003-01-29</t>
  </si>
  <si>
    <t>2003-01-30</t>
  </si>
  <si>
    <t>2003-01-31</t>
  </si>
  <si>
    <t>2003-02-01</t>
  </si>
  <si>
    <t>2003-02-02</t>
  </si>
  <si>
    <t>2003-02-03</t>
  </si>
  <si>
    <t>2003-02-04</t>
  </si>
  <si>
    <t>2003-02-05</t>
  </si>
  <si>
    <t>2003-02-06</t>
  </si>
  <si>
    <t>2003-02-07</t>
  </si>
  <si>
    <t>2003-02-08</t>
  </si>
  <si>
    <t>2003-02-09</t>
  </si>
  <si>
    <t>2003-02-10</t>
  </si>
  <si>
    <t>2003-02-11</t>
  </si>
  <si>
    <t>2003-02-12</t>
  </si>
  <si>
    <t>2003-02-13</t>
  </si>
  <si>
    <t>2003-02-14</t>
  </si>
  <si>
    <t>2003-02-15</t>
  </si>
  <si>
    <t>2003-02-16</t>
  </si>
  <si>
    <t>2003-02-17</t>
  </si>
  <si>
    <t>2003-02-18</t>
  </si>
  <si>
    <t>2003-02-19</t>
  </si>
  <si>
    <t>2003-02-20</t>
  </si>
  <si>
    <t>2003-02-21</t>
  </si>
  <si>
    <t>2003-02-22</t>
  </si>
  <si>
    <t>2003-02-23</t>
  </si>
  <si>
    <t>2003-02-24</t>
  </si>
  <si>
    <t>2003-02-25</t>
  </si>
  <si>
    <t>2003-02-26</t>
  </si>
  <si>
    <t>2003-02-27</t>
  </si>
  <si>
    <t>2003-02-28</t>
  </si>
  <si>
    <t>2003-03-01</t>
  </si>
  <si>
    <t>2003-03-02</t>
  </si>
  <si>
    <t>2003-03-03</t>
  </si>
  <si>
    <t>2003-03-04</t>
  </si>
  <si>
    <t>2003-03-05</t>
  </si>
  <si>
    <t>2003-03-06</t>
  </si>
  <si>
    <t>2003-03-07</t>
  </si>
  <si>
    <t>2003-03-08</t>
  </si>
  <si>
    <t>2003-03-09</t>
  </si>
  <si>
    <t>2003-03-10</t>
  </si>
  <si>
    <t>2003-03-11</t>
  </si>
  <si>
    <t>2003-03-12</t>
  </si>
  <si>
    <t>2003-03-13</t>
  </si>
  <si>
    <t>2003-03-14</t>
  </si>
  <si>
    <t>2003-03-15</t>
  </si>
  <si>
    <t>2003-03-16</t>
  </si>
  <si>
    <t>2003-03-17</t>
  </si>
  <si>
    <t>2003-03-18</t>
  </si>
  <si>
    <t>2003-03-19</t>
  </si>
  <si>
    <t>2003-03-20</t>
  </si>
  <si>
    <t>2003-03-21</t>
  </si>
  <si>
    <t>2003-03-22</t>
  </si>
  <si>
    <t>2003-03-23</t>
  </si>
  <si>
    <t>2003-03-24</t>
  </si>
  <si>
    <t>2003-03-25</t>
  </si>
  <si>
    <t>2003-03-26</t>
  </si>
  <si>
    <t>2003-03-27</t>
  </si>
  <si>
    <t>2003-03-28</t>
  </si>
  <si>
    <t>2003-03-29</t>
  </si>
  <si>
    <t>2003-03-30</t>
  </si>
  <si>
    <t>2003-03-31</t>
  </si>
  <si>
    <t>2003-04-01</t>
  </si>
  <si>
    <t>2003-04-02</t>
  </si>
  <si>
    <t>2003-04-03</t>
  </si>
  <si>
    <t>2003-04-04</t>
  </si>
  <si>
    <t>2003-04-05</t>
  </si>
  <si>
    <t>2003-04-06</t>
  </si>
  <si>
    <t>2003-04-07</t>
  </si>
  <si>
    <t>2003-04-08</t>
  </si>
  <si>
    <t>2003-04-09</t>
  </si>
  <si>
    <t>2003-04-10</t>
  </si>
  <si>
    <t>2003-04-11</t>
  </si>
  <si>
    <t>2003-04-12</t>
  </si>
  <si>
    <t>2003-04-13</t>
  </si>
  <si>
    <t>2003-04-14</t>
  </si>
  <si>
    <t>2003-04-15</t>
  </si>
  <si>
    <t>2003-04-16</t>
  </si>
  <si>
    <t>2003-04-17</t>
  </si>
  <si>
    <t>2003-04-18</t>
  </si>
  <si>
    <t>2003-04-19</t>
  </si>
  <si>
    <t>2003-04-20</t>
  </si>
  <si>
    <t>2003-04-21</t>
  </si>
  <si>
    <t>2003-04-22</t>
  </si>
  <si>
    <t>2003-04-23</t>
  </si>
  <si>
    <t>2003-04-24</t>
  </si>
  <si>
    <t>2003-04-25</t>
  </si>
  <si>
    <t>2003-04-26</t>
  </si>
  <si>
    <t>2003-04-27</t>
  </si>
  <si>
    <t>2003-04-28</t>
  </si>
  <si>
    <t>2003-04-29</t>
  </si>
  <si>
    <t>2003-04-30</t>
  </si>
  <si>
    <t>2003-05-01</t>
  </si>
  <si>
    <t>2003-05-02</t>
  </si>
  <si>
    <t>2003-05-03</t>
  </si>
  <si>
    <t>2003-05-04</t>
  </si>
  <si>
    <t>2003-05-05</t>
  </si>
  <si>
    <t>2003-05-06</t>
  </si>
  <si>
    <t>2003-05-07</t>
  </si>
  <si>
    <t>2003-05-08</t>
  </si>
  <si>
    <t>2003-05-09</t>
  </si>
  <si>
    <t>2003-05-10</t>
  </si>
  <si>
    <t>2003-05-11</t>
  </si>
  <si>
    <t>2003-05-12</t>
  </si>
  <si>
    <t>2003-05-13</t>
  </si>
  <si>
    <t>2003-05-14</t>
  </si>
  <si>
    <t>2003-05-15</t>
  </si>
  <si>
    <t>2003-05-16</t>
  </si>
  <si>
    <t>2003-05-17</t>
  </si>
  <si>
    <t>2003-05-18</t>
  </si>
  <si>
    <t>2003-05-19</t>
  </si>
  <si>
    <t>2003-05-20</t>
  </si>
  <si>
    <t>2003-05-21</t>
  </si>
  <si>
    <t>2003-05-22</t>
  </si>
  <si>
    <t>2003-05-23</t>
  </si>
  <si>
    <t>2003-05-24</t>
  </si>
  <si>
    <t>2003-05-25</t>
  </si>
  <si>
    <t>2003-05-26</t>
  </si>
  <si>
    <t>2003-05-27</t>
  </si>
  <si>
    <t>2003-05-28</t>
  </si>
  <si>
    <t>2003-05-29</t>
  </si>
  <si>
    <t>2003-05-30</t>
  </si>
  <si>
    <t>2003-05-31</t>
  </si>
  <si>
    <t>2003-06-01</t>
  </si>
  <si>
    <t>2003-06-02</t>
  </si>
  <si>
    <t>2003-06-03</t>
  </si>
  <si>
    <t>2003-06-04</t>
  </si>
  <si>
    <t>2003-06-05</t>
  </si>
  <si>
    <t>2003-06-06</t>
  </si>
  <si>
    <t>2003-06-07</t>
  </si>
  <si>
    <t>2003-06-08</t>
  </si>
  <si>
    <t>2003-06-09</t>
  </si>
  <si>
    <t>2003-06-10</t>
  </si>
  <si>
    <t>2003-06-11</t>
  </si>
  <si>
    <t>2003-06-12</t>
  </si>
  <si>
    <t>2003-06-13</t>
  </si>
  <si>
    <t>2003-06-14</t>
  </si>
  <si>
    <t>2003-06-15</t>
  </si>
  <si>
    <t>2003-06-16</t>
  </si>
  <si>
    <t>2003-06-17</t>
  </si>
  <si>
    <t>2003-06-18</t>
  </si>
  <si>
    <t>2003-06-19</t>
  </si>
  <si>
    <t>2003-06-20</t>
  </si>
  <si>
    <t>2003-06-21</t>
  </si>
  <si>
    <t>2003-06-22</t>
  </si>
  <si>
    <t>2003-06-23</t>
  </si>
  <si>
    <t>2003-06-24</t>
  </si>
  <si>
    <t>2003-06-25</t>
  </si>
  <si>
    <t>2003-06-26</t>
  </si>
  <si>
    <t>2003-06-27</t>
  </si>
  <si>
    <t>2003-06-28</t>
  </si>
  <si>
    <t>2003-06-29</t>
  </si>
  <si>
    <t>2003-06-30</t>
  </si>
  <si>
    <t>2003-07-01</t>
  </si>
  <si>
    <t>2003-07-02</t>
  </si>
  <si>
    <t>2003-07-03</t>
  </si>
  <si>
    <t>2003-07-04</t>
  </si>
  <si>
    <t>2003-07-05</t>
  </si>
  <si>
    <t>2003-07-06</t>
  </si>
  <si>
    <t>2003-07-07</t>
  </si>
  <si>
    <t>2003-07-08</t>
  </si>
  <si>
    <t>2003-07-09</t>
  </si>
  <si>
    <t>2003-07-10</t>
  </si>
  <si>
    <t>2003-07-11</t>
  </si>
  <si>
    <t>2003-07-12</t>
  </si>
  <si>
    <t>2003-07-13</t>
  </si>
  <si>
    <t>2003-07-14</t>
  </si>
  <si>
    <t>2003-07-15</t>
  </si>
  <si>
    <t>2003-07-16</t>
  </si>
  <si>
    <t>2003-07-17</t>
  </si>
  <si>
    <t>2003-07-18</t>
  </si>
  <si>
    <t>2003-07-19</t>
  </si>
  <si>
    <t>2003-07-20</t>
  </si>
  <si>
    <t>2003-07-21</t>
  </si>
  <si>
    <t>2003-07-22</t>
  </si>
  <si>
    <t>2003-07-23</t>
  </si>
  <si>
    <t>2003-07-24</t>
  </si>
  <si>
    <t>2003-07-25</t>
  </si>
  <si>
    <t>2003-07-26</t>
  </si>
  <si>
    <t>2003-07-27</t>
  </si>
  <si>
    <t>2003-07-28</t>
  </si>
  <si>
    <t>2003-07-29</t>
  </si>
  <si>
    <t>2003-07-30</t>
  </si>
  <si>
    <t>2003-07-31</t>
  </si>
  <si>
    <t>2003-08-01</t>
  </si>
  <si>
    <t>2003-08-02</t>
  </si>
  <si>
    <t>2003-08-03</t>
  </si>
  <si>
    <t>2003-08-04</t>
  </si>
  <si>
    <t>2003-08-05</t>
  </si>
  <si>
    <t>2003-08-06</t>
  </si>
  <si>
    <t>2003-08-07</t>
  </si>
  <si>
    <t>2003-08-08</t>
  </si>
  <si>
    <t>2003-08-09</t>
  </si>
  <si>
    <t>2003-08-10</t>
  </si>
  <si>
    <t>2003-08-11</t>
  </si>
  <si>
    <t>2003-08-12</t>
  </si>
  <si>
    <t>2003-08-13</t>
  </si>
  <si>
    <t>2003-08-14</t>
  </si>
  <si>
    <t>2003-08-15</t>
  </si>
  <si>
    <t>2003-08-16</t>
  </si>
  <si>
    <t>2003-08-17</t>
  </si>
  <si>
    <t>2003-08-18</t>
  </si>
  <si>
    <t>2003-08-19</t>
  </si>
  <si>
    <t>2003-08-20</t>
  </si>
  <si>
    <t>2003-08-21</t>
  </si>
  <si>
    <t>2003-08-22</t>
  </si>
  <si>
    <t>2003-08-23</t>
  </si>
  <si>
    <t>2003-08-24</t>
  </si>
  <si>
    <t>2003-08-25</t>
  </si>
  <si>
    <t>2003-08-26</t>
  </si>
  <si>
    <t>2003-08-27</t>
  </si>
  <si>
    <t>2003-08-28</t>
  </si>
  <si>
    <t>2003-08-29</t>
  </si>
  <si>
    <t>2003-08-30</t>
  </si>
  <si>
    <t>2003-08-31</t>
  </si>
  <si>
    <t>2003-09-01</t>
  </si>
  <si>
    <t>2003-09-02</t>
  </si>
  <si>
    <t>2003-09-03</t>
  </si>
  <si>
    <t>2003-09-04</t>
  </si>
  <si>
    <t>2003-09-05</t>
  </si>
  <si>
    <t>2003-09-06</t>
  </si>
  <si>
    <t>2003-09-07</t>
  </si>
  <si>
    <t>2003-09-08</t>
  </si>
  <si>
    <t>2003-09-09</t>
  </si>
  <si>
    <t>2003-09-10</t>
  </si>
  <si>
    <t>2003-09-11</t>
  </si>
  <si>
    <t>2003-09-12</t>
  </si>
  <si>
    <t>2003-09-13</t>
  </si>
  <si>
    <t>2003-09-14</t>
  </si>
  <si>
    <t>2003-09-15</t>
  </si>
  <si>
    <t>2003-09-16</t>
  </si>
  <si>
    <t>2003-09-17</t>
  </si>
  <si>
    <t>2003-09-18</t>
  </si>
  <si>
    <t>2003-09-19</t>
  </si>
  <si>
    <t>2003-09-20</t>
  </si>
  <si>
    <t>2003-09-21</t>
  </si>
  <si>
    <t>2003-09-22</t>
  </si>
  <si>
    <t>2003-09-23</t>
  </si>
  <si>
    <t>2003-09-24</t>
  </si>
  <si>
    <t>2003-09-25</t>
  </si>
  <si>
    <t>2003-09-26</t>
  </si>
  <si>
    <t>2003-09-27</t>
  </si>
  <si>
    <t>2003-09-28</t>
  </si>
  <si>
    <t>2003-09-29</t>
  </si>
  <si>
    <t>2003-09-30</t>
  </si>
  <si>
    <t>2003-10-01</t>
  </si>
  <si>
    <t>2003-10-02</t>
  </si>
  <si>
    <t>2003-10-03</t>
  </si>
  <si>
    <t>2003-10-04</t>
  </si>
  <si>
    <t>2003-10-05</t>
  </si>
  <si>
    <t>2003-10-06</t>
  </si>
  <si>
    <t>2003-10-07</t>
  </si>
  <si>
    <t>2003-10-08</t>
  </si>
  <si>
    <t>2003-10-09</t>
  </si>
  <si>
    <t>2003-10-10</t>
  </si>
  <si>
    <t>2003-10-11</t>
  </si>
  <si>
    <t>2003-10-12</t>
  </si>
  <si>
    <t>2003-10-13</t>
  </si>
  <si>
    <t>2003-10-14</t>
  </si>
  <si>
    <t>2003-10-15</t>
  </si>
  <si>
    <t>2003-10-16</t>
  </si>
  <si>
    <t>2003-10-17</t>
  </si>
  <si>
    <t>2003-10-18</t>
  </si>
  <si>
    <t>2003-10-19</t>
  </si>
  <si>
    <t>2003-10-20</t>
  </si>
  <si>
    <t>2003-10-21</t>
  </si>
  <si>
    <t>2003-10-22</t>
  </si>
  <si>
    <t>2003-10-23</t>
  </si>
  <si>
    <t>2003-10-24</t>
  </si>
  <si>
    <t>2003-10-25</t>
  </si>
  <si>
    <t>2003-10-26</t>
  </si>
  <si>
    <t>2003-10-27</t>
  </si>
  <si>
    <t>2003-10-28</t>
  </si>
  <si>
    <t>2003-10-29</t>
  </si>
  <si>
    <t>2003-10-30</t>
  </si>
  <si>
    <t>2003-10-31</t>
  </si>
  <si>
    <t>2003-11-01</t>
  </si>
  <si>
    <t>2003-11-02</t>
  </si>
  <si>
    <t>2003-11-03</t>
  </si>
  <si>
    <t>2003-11-04</t>
  </si>
  <si>
    <t>2003-11-05</t>
  </si>
  <si>
    <t>2003-11-06</t>
  </si>
  <si>
    <t>2003-11-07</t>
  </si>
  <si>
    <t>2003-11-08</t>
  </si>
  <si>
    <t>2003-11-09</t>
  </si>
  <si>
    <t>2003-11-10</t>
  </si>
  <si>
    <t>2003-11-11</t>
  </si>
  <si>
    <t>2003-11-12</t>
  </si>
  <si>
    <t>2003-11-13</t>
  </si>
  <si>
    <t>2003-11-14</t>
  </si>
  <si>
    <t>2003-11-15</t>
  </si>
  <si>
    <t>2003-11-16</t>
  </si>
  <si>
    <t>2003-11-17</t>
  </si>
  <si>
    <t>2003-11-18</t>
  </si>
  <si>
    <t>2003-11-19</t>
  </si>
  <si>
    <t>2003-11-20</t>
  </si>
  <si>
    <t>2003-11-21</t>
  </si>
  <si>
    <t>2003-11-22</t>
  </si>
  <si>
    <t>2003-11-23</t>
  </si>
  <si>
    <t>2003-11-24</t>
  </si>
  <si>
    <t>2003-11-25</t>
  </si>
  <si>
    <t>2003-11-26</t>
  </si>
  <si>
    <t>2003-11-27</t>
  </si>
  <si>
    <t>2003-11-28</t>
  </si>
  <si>
    <t>2003-11-29</t>
  </si>
  <si>
    <t>2003-11-30</t>
  </si>
  <si>
    <t>2003-12-01</t>
  </si>
  <si>
    <t>2003-12-02</t>
  </si>
  <si>
    <t>2003-12-03</t>
  </si>
  <si>
    <t>2003-12-04</t>
  </si>
  <si>
    <t>2003-12-05</t>
  </si>
  <si>
    <t>2003-12-06</t>
  </si>
  <si>
    <t>2003-12-07</t>
  </si>
  <si>
    <t>2003-12-08</t>
  </si>
  <si>
    <t>2003-12-09</t>
  </si>
  <si>
    <t>2003-12-10</t>
  </si>
  <si>
    <t>2003-12-11</t>
  </si>
  <si>
    <t>2003-12-12</t>
  </si>
  <si>
    <t>2003-12-13</t>
  </si>
  <si>
    <t>2003-12-14</t>
  </si>
  <si>
    <t>2003-12-15</t>
  </si>
  <si>
    <t>2003-12-16</t>
  </si>
  <si>
    <t>2003-12-17</t>
  </si>
  <si>
    <t>2003-12-18</t>
  </si>
  <si>
    <t>2003-12-19</t>
  </si>
  <si>
    <t>2003-12-20</t>
  </si>
  <si>
    <t>2003-12-21</t>
  </si>
  <si>
    <t>2003-12-22</t>
  </si>
  <si>
    <t>2003-12-23</t>
  </si>
  <si>
    <t>2003-12-24</t>
  </si>
  <si>
    <t>2003-12-25</t>
  </si>
  <si>
    <t>2003-12-26</t>
  </si>
  <si>
    <t>2003-12-27</t>
  </si>
  <si>
    <t>2003-12-28</t>
  </si>
  <si>
    <t>2003-12-29</t>
  </si>
  <si>
    <t>2003-12-30</t>
  </si>
  <si>
    <t>2003-12-31</t>
  </si>
  <si>
    <t>2004-01-01</t>
  </si>
  <si>
    <t>2004-01-02</t>
  </si>
  <si>
    <t>2004-01-03</t>
  </si>
  <si>
    <t>2004-01-04</t>
  </si>
  <si>
    <t>2004-01-05</t>
  </si>
  <si>
    <t>2004-01-06</t>
  </si>
  <si>
    <t>2004-01-07</t>
  </si>
  <si>
    <t>2004-01-08</t>
  </si>
  <si>
    <t>2004-01-09</t>
  </si>
  <si>
    <t>2004-01-10</t>
  </si>
  <si>
    <t>2004-01-11</t>
  </si>
  <si>
    <t>2004-01-12</t>
  </si>
  <si>
    <t>2004-01-13</t>
  </si>
  <si>
    <t>2004-01-14</t>
  </si>
  <si>
    <t>2004-01-15</t>
  </si>
  <si>
    <t>2004-01-16</t>
  </si>
  <si>
    <t>2004-01-17</t>
  </si>
  <si>
    <t>2004-01-18</t>
  </si>
  <si>
    <t>2004-01-19</t>
  </si>
  <si>
    <t>2004-01-20</t>
  </si>
  <si>
    <t>2004-01-21</t>
  </si>
  <si>
    <t>2004-01-22</t>
  </si>
  <si>
    <t>2004-01-23</t>
  </si>
  <si>
    <t>2004-01-24</t>
  </si>
  <si>
    <t>2004-01-25</t>
  </si>
  <si>
    <t>2004-01-26</t>
  </si>
  <si>
    <t>2004-01-27</t>
  </si>
  <si>
    <t>2004-01-28</t>
  </si>
  <si>
    <t>2004-01-29</t>
  </si>
  <si>
    <t>2004-01-30</t>
  </si>
  <si>
    <t>2004-01-31</t>
  </si>
  <si>
    <t>2004-02-01</t>
  </si>
  <si>
    <t>2004-02-02</t>
  </si>
  <si>
    <t>2004-02-03</t>
  </si>
  <si>
    <t>2004-02-04</t>
  </si>
  <si>
    <t>2004-02-05</t>
  </si>
  <si>
    <t>2004-02-06</t>
  </si>
  <si>
    <t>2004-02-07</t>
  </si>
  <si>
    <t>2004-02-08</t>
  </si>
  <si>
    <t>2004-02-09</t>
  </si>
  <si>
    <t>2004-02-10</t>
  </si>
  <si>
    <t>2004-02-11</t>
  </si>
  <si>
    <t>2004-02-12</t>
  </si>
  <si>
    <t>2004-02-13</t>
  </si>
  <si>
    <t>2004-02-14</t>
  </si>
  <si>
    <t>2004-02-15</t>
  </si>
  <si>
    <t>2004-02-16</t>
  </si>
  <si>
    <t>2004-02-17</t>
  </si>
  <si>
    <t>2004-02-18</t>
  </si>
  <si>
    <t>2004-02-19</t>
  </si>
  <si>
    <t>2004-02-20</t>
  </si>
  <si>
    <t>2004-02-21</t>
  </si>
  <si>
    <t>2004-02-22</t>
  </si>
  <si>
    <t>2004-02-23</t>
  </si>
  <si>
    <t>2004-02-24</t>
  </si>
  <si>
    <t>2004-02-25</t>
  </si>
  <si>
    <t>2004-02-26</t>
  </si>
  <si>
    <t>2004-02-27</t>
  </si>
  <si>
    <t>2004-02-28</t>
  </si>
  <si>
    <t>2004-02-29</t>
  </si>
  <si>
    <t>2004-03-01</t>
  </si>
  <si>
    <t>2004-03-02</t>
  </si>
  <si>
    <t>2004-03-03</t>
  </si>
  <si>
    <t>2004-03-04</t>
  </si>
  <si>
    <t>2004-03-05</t>
  </si>
  <si>
    <t>2004-03-06</t>
  </si>
  <si>
    <t>2004-03-07</t>
  </si>
  <si>
    <t>2004-03-08</t>
  </si>
  <si>
    <t>2004-03-09</t>
  </si>
  <si>
    <t>2004-03-10</t>
  </si>
  <si>
    <t>2004-03-11</t>
  </si>
  <si>
    <t>2004-03-12</t>
  </si>
  <si>
    <t>2004-03-13</t>
  </si>
  <si>
    <t>2004-03-14</t>
  </si>
  <si>
    <t>2004-03-15</t>
  </si>
  <si>
    <t>2004-03-16</t>
  </si>
  <si>
    <t>2004-03-17</t>
  </si>
  <si>
    <t>2004-03-18</t>
  </si>
  <si>
    <t>2004-03-19</t>
  </si>
  <si>
    <t>2004-03-20</t>
  </si>
  <si>
    <t>2004-03-21</t>
  </si>
  <si>
    <t>2004-03-22</t>
  </si>
  <si>
    <t>2004-03-23</t>
  </si>
  <si>
    <t>2004-03-24</t>
  </si>
  <si>
    <t>2004-03-25</t>
  </si>
  <si>
    <t>2004-03-26</t>
  </si>
  <si>
    <t>2004-03-27</t>
  </si>
  <si>
    <t>2004-03-28</t>
  </si>
  <si>
    <t>2004-03-29</t>
  </si>
  <si>
    <t>2004-03-30</t>
  </si>
  <si>
    <t>2004-03-31</t>
  </si>
  <si>
    <t>2004-04-01</t>
  </si>
  <si>
    <t>2004-04-02</t>
  </si>
  <si>
    <t>2004-04-03</t>
  </si>
  <si>
    <t>2004-04-04</t>
  </si>
  <si>
    <t>2004-04-05</t>
  </si>
  <si>
    <t>2004-04-06</t>
  </si>
  <si>
    <t>2004-04-07</t>
  </si>
  <si>
    <t>2004-04-08</t>
  </si>
  <si>
    <t>2004-04-09</t>
  </si>
  <si>
    <t>2004-04-10</t>
  </si>
  <si>
    <t>2004-04-11</t>
  </si>
  <si>
    <t>2004-04-12</t>
  </si>
  <si>
    <t>2004-04-13</t>
  </si>
  <si>
    <t>2004-04-14</t>
  </si>
  <si>
    <t>2004-04-15</t>
  </si>
  <si>
    <t>2004-04-16</t>
  </si>
  <si>
    <t>2004-04-17</t>
  </si>
  <si>
    <t>2004-04-18</t>
  </si>
  <si>
    <t>2004-04-19</t>
  </si>
  <si>
    <t>2004-04-20</t>
  </si>
  <si>
    <t>2004-04-21</t>
  </si>
  <si>
    <t>2004-04-22</t>
  </si>
  <si>
    <t>2004-04-23</t>
  </si>
  <si>
    <t>2004-04-24</t>
  </si>
  <si>
    <t>2004-04-25</t>
  </si>
  <si>
    <t>2004-04-26</t>
  </si>
  <si>
    <t>2004-04-27</t>
  </si>
  <si>
    <t>2004-04-28</t>
  </si>
  <si>
    <t>2004-04-29</t>
  </si>
  <si>
    <t>2004-04-30</t>
  </si>
  <si>
    <t>2004-05-01</t>
  </si>
  <si>
    <t>2004-05-02</t>
  </si>
  <si>
    <t>2004-05-03</t>
  </si>
  <si>
    <t>2004-05-04</t>
  </si>
  <si>
    <t>2004-05-05</t>
  </si>
  <si>
    <t>2004-05-06</t>
  </si>
  <si>
    <t>2004-05-07</t>
  </si>
  <si>
    <t>2004-05-08</t>
  </si>
  <si>
    <t>2004-05-09</t>
  </si>
  <si>
    <t>2004-05-10</t>
  </si>
  <si>
    <t>2004-05-11</t>
  </si>
  <si>
    <t>2004-05-12</t>
  </si>
  <si>
    <t>2004-05-13</t>
  </si>
  <si>
    <t>2004-05-14</t>
  </si>
  <si>
    <t>2004-05-15</t>
  </si>
  <si>
    <t>2004-05-16</t>
  </si>
  <si>
    <t>2004-05-17</t>
  </si>
  <si>
    <t>2004-05-18</t>
  </si>
  <si>
    <t>2004-05-19</t>
  </si>
  <si>
    <t>2004-05-20</t>
  </si>
  <si>
    <t>2004-05-21</t>
  </si>
  <si>
    <t>2004-05-22</t>
  </si>
  <si>
    <t>2004-05-23</t>
  </si>
  <si>
    <t>2004-05-24</t>
  </si>
  <si>
    <t>2004-05-25</t>
  </si>
  <si>
    <t>2004-05-26</t>
  </si>
  <si>
    <t>2004-05-27</t>
  </si>
  <si>
    <t>2004-05-28</t>
  </si>
  <si>
    <t>2004-05-29</t>
  </si>
  <si>
    <t>2004-05-30</t>
  </si>
  <si>
    <t>2004-05-31</t>
  </si>
  <si>
    <t>2004-06-01</t>
  </si>
  <si>
    <t>2004-06-02</t>
  </si>
  <si>
    <t>2004-06-03</t>
  </si>
  <si>
    <t>2004-06-04</t>
  </si>
  <si>
    <t>2004-06-05</t>
  </si>
  <si>
    <t>2004-06-06</t>
  </si>
  <si>
    <t>2004-06-07</t>
  </si>
  <si>
    <t>2004-06-08</t>
  </si>
  <si>
    <t>2004-06-09</t>
  </si>
  <si>
    <t>2004-06-10</t>
  </si>
  <si>
    <t>2004-06-11</t>
  </si>
  <si>
    <t>2004-06-12</t>
  </si>
  <si>
    <t>2004-06-13</t>
  </si>
  <si>
    <t>2004-06-14</t>
  </si>
  <si>
    <t>2004-06-15</t>
  </si>
  <si>
    <t>2004-06-16</t>
  </si>
  <si>
    <t>2004-06-17</t>
  </si>
  <si>
    <t>2004-06-18</t>
  </si>
  <si>
    <t>2004-06-19</t>
  </si>
  <si>
    <t>2004-06-20</t>
  </si>
  <si>
    <t>2004-06-21</t>
  </si>
  <si>
    <t>2004-06-22</t>
  </si>
  <si>
    <t>2004-06-23</t>
  </si>
  <si>
    <t>2004-06-24</t>
  </si>
  <si>
    <t>2004-06-25</t>
  </si>
  <si>
    <t>2004-06-26</t>
  </si>
  <si>
    <t>2004-06-27</t>
  </si>
  <si>
    <t>2004-06-28</t>
  </si>
  <si>
    <t>2004-06-29</t>
  </si>
  <si>
    <t>2004-06-30</t>
  </si>
  <si>
    <t>2004-07-01</t>
  </si>
  <si>
    <t>2004-07-02</t>
  </si>
  <si>
    <t>2004-07-03</t>
  </si>
  <si>
    <t>2004-07-04</t>
  </si>
  <si>
    <t>2004-07-05</t>
  </si>
  <si>
    <t>2004-07-06</t>
  </si>
  <si>
    <t>2004-07-07</t>
  </si>
  <si>
    <t>2004-07-08</t>
  </si>
  <si>
    <t>2004-07-09</t>
  </si>
  <si>
    <t>2004-07-10</t>
  </si>
  <si>
    <t>2004-07-11</t>
  </si>
  <si>
    <t>2004-07-12</t>
  </si>
  <si>
    <t>2004-07-13</t>
  </si>
  <si>
    <t>2004-07-14</t>
  </si>
  <si>
    <t>2004-07-15</t>
  </si>
  <si>
    <t>2004-07-16</t>
  </si>
  <si>
    <t>2004-07-17</t>
  </si>
  <si>
    <t>2004-07-18</t>
  </si>
  <si>
    <t>2004-07-19</t>
  </si>
  <si>
    <t>2004-07-20</t>
  </si>
  <si>
    <t>2004-07-21</t>
  </si>
  <si>
    <t>2004-07-22</t>
  </si>
  <si>
    <t>2004-07-23</t>
  </si>
  <si>
    <t>2004-07-24</t>
  </si>
  <si>
    <t>2004-07-25</t>
  </si>
  <si>
    <t>2004-07-26</t>
  </si>
  <si>
    <t>2004-07-27</t>
  </si>
  <si>
    <t>2004-07-28</t>
  </si>
  <si>
    <t>2004-07-29</t>
  </si>
  <si>
    <t>2004-07-30</t>
  </si>
  <si>
    <t>2004-07-31</t>
  </si>
  <si>
    <t>2004-08-01</t>
  </si>
  <si>
    <t>2004-08-02</t>
  </si>
  <si>
    <t>2004-08-03</t>
  </si>
  <si>
    <t>2004-08-04</t>
  </si>
  <si>
    <t>2004-08-05</t>
  </si>
  <si>
    <t>2004-08-06</t>
  </si>
  <si>
    <t>2004-08-07</t>
  </si>
  <si>
    <t>2004-08-08</t>
  </si>
  <si>
    <t>2004-08-09</t>
  </si>
  <si>
    <t>2004-08-10</t>
  </si>
  <si>
    <t>2004-08-11</t>
  </si>
  <si>
    <t>2004-08-12</t>
  </si>
  <si>
    <t>2004-08-13</t>
  </si>
  <si>
    <t>2004-08-14</t>
  </si>
  <si>
    <t>2004-08-15</t>
  </si>
  <si>
    <t>2004-08-16</t>
  </si>
  <si>
    <t>2004-08-17</t>
  </si>
  <si>
    <t>2004-08-18</t>
  </si>
  <si>
    <t>2004-08-19</t>
  </si>
  <si>
    <t>2004-08-20</t>
  </si>
  <si>
    <t>2004-08-21</t>
  </si>
  <si>
    <t>2004-08-22</t>
  </si>
  <si>
    <t>2004-08-23</t>
  </si>
  <si>
    <t>2004-08-24</t>
  </si>
  <si>
    <t>2004-08-25</t>
  </si>
  <si>
    <t>2004-08-26</t>
  </si>
  <si>
    <t>2004-08-27</t>
  </si>
  <si>
    <t>2004-08-28</t>
  </si>
  <si>
    <t>2004-08-29</t>
  </si>
  <si>
    <t>2004-08-30</t>
  </si>
  <si>
    <t>2004-08-31</t>
  </si>
  <si>
    <t>2004-09-01</t>
  </si>
  <si>
    <t>2004-09-02</t>
  </si>
  <si>
    <t>2004-09-03</t>
  </si>
  <si>
    <t>2004-09-04</t>
  </si>
  <si>
    <t>2004-09-05</t>
  </si>
  <si>
    <t>2004-09-06</t>
  </si>
  <si>
    <t>2004-09-07</t>
  </si>
  <si>
    <t>2004-09-08</t>
  </si>
  <si>
    <t>2004-09-09</t>
  </si>
  <si>
    <t>2004-09-10</t>
  </si>
  <si>
    <t>2004-09-11</t>
  </si>
  <si>
    <t>2004-09-12</t>
  </si>
  <si>
    <t>2004-09-13</t>
  </si>
  <si>
    <t>2004-09-14</t>
  </si>
  <si>
    <t>2004-09-15</t>
  </si>
  <si>
    <t>2004-09-16</t>
  </si>
  <si>
    <t>2004-09-17</t>
  </si>
  <si>
    <t>2004-09-18</t>
  </si>
  <si>
    <t>2004-09-19</t>
  </si>
  <si>
    <t>2004-09-20</t>
  </si>
  <si>
    <t>2004-09-21</t>
  </si>
  <si>
    <t>2004-09-22</t>
  </si>
  <si>
    <t>2004-09-23</t>
  </si>
  <si>
    <t>2004-09-24</t>
  </si>
  <si>
    <t>2004-09-25</t>
  </si>
  <si>
    <t>2004-09-26</t>
  </si>
  <si>
    <t>2004-09-27</t>
  </si>
  <si>
    <t>2004-09-28</t>
  </si>
  <si>
    <t>2004-09-29</t>
  </si>
  <si>
    <t>2004-09-30</t>
  </si>
  <si>
    <t>2004-10-01</t>
  </si>
  <si>
    <t>2004-10-02</t>
  </si>
  <si>
    <t>2004-10-03</t>
  </si>
  <si>
    <t>2004-10-04</t>
  </si>
  <si>
    <t>2004-10-05</t>
  </si>
  <si>
    <t>2004-10-06</t>
  </si>
  <si>
    <t>2004-10-07</t>
  </si>
  <si>
    <t>2004-10-08</t>
  </si>
  <si>
    <t>2004-10-09</t>
  </si>
  <si>
    <t>2004-10-10</t>
  </si>
  <si>
    <t>2004-10-11</t>
  </si>
  <si>
    <t>2004-10-12</t>
  </si>
  <si>
    <t>2004-10-13</t>
  </si>
  <si>
    <t>2004-10-14</t>
  </si>
  <si>
    <t>2004-10-15</t>
  </si>
  <si>
    <t>2004-10-16</t>
  </si>
  <si>
    <t>2004-10-17</t>
  </si>
  <si>
    <t>2004-10-18</t>
  </si>
  <si>
    <t>2004-10-19</t>
  </si>
  <si>
    <t>2004-10-20</t>
  </si>
  <si>
    <t>2004-10-21</t>
  </si>
  <si>
    <t>2004-10-22</t>
  </si>
  <si>
    <t>2004-10-23</t>
  </si>
  <si>
    <t>2004-10-24</t>
  </si>
  <si>
    <t>2004-10-25</t>
  </si>
  <si>
    <t>2004-10-26</t>
  </si>
  <si>
    <t>2004-10-27</t>
  </si>
  <si>
    <t>2004-10-28</t>
  </si>
  <si>
    <t>2004-10-29</t>
  </si>
  <si>
    <t>2004-10-30</t>
  </si>
  <si>
    <t>2004-10-31</t>
  </si>
  <si>
    <t>2004-11-01</t>
  </si>
  <si>
    <t>2004-11-02</t>
  </si>
  <si>
    <t>2004-11-03</t>
  </si>
  <si>
    <t>2004-11-04</t>
  </si>
  <si>
    <t>2004-11-05</t>
  </si>
  <si>
    <t>2004-11-06</t>
  </si>
  <si>
    <t>2004-11-07</t>
  </si>
  <si>
    <t>2004-11-08</t>
  </si>
  <si>
    <t>2004-11-09</t>
  </si>
  <si>
    <t>2004-11-10</t>
  </si>
  <si>
    <t>2004-11-11</t>
  </si>
  <si>
    <t>2004-11-12</t>
  </si>
  <si>
    <t>2004-11-13</t>
  </si>
  <si>
    <t>2004-11-14</t>
  </si>
  <si>
    <t>2004-11-15</t>
  </si>
  <si>
    <t>2004-11-16</t>
  </si>
  <si>
    <t>2004-11-17</t>
  </si>
  <si>
    <t>2004-11-18</t>
  </si>
  <si>
    <t>2004-11-19</t>
  </si>
  <si>
    <t>2004-11-20</t>
  </si>
  <si>
    <t>2004-11-21</t>
  </si>
  <si>
    <t>2004-11-22</t>
  </si>
  <si>
    <t>2004-11-23</t>
  </si>
  <si>
    <t>2004-11-24</t>
  </si>
  <si>
    <t>2004-11-25</t>
  </si>
  <si>
    <t>2004-11-26</t>
  </si>
  <si>
    <t>2004-11-27</t>
  </si>
  <si>
    <t>2004-11-28</t>
  </si>
  <si>
    <t>2004-11-29</t>
  </si>
  <si>
    <t>2004-11-30</t>
  </si>
  <si>
    <t>2004-12-01</t>
  </si>
  <si>
    <t>2004-12-02</t>
  </si>
  <si>
    <t>2004-12-03</t>
  </si>
  <si>
    <t>2004-12-04</t>
  </si>
  <si>
    <t>2004-12-05</t>
  </si>
  <si>
    <t>2004-12-06</t>
  </si>
  <si>
    <t>2004-12-07</t>
  </si>
  <si>
    <t>2004-12-08</t>
  </si>
  <si>
    <t>2004-12-09</t>
  </si>
  <si>
    <t>2004-12-10</t>
  </si>
  <si>
    <t>2004-12-11</t>
  </si>
  <si>
    <t>2004-12-12</t>
  </si>
  <si>
    <t>2004-12-13</t>
  </si>
  <si>
    <t>2004-12-14</t>
  </si>
  <si>
    <t>2004-12-15</t>
  </si>
  <si>
    <t>2004-12-16</t>
  </si>
  <si>
    <t>2004-12-17</t>
  </si>
  <si>
    <t>2004-12-18</t>
  </si>
  <si>
    <t>2004-12-19</t>
  </si>
  <si>
    <t>2004-12-20</t>
  </si>
  <si>
    <t>2004-12-21</t>
  </si>
  <si>
    <t>2004-12-22</t>
  </si>
  <si>
    <t>2004-12-23</t>
  </si>
  <si>
    <t>2004-12-24</t>
  </si>
  <si>
    <t>2004-12-25</t>
  </si>
  <si>
    <t>2004-12-26</t>
  </si>
  <si>
    <t>2004-12-27</t>
  </si>
  <si>
    <t>2004-12-28</t>
  </si>
  <si>
    <t>2004-12-29</t>
  </si>
  <si>
    <t>2004-12-30</t>
  </si>
  <si>
    <t>2004-12-31</t>
  </si>
  <si>
    <t>2005-01-01</t>
  </si>
  <si>
    <t>2005-01-02</t>
  </si>
  <si>
    <t>2005-01-03</t>
  </si>
  <si>
    <t>2005-01-04</t>
  </si>
  <si>
    <t>2005-01-05</t>
  </si>
  <si>
    <t>2005-01-06</t>
  </si>
  <si>
    <t>2005-01-07</t>
  </si>
  <si>
    <t>2005-01-08</t>
  </si>
  <si>
    <t>2005-01-09</t>
  </si>
  <si>
    <t>2005-01-10</t>
  </si>
  <si>
    <t>2005-01-11</t>
  </si>
  <si>
    <t>2005-01-12</t>
  </si>
  <si>
    <t>2005-01-13</t>
  </si>
  <si>
    <t>2005-01-14</t>
  </si>
  <si>
    <t>2005-01-15</t>
  </si>
  <si>
    <t>2005-01-16</t>
  </si>
  <si>
    <t>2005-01-17</t>
  </si>
  <si>
    <t>2005-01-18</t>
  </si>
  <si>
    <t>2005-01-19</t>
  </si>
  <si>
    <t>2005-01-20</t>
  </si>
  <si>
    <t>2005-01-21</t>
  </si>
  <si>
    <t>2005-01-22</t>
  </si>
  <si>
    <t>2005-01-23</t>
  </si>
  <si>
    <t>2005-01-24</t>
  </si>
  <si>
    <t>2005-01-25</t>
  </si>
  <si>
    <t>2005-01-26</t>
  </si>
  <si>
    <t>2005-01-27</t>
  </si>
  <si>
    <t>2005-01-28</t>
  </si>
  <si>
    <t>2005-01-29</t>
  </si>
  <si>
    <t>2005-01-30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</si>
  <si>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</si>
  <si>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</si>
  <si>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</si>
  <si>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</si>
  <si>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</si>
  <si>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</si>
  <si>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</si>
  <si>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2005-02-07</t>
  </si>
  <si>
    <t>2005-02-08</t>
  </si>
  <si>
    <t>2005-02-09</t>
  </si>
  <si>
    <t>2005-02-10</t>
  </si>
  <si>
    <t>2005-02-11</t>
  </si>
  <si>
    <t>2005-02-12</t>
  </si>
  <si>
    <t>2005-02-13</t>
  </si>
  <si>
    <t>2005-02-14</t>
  </si>
  <si>
    <t>2005-02-15</t>
  </si>
  <si>
    <t>2005-02-16</t>
  </si>
  <si>
    <t>2005-02-17</t>
  </si>
  <si>
    <t>2005-02-18</t>
  </si>
  <si>
    <t>2005-02-19</t>
  </si>
  <si>
    <t>2005-02-20</t>
  </si>
  <si>
    <t>2005-02-21</t>
  </si>
  <si>
    <t>2005-02-22</t>
  </si>
  <si>
    <t>2005-02-23</t>
  </si>
  <si>
    <t>2005-02-24</t>
  </si>
  <si>
    <t>2005-02-25</t>
  </si>
  <si>
    <t>2005-02-26</t>
  </si>
  <si>
    <t>2005-02-27</t>
  </si>
  <si>
    <t>2005-02-28</t>
  </si>
  <si>
    <t>2005-03-01</t>
  </si>
  <si>
    <t>2005-03-02</t>
  </si>
  <si>
    <t>2005-03-03</t>
  </si>
  <si>
    <t>2005-03-04</t>
  </si>
  <si>
    <t>2005-03-05</t>
  </si>
  <si>
    <t>2005-03-06</t>
  </si>
  <si>
    <t>2005-03-07</t>
  </si>
  <si>
    <t>2005-03-08</t>
  </si>
  <si>
    <t>2005-03-09</t>
  </si>
  <si>
    <t>2005-03-10</t>
  </si>
  <si>
    <t>2005-03-11</t>
  </si>
  <si>
    <t>2005-03-12</t>
  </si>
  <si>
    <t>2005-03-13</t>
  </si>
  <si>
    <t>2005-03-14</t>
  </si>
  <si>
    <t>2005-03-15</t>
  </si>
  <si>
    <t>2005-03-16</t>
  </si>
  <si>
    <t>2005-03-17</t>
  </si>
  <si>
    <t>2005-03-18</t>
  </si>
  <si>
    <t>2005-03-19</t>
  </si>
  <si>
    <t>2005-03-20</t>
  </si>
  <si>
    <t>2005-03-21</t>
  </si>
  <si>
    <t>2005-03-22</t>
  </si>
  <si>
    <t>2005-03-23</t>
  </si>
  <si>
    <t>2005-03-24</t>
  </si>
  <si>
    <t>2005-03-25</t>
  </si>
  <si>
    <t>2005-03-26</t>
  </si>
  <si>
    <t>2005-03-27</t>
  </si>
  <si>
    <t>2005-03-28</t>
  </si>
  <si>
    <t>2005-03-29</t>
  </si>
  <si>
    <t>2005-03-30</t>
  </si>
  <si>
    <t>2005-03-31</t>
  </si>
  <si>
    <t>2005-04-01</t>
  </si>
  <si>
    <t>2005-04-02</t>
  </si>
  <si>
    <t>2005-04-03</t>
  </si>
  <si>
    <t>2005-04-04</t>
  </si>
  <si>
    <t>2005-04-05</t>
  </si>
  <si>
    <t>2005-04-06</t>
  </si>
  <si>
    <t>2005-04-07</t>
  </si>
  <si>
    <t>2005-04-08</t>
  </si>
  <si>
    <t>2005-04-09</t>
  </si>
  <si>
    <t>2005-04-10</t>
  </si>
  <si>
    <t>2005-04-11</t>
  </si>
  <si>
    <t>2005-04-12</t>
  </si>
  <si>
    <t>2005-04-13</t>
  </si>
  <si>
    <t>2005-04-14</t>
  </si>
  <si>
    <t>2005-04-15</t>
  </si>
  <si>
    <t>2005-04-16</t>
  </si>
  <si>
    <t>2005-04-17</t>
  </si>
  <si>
    <t>2005-04-18</t>
  </si>
  <si>
    <t>2005-04-19</t>
  </si>
  <si>
    <t>2005-04-20</t>
  </si>
  <si>
    <t>2005-04-21</t>
  </si>
  <si>
    <t>2005-04-22</t>
  </si>
  <si>
    <t>2005-04-23</t>
  </si>
  <si>
    <t>2005-04-24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</si>
  <si>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</si>
  <si>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</si>
  <si>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</si>
  <si>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</si>
  <si>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</si>
  <si>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</si>
  <si>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</si>
  <si>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2005-05-02</t>
  </si>
  <si>
    <t>2005-05-03</t>
  </si>
  <si>
    <t>2005-05-04</t>
  </si>
  <si>
    <t>2005-05-05</t>
  </si>
  <si>
    <t>2005-05-06</t>
  </si>
  <si>
    <t>2005-05-07</t>
  </si>
  <si>
    <t>2005-05-08</t>
  </si>
  <si>
    <t>2005-05-10</t>
  </si>
  <si>
    <t>2005-05-11</t>
  </si>
  <si>
    <t>2005-05-12</t>
  </si>
  <si>
    <t>2005-05-13</t>
  </si>
  <si>
    <t>2005-05-14</t>
  </si>
  <si>
    <t>2005-05-15</t>
  </si>
  <si>
    <t>2005-05-16</t>
  </si>
  <si>
    <t>2005-05-17</t>
  </si>
  <si>
    <t>2005-05-18</t>
  </si>
  <si>
    <t>2005-05-19</t>
  </si>
  <si>
    <t>2005-05-20</t>
  </si>
  <si>
    <t>2005-05-21</t>
  </si>
  <si>
    <t>2005-05-22</t>
  </si>
  <si>
    <t>2005-05-23</t>
  </si>
  <si>
    <t>2005-05-24</t>
  </si>
  <si>
    <t>2005-05-25</t>
  </si>
  <si>
    <t>2005-05-26</t>
  </si>
  <si>
    <t>2005-05-27</t>
  </si>
  <si>
    <t>2005-05-28</t>
  </si>
  <si>
    <t>2005-05-29</t>
  </si>
  <si>
    <t>2005-05-30</t>
  </si>
  <si>
    <t>2005-05-31</t>
  </si>
  <si>
    <t>2005-06-01</t>
  </si>
  <si>
    <t>2005-06-02</t>
  </si>
  <si>
    <t>2005-06-03</t>
  </si>
  <si>
    <t>2005-06-04</t>
  </si>
  <si>
    <t>2005-06-05</t>
  </si>
  <si>
    <t>2005-06-06</t>
  </si>
  <si>
    <t>2005-06-07</t>
  </si>
  <si>
    <t>2005-06-08</t>
  </si>
  <si>
    <t>2005-06-09</t>
  </si>
  <si>
    <t>2005-06-10</t>
  </si>
  <si>
    <t>2005-06-11</t>
  </si>
  <si>
    <t>2005-06-12</t>
  </si>
  <si>
    <t>2005-06-13</t>
  </si>
  <si>
    <t>2005-06-14</t>
  </si>
  <si>
    <t>2005-06-15</t>
  </si>
  <si>
    <t>2005-06-16</t>
  </si>
  <si>
    <t>2005-06-17</t>
  </si>
  <si>
    <t>2005-06-18</t>
  </si>
  <si>
    <t>2005-06-19</t>
  </si>
  <si>
    <t>2005-06-20</t>
  </si>
  <si>
    <t>2005-06-21</t>
  </si>
  <si>
    <t>2005-06-22</t>
  </si>
  <si>
    <t>2005-06-23</t>
  </si>
  <si>
    <t>2005-06-24</t>
  </si>
  <si>
    <t>2005-06-25</t>
  </si>
  <si>
    <t>2005-06-26</t>
  </si>
  <si>
    <t>2005-06-27</t>
  </si>
  <si>
    <t>2005-06-28</t>
  </si>
  <si>
    <t>2005-06-29</t>
  </si>
  <si>
    <t>2005-06-30</t>
  </si>
  <si>
    <t>2005-07-01</t>
  </si>
  <si>
    <t>2005-07-02</t>
  </si>
  <si>
    <t>2005-07-03</t>
  </si>
  <si>
    <t>2005-07-04</t>
  </si>
  <si>
    <t>2005-07-05</t>
  </si>
  <si>
    <t>2005-07-06</t>
  </si>
  <si>
    <t>2005-07-07</t>
  </si>
  <si>
    <t>2005-07-08</t>
  </si>
  <si>
    <t>2005-07-09</t>
  </si>
  <si>
    <t>2005-07-10</t>
  </si>
  <si>
    <t>2005-07-11</t>
  </si>
  <si>
    <t>2005-07-12</t>
  </si>
  <si>
    <t>2005-07-13</t>
  </si>
  <si>
    <t>2005-07-14</t>
  </si>
  <si>
    <t>2005-07-15</t>
  </si>
  <si>
    <t>2005-07-16</t>
  </si>
  <si>
    <t>2005-07-17</t>
  </si>
  <si>
    <t>2005-07-18</t>
  </si>
  <si>
    <t>2005-07-19</t>
  </si>
  <si>
    <t>2005-07-20</t>
  </si>
  <si>
    <t>2005-07-21</t>
  </si>
  <si>
    <t>2005-07-22</t>
  </si>
  <si>
    <t>2005-07-23</t>
  </si>
  <si>
    <t>2005-07-24</t>
  </si>
  <si>
    <t>2005-07-25</t>
  </si>
  <si>
    <t>2005-07-26</t>
  </si>
  <si>
    <t>2005-07-27</t>
  </si>
  <si>
    <t>2005-07-28</t>
  </si>
  <si>
    <t>2005-07-29</t>
  </si>
  <si>
    <t>2005-07-30</t>
  </si>
  <si>
    <t>2005-07-31</t>
  </si>
  <si>
    <t>2005-08-01</t>
  </si>
  <si>
    <t>2005-08-02</t>
  </si>
  <si>
    <t>2005-08-03</t>
  </si>
  <si>
    <t>2005-08-04</t>
  </si>
  <si>
    <t>2005-08-05</t>
  </si>
  <si>
    <t>2005-08-06</t>
  </si>
  <si>
    <t>2005-08-07</t>
  </si>
  <si>
    <t>2005-08-08</t>
  </si>
  <si>
    <t>2005-08-09</t>
  </si>
  <si>
    <t>2005-08-10</t>
  </si>
  <si>
    <t>2005-08-11</t>
  </si>
  <si>
    <t>2005-08-12</t>
  </si>
  <si>
    <t>2005-08-13</t>
  </si>
  <si>
    <t>2005-08-14</t>
  </si>
  <si>
    <t>2005-08-15</t>
  </si>
  <si>
    <t>2005-08-16</t>
  </si>
  <si>
    <t>2005-08-17</t>
  </si>
  <si>
    <t>2005-08-19</t>
  </si>
  <si>
    <t>2005-08-20</t>
  </si>
  <si>
    <t>2005-08-21</t>
  </si>
  <si>
    <t>2005-08-22</t>
  </si>
  <si>
    <t>2005-08-23</t>
  </si>
  <si>
    <t>2005-08-24</t>
  </si>
  <si>
    <t>2005-08-25</t>
  </si>
  <si>
    <t>2005-08-26</t>
  </si>
  <si>
    <t>2005-08-27</t>
  </si>
  <si>
    <t>2005-08-28</t>
  </si>
  <si>
    <t>2005-08-29</t>
  </si>
  <si>
    <t>2005-08-30</t>
  </si>
  <si>
    <t>2005-08-31</t>
  </si>
  <si>
    <t>2005-09-01</t>
  </si>
  <si>
    <t>2005-09-02</t>
  </si>
  <si>
    <t>2005-09-03</t>
  </si>
  <si>
    <t>2005-09-04</t>
  </si>
  <si>
    <t>2005-09-05</t>
  </si>
  <si>
    <t>2005-09-06</t>
  </si>
  <si>
    <t>2005-09-07</t>
  </si>
  <si>
    <t>2005-09-08</t>
  </si>
  <si>
    <t>2005-09-09</t>
  </si>
  <si>
    <t>2005-09-10</t>
  </si>
  <si>
    <t>2005-09-11</t>
  </si>
  <si>
    <t>2005-09-12</t>
  </si>
  <si>
    <t>2005-09-13</t>
  </si>
  <si>
    <t>2005-09-14</t>
  </si>
  <si>
    <t>2005-09-15</t>
  </si>
  <si>
    <t>2005-09-16</t>
  </si>
  <si>
    <t>2005-09-17</t>
  </si>
  <si>
    <t>2005-09-18</t>
  </si>
  <si>
    <t>2005-09-19</t>
  </si>
  <si>
    <t>2005-09-20</t>
  </si>
  <si>
    <t>2005-09-21</t>
  </si>
  <si>
    <t>2005-09-22</t>
  </si>
  <si>
    <t>2005-09-23</t>
  </si>
  <si>
    <t>2005-09-24</t>
  </si>
  <si>
    <t>2005-09-25</t>
  </si>
  <si>
    <t>2005-09-26</t>
  </si>
  <si>
    <t>2005-09-27</t>
  </si>
  <si>
    <t>2005-09-28</t>
  </si>
  <si>
    <t>2005-09-29</t>
  </si>
  <si>
    <t>2005-09-30</t>
  </si>
  <si>
    <t>2005-10-01</t>
  </si>
  <si>
    <t>2005-10-02</t>
  </si>
  <si>
    <t>2005-10-03</t>
  </si>
  <si>
    <t>2005-10-04</t>
  </si>
  <si>
    <t>2005-10-05</t>
  </si>
  <si>
    <t>2005-10-06</t>
  </si>
  <si>
    <t>2005-10-07</t>
  </si>
  <si>
    <t>2005-10-08</t>
  </si>
  <si>
    <t>2005-10-09</t>
  </si>
  <si>
    <t>2005-10-10</t>
  </si>
  <si>
    <t>2005-10-11</t>
  </si>
  <si>
    <t>2005-10-12</t>
  </si>
  <si>
    <t>2005-10-13</t>
  </si>
  <si>
    <t>2005-10-14</t>
  </si>
  <si>
    <t>2005-10-15</t>
  </si>
  <si>
    <t>2005-10-16</t>
  </si>
  <si>
    <t>2005-10-17</t>
  </si>
  <si>
    <t>2005-10-18</t>
  </si>
  <si>
    <t>2005-10-19</t>
  </si>
  <si>
    <t>2005-10-20</t>
  </si>
  <si>
    <t>2005-10-21</t>
  </si>
  <si>
    <t>2005-10-22</t>
  </si>
  <si>
    <t>2005-10-23</t>
  </si>
  <si>
    <t>2005-10-24</t>
  </si>
  <si>
    <t>2005-10-25</t>
  </si>
  <si>
    <t>2005-10-26</t>
  </si>
  <si>
    <t>2005-10-27</t>
  </si>
  <si>
    <t>2005-10-28</t>
  </si>
  <si>
    <t>2005-10-29</t>
  </si>
  <si>
    <t>2005-10-30</t>
  </si>
  <si>
    <t>2005-10-31</t>
  </si>
  <si>
    <t>2005-11-01</t>
  </si>
  <si>
    <t>2005-11-02</t>
  </si>
  <si>
    <t>2005-11-03</t>
  </si>
  <si>
    <t>2005-11-04</t>
  </si>
  <si>
    <t>2005-11-05</t>
  </si>
  <si>
    <t>2005-11-06</t>
  </si>
  <si>
    <t>2005-11-07</t>
  </si>
  <si>
    <t>2005-11-08</t>
  </si>
  <si>
    <t>2005-11-09</t>
  </si>
  <si>
    <t>2005-11-10</t>
  </si>
  <si>
    <t>2005-11-11</t>
  </si>
  <si>
    <t>2005-11-12</t>
  </si>
  <si>
    <t>2005-11-13</t>
  </si>
  <si>
    <t>2005-11-14</t>
  </si>
  <si>
    <t>2005-11-15</t>
  </si>
  <si>
    <t>2005-11-16</t>
  </si>
  <si>
    <t>2005-11-17</t>
  </si>
  <si>
    <t>2005-11-18</t>
  </si>
  <si>
    <t>2005-11-19</t>
  </si>
  <si>
    <t>2005-11-20</t>
  </si>
  <si>
    <t>2005-11-21</t>
  </si>
  <si>
    <t>2005-11-22</t>
  </si>
  <si>
    <t>2005-11-23</t>
  </si>
  <si>
    <t>2005-11-24</t>
  </si>
  <si>
    <t>2005-11-25</t>
  </si>
  <si>
    <t>2005-11-26</t>
  </si>
  <si>
    <t>2005-11-27</t>
  </si>
  <si>
    <t>2005-11-28</t>
  </si>
  <si>
    <t>2005-11-29</t>
  </si>
  <si>
    <t>2005-11-30</t>
  </si>
  <si>
    <t>2005-12-01</t>
  </si>
  <si>
    <t>2005-12-02</t>
  </si>
  <si>
    <t>2005-12-03</t>
  </si>
  <si>
    <t>2005-12-04</t>
  </si>
  <si>
    <t>2005-12-05</t>
  </si>
  <si>
    <t>2005-12-06</t>
  </si>
  <si>
    <t>2005-12-07</t>
  </si>
  <si>
    <t>2005-12-08</t>
  </si>
  <si>
    <t>2005-12-09</t>
  </si>
  <si>
    <t>2005-12-10</t>
  </si>
  <si>
    <t>2005-12-11</t>
  </si>
  <si>
    <t>2005-12-12</t>
  </si>
  <si>
    <t>2005-12-13</t>
  </si>
  <si>
    <t>2005-12-14</t>
  </si>
  <si>
    <t>2005-12-15</t>
  </si>
  <si>
    <t>2005-12-16</t>
  </si>
  <si>
    <t>2005-12-17</t>
  </si>
  <si>
    <t>2005-12-18</t>
  </si>
  <si>
    <t>2005-12-19</t>
  </si>
  <si>
    <t>2005-12-20</t>
  </si>
  <si>
    <t>2005-12-21</t>
  </si>
  <si>
    <t>2005-12-22</t>
  </si>
  <si>
    <t>2005-12-23</t>
  </si>
  <si>
    <t>2005-12-24</t>
  </si>
  <si>
    <t>2005-12-25</t>
  </si>
  <si>
    <t>2005-12-26</t>
  </si>
  <si>
    <t>2005-12-27</t>
  </si>
  <si>
    <t>2005-12-28</t>
  </si>
  <si>
    <t>2005-12-29</t>
  </si>
  <si>
    <t>2005-12-30</t>
  </si>
  <si>
    <t>2005-12-31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</si>
  <si>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</si>
  <si>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</si>
  <si>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</si>
  <si>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</si>
  <si>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</si>
  <si>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</si>
  <si>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</si>
  <si>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</si>
  <si>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</si>
  <si>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</si>
  <si>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</si>
  <si>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</si>
  <si>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</si>
  <si>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</si>
  <si>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</si>
  <si>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</si>
  <si>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</si>
  <si>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</si>
  <si>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</si>
  <si>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</si>
  <si>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</si>
  <si>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</si>
  <si>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</si>
  <si>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</si>
  <si>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</si>
  <si>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</si>
  <si>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</si>
  <si>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</si>
  <si>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</si>
  <si>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</si>
  <si>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</si>
  <si>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</si>
  <si>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</si>
  <si>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</si>
  <si>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</si>
  <si>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</si>
  <si>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</si>
  <si>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</si>
  <si>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</si>
  <si>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</si>
  <si>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</si>
  <si>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</si>
  <si>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</si>
  <si>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</si>
  <si>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</si>
  <si>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</si>
  <si>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</si>
  <si>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</si>
  <si>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</si>
  <si>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</si>
  <si>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</si>
  <si>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</si>
  <si>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</si>
  <si>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</si>
  <si>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</si>
  <si>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</si>
  <si>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</si>
  <si>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</si>
  <si>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</si>
  <si>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</si>
  <si>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</si>
  <si>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</si>
  <si>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</si>
  <si>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</si>
  <si>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</si>
  <si>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</si>
  <si>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</si>
  <si>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</si>
  <si>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</si>
  <si>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</si>
  <si>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</si>
  <si>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</si>
  <si>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</si>
  <si>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</si>
  <si>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</si>
  <si>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</si>
  <si>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</si>
  <si>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</si>
  <si>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</si>
  <si>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</si>
  <si>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</si>
  <si>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</si>
  <si>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</si>
  <si>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</si>
  <si>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</si>
  <si>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</si>
  <si>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</si>
  <si>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</si>
  <si>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</si>
  <si>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</si>
  <si>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</si>
  <si>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</si>
  <si>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</si>
  <si>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</si>
  <si>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</si>
  <si>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</si>
  <si>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</si>
  <si>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</si>
  <si>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</si>
  <si>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</si>
  <si>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</si>
  <si>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</si>
  <si>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</si>
  <si>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</si>
  <si>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</si>
  <si>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</si>
  <si>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</si>
  <si>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</si>
  <si>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</si>
  <si>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</si>
  <si>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</si>
  <si>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</si>
  <si>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</si>
  <si>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</si>
  <si>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</si>
  <si>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</si>
  <si>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</si>
  <si>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</si>
  <si>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</si>
  <si>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</si>
  <si>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</si>
  <si>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</si>
  <si>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</si>
  <si>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</si>
  <si>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</si>
  <si>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</si>
  <si>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</si>
  <si>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</si>
  <si>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</si>
  <si>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</si>
  <si>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</si>
  <si>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</si>
  <si>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</si>
  <si>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</si>
  <si>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</si>
  <si>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</si>
  <si>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</si>
  <si>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</si>
  <si>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</si>
  <si>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</si>
  <si>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</si>
  <si>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</si>
  <si>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</si>
  <si>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</si>
  <si>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</si>
  <si>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</si>
  <si>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</si>
  <si>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</si>
  <si>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</si>
  <si>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</si>
  <si>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</si>
  <si>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</si>
  <si>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</si>
  <si>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</si>
  <si>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</si>
  <si>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</si>
  <si>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</si>
  <si>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</si>
  <si>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</si>
  <si>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</si>
  <si>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</si>
  <si>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</si>
  <si>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</si>
  <si>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</si>
  <si>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</si>
  <si>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</si>
  <si>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</si>
  <si>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</si>
  <si>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</si>
  <si>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</si>
  <si>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</si>
  <si>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</si>
  <si>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</si>
  <si>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</si>
  <si>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</si>
  <si>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</si>
  <si>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</si>
  <si>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</si>
  <si>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</si>
  <si>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</si>
  <si>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</si>
  <si>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</si>
  <si>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</si>
  <si>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</si>
  <si>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</si>
  <si>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</si>
  <si>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</si>
  <si>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</si>
  <si>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</si>
  <si>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</si>
  <si>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</si>
  <si>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</si>
  <si>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</si>
  <si>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</si>
  <si>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</si>
  <si>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</si>
  <si>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</si>
  <si>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</si>
  <si>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</si>
  <si>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</si>
  <si>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</si>
  <si>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</si>
  <si>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</si>
  <si>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</si>
  <si>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</si>
  <si>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</si>
  <si>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</si>
  <si>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</si>
  <si>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</si>
  <si>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</si>
  <si>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</si>
  <si>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</si>
  <si>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</si>
  <si>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</si>
  <si>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</si>
  <si>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</si>
  <si>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</si>
  <si>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</si>
  <si>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</si>
  <si>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</si>
  <si>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</si>
  <si>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</si>
  <si>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</si>
  <si>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</si>
  <si>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</si>
  <si>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</si>
  <si>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</si>
  <si>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</si>
  <si>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</si>
  <si>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</si>
  <si>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</si>
  <si>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</si>
  <si>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</si>
  <si>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</si>
  <si>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</si>
  <si>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</si>
  <si>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</si>
  <si>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</si>
  <si>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</si>
  <si>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</si>
  <si>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</si>
  <si>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</si>
  <si>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</si>
  <si>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</si>
  <si>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</si>
  <si>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</si>
  <si>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</si>
  <si>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</si>
  <si>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</si>
  <si>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</si>
  <si>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</si>
  <si>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</si>
  <si>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</si>
  <si>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</si>
  <si>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</si>
  <si>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</si>
  <si>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</si>
  <si>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</si>
  <si>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</si>
  <si>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</si>
  <si>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</si>
  <si>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</si>
  <si>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</si>
  <si>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</si>
  <si>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</si>
  <si>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</si>
  <si>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</si>
  <si>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</si>
  <si>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</si>
  <si>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</si>
  <si>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</si>
  <si>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</si>
  <si>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</si>
  <si>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</si>
  <si>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</si>
  <si>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</si>
  <si>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</si>
  <si>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</si>
  <si>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</si>
  <si>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</si>
  <si>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</si>
  <si>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</si>
  <si>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</si>
  <si>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</si>
  <si>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</si>
  <si>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</si>
  <si>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</si>
  <si>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</si>
  <si>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</si>
  <si>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</si>
  <si>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</si>
  <si>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</si>
  <si>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</si>
  <si>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</si>
  <si>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</si>
  <si>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</si>
  <si>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</si>
  <si>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</si>
  <si>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</si>
  <si>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</si>
  <si>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</si>
  <si>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</si>
  <si>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</si>
  <si>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</si>
  <si>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</si>
  <si>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</si>
  <si>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</si>
  <si>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</si>
  <si>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</si>
  <si>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</si>
  <si>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</si>
  <si>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</si>
  <si>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</si>
  <si>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</si>
  <si>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</si>
  <si>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</si>
  <si>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</si>
  <si>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</si>
  <si>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</si>
  <si>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</si>
  <si>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</si>
  <si>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</si>
  <si>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</si>
  <si>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</si>
  <si>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</si>
  <si>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</si>
  <si>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</si>
  <si>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</si>
  <si>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</si>
  <si>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</si>
  <si>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</si>
  <si>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</si>
  <si>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</si>
  <si>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</si>
  <si>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</si>
  <si>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</si>
  <si>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</si>
  <si>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</si>
  <si>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</si>
  <si>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</si>
  <si>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</si>
  <si>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</si>
  <si>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</si>
  <si>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</si>
  <si>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</si>
  <si>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</si>
  <si>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</si>
  <si>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</si>
  <si>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</si>
  <si>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</si>
  <si>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</si>
  <si>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</si>
  <si>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</si>
  <si>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</si>
  <si>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</si>
  <si>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</si>
  <si>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</si>
  <si>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</si>
  <si>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</si>
  <si>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</si>
  <si>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</si>
  <si>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</si>
  <si>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</si>
  <si>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</si>
  <si>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</si>
  <si>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</si>
  <si>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</si>
  <si>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</si>
  <si>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</si>
  <si>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</si>
  <si>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</si>
  <si>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</si>
  <si>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</si>
  <si>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</si>
  <si>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</si>
  <si>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</si>
  <si>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</si>
  <si>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</si>
  <si>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</si>
  <si>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</si>
  <si>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</si>
  <si>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</si>
  <si>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</si>
  <si>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</si>
  <si>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</si>
  <si>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</si>
  <si>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</si>
  <si>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</si>
  <si>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</si>
  <si>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</si>
  <si>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</si>
  <si>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</si>
  <si>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</si>
  <si>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</si>
  <si>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</si>
  <si>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</si>
  <si>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</si>
  <si>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</si>
  <si>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</si>
  <si>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</si>
  <si>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</si>
  <si>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</si>
  <si>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</si>
  <si>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</si>
  <si>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</si>
  <si>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</si>
  <si>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</si>
  <si>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</si>
  <si>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</si>
  <si>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</si>
  <si>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</si>
  <si>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</si>
  <si>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</si>
  <si>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</si>
  <si>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</si>
  <si>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</si>
  <si>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</si>
  <si>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</si>
  <si>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</si>
  <si>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</si>
  <si>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</si>
  <si>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</si>
  <si>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</si>
  <si>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</si>
  <si>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</si>
  <si>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</si>
  <si>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</si>
  <si>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</si>
  <si>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</si>
  <si>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</si>
  <si>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</si>
  <si>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</si>
  <si>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</si>
  <si>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</si>
  <si>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</si>
  <si>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</si>
  <si>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</si>
  <si>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</si>
  <si>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</si>
  <si>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</si>
  <si>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</si>
  <si>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</si>
  <si>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</si>
  <si>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</si>
  <si>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</si>
  <si>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</si>
  <si>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</si>
  <si>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</si>
  <si>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</si>
  <si>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</si>
  <si>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</si>
  <si>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</si>
  <si>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</si>
  <si>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</si>
  <si>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</si>
  <si>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</si>
  <si>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</si>
  <si>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</si>
  <si>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</si>
  <si>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</si>
  <si>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</si>
  <si>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</si>
  <si>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</si>
  <si>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</si>
  <si>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</si>
  <si>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</si>
  <si>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</si>
  <si>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</si>
  <si>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</si>
  <si>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</si>
  <si>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</si>
  <si>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</si>
  <si>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</si>
  <si>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</si>
  <si>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</si>
  <si>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</si>
  <si>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</si>
  <si>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</si>
  <si>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</si>
  <si>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</si>
  <si>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</si>
  <si>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</si>
  <si>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</si>
  <si>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</si>
  <si>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</si>
  <si>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</si>
  <si>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</si>
  <si>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</si>
  <si>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</si>
  <si>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</si>
  <si>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</si>
  <si>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</si>
  <si>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</si>
  <si>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</si>
  <si>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</si>
  <si>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</si>
  <si>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</si>
  <si>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</si>
  <si>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</si>
  <si>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</si>
  <si>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</si>
  <si>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</si>
  <si>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</si>
  <si>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</si>
  <si>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</si>
  <si>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</si>
  <si>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</si>
  <si>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</si>
  <si>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</si>
  <si>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</si>
  <si>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</si>
  <si>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</si>
  <si>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</si>
  <si>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</si>
  <si>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</si>
  <si>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</si>
  <si>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</si>
  <si>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</si>
  <si>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</si>
  <si>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</si>
  <si>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</si>
  <si>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</si>
  <si>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</si>
  <si>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</si>
  <si>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</si>
  <si>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</si>
  <si>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</si>
  <si>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</si>
  <si>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</si>
  <si>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</si>
  <si>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</si>
  <si>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</si>
  <si>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</si>
  <si>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</si>
  <si>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</si>
  <si>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</si>
  <si>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</si>
  <si>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</si>
  <si>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</si>
  <si>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</si>
  <si>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</si>
  <si>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</si>
  <si>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</si>
  <si>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</si>
  <si>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</si>
  <si>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</si>
  <si>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</si>
  <si>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</si>
  <si>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</si>
  <si>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</si>
  <si>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</si>
  <si>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</si>
  <si>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</si>
  <si>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</si>
  <si>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</si>
  <si>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</si>
  <si>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</si>
  <si>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</si>
  <si>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</si>
  <si>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</si>
  <si>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</si>
  <si>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</si>
  <si>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</si>
  <si>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</si>
  <si>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</si>
  <si>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</si>
  <si>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</si>
  <si>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</si>
  <si>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</si>
  <si>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</si>
  <si>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</si>
  <si>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</si>
  <si>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</si>
  <si>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</si>
  <si>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</si>
  <si>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</si>
  <si>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</si>
  <si>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</si>
  <si>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</si>
  <si>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</si>
  <si>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</si>
  <si>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</si>
  <si>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</si>
  <si>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</si>
  <si>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</si>
  <si>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</si>
  <si>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</si>
  <si>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</si>
  <si>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</si>
  <si>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</si>
  <si>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</si>
  <si>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</si>
  <si>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</si>
  <si>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</si>
  <si>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</si>
  <si>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</si>
  <si>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</si>
  <si>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</si>
  <si>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</si>
  <si>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</si>
  <si>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</si>
  <si>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</si>
  <si>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</si>
  <si>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</si>
  <si>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</si>
  <si>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</si>
  <si>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</si>
  <si>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</si>
  <si>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</si>
  <si>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</si>
  <si>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</si>
  <si>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</si>
  <si>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</si>
  <si>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</si>
  <si>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</si>
  <si>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</si>
  <si>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</si>
  <si>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</si>
  <si>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</si>
  <si>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</si>
  <si>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</si>
  <si>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</si>
  <si>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</si>
  <si>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</si>
  <si>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</si>
  <si>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</si>
  <si>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</si>
  <si>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</si>
  <si>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</si>
  <si>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</si>
  <si>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</si>
  <si>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</si>
  <si>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</si>
  <si>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</si>
  <si>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</si>
  <si>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</si>
  <si>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</si>
  <si>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</si>
  <si>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</si>
  <si>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</si>
  <si>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</si>
  <si>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</si>
  <si>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</si>
  <si>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</si>
  <si>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</si>
  <si>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</si>
  <si>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</si>
  <si>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</si>
  <si>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</si>
  <si>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</si>
  <si>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</si>
  <si>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</si>
  <si>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</si>
  <si>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</si>
  <si>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</si>
  <si>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</si>
  <si>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</si>
  <si>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</si>
  <si>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</si>
  <si>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</si>
  <si>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</si>
  <si>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</si>
  <si>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</si>
  <si>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</si>
  <si>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</si>
  <si>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</si>
  <si>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</si>
  <si>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</si>
  <si>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</si>
  <si>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</si>
  <si>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</si>
  <si>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</si>
  <si>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</si>
  <si>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</si>
  <si>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</si>
  <si>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</si>
  <si>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</si>
  <si>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</si>
  <si>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</si>
  <si>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</si>
  <si>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</si>
  <si>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</si>
  <si>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</si>
  <si>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</si>
  <si>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</si>
  <si>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</si>
  <si>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</si>
  <si>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</si>
  <si>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</si>
  <si>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</si>
  <si>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</si>
  <si>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</si>
  <si>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</si>
  <si>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</si>
  <si>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</si>
  <si>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</si>
  <si>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</si>
  <si>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</si>
  <si>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</si>
  <si>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</si>
  <si>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</si>
  <si>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</si>
  <si>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</si>
  <si>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</si>
  <si>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</si>
  <si>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</si>
  <si>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</si>
  <si>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</si>
  <si>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</si>
  <si>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</si>
  <si>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</si>
  <si>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</si>
  <si>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</si>
  <si>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</si>
  <si>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</si>
  <si>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</si>
  <si>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</si>
  <si>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</si>
  <si>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</si>
  <si>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</si>
  <si>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</si>
  <si>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</si>
  <si>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</si>
  <si>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</si>
  <si>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</si>
  <si>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</si>
  <si>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</si>
  <si>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</si>
  <si>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</si>
  <si>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</si>
  <si>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</si>
  <si>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</si>
  <si>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</si>
  <si>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</si>
  <si>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</si>
  <si>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</si>
  <si>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</si>
  <si>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</si>
  <si>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</si>
  <si>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</si>
  <si>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</si>
  <si>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</si>
  <si>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</si>
  <si>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</si>
  <si>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</si>
  <si>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</si>
  <si>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</si>
  <si>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</si>
  <si>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</si>
  <si>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</si>
  <si>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</si>
  <si>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</si>
  <si>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</si>
  <si>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</si>
  <si>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</si>
  <si>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</si>
  <si>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</si>
  <si>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</si>
  <si>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</si>
  <si>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</si>
  <si>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</si>
  <si>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</si>
  <si>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</si>
  <si>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</si>
  <si>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</si>
  <si>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</si>
  <si>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</si>
  <si>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</si>
  <si>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</si>
  <si>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</si>
  <si>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</si>
  <si>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</si>
  <si>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</si>
  <si>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</si>
  <si>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</si>
  <si>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</si>
  <si>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</si>
  <si>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</si>
  <si>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</si>
  <si>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</si>
  <si>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</si>
  <si>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</si>
  <si>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</si>
  <si>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</si>
  <si>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</si>
  <si>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</si>
  <si>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</si>
  <si>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</si>
  <si>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</si>
  <si>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</si>
  <si>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</si>
  <si>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</si>
  <si>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</si>
  <si>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</si>
  <si>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</si>
  <si>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</si>
  <si>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</si>
  <si>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</si>
  <si>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</si>
  <si>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</si>
  <si>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</si>
  <si>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</si>
  <si>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</si>
  <si>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</si>
  <si>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</si>
  <si>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</si>
  <si>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</si>
  <si>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</si>
  <si>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</si>
  <si>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</si>
  <si>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</si>
  <si>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</si>
  <si>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</si>
  <si>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</si>
  <si>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</si>
  <si>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</si>
  <si>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</si>
  <si>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</si>
  <si>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</si>
  <si>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</si>
  <si>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</si>
  <si>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</si>
  <si>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</si>
  <si>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</si>
  <si>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</si>
  <si>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</si>
  <si>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</si>
  <si>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</si>
  <si>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</si>
  <si>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</si>
  <si>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</si>
  <si>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</si>
  <si>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</si>
  <si>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</si>
  <si>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</si>
  <si>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</si>
  <si>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</si>
  <si>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</si>
  <si>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</si>
  <si>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</si>
  <si>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</si>
  <si>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</si>
  <si>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</si>
  <si>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</si>
  <si>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</si>
  <si>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</si>
  <si>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</si>
  <si>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</si>
  <si>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</si>
  <si>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</si>
  <si>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</si>
  <si>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</si>
  <si>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</si>
  <si>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</si>
  <si>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</si>
  <si>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</si>
  <si>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</si>
  <si>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</si>
  <si>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</si>
  <si>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</si>
  <si>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</si>
  <si>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</si>
  <si>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</si>
  <si>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</si>
  <si>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</si>
  <si>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</si>
  <si>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</si>
  <si>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</si>
  <si>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</si>
  <si>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</si>
  <si>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</si>
  <si>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</si>
  <si>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</si>
  <si>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</si>
  <si>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</si>
  <si>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</si>
  <si>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</si>
  <si>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</si>
  <si>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</si>
  <si>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</si>
  <si>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</si>
  <si>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</si>
  <si>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</si>
  <si>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</si>
  <si>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</si>
  <si>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</si>
  <si>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</si>
  <si>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</si>
  <si>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</si>
  <si>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</si>
  <si>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</si>
  <si>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</si>
  <si>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</si>
  <si>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</si>
  <si>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</si>
  <si>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</si>
  <si>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</si>
  <si>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</si>
  <si>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</si>
  <si>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</si>
  <si>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</si>
  <si>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</si>
  <si>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</si>
  <si>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</si>
  <si>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</si>
  <si>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</si>
  <si>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</si>
  <si>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</si>
  <si>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</si>
  <si>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</si>
  <si>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</si>
  <si>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</si>
  <si>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</si>
  <si>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</si>
  <si>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</si>
  <si>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</si>
  <si>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</si>
  <si>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</si>
  <si>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</si>
  <si>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</si>
  <si>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</si>
  <si>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</si>
  <si>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</si>
  <si>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</si>
  <si>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</si>
  <si>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</si>
  <si>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</si>
  <si>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</si>
  <si>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</si>
  <si>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</si>
  <si>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</si>
  <si>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</si>
  <si>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</si>
  <si>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</si>
  <si>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</si>
  <si>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</si>
  <si>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</si>
  <si>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</si>
  <si>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</si>
  <si>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</si>
  <si>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</si>
  <si>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</si>
  <si>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</si>
  <si>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</si>
  <si>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</si>
  <si>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</si>
  <si>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</si>
  <si>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</si>
  <si>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</si>
  <si>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</si>
  <si>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</si>
  <si>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</si>
  <si>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</si>
  <si>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</si>
  <si>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</si>
  <si>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</si>
  <si>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</si>
  <si>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</si>
  <si>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</si>
  <si>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</si>
  <si>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</si>
  <si>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</si>
  <si>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</si>
  <si>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</si>
  <si>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</si>
  <si>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</si>
  <si>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</si>
  <si>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</si>
  <si>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</si>
  <si>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</si>
  <si>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</si>
  <si>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</si>
  <si>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</si>
  <si>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</si>
  <si>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</si>
  <si>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</si>
  <si>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</si>
  <si>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</si>
  <si>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</si>
  <si>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</si>
  <si>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</si>
  <si>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</si>
  <si>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</si>
  <si>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</si>
  <si>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</si>
  <si>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</si>
  <si>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</si>
  <si>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</si>
  <si>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</si>
  <si>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</si>
  <si>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</si>
  <si>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</si>
  <si>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</si>
  <si>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</si>
  <si>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</si>
  <si>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</si>
  <si>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</si>
  <si>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</si>
  <si>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</si>
  <si>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</si>
  <si>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</si>
  <si>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</si>
  <si>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</si>
  <si>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</si>
  <si>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</si>
  <si>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</si>
  <si>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</si>
  <si>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</si>
  <si>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</si>
  <si>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</si>
  <si>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</si>
  <si>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</si>
  <si>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</si>
  <si>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</si>
  <si>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</si>
  <si>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</si>
  <si>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</si>
  <si>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</si>
  <si>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</si>
  <si>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</si>
  <si>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</si>
  <si>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</si>
  <si>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</si>
  <si>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</si>
  <si>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</si>
  <si>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</si>
  <si>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</si>
  <si>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</si>
  <si>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</si>
  <si>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</si>
  <si>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</si>
  <si>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</si>
  <si>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</si>
  <si>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</si>
  <si>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</si>
  <si>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</si>
  <si>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</si>
  <si>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</si>
  <si>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</si>
  <si>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</si>
  <si>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</si>
  <si>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</si>
  <si>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</si>
  <si>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</si>
  <si>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</si>
  <si>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</si>
  <si>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</si>
  <si>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</si>
  <si>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</si>
  <si>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</si>
  <si>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</si>
  <si>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</si>
  <si>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</si>
  <si>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</si>
  <si>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</si>
  <si>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</si>
  <si>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</si>
  <si>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</si>
  <si>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</si>
  <si>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</si>
  <si>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</si>
  <si>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</si>
  <si>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</si>
  <si>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</si>
  <si>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</si>
  <si>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</si>
  <si>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</si>
  <si>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</si>
  <si>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</si>
  <si>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</si>
  <si>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</si>
  <si>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</si>
  <si>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</si>
  <si>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</si>
  <si>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</si>
  <si>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</si>
  <si>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</si>
  <si>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</si>
  <si>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</si>
  <si>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</si>
  <si>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</si>
  <si>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</si>
  <si>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</si>
  <si>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</si>
  <si>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</si>
  <si>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</si>
  <si>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</si>
  <si>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</si>
  <si>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</si>
  <si>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</si>
  <si>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</si>
  <si>
    <t>2009-01-01</t>
  </si>
  <si>
    <t>2009-01-02</t>
  </si>
  <si>
    <t>2009-01-03</t>
  </si>
  <si>
    <t>2009-01-04</t>
  </si>
  <si>
    <t>2009-01-05</t>
  </si>
  <si>
    <t>2009-01-06</t>
  </si>
  <si>
    <t>2009-01-07</t>
  </si>
  <si>
    <t>2009-01-08</t>
  </si>
  <si>
    <t>2009-01-09</t>
  </si>
  <si>
    <t>2009-01-10</t>
  </si>
  <si>
    <t>2009-01-11</t>
  </si>
  <si>
    <t>2009-01-12</t>
  </si>
  <si>
    <t>2009-01-13</t>
  </si>
  <si>
    <t>2009-01-14</t>
  </si>
  <si>
    <t>2009-01-15</t>
  </si>
  <si>
    <t>2009-01-16</t>
  </si>
  <si>
    <t>2009-01-17</t>
  </si>
  <si>
    <t>2009-01-18</t>
  </si>
  <si>
    <t>2009-01-19</t>
  </si>
  <si>
    <t>2009-01-20</t>
  </si>
  <si>
    <t>2009-01-21</t>
  </si>
  <si>
    <t>2009-01-22</t>
  </si>
  <si>
    <t>2009-01-23</t>
  </si>
  <si>
    <t>2009-01-24</t>
  </si>
  <si>
    <t>2009-01-25</t>
  </si>
  <si>
    <t>2009-01-26</t>
  </si>
  <si>
    <t>2009-01-27</t>
  </si>
  <si>
    <t>2009-01-28</t>
  </si>
  <si>
    <t>2009-01-29</t>
  </si>
  <si>
    <t>2009-01-30</t>
  </si>
  <si>
    <t>2009-01-31</t>
  </si>
  <si>
    <t>2009-02-01</t>
  </si>
  <si>
    <t>2009-02-02</t>
  </si>
  <si>
    <t>2009-02-03</t>
  </si>
  <si>
    <t>2009-02-04</t>
  </si>
  <si>
    <t>2009-02-05</t>
  </si>
  <si>
    <t>2009-02-06</t>
  </si>
  <si>
    <t>2009-02-07</t>
  </si>
  <si>
    <t>2009-02-08</t>
  </si>
  <si>
    <t>2009-02-09</t>
  </si>
  <si>
    <t>2009-02-10</t>
  </si>
  <si>
    <t>2009-02-11</t>
  </si>
  <si>
    <t>2009-02-12</t>
  </si>
  <si>
    <t>2009-02-13</t>
  </si>
  <si>
    <t>2009-02-14</t>
  </si>
  <si>
    <t>2009-02-15</t>
  </si>
  <si>
    <t>2009-02-16</t>
  </si>
  <si>
    <t>2009-02-17</t>
  </si>
  <si>
    <t>2009-02-18</t>
  </si>
  <si>
    <t>2009-02-19</t>
  </si>
  <si>
    <t>2009-02-20</t>
  </si>
  <si>
    <t>2009-02-21</t>
  </si>
  <si>
    <t>2009-02-22</t>
  </si>
  <si>
    <t>2009-02-23</t>
  </si>
  <si>
    <t>2009-02-24</t>
  </si>
  <si>
    <t>2009-02-25</t>
  </si>
  <si>
    <t>2009-02-26</t>
  </si>
  <si>
    <t>2009-02-27</t>
  </si>
  <si>
    <t>2009-02-28</t>
  </si>
  <si>
    <t>2009-03-01</t>
  </si>
  <si>
    <t>2009-03-02</t>
  </si>
  <si>
    <t>2009-03-03</t>
  </si>
  <si>
    <t>2009-03-04</t>
  </si>
  <si>
    <t>2009-03-05</t>
  </si>
  <si>
    <t>2009-03-06</t>
  </si>
  <si>
    <t>2009-03-07</t>
  </si>
  <si>
    <t>2009-03-08</t>
  </si>
  <si>
    <t>2009-03-09</t>
  </si>
  <si>
    <t>2009-03-10</t>
  </si>
  <si>
    <t>2009-03-11</t>
  </si>
  <si>
    <t>2009-03-12</t>
  </si>
  <si>
    <t>2009-03-13</t>
  </si>
  <si>
    <t>2009-03-14</t>
  </si>
  <si>
    <t>2009-03-15</t>
  </si>
  <si>
    <t>2009-03-16</t>
  </si>
  <si>
    <t>2009-03-17</t>
  </si>
  <si>
    <t>2009-03-18</t>
  </si>
  <si>
    <t>2009-03-19</t>
  </si>
  <si>
    <t>2009-03-20</t>
  </si>
  <si>
    <t>2009-03-21</t>
  </si>
  <si>
    <t>2009-03-22</t>
  </si>
  <si>
    <t>2009-03-23</t>
  </si>
  <si>
    <t>2009-03-24</t>
  </si>
  <si>
    <t>2009-03-25</t>
  </si>
  <si>
    <t>2009-03-26</t>
  </si>
  <si>
    <t>2009-03-27</t>
  </si>
  <si>
    <t>2009-03-28</t>
  </si>
  <si>
    <t>2009-03-29</t>
  </si>
  <si>
    <t>2009-03-30</t>
  </si>
  <si>
    <t>2009-03-31</t>
  </si>
  <si>
    <t>2009-04-01</t>
  </si>
  <si>
    <t>2009-04-02</t>
  </si>
  <si>
    <t>2009-04-03</t>
  </si>
  <si>
    <t>2009-04-04</t>
  </si>
  <si>
    <t>2009-04-05</t>
  </si>
  <si>
    <t>2009-04-06</t>
  </si>
  <si>
    <t>2009-04-07</t>
  </si>
  <si>
    <t>2009-04-08</t>
  </si>
  <si>
    <t>2009-04-09</t>
  </si>
  <si>
    <t>2009-04-10</t>
  </si>
  <si>
    <t>2009-04-11</t>
  </si>
  <si>
    <t>2009-04-12</t>
  </si>
  <si>
    <t>2009-04-13</t>
  </si>
  <si>
    <t>2009-04-14</t>
  </si>
  <si>
    <t>2009-04-15</t>
  </si>
  <si>
    <t>2009-04-16</t>
  </si>
  <si>
    <t>2009-04-17</t>
  </si>
  <si>
    <t>2009-04-18</t>
  </si>
  <si>
    <t>2009-04-19</t>
  </si>
  <si>
    <t>2009-04-20</t>
  </si>
  <si>
    <t>2009-04-21</t>
  </si>
  <si>
    <t>2009-04-22</t>
  </si>
  <si>
    <t>2009-04-23</t>
  </si>
  <si>
    <t>2009-04-24</t>
  </si>
  <si>
    <t>2009-04-25</t>
  </si>
  <si>
    <t>2009-04-26</t>
  </si>
  <si>
    <t>2009-04-27</t>
  </si>
  <si>
    <t>2009-04-28</t>
  </si>
  <si>
    <t>2009-04-29</t>
  </si>
  <si>
    <t>2009-04-30</t>
  </si>
  <si>
    <t>2009-05-01</t>
  </si>
  <si>
    <t>2009-05-02</t>
  </si>
  <si>
    <t>2009-05-03</t>
  </si>
  <si>
    <t>2009-05-04</t>
  </si>
  <si>
    <t>2009-05-05</t>
  </si>
  <si>
    <t>2009-05-06</t>
  </si>
  <si>
    <t>2009-05-07</t>
  </si>
  <si>
    <t>2009-05-08</t>
  </si>
  <si>
    <t>2009-05-09</t>
  </si>
  <si>
    <t>2009-05-10</t>
  </si>
  <si>
    <t>2009-05-11</t>
  </si>
  <si>
    <t>2009-05-12</t>
  </si>
  <si>
    <t>2009-05-13</t>
  </si>
  <si>
    <t>2009-05-14</t>
  </si>
  <si>
    <t>2009-05-15</t>
  </si>
  <si>
    <t>2009-05-16</t>
  </si>
  <si>
    <t>2009-05-17</t>
  </si>
  <si>
    <t>2009-05-18</t>
  </si>
  <si>
    <t>2009-05-19</t>
  </si>
  <si>
    <t>2009-05-20</t>
  </si>
  <si>
    <t>2009-05-21</t>
  </si>
  <si>
    <t>2009-05-22</t>
  </si>
  <si>
    <t>2009-05-23</t>
  </si>
  <si>
    <t>2009-05-24</t>
  </si>
  <si>
    <t>2009-05-25</t>
  </si>
  <si>
    <t>2009-05-26</t>
  </si>
  <si>
    <t>2009-05-27</t>
  </si>
  <si>
    <t>2009-05-28</t>
  </si>
  <si>
    <t>2009-05-29</t>
  </si>
  <si>
    <t>2009-05-30</t>
  </si>
  <si>
    <t>2009-05-31</t>
  </si>
  <si>
    <t>2009-06-01</t>
  </si>
  <si>
    <t>2009-06-02</t>
  </si>
  <si>
    <t>2009-06-03</t>
  </si>
  <si>
    <t>2009-06-04</t>
  </si>
  <si>
    <t>2009-06-05</t>
  </si>
  <si>
    <t>2009-06-06</t>
  </si>
  <si>
    <t>2009-06-07</t>
  </si>
  <si>
    <t>2009-06-08</t>
  </si>
  <si>
    <t>2009-06-09</t>
  </si>
  <si>
    <t>2009-06-10</t>
  </si>
  <si>
    <t>2009-06-11</t>
  </si>
  <si>
    <t>2009-06-12</t>
  </si>
  <si>
    <t>2009-06-13</t>
  </si>
  <si>
    <t>2009-06-14</t>
  </si>
  <si>
    <t>2009-06-15</t>
  </si>
  <si>
    <t>2009-06-16</t>
  </si>
  <si>
    <t>2009-06-17</t>
  </si>
  <si>
    <t>2009-06-18</t>
  </si>
  <si>
    <t>2009-06-19</t>
  </si>
  <si>
    <t>2009-06-20</t>
  </si>
  <si>
    <t>2009-06-21</t>
  </si>
  <si>
    <t>2009-06-22</t>
  </si>
  <si>
    <t>2009-06-23</t>
  </si>
  <si>
    <t>2009-06-24</t>
  </si>
  <si>
    <t>2009-06-25</t>
  </si>
  <si>
    <t>2009-06-26</t>
  </si>
  <si>
    <t>2009-06-27</t>
  </si>
  <si>
    <t>2009-06-28</t>
  </si>
  <si>
    <t>2009-06-29</t>
  </si>
  <si>
    <t>2009-06-30</t>
  </si>
  <si>
    <t>2009-07-01</t>
  </si>
  <si>
    <t>2009-07-02</t>
  </si>
  <si>
    <t>2009-07-03</t>
  </si>
  <si>
    <t>2009-07-04</t>
  </si>
  <si>
    <t>2009-07-05</t>
  </si>
  <si>
    <t>2009-07-06</t>
  </si>
  <si>
    <t>2009-07-07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</si>
  <si>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</si>
  <si>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</si>
  <si>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</si>
  <si>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</si>
  <si>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</si>
  <si>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</si>
  <si>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</si>
  <si>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</si>
  <si>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</si>
  <si>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</si>
  <si>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</si>
  <si>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</si>
  <si>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</si>
  <si>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</si>
  <si>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</si>
  <si>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</si>
  <si>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</si>
  <si>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</si>
  <si>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</si>
  <si>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</si>
  <si>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</si>
  <si>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</si>
  <si>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</si>
  <si>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</si>
  <si>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</si>
  <si>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</si>
  <si>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</si>
  <si>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</si>
  <si>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</si>
  <si>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</si>
  <si>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</si>
  <si>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</si>
  <si>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</si>
  <si>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</si>
  <si>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</si>
  <si>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</si>
  <si>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</si>
  <si>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</si>
  <si>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</si>
  <si>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</si>
  <si>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</si>
  <si>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</si>
  <si>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</si>
  <si>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</si>
  <si>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</si>
  <si>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</si>
  <si>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</si>
  <si>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</si>
  <si>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</si>
  <si>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</si>
  <si>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</si>
  <si>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</si>
  <si>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</si>
  <si>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</si>
  <si>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</si>
  <si>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</si>
  <si>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</si>
  <si>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</si>
  <si>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</si>
  <si>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</si>
  <si>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</si>
  <si>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</si>
  <si>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</si>
  <si>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</si>
  <si>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</si>
  <si>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</si>
  <si>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</si>
  <si>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</si>
  <si>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</si>
  <si>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</si>
  <si>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</si>
  <si>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</si>
  <si>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</si>
  <si>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</si>
  <si>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</si>
  <si>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</si>
  <si>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</si>
  <si>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</si>
  <si>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</si>
  <si>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</si>
  <si>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</si>
  <si>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</si>
  <si>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</si>
  <si>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</si>
  <si>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</si>
  <si>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</si>
  <si>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</si>
  <si>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</si>
  <si>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</si>
  <si>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</si>
  <si>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</si>
  <si>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</si>
  <si>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</si>
  <si>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</si>
  <si>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</si>
  <si>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</si>
  <si>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</si>
  <si>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</si>
  <si>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</si>
  <si>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</si>
  <si>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</si>
  <si>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</si>
  <si>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</si>
  <si>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</si>
  <si>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</si>
  <si>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</si>
  <si>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</si>
  <si>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</si>
  <si>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</si>
  <si>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</si>
  <si>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</si>
  <si>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</si>
  <si>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</si>
  <si>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</si>
  <si>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</si>
  <si>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</si>
  <si>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</si>
  <si>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</si>
  <si>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</si>
  <si>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</si>
  <si>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</si>
  <si>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</si>
  <si>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</si>
  <si>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</si>
  <si>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</si>
  <si>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</si>
  <si>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</si>
  <si>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</si>
  <si>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</si>
  <si>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</si>
  <si>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</si>
  <si>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</si>
  <si>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</si>
  <si>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</si>
  <si>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</si>
  <si>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</si>
  <si>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</si>
  <si>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</si>
  <si>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</si>
  <si>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</si>
  <si>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</si>
  <si>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</si>
  <si>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2009-11-27</t>
  </si>
  <si>
    <t>2009-11-28</t>
  </si>
  <si>
    <t>2009-11-29</t>
  </si>
  <si>
    <t>2009-11-30</t>
  </si>
  <si>
    <t>2009-12-01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</si>
  <si>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</si>
  <si>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</si>
  <si>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</si>
  <si>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</si>
  <si>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</si>
  <si>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</si>
  <si>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</si>
  <si>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</si>
  <si>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</si>
  <si>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</si>
  <si>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</si>
  <si>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</si>
  <si>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</si>
  <si>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</si>
  <si>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</si>
  <si>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</si>
  <si>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</si>
  <si>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</si>
  <si>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</si>
  <si>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</si>
  <si>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</si>
  <si>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</si>
  <si>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</si>
  <si>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</si>
  <si>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2009-12-26</t>
  </si>
  <si>
    <t>2009-12-27</t>
  </si>
  <si>
    <t>2009-12-28</t>
  </si>
  <si>
    <t>2009-12-29</t>
  </si>
  <si>
    <t>2009-12-30</t>
  </si>
  <si>
    <t>2009-12-31</t>
  </si>
  <si>
    <t>2010-01-01</t>
  </si>
  <si>
    <t>2010-01-02</t>
  </si>
  <si>
    <t>2010-01-03</t>
  </si>
  <si>
    <t>2010-01-04</t>
  </si>
  <si>
    <t>2010-01-05</t>
  </si>
  <si>
    <t>2010-01-06</t>
  </si>
  <si>
    <t>2010-01-07</t>
  </si>
  <si>
    <t>2010-01-08</t>
  </si>
  <si>
    <t>2010-01-09</t>
  </si>
  <si>
    <t>2010-01-10</t>
  </si>
  <si>
    <t>2010-01-11</t>
  </si>
  <si>
    <t>2010-01-12</t>
  </si>
  <si>
    <t>2010-01-13</t>
  </si>
  <si>
    <t>2010-01-14</t>
  </si>
  <si>
    <t>2010-01-15</t>
  </si>
  <si>
    <t>2010-01-16</t>
  </si>
  <si>
    <t>2010-01-17</t>
  </si>
  <si>
    <t>2010-01-18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</si>
  <si>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</si>
  <si>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</si>
  <si>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</si>
  <si>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</si>
  <si>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</si>
  <si>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</si>
  <si>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</si>
  <si>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</si>
  <si>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</si>
  <si>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</si>
  <si>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</si>
  <si>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</si>
  <si>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</si>
  <si>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2010-02-01</t>
  </si>
  <si>
    <t>2010-02-02</t>
  </si>
  <si>
    <t>2010-02-03</t>
  </si>
  <si>
    <t>2010-02-04</t>
  </si>
  <si>
    <t>2010-02-05</t>
  </si>
  <si>
    <t>2010-02-06</t>
  </si>
  <si>
    <t>2010-02-07</t>
  </si>
  <si>
    <t>2010-02-08</t>
  </si>
  <si>
    <t>2010-02-09</t>
  </si>
  <si>
    <t>2010-02-10</t>
  </si>
  <si>
    <t>2010-02-11</t>
  </si>
  <si>
    <t>2010-02-12</t>
  </si>
  <si>
    <t>2010-02-13</t>
  </si>
  <si>
    <t>2010-02-14</t>
  </si>
  <si>
    <t>2010-02-15</t>
  </si>
  <si>
    <t>2010-02-16</t>
  </si>
  <si>
    <t>2010-02-17</t>
  </si>
  <si>
    <t>2010-02-18</t>
  </si>
  <si>
    <t>2010-02-19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</si>
  <si>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</si>
  <si>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</si>
  <si>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</si>
  <si>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</si>
  <si>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</si>
  <si>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</si>
  <si>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</si>
  <si>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2010-02-27</t>
  </si>
  <si>
    <t>2010-02-28</t>
  </si>
  <si>
    <t>2010-03-01</t>
  </si>
  <si>
    <t>2010-03-02</t>
  </si>
  <si>
    <t>2010-03-03</t>
  </si>
  <si>
    <t>2010-03-04</t>
  </si>
  <si>
    <t>2010-03-05</t>
  </si>
  <si>
    <t>2010-03-06</t>
  </si>
  <si>
    <t>2010-03-07</t>
  </si>
  <si>
    <t>2010-03-08</t>
  </si>
  <si>
    <t>2010-03-09</t>
  </si>
  <si>
    <t>2010-03-10</t>
  </si>
  <si>
    <t>2010-03-11</t>
  </si>
  <si>
    <t>2010-03-12</t>
  </si>
  <si>
    <t>2010-03-13</t>
  </si>
  <si>
    <t>2010-03-14</t>
  </si>
  <si>
    <t>2010-03-15</t>
  </si>
  <si>
    <t>2010-03-16</t>
  </si>
  <si>
    <t>2010-03-17</t>
  </si>
  <si>
    <t>2010-03-18</t>
  </si>
  <si>
    <t>2010-03-19</t>
  </si>
  <si>
    <t>2010-03-20</t>
  </si>
  <si>
    <t>2010-03-21</t>
  </si>
  <si>
    <t>2010-03-22</t>
  </si>
  <si>
    <t>2010-03-23</t>
  </si>
  <si>
    <t>2010-03-24</t>
  </si>
  <si>
    <t>2010-03-25</t>
  </si>
  <si>
    <t>2010-03-26</t>
  </si>
  <si>
    <t>2010-03-27</t>
  </si>
  <si>
    <t>2010-03-28</t>
  </si>
  <si>
    <t>2010-03-29</t>
  </si>
  <si>
    <t>2010-03-30</t>
  </si>
  <si>
    <t>2010-03-31</t>
  </si>
  <si>
    <t>2010-04-01</t>
  </si>
  <si>
    <t>2010-04-02</t>
  </si>
  <si>
    <t>2010-04-03</t>
  </si>
  <si>
    <t>2010-04-04</t>
  </si>
  <si>
    <t>2010-04-05</t>
  </si>
  <si>
    <t>2010-04-06</t>
  </si>
  <si>
    <t>2010-04-07</t>
  </si>
  <si>
    <t>2010-04-08</t>
  </si>
  <si>
    <t>2010-04-09</t>
  </si>
  <si>
    <t>2010-04-10</t>
  </si>
  <si>
    <t>2010-04-11</t>
  </si>
  <si>
    <t>2010-04-12</t>
  </si>
  <si>
    <t>2010-04-13</t>
  </si>
  <si>
    <t>2010-04-14</t>
  </si>
  <si>
    <t>2010-04-15</t>
  </si>
  <si>
    <t>2010-04-16</t>
  </si>
  <si>
    <t>2010-04-17</t>
  </si>
  <si>
    <t>2010-04-18</t>
  </si>
  <si>
    <t>2010-04-19</t>
  </si>
  <si>
    <t>2010-04-20</t>
  </si>
  <si>
    <t>2010-04-21</t>
  </si>
  <si>
    <t>2010-04-22</t>
  </si>
  <si>
    <t>2010-04-23</t>
  </si>
  <si>
    <t>2010-04-24</t>
  </si>
  <si>
    <t>2010-04-25</t>
  </si>
  <si>
    <t>2010-04-26</t>
  </si>
  <si>
    <t>2010-04-27</t>
  </si>
  <si>
    <t>2010-04-28</t>
  </si>
  <si>
    <t>2010-04-29</t>
  </si>
  <si>
    <t>2010-04-30</t>
  </si>
  <si>
    <t>2010-05-01</t>
  </si>
  <si>
    <t>2010-05-02</t>
  </si>
  <si>
    <t>2010-05-03</t>
  </si>
  <si>
    <t>2010-05-04</t>
  </si>
  <si>
    <t>2010-05-05</t>
  </si>
  <si>
    <t>2010-05-06</t>
  </si>
  <si>
    <t>2010-05-07</t>
  </si>
  <si>
    <t>2010-05-08</t>
  </si>
  <si>
    <t>2010-05-09</t>
  </si>
  <si>
    <t>2010-05-10</t>
  </si>
  <si>
    <t>2010-05-11</t>
  </si>
  <si>
    <t>2010-05-12</t>
  </si>
  <si>
    <t>2010-05-13</t>
  </si>
  <si>
    <t>2010-05-14</t>
  </si>
  <si>
    <t>2010-05-15</t>
  </si>
  <si>
    <t>2010-05-16</t>
  </si>
  <si>
    <t>2010-05-17</t>
  </si>
  <si>
    <t>2010-05-18</t>
  </si>
  <si>
    <t>2010-05-19</t>
  </si>
  <si>
    <t>2010-05-20</t>
  </si>
  <si>
    <t>2010-05-21</t>
  </si>
  <si>
    <t>2010-05-22</t>
  </si>
  <si>
    <t>2010-05-23</t>
  </si>
  <si>
    <t>2010-05-24</t>
  </si>
  <si>
    <t>2010-05-25</t>
  </si>
  <si>
    <t>2010-05-26</t>
  </si>
  <si>
    <t>2010-05-27</t>
  </si>
  <si>
    <t>2010-05-28</t>
  </si>
  <si>
    <t>2010-05-29</t>
  </si>
  <si>
    <t>2010-05-30</t>
  </si>
  <si>
    <t>2010-05-31</t>
  </si>
  <si>
    <t>2010-06-01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</si>
  <si>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</si>
  <si>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</si>
  <si>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</si>
  <si>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</si>
  <si>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</si>
  <si>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</si>
  <si>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</si>
  <si>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</si>
  <si>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</si>
  <si>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</si>
  <si>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</si>
  <si>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</si>
  <si>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</si>
  <si>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</si>
  <si>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</si>
  <si>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</si>
  <si>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</si>
  <si>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</si>
  <si>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</si>
  <si>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</si>
  <si>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</si>
  <si>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</si>
  <si>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</si>
  <si>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</si>
  <si>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</si>
  <si>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</si>
  <si>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</si>
  <si>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</si>
  <si>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2010-07-01</t>
  </si>
  <si>
    <t>2010-07-03</t>
  </si>
  <si>
    <t>2010-07-04</t>
  </si>
  <si>
    <t>2010-07-05</t>
  </si>
  <si>
    <t>2010-07-06</t>
  </si>
  <si>
    <t>2010-07-07</t>
  </si>
  <si>
    <t>2010-07-08</t>
  </si>
  <si>
    <t>2010-07-09</t>
  </si>
  <si>
    <t>2010-07-10</t>
  </si>
  <si>
    <t>2010-07-11</t>
  </si>
  <si>
    <t>2010-07-12</t>
  </si>
  <si>
    <t>2010-07-13</t>
  </si>
  <si>
    <t>2010-07-14</t>
  </si>
  <si>
    <t>2010-07-15</t>
  </si>
  <si>
    <t>2010-07-16</t>
  </si>
  <si>
    <t>2010-07-17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</si>
  <si>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</si>
  <si>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</si>
  <si>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</si>
  <si>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</si>
  <si>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</si>
  <si>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</si>
  <si>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</si>
  <si>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</si>
  <si>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</si>
  <si>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</si>
  <si>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</si>
  <si>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</si>
  <si>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</si>
  <si>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</si>
  <si>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</si>
  <si>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</si>
  <si>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</si>
  <si>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</si>
  <si>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</si>
  <si>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</si>
  <si>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</si>
  <si>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</si>
  <si>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</si>
  <si>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</si>
  <si>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</si>
  <si>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</si>
  <si>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</si>
  <si>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</si>
  <si>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</si>
  <si>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</si>
  <si>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</si>
  <si>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</si>
  <si>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</si>
  <si>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</si>
  <si>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</si>
  <si>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</si>
  <si>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</si>
  <si>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</si>
  <si>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</si>
  <si>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</si>
  <si>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</si>
  <si>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</si>
  <si>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</si>
  <si>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</si>
  <si>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</si>
  <si>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</si>
  <si>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</si>
  <si>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</si>
  <si>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</si>
  <si>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</si>
  <si>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</si>
  <si>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</si>
  <si>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</si>
  <si>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</si>
  <si>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</si>
  <si>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</si>
  <si>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</si>
  <si>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</si>
  <si>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</si>
  <si>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</si>
  <si>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</si>
  <si>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</si>
  <si>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</si>
  <si>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</si>
  <si>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</si>
  <si>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</si>
  <si>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</si>
  <si>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</si>
  <si>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</si>
  <si>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</si>
  <si>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</si>
  <si>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</si>
  <si>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</si>
  <si>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</si>
  <si>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</si>
  <si>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</si>
  <si>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</si>
  <si>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</si>
  <si>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</si>
  <si>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</si>
  <si>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</si>
  <si>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</si>
  <si>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</si>
  <si>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</si>
  <si>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</si>
  <si>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</si>
  <si>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</si>
  <si>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</si>
  <si>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</si>
  <si>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</si>
  <si>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</si>
  <si>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</si>
  <si>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</si>
  <si>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</si>
  <si>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</si>
  <si>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</si>
  <si>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</si>
  <si>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</si>
  <si>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</si>
  <si>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</si>
  <si>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</si>
  <si>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</si>
  <si>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</si>
  <si>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</si>
  <si>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</si>
  <si>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</si>
  <si>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</si>
  <si>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</si>
  <si>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</si>
  <si>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</si>
  <si>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</si>
  <si>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</si>
  <si>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</si>
  <si>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</si>
  <si>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</si>
  <si>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</si>
  <si>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</si>
  <si>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</si>
  <si>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</si>
  <si>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</si>
  <si>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</si>
  <si>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</si>
  <si>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</si>
  <si>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</si>
  <si>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</si>
  <si>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</si>
  <si>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</si>
  <si>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</si>
  <si>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</si>
  <si>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</si>
  <si>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</si>
  <si>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</si>
  <si>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</si>
  <si>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</si>
  <si>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</si>
  <si>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</si>
  <si>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</si>
  <si>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</si>
  <si>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</si>
  <si>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</si>
  <si>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</si>
  <si>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</si>
  <si>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</si>
  <si>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</si>
  <si>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</si>
  <si>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</si>
  <si>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</si>
  <si>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</si>
  <si>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</si>
  <si>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</si>
  <si>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</si>
  <si>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</si>
  <si>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</si>
  <si>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</si>
  <si>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</si>
  <si>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</si>
  <si>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</si>
  <si>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</si>
  <si>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</si>
  <si>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</si>
  <si>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</si>
  <si>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</si>
  <si>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</si>
  <si>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</si>
  <si>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</si>
  <si>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</si>
  <si>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</si>
  <si>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</si>
  <si>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</si>
  <si>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</si>
  <si>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</si>
  <si>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</si>
  <si>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</si>
  <si>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</si>
  <si>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</si>
  <si>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</si>
  <si>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</si>
  <si>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</si>
  <si>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</si>
  <si>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</si>
  <si>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</si>
  <si>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</si>
  <si>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</si>
  <si>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</si>
  <si>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</si>
  <si>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</si>
  <si>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</si>
  <si>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</si>
  <si>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</si>
  <si>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</si>
  <si>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</si>
  <si>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</si>
  <si>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</si>
  <si>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</si>
  <si>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</si>
  <si>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</si>
  <si>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</si>
  <si>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</si>
  <si>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</si>
  <si>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</si>
  <si>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</si>
  <si>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</si>
  <si>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</si>
  <si>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</si>
  <si>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</si>
  <si>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</si>
  <si>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</si>
  <si>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</si>
  <si>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</si>
  <si>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</si>
  <si>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</si>
  <si>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</si>
  <si>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</si>
  <si>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</si>
  <si>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</si>
  <si>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</si>
  <si>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</si>
  <si>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</si>
  <si>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</si>
  <si>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</si>
  <si>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</si>
  <si>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</si>
  <si>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</si>
  <si>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</si>
  <si>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</si>
  <si>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</si>
  <si>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</si>
  <si>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</si>
  <si>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</si>
  <si>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</si>
  <si>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</si>
  <si>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</si>
  <si>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</si>
  <si>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</si>
  <si>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</si>
  <si>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</si>
  <si>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</si>
  <si>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</si>
  <si>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</si>
  <si>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</si>
  <si>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</si>
  <si>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</si>
  <si>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</si>
  <si>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</si>
  <si>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</si>
  <si>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</si>
  <si>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</si>
  <si>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</si>
  <si>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</si>
  <si>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</si>
  <si>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</si>
  <si>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</si>
  <si>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</si>
  <si>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</si>
  <si>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</si>
  <si>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</si>
  <si>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</si>
  <si>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</si>
  <si>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</si>
  <si>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</si>
  <si>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</si>
  <si>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</si>
  <si>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</si>
  <si>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</si>
  <si>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</si>
  <si>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</si>
  <si>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</si>
  <si>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</si>
  <si>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</si>
  <si>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</si>
  <si>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</si>
  <si>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</si>
  <si>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</si>
  <si>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</si>
  <si>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</si>
  <si>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</si>
  <si>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</si>
  <si>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</si>
  <si>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</si>
  <si>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</si>
  <si>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</si>
  <si>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</si>
  <si>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</si>
  <si>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</si>
  <si>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</si>
  <si>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</si>
  <si>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</si>
  <si>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</si>
  <si>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</si>
  <si>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</si>
  <si>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</si>
  <si>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</si>
  <si>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</si>
  <si>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</si>
  <si>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</si>
  <si>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</si>
  <si>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</si>
  <si>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</si>
  <si>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</si>
  <si>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</si>
  <si>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</si>
  <si>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</si>
  <si>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</si>
  <si>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</si>
  <si>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</si>
  <si>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</si>
  <si>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</si>
  <si>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</si>
  <si>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</si>
  <si>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</si>
  <si>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</si>
  <si>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</si>
  <si>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</si>
  <si>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</si>
  <si>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</si>
  <si>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</si>
  <si>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</si>
  <si>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</si>
  <si>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</si>
  <si>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</si>
  <si>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</si>
  <si>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</si>
  <si>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</si>
  <si>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</si>
  <si>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</si>
  <si>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</si>
  <si>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</si>
  <si>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</si>
  <si>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</si>
  <si>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</si>
  <si>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</si>
  <si>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</si>
  <si>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</si>
  <si>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</si>
  <si>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</si>
  <si>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</si>
  <si>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</si>
  <si>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</si>
  <si>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</si>
  <si>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</si>
  <si>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</si>
  <si>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</si>
  <si>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</si>
  <si>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</si>
  <si>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</si>
  <si>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</si>
  <si>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</si>
  <si>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</si>
  <si>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</si>
  <si>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</si>
  <si>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</si>
  <si>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</si>
  <si>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</si>
  <si>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</si>
  <si>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</si>
  <si>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</si>
  <si>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</si>
  <si>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</si>
  <si>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</si>
  <si>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</si>
  <si>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</si>
  <si>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</si>
  <si>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</si>
  <si>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</si>
  <si>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</si>
  <si>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</si>
  <si>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</si>
  <si>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</si>
  <si>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</si>
  <si>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</si>
  <si>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</si>
  <si>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</si>
  <si>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</si>
  <si>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</si>
  <si>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</si>
  <si>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</si>
  <si>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</si>
  <si>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</si>
  <si>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</si>
  <si>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</si>
  <si>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</si>
  <si>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</si>
  <si>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</si>
  <si>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</si>
  <si>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</si>
  <si>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</si>
  <si>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</si>
  <si>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</si>
  <si>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</si>
  <si>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</si>
  <si>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</si>
  <si>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</si>
  <si>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</si>
  <si>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</si>
  <si>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</si>
  <si>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</si>
  <si>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</si>
  <si>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</si>
  <si>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</si>
  <si>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</si>
  <si>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</si>
  <si>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</si>
  <si>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</si>
  <si>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</si>
  <si>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</si>
  <si>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</si>
  <si>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</si>
  <si>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</si>
  <si>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</si>
  <si>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</si>
  <si>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</si>
  <si>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</si>
  <si>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</si>
  <si>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</si>
  <si>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</si>
  <si>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</si>
  <si>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</si>
  <si>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</si>
  <si>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</si>
  <si>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</si>
  <si>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</si>
  <si>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</si>
  <si>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</si>
  <si>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</si>
  <si>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</si>
  <si>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</si>
  <si>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</si>
  <si>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</si>
  <si>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</si>
  <si>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</si>
  <si>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</si>
  <si>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</si>
  <si>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</si>
  <si>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</si>
  <si>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</si>
  <si>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</si>
  <si>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</si>
  <si>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</si>
  <si>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</si>
  <si>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</si>
  <si>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</si>
  <si>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</si>
  <si>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</si>
  <si>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</si>
  <si>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</si>
  <si>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</si>
  <si>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</si>
  <si>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</si>
  <si>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</si>
  <si>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</si>
  <si>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</si>
  <si>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</si>
  <si>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</si>
  <si>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</si>
  <si>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</si>
  <si>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</si>
  <si>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</si>
  <si>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</si>
  <si>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</si>
  <si>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</si>
  <si>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</si>
  <si>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</si>
  <si>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</si>
  <si>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</si>
  <si>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</si>
  <si>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</si>
  <si>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</si>
  <si>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</si>
  <si>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</si>
  <si>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</si>
  <si>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</si>
  <si>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</si>
  <si>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</si>
  <si>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</si>
  <si>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</si>
  <si>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</si>
  <si>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</si>
  <si>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</si>
  <si>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</si>
  <si>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</si>
  <si>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</si>
  <si>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</si>
  <si>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</si>
  <si>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</si>
  <si>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</si>
  <si>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</si>
  <si>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</si>
  <si>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</si>
  <si>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</si>
  <si>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</si>
  <si>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</si>
  <si>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</si>
  <si>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</si>
  <si>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</si>
  <si>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</si>
  <si>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</si>
  <si>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</si>
  <si>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</si>
  <si>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</si>
  <si>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</si>
  <si>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</si>
  <si>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</si>
  <si>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</si>
  <si>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</si>
  <si>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</si>
  <si>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</si>
  <si>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</si>
  <si>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</si>
  <si>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</si>
  <si>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</si>
  <si>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</si>
  <si>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</si>
  <si>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</si>
  <si>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</si>
  <si>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</si>
  <si>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</si>
  <si>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</si>
  <si>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</si>
  <si>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</si>
  <si>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</si>
  <si>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</si>
  <si>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</si>
  <si>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</si>
  <si>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</si>
  <si>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</si>
  <si>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</si>
  <si>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</si>
  <si>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</si>
  <si>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</si>
  <si>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</si>
  <si>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</si>
  <si>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</si>
  <si>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</si>
  <si>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</si>
  <si>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</si>
  <si>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</si>
  <si>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</si>
  <si>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</si>
  <si>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</si>
  <si>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</si>
  <si>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</si>
  <si>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</si>
  <si>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</si>
  <si>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</si>
  <si>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</si>
  <si>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</si>
  <si>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</si>
  <si>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</si>
  <si>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</si>
  <si>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</si>
  <si>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</si>
  <si>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</si>
  <si>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</si>
  <si>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</si>
  <si>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</si>
  <si>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</si>
  <si>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</si>
  <si>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</si>
  <si>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</si>
  <si>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</si>
  <si>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</si>
  <si>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</si>
  <si>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</si>
  <si>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</si>
  <si>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</si>
  <si>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</si>
  <si>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</si>
  <si>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</si>
  <si>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</si>
  <si>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</si>
  <si>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</si>
  <si>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</si>
  <si>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</si>
  <si>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</si>
  <si>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</si>
  <si>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</si>
  <si>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</si>
  <si>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</si>
  <si>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</si>
  <si>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</si>
  <si>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</si>
  <si>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</si>
  <si>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</si>
  <si>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</si>
  <si>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</si>
  <si>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</si>
  <si>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</si>
  <si>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</si>
  <si>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</si>
  <si>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</si>
  <si>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</si>
  <si>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</si>
  <si>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</si>
  <si>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</si>
  <si>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</si>
  <si>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</si>
  <si>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</si>
  <si>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</si>
  <si>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</si>
  <si>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</si>
  <si>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</si>
  <si>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</si>
  <si>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</si>
  <si>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</si>
  <si>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</si>
  <si>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</si>
  <si>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</si>
  <si>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</si>
  <si>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</si>
  <si>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</si>
  <si>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</si>
  <si>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</si>
  <si>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</si>
  <si>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</si>
  <si>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</si>
  <si>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</si>
  <si>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</si>
  <si>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</si>
  <si>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</si>
  <si>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</si>
  <si>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</si>
  <si>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</si>
  <si>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</si>
  <si>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</si>
  <si>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</si>
  <si>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</si>
  <si>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</si>
  <si>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</si>
  <si>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</si>
  <si>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</si>
  <si>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</si>
  <si>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</si>
  <si>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</si>
  <si>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</si>
  <si>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</si>
  <si>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</si>
  <si>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</si>
  <si>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</si>
  <si>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</si>
  <si>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</si>
  <si>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</si>
  <si>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</si>
  <si>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</si>
  <si>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</si>
  <si>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</si>
  <si>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</si>
  <si>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</si>
  <si>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</si>
  <si>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</si>
  <si>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</si>
  <si>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</si>
  <si>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</si>
  <si>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</si>
  <si>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</si>
  <si>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</si>
  <si>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</si>
  <si>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</si>
  <si>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</si>
  <si>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</si>
  <si>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</si>
  <si>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</si>
  <si>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</si>
  <si>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</si>
  <si>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</si>
  <si>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</si>
  <si>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</si>
  <si>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</si>
  <si>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</si>
  <si>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</si>
  <si>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</si>
  <si>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</si>
  <si>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</si>
  <si>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</si>
  <si>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</si>
  <si>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</si>
  <si>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</si>
  <si>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</si>
  <si>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</si>
  <si>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</si>
  <si>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</si>
  <si>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</si>
  <si>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</si>
  <si>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</si>
  <si>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</si>
  <si>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</si>
  <si>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</si>
  <si>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</si>
  <si>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</si>
  <si>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</si>
  <si>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</si>
  <si>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</si>
  <si>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</si>
  <si>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</si>
  <si>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</si>
  <si>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</si>
  <si>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</si>
  <si>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</si>
  <si>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</si>
  <si>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</si>
  <si>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</si>
  <si>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</si>
  <si>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</si>
  <si>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</si>
  <si>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</si>
  <si>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</si>
  <si>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</si>
  <si>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</si>
  <si>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</si>
  <si>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</si>
  <si>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</si>
  <si>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</si>
  <si>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</si>
  <si>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</si>
  <si>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</si>
  <si>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</si>
  <si>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</si>
  <si>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</si>
  <si>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</si>
  <si>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</si>
  <si>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</si>
  <si>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</si>
  <si>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</si>
  <si>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</si>
  <si>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</si>
  <si>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</si>
  <si>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</si>
  <si>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</si>
  <si>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</si>
  <si>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</si>
  <si>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</si>
  <si>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</si>
  <si>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</si>
  <si>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</si>
  <si>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</si>
  <si>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</si>
  <si>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</si>
  <si>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</si>
  <si>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</si>
  <si>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</si>
  <si>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</si>
  <si>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</si>
  <si>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</si>
  <si>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</si>
  <si>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</si>
  <si>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</si>
  <si>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</si>
  <si>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</si>
  <si>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</si>
  <si>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</si>
  <si>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</si>
  <si>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</si>
  <si>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</si>
  <si>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</si>
  <si>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</si>
  <si>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</si>
  <si>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</si>
  <si>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</si>
  <si>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</si>
  <si>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</si>
  <si>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</si>
  <si>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</si>
  <si>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</si>
  <si>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</si>
  <si>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</si>
  <si>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</si>
  <si>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</si>
  <si>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</si>
  <si>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</si>
  <si>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</si>
  <si>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</si>
  <si>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</si>
  <si>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</si>
  <si>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</si>
  <si>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</si>
  <si>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</si>
  <si>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</si>
  <si>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</si>
  <si>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</si>
  <si>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</si>
  <si>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</si>
  <si>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</si>
  <si>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</si>
  <si>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</si>
  <si>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</si>
  <si>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</si>
  <si>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</si>
  <si>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</si>
  <si>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</si>
  <si>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</si>
  <si>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</si>
  <si>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</si>
  <si>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</si>
  <si>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</si>
  <si>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</si>
  <si>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</si>
  <si>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</si>
  <si>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</si>
  <si>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</si>
  <si>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</si>
  <si>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</si>
  <si>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</si>
  <si>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</si>
  <si>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</si>
  <si>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</si>
  <si>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</si>
  <si>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</si>
  <si>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</si>
  <si>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</si>
  <si>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</si>
  <si>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</si>
  <si>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</si>
  <si>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</si>
  <si>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</si>
  <si>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</si>
  <si>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</si>
  <si>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</si>
  <si>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</si>
  <si>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</si>
  <si>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</si>
  <si>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</si>
  <si>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</si>
  <si>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</si>
  <si>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</si>
  <si>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</si>
  <si>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</si>
  <si>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</si>
  <si>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</si>
  <si>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</si>
  <si>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</si>
  <si>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</si>
  <si>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</si>
  <si>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</si>
  <si>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</si>
  <si>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</si>
  <si>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</si>
  <si>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</si>
  <si>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</si>
  <si>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</si>
  <si>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</si>
  <si>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</si>
  <si>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</si>
  <si>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</si>
  <si>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</si>
  <si>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</si>
  <si>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</si>
  <si>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</si>
  <si>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</si>
  <si>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</si>
  <si>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</si>
  <si>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</si>
  <si>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</si>
  <si>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</si>
  <si>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</si>
  <si>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</si>
  <si>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</si>
  <si>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</si>
  <si>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</si>
  <si>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</si>
  <si>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</si>
  <si>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</si>
  <si>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</si>
  <si>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</si>
  <si>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</si>
  <si>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</si>
  <si>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</si>
  <si>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</si>
  <si>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</si>
  <si>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</si>
  <si>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</si>
  <si>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</si>
  <si>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</si>
  <si>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</si>
  <si>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</si>
  <si>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</si>
  <si>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</si>
  <si>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</si>
  <si>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</si>
  <si>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</si>
  <si>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</si>
  <si>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</si>
  <si>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</si>
  <si>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</si>
  <si>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</si>
  <si>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</si>
  <si>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</si>
  <si>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</si>
  <si>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</si>
  <si>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</si>
  <si>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</si>
  <si>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</si>
  <si>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</si>
  <si>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</si>
  <si>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</si>
  <si>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</si>
  <si>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</si>
  <si>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</si>
  <si>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</si>
  <si>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</si>
  <si>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</si>
  <si>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</si>
  <si>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</si>
  <si>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</si>
  <si>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</si>
  <si>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</si>
  <si>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</si>
  <si>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</si>
  <si>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</si>
  <si>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</si>
  <si>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</si>
  <si>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</si>
  <si>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</si>
  <si>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</si>
  <si>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</si>
  <si>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</si>
  <si>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</si>
  <si>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</si>
  <si>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</si>
  <si>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</si>
  <si>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</si>
  <si>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</si>
  <si>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</si>
  <si>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</si>
  <si>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</si>
  <si>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</si>
  <si>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</si>
  <si>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</si>
  <si>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</si>
  <si>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</si>
  <si>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</si>
  <si>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</si>
  <si>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</si>
  <si>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</si>
  <si>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</si>
  <si>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</si>
  <si>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</si>
  <si>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</si>
  <si>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</si>
  <si>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</si>
  <si>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</si>
  <si>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</si>
  <si>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</si>
  <si>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</si>
  <si>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</si>
  <si>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</si>
  <si>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</si>
  <si>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</si>
  <si>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</si>
  <si>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</si>
  <si>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</si>
  <si>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</si>
  <si>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</si>
  <si>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</si>
  <si>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</si>
  <si>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</si>
  <si>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</si>
  <si>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</si>
  <si>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</si>
  <si>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</si>
  <si>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</si>
  <si>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</si>
  <si>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</si>
  <si>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</si>
  <si>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</si>
  <si>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</si>
  <si>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</si>
  <si>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</si>
  <si>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</si>
  <si>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</si>
  <si>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</si>
  <si>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</si>
  <si>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</si>
  <si>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</si>
  <si>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</si>
  <si>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</si>
  <si>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</si>
  <si>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</si>
  <si>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</si>
  <si>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</si>
  <si>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</si>
  <si>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</si>
  <si>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</si>
  <si>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</si>
  <si>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</si>
  <si>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</si>
  <si>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</si>
  <si>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</si>
  <si>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</si>
  <si>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</si>
  <si>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</si>
  <si>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</si>
  <si>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</si>
  <si>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</si>
  <si>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</si>
  <si>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</si>
  <si>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</si>
  <si>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</si>
  <si>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</si>
  <si>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</si>
  <si>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</si>
  <si>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</si>
  <si>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</si>
  <si>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</si>
  <si>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</si>
  <si>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</si>
  <si>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</si>
  <si>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</si>
  <si>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</si>
  <si>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</si>
  <si>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</si>
  <si>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</si>
  <si>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</si>
  <si>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</si>
  <si>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</si>
  <si>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</si>
  <si>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</si>
  <si>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</si>
  <si>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</si>
  <si>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</si>
  <si>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</si>
  <si>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</si>
  <si>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</si>
  <si>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</si>
  <si>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</si>
  <si>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</si>
  <si>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</si>
  <si>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</si>
  <si>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</si>
  <si>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</si>
  <si>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</si>
  <si>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</si>
  <si>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</si>
  <si>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</si>
  <si>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</si>
  <si>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</si>
  <si>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</si>
  <si>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</si>
  <si>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</si>
  <si>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</si>
  <si>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</si>
  <si>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</si>
  <si>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</si>
  <si>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</si>
  <si>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</si>
  <si>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</si>
  <si>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</si>
  <si>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</si>
  <si>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</si>
  <si>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</si>
  <si>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</si>
  <si>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</si>
  <si>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</si>
  <si>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</si>
  <si>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</si>
  <si>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</si>
  <si>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</si>
  <si>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</si>
  <si>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</si>
  <si>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</si>
  <si>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</si>
  <si>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</si>
  <si>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</si>
  <si>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</si>
  <si>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</si>
  <si>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</si>
  <si>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</si>
  <si>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</si>
  <si>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</si>
  <si>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</si>
  <si>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</si>
  <si>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</si>
  <si>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</si>
  <si>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</si>
  <si>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</si>
  <si>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</si>
  <si>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</si>
  <si>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</si>
  <si>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</si>
  <si>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</si>
  <si>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</si>
  <si>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</si>
  <si>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</si>
  <si>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</si>
  <si>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</si>
  <si>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</si>
  <si>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</si>
  <si>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</si>
  <si>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</si>
  <si>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</si>
  <si>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</si>
  <si>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</si>
  <si>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</si>
  <si>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</si>
  <si>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</si>
  <si>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</si>
  <si>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</si>
  <si>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</si>
  <si>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</si>
  <si>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</si>
  <si>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</si>
  <si>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</si>
  <si>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</si>
  <si>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</si>
  <si>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</si>
  <si>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</si>
  <si>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</si>
  <si>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</si>
  <si>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</si>
  <si>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</si>
  <si>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</si>
  <si>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</si>
  <si>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</si>
  <si>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</si>
  <si>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</si>
  <si>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</si>
  <si>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</si>
  <si>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</si>
  <si>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</si>
  <si>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</si>
  <si>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</si>
  <si>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</si>
  <si>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</si>
  <si>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</si>
  <si>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</si>
  <si>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</si>
  <si>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</si>
  <si>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</si>
  <si>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</si>
  <si>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</si>
  <si>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</si>
  <si>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</si>
  <si>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</si>
  <si>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</si>
  <si>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</si>
  <si>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</si>
  <si>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</si>
  <si>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</si>
  <si>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</si>
  <si>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</si>
  <si>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</si>
  <si>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</si>
  <si>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</si>
  <si>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</si>
  <si>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</si>
  <si>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</si>
  <si>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</si>
  <si>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</si>
  <si>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</si>
  <si>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</si>
  <si>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</si>
  <si>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</si>
  <si>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</si>
  <si>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</si>
  <si>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</si>
  <si>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</si>
  <si>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</si>
  <si>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</si>
  <si>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</si>
  <si>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</si>
  <si>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</si>
  <si>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</si>
  <si>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</si>
  <si>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</si>
  <si>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</si>
  <si>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</si>
  <si>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</si>
  <si>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</si>
  <si>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</si>
  <si>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</si>
  <si>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</si>
  <si>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</si>
  <si>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</si>
  <si>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</si>
  <si>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</si>
  <si>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</si>
  <si>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</si>
  <si>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</si>
  <si>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</si>
  <si>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</si>
  <si>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</si>
  <si>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</si>
  <si>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</si>
  <si>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</si>
  <si>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</si>
  <si>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</si>
  <si>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</si>
  <si>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</si>
  <si>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</si>
  <si>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</si>
  <si>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</si>
  <si>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</si>
  <si>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</si>
  <si>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</si>
  <si>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</si>
  <si>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</si>
  <si>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</si>
  <si>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</si>
  <si>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</si>
  <si>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</si>
  <si>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</si>
  <si>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</si>
  <si>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</si>
  <si>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</si>
  <si>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</si>
  <si>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</si>
  <si>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</si>
  <si>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</si>
  <si>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</si>
  <si>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</si>
  <si>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</si>
  <si>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</si>
  <si>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</si>
  <si>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</si>
  <si>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</si>
  <si>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</si>
  <si>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</si>
  <si>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</si>
  <si>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</si>
  <si>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</si>
  <si>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</si>
  <si>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</si>
  <si>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</si>
  <si>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</si>
  <si>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</si>
  <si>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</si>
  <si>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</si>
  <si>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</si>
  <si>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</si>
  <si>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</si>
  <si>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</si>
  <si>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</si>
  <si>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</si>
  <si>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</si>
  <si>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</si>
  <si>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</si>
  <si>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</si>
  <si>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</si>
  <si>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</si>
  <si>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</si>
  <si>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</si>
  <si>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</si>
  <si>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</si>
  <si>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</si>
  <si>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</si>
  <si>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</si>
  <si>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</si>
  <si>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</si>
  <si>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</si>
  <si>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</si>
  <si>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</si>
  <si>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</si>
  <si>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</si>
  <si>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</si>
  <si>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</si>
  <si>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</si>
  <si>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</si>
  <si>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</si>
  <si>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</si>
  <si>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</si>
  <si>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</si>
  <si>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</si>
  <si>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</si>
  <si>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</si>
  <si>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</si>
  <si>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</si>
  <si>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</si>
  <si>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</si>
  <si>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</si>
  <si>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</si>
  <si>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</si>
  <si>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</si>
  <si>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</si>
  <si>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</si>
  <si>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</si>
  <si>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</si>
  <si>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</si>
  <si>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</si>
  <si>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</si>
  <si>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</si>
  <si>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</si>
  <si>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</si>
  <si>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</si>
  <si>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</si>
  <si>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</si>
  <si>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</si>
  <si>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</si>
  <si>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</si>
  <si>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</si>
  <si>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</si>
  <si>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</si>
  <si>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</si>
  <si>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</si>
  <si>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</si>
  <si>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</si>
  <si>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</si>
  <si>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</si>
  <si>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</si>
  <si>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</si>
  <si>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</si>
  <si>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</si>
  <si>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</si>
  <si>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</si>
  <si>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</si>
  <si>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</si>
  <si>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</si>
  <si>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</si>
  <si>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</si>
  <si>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</si>
  <si>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</si>
  <si>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</si>
  <si>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</si>
  <si>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</si>
  <si>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</si>
  <si>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</si>
  <si>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</si>
  <si>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</si>
  <si>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</si>
  <si>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</si>
  <si>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</si>
  <si>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</si>
  <si>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</si>
  <si>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</si>
  <si>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</si>
  <si>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</si>
  <si>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</si>
  <si>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</si>
  <si>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</si>
  <si>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</si>
  <si>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</si>
  <si>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</si>
  <si>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</si>
  <si>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</si>
  <si>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</si>
  <si>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</si>
  <si>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</si>
  <si>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</si>
  <si>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</si>
  <si>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</si>
  <si>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</si>
  <si>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</si>
  <si>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</si>
  <si>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</si>
  <si>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</si>
  <si>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</si>
  <si>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</si>
  <si>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</si>
  <si>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</si>
  <si>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</si>
  <si>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</si>
  <si>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</si>
  <si>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</si>
  <si>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</si>
  <si>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</si>
  <si>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</si>
  <si>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</si>
  <si>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</si>
  <si>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</si>
  <si>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</si>
  <si>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</si>
  <si>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</si>
  <si>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</si>
  <si>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</si>
  <si>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</si>
  <si>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</si>
  <si>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</si>
  <si>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</si>
  <si>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</si>
  <si>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</si>
  <si>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</si>
  <si>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</si>
  <si>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</si>
  <si>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</si>
  <si>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</si>
  <si>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</si>
  <si>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</si>
  <si>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</si>
  <si>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</si>
  <si>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</si>
  <si>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</si>
  <si>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</si>
  <si>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</si>
  <si>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</si>
  <si>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</si>
  <si>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</si>
  <si>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</si>
  <si>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</si>
  <si>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</si>
  <si>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</si>
  <si>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</si>
  <si>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</si>
  <si>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</si>
  <si>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</si>
  <si>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</si>
  <si>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</si>
  <si>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</si>
  <si>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</si>
  <si>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</si>
  <si>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</si>
  <si>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</si>
  <si>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</si>
  <si>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</si>
  <si>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</si>
  <si>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</si>
  <si>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</si>
  <si>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</si>
  <si>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</si>
  <si>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</si>
  <si>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</si>
  <si>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</si>
  <si>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</si>
  <si>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</si>
  <si>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</si>
  <si>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</si>
  <si>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</si>
  <si>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</si>
  <si>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</si>
  <si>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</si>
  <si>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</si>
  <si>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</si>
  <si>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</si>
  <si>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</si>
  <si>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</si>
  <si>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</si>
  <si>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</si>
  <si>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</si>
  <si>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</si>
  <si>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</si>
  <si>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</si>
  <si>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</si>
  <si>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</si>
  <si>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</si>
  <si>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</si>
  <si>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</si>
  <si>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</si>
  <si>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</si>
  <si>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</si>
  <si>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</si>
  <si>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</si>
  <si>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</si>
  <si>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</si>
  <si>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</si>
  <si>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</si>
  <si>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</si>
  <si>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</si>
  <si>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</si>
  <si>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</si>
  <si>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</si>
  <si>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</si>
  <si>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</si>
  <si>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</si>
  <si>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</si>
  <si>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</si>
  <si>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</si>
  <si>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</si>
  <si>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</si>
  <si>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</si>
  <si>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</si>
  <si>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</si>
  <si>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</si>
  <si>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</si>
  <si>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</si>
  <si>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</si>
  <si>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</si>
  <si>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</si>
  <si>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</si>
  <si>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</si>
  <si>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</si>
  <si>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</si>
  <si>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</si>
  <si>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</si>
  <si>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</si>
  <si>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</si>
  <si>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</si>
  <si>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</si>
  <si>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</si>
  <si>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</si>
  <si>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</si>
  <si>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</si>
  <si>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</si>
  <si>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</si>
  <si>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</si>
  <si>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</si>
  <si>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</si>
  <si>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</si>
  <si>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</si>
  <si>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</si>
  <si>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</si>
  <si>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</si>
  <si>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</si>
  <si>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</si>
  <si>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</si>
  <si>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</si>
  <si>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</si>
  <si>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</si>
  <si>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</si>
  <si>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</si>
  <si>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</si>
  <si>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</si>
  <si>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</si>
  <si>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</si>
  <si>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</si>
  <si>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</si>
  <si>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</si>
  <si>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</si>
  <si>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</si>
  <si>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</si>
  <si>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</si>
  <si>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</si>
  <si>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</si>
  <si>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</si>
  <si>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</si>
  <si>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</si>
  <si>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</si>
  <si>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</si>
  <si>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</si>
  <si>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</si>
  <si>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</si>
  <si>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</si>
  <si>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</si>
  <si>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</si>
  <si>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</si>
  <si>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</si>
  <si>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</si>
  <si>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</si>
  <si>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</si>
  <si>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</si>
  <si>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</si>
  <si>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</si>
  <si>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</si>
  <si>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</si>
  <si>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</si>
  <si>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</si>
  <si>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</si>
  <si>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</si>
  <si>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</si>
  <si>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</si>
  <si>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</si>
  <si>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</si>
  <si>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</si>
  <si>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</si>
  <si>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</si>
  <si>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</si>
  <si>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</si>
  <si>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</si>
  <si>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</si>
  <si>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</si>
  <si>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</si>
  <si>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</si>
  <si>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</si>
  <si>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</si>
  <si>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</si>
  <si>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</si>
  <si>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</si>
  <si>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</si>
  <si>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</si>
  <si>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</si>
  <si>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</si>
  <si>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</si>
  <si>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</si>
  <si>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</si>
  <si>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</si>
  <si>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</si>
  <si>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</si>
  <si>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</si>
  <si>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</si>
  <si>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</si>
  <si>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</si>
  <si>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</si>
  <si>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</si>
  <si>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</si>
  <si>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</si>
  <si>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</si>
  <si>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</si>
  <si>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</si>
  <si>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</si>
  <si>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</si>
  <si>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</si>
  <si>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</si>
  <si>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</si>
  <si>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</si>
  <si>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</si>
  <si>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</si>
  <si>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</si>
  <si>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</si>
  <si>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</si>
  <si>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</si>
  <si>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</si>
  <si>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</si>
  <si>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</si>
  <si>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</si>
  <si>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</si>
  <si>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</si>
  <si>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</si>
  <si>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</si>
  <si>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</si>
  <si>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</si>
  <si>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</si>
  <si>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</si>
  <si>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</si>
  <si>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</si>
  <si>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</si>
  <si>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</si>
  <si>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</si>
  <si>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</si>
  <si>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</si>
  <si>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</si>
  <si>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</si>
  <si>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</si>
  <si>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</si>
  <si>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</si>
  <si>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</si>
  <si>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</si>
  <si>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</si>
  <si>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</si>
  <si>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</si>
  <si>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</si>
  <si>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</si>
  <si>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</si>
  <si>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</si>
  <si>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</si>
  <si>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</si>
  <si>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</si>
  <si>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</si>
  <si>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</si>
  <si>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</si>
  <si>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</si>
  <si>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</si>
  <si>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</si>
  <si>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</si>
  <si>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</si>
  <si>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</si>
  <si>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</si>
  <si>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</si>
  <si>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</si>
  <si>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</si>
  <si>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</si>
  <si>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</si>
  <si>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</si>
  <si>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</si>
  <si>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</si>
  <si>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</si>
  <si>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</si>
  <si>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</si>
  <si>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</si>
  <si>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</si>
  <si>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</si>
  <si>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</si>
  <si>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</si>
  <si>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</si>
  <si>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</si>
  <si>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</si>
  <si>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</si>
  <si>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</si>
  <si>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</si>
  <si>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</si>
  <si>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</si>
  <si>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</si>
  <si>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</si>
  <si>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</si>
  <si>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</si>
  <si>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</si>
  <si>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</si>
  <si>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</si>
  <si>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</si>
  <si>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</si>
  <si>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</si>
  <si>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</si>
  <si>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</si>
  <si>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</si>
  <si>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</si>
  <si>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</si>
  <si>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</si>
  <si>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</si>
  <si>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</si>
  <si>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</si>
  <si>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</si>
  <si>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</si>
  <si>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</si>
  <si>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</si>
  <si>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</si>
  <si>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</si>
  <si>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</si>
  <si>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</si>
  <si>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</si>
  <si>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</si>
  <si>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</si>
  <si>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</si>
  <si>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</si>
  <si>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</si>
  <si>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</si>
  <si>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</si>
  <si>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</si>
  <si>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</si>
  <si>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</si>
  <si>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</si>
  <si>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</si>
  <si>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</si>
  <si>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</si>
  <si>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</si>
  <si>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</si>
  <si>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</si>
  <si>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</si>
  <si>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</si>
  <si>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</si>
  <si>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</si>
  <si>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</si>
  <si>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</si>
  <si>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</si>
  <si>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</si>
  <si>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</si>
  <si>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</si>
  <si>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</si>
  <si>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</si>
  <si>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</si>
  <si>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</si>
  <si>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</si>
  <si>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</si>
  <si>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</si>
  <si>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</si>
  <si>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</si>
  <si>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</si>
  <si>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</si>
  <si>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</si>
  <si>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</si>
  <si>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</si>
  <si>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</si>
  <si>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</si>
  <si>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</si>
  <si>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</si>
  <si>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</si>
  <si>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</si>
  <si>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</si>
  <si>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</si>
  <si>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</si>
  <si>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</si>
  <si>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</si>
  <si>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</si>
  <si>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</si>
  <si>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</si>
  <si>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</si>
  <si>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</si>
  <si>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</si>
  <si>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</si>
  <si>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</si>
  <si>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</si>
  <si>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</si>
  <si>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</si>
  <si>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</si>
  <si>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</si>
  <si>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</si>
  <si>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</si>
  <si>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</si>
  <si>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</si>
  <si>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</si>
  <si>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</si>
  <si>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</si>
  <si>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</si>
  <si>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</si>
  <si>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</si>
  <si>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</si>
  <si>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</si>
  <si>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</si>
  <si>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</si>
  <si>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</si>
  <si>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</si>
  <si>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</si>
  <si>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</si>
  <si>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</si>
  <si>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</si>
  <si>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</si>
  <si>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</si>
  <si>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</si>
  <si>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</si>
  <si>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</si>
  <si>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</si>
  <si>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</si>
  <si>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</si>
  <si>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</si>
  <si>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</si>
  <si>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</si>
  <si>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</si>
  <si>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</si>
  <si>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</si>
  <si>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</si>
  <si>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</si>
  <si>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</si>
  <si>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</si>
  <si>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</si>
  <si>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</si>
  <si>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</si>
  <si>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</si>
  <si>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</si>
  <si>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</si>
  <si>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</si>
  <si>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</si>
  <si>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</si>
  <si>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</si>
  <si>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</si>
  <si>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</si>
  <si>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</si>
  <si>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</si>
  <si>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</si>
  <si>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</si>
  <si>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</si>
  <si>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</si>
  <si>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</si>
  <si>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</si>
  <si>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</si>
  <si>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</si>
  <si>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</si>
  <si>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</si>
  <si>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</si>
  <si>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</si>
  <si>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</si>
  <si>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</si>
  <si>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</si>
  <si>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</si>
  <si>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</si>
  <si>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</si>
  <si>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</si>
  <si>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</si>
  <si>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</si>
  <si>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</si>
  <si>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</si>
  <si>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</si>
  <si>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</si>
  <si>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</si>
  <si>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</si>
  <si>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</si>
  <si>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</si>
  <si>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</si>
  <si>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</si>
  <si>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</si>
  <si>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</si>
  <si>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</si>
  <si>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</si>
  <si>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</si>
  <si>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</si>
  <si>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</si>
  <si>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</si>
  <si>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</si>
  <si>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</si>
  <si>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</si>
  <si>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</si>
  <si>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</si>
  <si>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</si>
  <si>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</si>
  <si>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</si>
  <si>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</si>
  <si>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</si>
  <si>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</si>
  <si>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</si>
  <si>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</si>
  <si>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</si>
  <si>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</si>
  <si>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</si>
  <si>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</si>
  <si>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</si>
  <si>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</si>
  <si>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</si>
  <si>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</si>
  <si>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</si>
  <si>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</si>
  <si>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</si>
  <si>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</si>
  <si>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</si>
  <si>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</si>
  <si>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</si>
  <si>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</si>
  <si>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</si>
  <si>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</si>
  <si>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</si>
  <si>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</si>
  <si>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</si>
  <si>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</si>
  <si>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</si>
  <si>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</si>
  <si>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</si>
  <si>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</si>
  <si>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</si>
  <si>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</si>
  <si>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</si>
  <si>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</si>
  <si>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</si>
  <si>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</si>
  <si>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</si>
  <si>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</si>
  <si>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</si>
  <si>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</si>
  <si>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</si>
  <si>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</si>
  <si>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</si>
  <si>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</si>
  <si>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</si>
  <si>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</si>
  <si>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</si>
  <si>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</si>
  <si>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</si>
  <si>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</si>
  <si>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</si>
  <si>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</si>
  <si>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</si>
  <si>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</si>
  <si>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</si>
  <si>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</si>
  <si>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</si>
  <si>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</si>
  <si>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</si>
  <si>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</si>
  <si>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</si>
  <si>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</si>
  <si>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</si>
  <si>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</si>
  <si>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</si>
  <si>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</si>
  <si>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</si>
  <si>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</si>
  <si>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</si>
  <si>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</si>
  <si>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</si>
  <si>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</si>
  <si>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</si>
  <si>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</si>
  <si>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</si>
  <si>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</si>
  <si>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</si>
  <si>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</si>
  <si>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</si>
  <si>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</si>
  <si>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</si>
  <si>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</si>
  <si>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</si>
  <si>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</si>
  <si>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</si>
  <si>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</si>
  <si>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</si>
  <si>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</si>
  <si>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</si>
  <si>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</si>
  <si>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</si>
  <si>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</si>
  <si>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</si>
  <si>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</si>
  <si>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</si>
  <si>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</si>
  <si>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</si>
  <si>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</si>
  <si>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</si>
  <si>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</si>
  <si>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</si>
  <si>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</si>
  <si>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</si>
  <si>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</si>
  <si>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</si>
  <si>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</si>
  <si>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</si>
  <si>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</si>
  <si>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</si>
  <si>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</si>
  <si>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</si>
  <si>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</si>
  <si>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</si>
  <si>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</si>
  <si>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</si>
  <si>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</si>
  <si>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</si>
  <si>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</si>
  <si>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</si>
  <si>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</si>
  <si>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</si>
  <si>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</si>
  <si>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</si>
  <si>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</si>
  <si>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</si>
  <si>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</si>
  <si>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</si>
  <si>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</si>
  <si>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</si>
  <si>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</si>
  <si>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</si>
  <si>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</si>
  <si>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</si>
  <si>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</si>
  <si>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</si>
  <si>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</si>
  <si>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</si>
  <si>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</si>
  <si>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</si>
  <si>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</si>
  <si>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</si>
  <si>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</si>
  <si>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</si>
  <si>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</si>
  <si>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</si>
  <si>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</si>
  <si>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</si>
  <si>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</si>
  <si>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</si>
  <si>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</si>
  <si>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</si>
  <si>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</si>
  <si>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</si>
  <si>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</si>
  <si>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</si>
  <si>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</si>
  <si>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</si>
  <si>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</si>
  <si>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</si>
  <si>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</si>
  <si>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</si>
  <si>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</si>
  <si>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</si>
  <si>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</si>
  <si>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</si>
  <si>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</si>
  <si>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</si>
  <si>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</si>
  <si>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</si>
  <si>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</si>
  <si>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</si>
  <si>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</si>
  <si>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</si>
  <si>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</si>
  <si>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</si>
  <si>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</si>
  <si>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</si>
  <si>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</si>
  <si>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</si>
  <si>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</si>
  <si>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</si>
  <si>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</si>
  <si>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</si>
  <si>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</si>
  <si>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</si>
  <si>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</si>
  <si>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</si>
  <si>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</si>
  <si>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</si>
  <si>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</si>
  <si>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</si>
  <si>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</si>
  <si>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</si>
  <si>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</si>
  <si>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</si>
  <si>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</si>
  <si>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</si>
  <si>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</si>
  <si>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</si>
  <si>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</si>
  <si>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</si>
  <si>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</si>
  <si>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</si>
  <si>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</si>
  <si>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</si>
  <si>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</si>
  <si>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</si>
  <si>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</si>
  <si>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</si>
  <si>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</si>
  <si>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</si>
  <si>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</si>
  <si>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</si>
  <si>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</si>
  <si>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</si>
  <si>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</si>
  <si>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</si>
  <si>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</si>
  <si>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</si>
  <si>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</si>
  <si>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</si>
  <si>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</si>
  <si>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</si>
  <si>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</si>
  <si>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</si>
  <si>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</si>
  <si>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</si>
  <si>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</si>
  <si>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</si>
  <si>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</si>
  <si>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</si>
  <si>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</si>
  <si>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</si>
  <si>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</si>
  <si>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</si>
  <si>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</si>
  <si>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</si>
  <si>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</si>
  <si>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</si>
  <si>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</si>
  <si>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</si>
  <si>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</si>
  <si>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</si>
  <si>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</si>
  <si>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</si>
  <si>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</si>
  <si>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</si>
  <si>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</si>
  <si>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</si>
  <si>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</si>
  <si>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</si>
  <si>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</si>
  <si>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</si>
  <si>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</si>
  <si>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</si>
  <si>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</si>
  <si>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</si>
  <si>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</si>
  <si>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</si>
  <si>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</si>
  <si>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</si>
  <si>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</si>
  <si>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</si>
  <si>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</si>
  <si>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</si>
  <si>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</si>
  <si>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</si>
  <si>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</si>
  <si>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</si>
  <si>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</si>
  <si>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</si>
  <si>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</si>
  <si>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</si>
  <si>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</si>
  <si>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</si>
  <si>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</si>
  <si>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</si>
  <si>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</si>
  <si>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</si>
  <si>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</si>
  <si>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</si>
  <si>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</si>
  <si>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</si>
  <si>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</si>
  <si>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</si>
  <si>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</si>
  <si>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</si>
  <si>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</si>
  <si>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</si>
  <si>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</si>
  <si>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</si>
  <si>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</si>
  <si>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</si>
  <si>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</si>
  <si>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</si>
  <si>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</si>
  <si>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</si>
  <si>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</si>
  <si>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</si>
  <si>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</si>
  <si>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</si>
  <si>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</si>
  <si>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</si>
  <si>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</si>
  <si>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</si>
  <si>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</si>
  <si>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</si>
  <si>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</si>
  <si>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</si>
  <si>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</si>
  <si>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</si>
  <si>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</si>
  <si>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</si>
  <si>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</si>
  <si>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</si>
  <si>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</si>
  <si>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</si>
  <si>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</si>
  <si>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</si>
  <si>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</si>
  <si>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</si>
  <si>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</si>
  <si>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</si>
  <si>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</si>
  <si>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</si>
  <si>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</si>
  <si>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</si>
  <si>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</si>
  <si>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</si>
  <si>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</si>
  <si>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</si>
  <si>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</si>
  <si>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</si>
  <si>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</si>
  <si>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</si>
  <si>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</si>
  <si>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</si>
  <si>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</si>
  <si>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</si>
  <si>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</si>
  <si>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</si>
  <si>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</si>
  <si>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</si>
  <si>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</si>
  <si>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</si>
  <si>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</si>
  <si>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</si>
  <si>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</si>
  <si>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</si>
  <si>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</si>
  <si>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</si>
  <si>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</si>
  <si>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</si>
  <si>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</si>
  <si>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</si>
  <si>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</si>
  <si>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</si>
  <si>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</si>
  <si>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</si>
  <si>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</si>
  <si>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</si>
  <si>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</si>
  <si>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</si>
  <si>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</si>
  <si>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</si>
  <si>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</si>
  <si>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</si>
  <si>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</si>
  <si>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</si>
  <si>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</si>
  <si>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</si>
  <si>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</si>
  <si>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</si>
  <si>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</si>
  <si>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</si>
  <si>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</si>
  <si>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</si>
  <si>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</si>
  <si>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</si>
  <si>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</si>
  <si>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</si>
  <si>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</si>
  <si>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</si>
  <si>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</si>
  <si>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</si>
  <si>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</si>
  <si>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</si>
  <si>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</si>
  <si>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</si>
  <si>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</si>
  <si>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</si>
  <si>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</si>
  <si>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</si>
  <si>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</si>
  <si>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</si>
  <si>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</si>
  <si>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</si>
  <si>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</si>
  <si>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</si>
  <si>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</si>
  <si>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</si>
  <si>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</si>
  <si>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</si>
  <si>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</si>
  <si>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</si>
  <si>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</si>
  <si>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</si>
  <si>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</si>
  <si>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</si>
  <si>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</si>
  <si>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</si>
  <si>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</si>
  <si>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</si>
  <si>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</si>
  <si>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</si>
  <si>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</si>
  <si>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</si>
  <si>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</si>
  <si>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</si>
  <si>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</si>
  <si>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</si>
  <si>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</si>
  <si>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</si>
  <si>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</si>
  <si>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</si>
  <si>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</si>
  <si>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</si>
  <si>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</si>
  <si>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</si>
  <si>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</si>
  <si>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</si>
  <si>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</si>
  <si>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</si>
  <si>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</si>
  <si>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</si>
  <si>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</si>
  <si>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</si>
  <si>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</si>
  <si>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</si>
  <si>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</si>
  <si>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</si>
  <si>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</si>
  <si>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</si>
  <si>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</si>
  <si>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</si>
  <si>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</si>
  <si>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</si>
  <si>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</si>
  <si>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</si>
  <si>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</si>
  <si>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</si>
  <si>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</si>
  <si>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</si>
  <si>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</si>
  <si>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</si>
  <si>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</si>
  <si>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</si>
  <si>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</si>
  <si>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</si>
  <si>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</si>
  <si>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</si>
  <si>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</si>
  <si>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</si>
  <si>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</si>
  <si>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</si>
  <si>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</si>
  <si>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</si>
  <si>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</si>
  <si>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</si>
  <si>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</si>
  <si>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</si>
  <si>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</si>
  <si>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</si>
  <si>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</si>
  <si>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</si>
  <si>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</si>
  <si>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</si>
  <si>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</si>
  <si>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</si>
  <si>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</si>
  <si>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</si>
  <si>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</si>
  <si>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</si>
  <si>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</si>
  <si>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</si>
  <si>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</si>
  <si>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</si>
  <si>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</si>
  <si>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</si>
  <si>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</si>
  <si>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</si>
  <si>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</si>
  <si>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</si>
  <si>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</si>
  <si>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</si>
  <si>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</si>
  <si>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</si>
  <si>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</si>
  <si>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</si>
  <si>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</si>
  <si>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</si>
  <si>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</si>
  <si>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</si>
  <si>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</si>
  <si>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</si>
  <si>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</si>
  <si>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</si>
  <si>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</si>
  <si>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</si>
  <si>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</si>
  <si>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</si>
  <si>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</si>
  <si>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</si>
  <si>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</si>
  <si>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</si>
  <si>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</si>
  <si>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</si>
  <si>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</si>
  <si>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</si>
  <si>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</si>
  <si>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</si>
  <si>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</si>
  <si>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</si>
  <si>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</si>
  <si>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</si>
  <si>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</si>
  <si>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</si>
  <si>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</si>
  <si>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</si>
  <si>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</si>
  <si>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</si>
  <si>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</si>
  <si>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</si>
  <si>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</si>
  <si>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</si>
  <si>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</si>
  <si>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</si>
  <si>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</si>
  <si>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</si>
  <si>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</si>
  <si>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</si>
  <si>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</si>
  <si>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</si>
  <si>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</si>
  <si>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</si>
  <si>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</si>
  <si>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</si>
  <si>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</si>
  <si>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</si>
  <si>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</si>
  <si>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</si>
  <si>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</si>
  <si>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</si>
  <si>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</si>
  <si>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</si>
  <si>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</si>
  <si>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</si>
  <si>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</si>
  <si>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</si>
  <si>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</si>
  <si>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</si>
  <si>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</si>
  <si>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</si>
  <si>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</si>
  <si>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</si>
  <si>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</si>
  <si>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</si>
  <si>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</si>
  <si>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</si>
  <si>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</si>
  <si>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</si>
  <si>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</si>
  <si>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</si>
  <si>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</si>
  <si>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</si>
  <si>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</si>
  <si>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</si>
  <si>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</si>
  <si>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</si>
  <si>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</si>
  <si>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</si>
  <si>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</si>
  <si>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</si>
  <si>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</si>
  <si>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</si>
  <si>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</si>
  <si>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</si>
  <si>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</si>
  <si>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</si>
  <si>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</si>
  <si>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</si>
  <si>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</si>
  <si>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</si>
  <si>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</si>
  <si>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</si>
  <si>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</si>
  <si>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</si>
  <si>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</si>
  <si>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</si>
  <si>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</si>
  <si>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</si>
  <si>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</si>
  <si>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</si>
  <si>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</si>
  <si>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</si>
  <si>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</si>
  <si>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</si>
  <si>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</si>
  <si>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</si>
  <si>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</si>
  <si>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</si>
  <si>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</si>
  <si>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</si>
  <si>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</si>
  <si>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</si>
  <si>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</si>
  <si>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</si>
  <si>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</si>
  <si>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</si>
  <si>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</si>
  <si>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</si>
  <si>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</si>
  <si>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</si>
  <si>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</si>
  <si>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</si>
  <si>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</si>
  <si>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</si>
  <si>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</si>
  <si>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</si>
  <si>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</si>
  <si>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</si>
  <si>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</si>
  <si>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</si>
  <si>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</si>
  <si>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</si>
  <si>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</si>
  <si>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</si>
  <si>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</si>
  <si>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</si>
  <si>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</si>
  <si>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</si>
  <si>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</si>
  <si>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</si>
  <si>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</si>
  <si>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</si>
  <si>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</si>
  <si>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</si>
  <si>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</si>
  <si>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</si>
  <si>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</si>
  <si>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</si>
  <si>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</si>
  <si>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</si>
  <si>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</si>
  <si>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</si>
  <si>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</si>
  <si>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</si>
  <si>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</si>
  <si>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</si>
  <si>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</si>
  <si>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</si>
  <si>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</si>
  <si>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</si>
  <si>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</si>
  <si>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</si>
  <si>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</si>
  <si>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</si>
  <si>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</si>
  <si>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</si>
  <si>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</si>
  <si>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</si>
  <si>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</si>
  <si>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</si>
  <si>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</si>
  <si>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</si>
  <si>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</si>
  <si>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</si>
  <si>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</si>
  <si>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</si>
  <si>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</si>
  <si>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</si>
  <si>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</si>
  <si>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</si>
  <si>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</si>
  <si>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</si>
  <si>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</si>
  <si>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</si>
  <si>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</si>
  <si>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</si>
  <si>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</si>
  <si>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</si>
  <si>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</si>
  <si>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</si>
  <si>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</si>
  <si>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</si>
  <si>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</si>
  <si>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</si>
  <si>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</si>
  <si>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</si>
  <si>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</si>
  <si>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</si>
  <si>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</si>
  <si>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</si>
  <si>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</si>
  <si>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</si>
  <si>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</si>
  <si>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</si>
  <si>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</si>
  <si>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</si>
  <si>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</si>
  <si>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</si>
  <si>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</si>
  <si>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</si>
  <si>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</si>
  <si>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</si>
  <si>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</si>
  <si>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</si>
  <si>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</si>
  <si>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</si>
  <si>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</si>
  <si>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</si>
  <si>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</si>
  <si>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</si>
  <si>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</si>
  <si>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</si>
  <si>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</si>
  <si>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</si>
  <si>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</si>
  <si>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</si>
  <si>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</si>
  <si>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</si>
  <si>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</si>
  <si>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</si>
  <si>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</si>
  <si>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</si>
  <si>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</si>
  <si>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</si>
  <si>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</si>
  <si>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</si>
  <si>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</si>
  <si>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</si>
  <si>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</si>
  <si>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</si>
  <si>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</si>
  <si>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</si>
  <si>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</si>
  <si>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</si>
  <si>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</si>
  <si>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</si>
  <si>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</si>
  <si>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</si>
  <si>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</si>
  <si>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</si>
  <si>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</si>
  <si>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</si>
  <si>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</si>
  <si>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</si>
  <si>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</si>
  <si>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</si>
  <si>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</si>
  <si>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</si>
  <si>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</si>
  <si>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</si>
  <si>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</si>
  <si>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</si>
  <si>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</si>
  <si>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</si>
  <si>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</si>
  <si>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</si>
  <si>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</si>
  <si>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</si>
  <si>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</si>
  <si>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</si>
  <si>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</si>
  <si>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</si>
  <si>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</si>
  <si>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</si>
  <si>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</si>
  <si>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</si>
  <si>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</si>
  <si>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</si>
  <si>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</si>
  <si>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</si>
  <si>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</si>
  <si>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</si>
  <si>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</si>
  <si>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</si>
  <si>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</si>
  <si>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</si>
  <si>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</si>
  <si>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</si>
  <si>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</si>
  <si>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</si>
  <si>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</si>
  <si>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</si>
  <si>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</si>
  <si>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</si>
  <si>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</si>
  <si>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</si>
  <si>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</si>
  <si>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</si>
  <si>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</si>
  <si>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</si>
  <si>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</si>
  <si>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</si>
  <si>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</si>
  <si>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</si>
  <si>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</si>
  <si>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</si>
  <si>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</si>
  <si>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</si>
  <si>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</si>
  <si>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</si>
  <si>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</si>
  <si>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</si>
  <si>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</si>
  <si>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</si>
  <si>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</si>
  <si>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</si>
  <si>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</si>
  <si>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</si>
  <si>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</si>
  <si>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</si>
  <si>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</si>
  <si>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</si>
  <si>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</si>
  <si>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</si>
  <si>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</si>
  <si>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</si>
  <si>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</si>
  <si>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</si>
  <si>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</si>
  <si>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</si>
  <si>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</si>
  <si>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</si>
  <si>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</si>
  <si>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</si>
  <si>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</si>
  <si>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</si>
  <si>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</si>
  <si>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</si>
  <si>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</si>
  <si>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</si>
  <si>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</si>
  <si>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</si>
  <si>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</si>
  <si>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</si>
  <si>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</si>
  <si>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</si>
  <si>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</si>
  <si>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</si>
  <si>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</si>
  <si>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</si>
  <si>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</si>
  <si>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</si>
  <si>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</si>
  <si>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</si>
  <si>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</si>
  <si>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</si>
  <si>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</si>
  <si>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</si>
  <si>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</si>
  <si>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</si>
  <si>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</si>
  <si>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</si>
  <si>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</si>
  <si>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</si>
  <si>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</si>
  <si>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</si>
  <si>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</si>
  <si>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</si>
  <si>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</si>
  <si>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</si>
  <si>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</si>
  <si>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</si>
  <si>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</si>
  <si>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</si>
  <si>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</si>
  <si>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</si>
  <si>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</si>
  <si>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</si>
  <si>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</si>
  <si>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</si>
  <si>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</si>
  <si>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</si>
  <si>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</si>
  <si>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</si>
  <si>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</si>
  <si>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</si>
  <si>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</si>
  <si>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</si>
  <si>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</si>
  <si>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</si>
  <si>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</si>
  <si>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</si>
  <si>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</si>
  <si>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</si>
  <si>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</si>
  <si>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</si>
  <si>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</si>
  <si>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</si>
  <si>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</si>
  <si>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</si>
  <si>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</si>
  <si>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</si>
  <si>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</si>
  <si>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</si>
  <si>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</si>
  <si>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</si>
  <si>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</si>
  <si>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</si>
  <si>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</si>
  <si>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</si>
  <si>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</si>
  <si>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</si>
  <si>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</si>
  <si>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</si>
  <si>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</si>
  <si>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</si>
  <si>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</si>
  <si>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</si>
  <si>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</si>
  <si>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</si>
  <si>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</si>
  <si>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</si>
  <si>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</si>
  <si>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</si>
  <si>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</si>
  <si>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</si>
  <si>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</si>
  <si>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</si>
  <si>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</si>
  <si>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</si>
  <si>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</si>
  <si>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</si>
  <si>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</si>
  <si>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</si>
  <si>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</si>
  <si>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</si>
  <si>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</si>
  <si>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</si>
  <si>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</si>
  <si>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</si>
  <si>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</si>
  <si>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</si>
  <si>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</si>
  <si>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</si>
  <si>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</si>
  <si>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</si>
  <si>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</si>
  <si>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</si>
  <si>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</si>
  <si>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</si>
  <si>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</si>
  <si>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</si>
  <si>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</si>
  <si>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</si>
  <si>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</si>
  <si>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</si>
  <si>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</si>
  <si>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</si>
  <si>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</si>
  <si>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</si>
  <si>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</si>
  <si>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</si>
  <si>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</si>
  <si>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</si>
  <si>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</si>
  <si>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</si>
  <si>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</si>
  <si>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</si>
  <si>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</si>
  <si>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</si>
  <si>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</si>
  <si>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</si>
  <si>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</si>
  <si>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</si>
  <si>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</si>
  <si>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</si>
  <si>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</si>
  <si>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</si>
  <si>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</si>
  <si>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</si>
  <si>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</si>
  <si>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</si>
  <si>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</si>
  <si>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</si>
  <si>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</si>
  <si>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</si>
  <si>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</si>
  <si>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</si>
  <si>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</si>
  <si>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</si>
  <si>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</si>
  <si>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</si>
  <si>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</si>
  <si>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</si>
  <si>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</si>
  <si>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</si>
  <si>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</si>
  <si>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</si>
  <si>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</si>
  <si>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</si>
  <si>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</si>
  <si>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</si>
  <si>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</si>
  <si>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</si>
  <si>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</si>
  <si>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</si>
  <si>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</si>
  <si>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</si>
  <si>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</si>
  <si>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</si>
  <si>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</si>
  <si>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</si>
  <si>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</si>
  <si>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</si>
  <si>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</si>
  <si>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</si>
  <si>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</si>
  <si>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</si>
  <si>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</si>
  <si>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</si>
  <si>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</si>
  <si>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</si>
  <si>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</si>
  <si>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</si>
  <si>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</si>
  <si>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</si>
  <si>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</si>
  <si>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</si>
  <si>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</si>
  <si>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</si>
  <si>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</si>
  <si>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</si>
  <si>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</si>
  <si>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</si>
  <si>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</si>
  <si>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</si>
  <si>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</si>
  <si>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</si>
  <si>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</si>
  <si>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</si>
  <si>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</si>
  <si>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</si>
  <si>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</si>
  <si>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</si>
  <si>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</si>
  <si>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</si>
  <si>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</si>
  <si>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</si>
  <si>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</si>
  <si>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</si>
  <si>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</si>
  <si>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</si>
  <si>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</si>
  <si>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</si>
  <si>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</si>
  <si>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</si>
  <si>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</si>
  <si>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</si>
  <si>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</si>
  <si>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</si>
  <si>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</si>
  <si>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</si>
  <si>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</si>
  <si>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</si>
  <si>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</si>
  <si>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</si>
  <si>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</si>
  <si>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</si>
  <si>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</si>
  <si>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</si>
  <si>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</si>
  <si>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</si>
  <si>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</si>
  <si>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</si>
  <si>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</si>
  <si>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</si>
  <si>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</si>
  <si>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</si>
  <si>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</si>
  <si>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</si>
  <si>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</si>
  <si>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</si>
  <si>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</si>
  <si>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</si>
  <si>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</si>
  <si>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</si>
  <si>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</si>
  <si>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</si>
  <si>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</si>
  <si>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</si>
  <si>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</si>
  <si>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</si>
  <si>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</si>
  <si>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</si>
  <si>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</si>
  <si>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</si>
  <si>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</si>
  <si>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</si>
  <si>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</si>
  <si>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</si>
  <si>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</si>
  <si>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</si>
  <si>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</si>
  <si>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</si>
  <si>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</si>
  <si>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</si>
  <si>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</si>
  <si>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</si>
  <si>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</si>
  <si>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</si>
  <si>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</si>
  <si>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</si>
  <si>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</si>
  <si>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</si>
  <si>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</si>
  <si>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</si>
  <si>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</si>
  <si>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</si>
  <si>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</si>
  <si>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</si>
  <si>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</si>
  <si>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</si>
  <si>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</si>
  <si>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</si>
  <si>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</si>
  <si>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</si>
  <si>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</si>
  <si>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</si>
  <si>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</si>
  <si>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</si>
  <si>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</si>
  <si>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</si>
  <si>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</si>
  <si>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</si>
  <si>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</si>
  <si>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</si>
  <si>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</si>
  <si>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</si>
  <si>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</si>
  <si>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</si>
  <si>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</si>
  <si>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</si>
  <si>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</si>
  <si>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</si>
  <si>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</si>
  <si>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</si>
  <si>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</si>
  <si>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</si>
  <si>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</si>
  <si>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</si>
  <si>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</si>
  <si>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</si>
  <si>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</si>
  <si>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</si>
  <si>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</si>
  <si>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</si>
  <si>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</si>
  <si>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</si>
  <si>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</si>
  <si>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</si>
  <si>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</si>
  <si>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</si>
  <si>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</si>
  <si>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</si>
  <si>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</si>
  <si>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</si>
  <si>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</si>
  <si>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</si>
  <si>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</si>
  <si>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</si>
  <si>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</si>
  <si>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</si>
  <si>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</si>
  <si>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</si>
  <si>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</si>
  <si>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</si>
  <si>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</si>
  <si>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</si>
  <si>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</si>
  <si>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</si>
  <si>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</si>
  <si>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</si>
  <si>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</si>
  <si>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</si>
  <si>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</si>
  <si>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</si>
  <si>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</si>
  <si>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</si>
  <si>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</si>
  <si>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</si>
  <si>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</si>
  <si>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</si>
  <si>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</si>
  <si>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</si>
  <si>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</si>
  <si>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</si>
  <si>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</si>
  <si>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</si>
  <si>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</si>
  <si>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</si>
  <si>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</si>
  <si>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</si>
  <si>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</si>
  <si>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</si>
  <si>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</si>
  <si>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</si>
  <si>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</si>
  <si>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</si>
  <si>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</si>
  <si>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</si>
  <si>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</si>
  <si>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</si>
  <si>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</si>
  <si>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</si>
  <si>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</si>
  <si>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</si>
  <si>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</si>
  <si>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</si>
  <si>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</si>
  <si>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</si>
  <si>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</si>
  <si>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</si>
  <si>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</si>
  <si>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</si>
  <si>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</si>
  <si>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</si>
  <si>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</si>
  <si>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</si>
  <si>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</si>
  <si>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</si>
  <si>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</si>
  <si>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</si>
  <si>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</si>
  <si>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</si>
  <si>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</si>
  <si>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</si>
  <si>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</si>
  <si>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</si>
  <si>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</si>
  <si>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</si>
  <si>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</si>
  <si>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</si>
  <si>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</si>
  <si>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</si>
  <si>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</si>
  <si>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</si>
  <si>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</si>
  <si>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</si>
  <si>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</si>
  <si>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</si>
  <si>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</si>
  <si>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</si>
  <si>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</si>
  <si>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</si>
  <si>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</si>
  <si>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</si>
  <si>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</si>
  <si>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</si>
  <si>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</si>
  <si>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</si>
  <si>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</si>
  <si>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</si>
  <si>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</si>
  <si>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</si>
  <si>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</si>
  <si>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</si>
  <si>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</si>
  <si>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</si>
  <si>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</si>
  <si>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</si>
  <si>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</si>
  <si>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</si>
  <si>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</si>
  <si>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</si>
  <si>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</si>
  <si>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</si>
  <si>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</si>
  <si>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</si>
  <si>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</si>
  <si>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</si>
  <si>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</si>
  <si>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</si>
  <si>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</si>
  <si>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</si>
  <si>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</si>
  <si>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</si>
  <si>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</si>
  <si>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</si>
  <si>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</si>
  <si>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</si>
  <si>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</si>
  <si>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</si>
  <si>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</si>
  <si>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</si>
  <si>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</si>
  <si>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</si>
  <si>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</si>
  <si>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</si>
  <si>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</si>
  <si>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</si>
  <si>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</si>
  <si>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</si>
  <si>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</si>
  <si>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</si>
  <si>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</si>
  <si>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</si>
  <si>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</si>
  <si>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</si>
  <si>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</si>
  <si>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</si>
  <si>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</si>
  <si>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</si>
  <si>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</si>
  <si>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</si>
  <si>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</si>
  <si>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</si>
  <si>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</si>
  <si>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</si>
  <si>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</si>
  <si>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</si>
  <si>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</si>
  <si>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</si>
  <si>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</si>
  <si>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</si>
  <si>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</si>
  <si>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</si>
  <si>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</si>
  <si>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</si>
  <si>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</si>
  <si>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</si>
  <si>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</si>
  <si>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</si>
  <si>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</si>
  <si>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</si>
  <si>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</si>
  <si>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</si>
  <si>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</si>
  <si>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</si>
  <si>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</si>
  <si>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</si>
  <si>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</si>
  <si>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</si>
  <si>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</si>
  <si>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</si>
  <si>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</si>
  <si>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</si>
  <si>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</si>
  <si>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</si>
  <si>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</si>
  <si>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</si>
  <si>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</si>
  <si>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</si>
  <si>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</si>
  <si>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</si>
  <si>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</si>
  <si>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</si>
  <si>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</si>
  <si>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</si>
  <si>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</si>
  <si>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</si>
  <si>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</si>
  <si>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</si>
  <si>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</si>
  <si>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</si>
  <si>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</si>
  <si>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</si>
  <si>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</si>
  <si>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</si>
  <si>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</si>
  <si>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</si>
  <si>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</si>
  <si>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</si>
  <si>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</si>
  <si>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</si>
  <si>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</si>
  <si>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</si>
  <si>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</si>
  <si>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</si>
  <si>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</si>
  <si>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</si>
  <si>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</si>
  <si>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</si>
  <si>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</si>
  <si>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</si>
  <si>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</si>
  <si>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</si>
  <si>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</si>
  <si>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</si>
  <si>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</si>
  <si>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</si>
  <si>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</si>
  <si>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</si>
  <si>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</si>
  <si>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</si>
  <si>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</si>
  <si>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</si>
  <si>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</si>
  <si>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</si>
  <si>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</si>
  <si>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</si>
  <si>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</si>
  <si>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</si>
  <si>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</si>
  <si>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</si>
  <si>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</si>
  <si>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</si>
  <si>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</si>
  <si>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</si>
  <si>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</si>
  <si>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</si>
  <si>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</si>
  <si>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</si>
  <si>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</si>
  <si>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</si>
  <si>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</si>
  <si>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</si>
  <si>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</si>
  <si>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</si>
  <si>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</si>
  <si>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</si>
  <si>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</si>
  <si>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</si>
  <si>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</si>
  <si>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</si>
  <si>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</si>
  <si>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</si>
  <si>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</si>
  <si>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</si>
  <si>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</si>
  <si>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</si>
  <si>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</si>
  <si>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</si>
  <si>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</si>
  <si>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</si>
  <si>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</si>
  <si>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</si>
  <si>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</si>
  <si>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</si>
  <si>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</si>
  <si>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</si>
  <si>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</si>
  <si>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</si>
  <si>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</si>
  <si>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</si>
  <si>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</si>
  <si>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</si>
  <si>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</si>
  <si>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</si>
  <si>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</si>
  <si>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</si>
  <si>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</si>
  <si>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</si>
  <si>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</si>
  <si>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</si>
  <si>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</si>
  <si>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</si>
  <si>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</si>
  <si>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</si>
  <si>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</si>
  <si>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</si>
  <si>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</si>
  <si>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</si>
  <si>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</si>
  <si>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</si>
  <si>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</si>
  <si>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</si>
  <si>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</si>
  <si>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</si>
  <si>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</si>
  <si>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</si>
  <si>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</si>
  <si>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</si>
  <si>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</si>
  <si>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</si>
  <si>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</si>
  <si>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</si>
  <si>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</si>
  <si>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</si>
  <si>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</si>
  <si>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</si>
  <si>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</si>
  <si>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</si>
  <si>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</si>
  <si>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</si>
  <si>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</si>
  <si>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</si>
  <si>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</si>
  <si>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</si>
  <si>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</si>
  <si>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</si>
  <si>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</si>
  <si>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</si>
  <si>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</si>
  <si>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</si>
  <si>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</si>
  <si>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</si>
  <si>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</si>
  <si>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</si>
  <si>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</si>
  <si>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</si>
  <si>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</si>
  <si>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</si>
  <si>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</si>
  <si>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</si>
  <si>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</si>
  <si>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</si>
  <si>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</si>
  <si>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</si>
  <si>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</si>
  <si>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</si>
  <si>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</si>
  <si>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</si>
  <si>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</si>
  <si>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</si>
  <si>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</si>
  <si>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</si>
  <si>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</si>
  <si>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</si>
  <si>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</si>
  <si>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</si>
  <si>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</si>
  <si>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</si>
  <si>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</si>
  <si>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</si>
  <si>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</si>
  <si>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</si>
  <si>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</si>
  <si>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</si>
  <si>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</si>
  <si>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</si>
  <si>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</si>
  <si>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</si>
  <si>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</si>
  <si>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</si>
  <si>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</si>
  <si>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</si>
  <si>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</si>
  <si>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</si>
  <si>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</si>
  <si>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</si>
  <si>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</si>
  <si>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</si>
  <si>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</si>
  <si>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</si>
  <si>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</si>
  <si>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</si>
  <si>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</si>
  <si>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</si>
  <si>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</si>
  <si>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</si>
  <si>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</si>
  <si>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</si>
  <si>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</si>
  <si>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</si>
  <si>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</si>
  <si>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</si>
  <si>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</si>
  <si>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</si>
  <si>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</si>
  <si>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</si>
  <si>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</si>
  <si>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</si>
  <si>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</si>
  <si>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</si>
  <si>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</si>
  <si>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</si>
  <si>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</si>
  <si>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</si>
  <si>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</si>
  <si>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</si>
  <si>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</si>
  <si>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</si>
  <si>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</si>
  <si>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</si>
  <si>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</si>
  <si>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</si>
  <si>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</si>
  <si>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</si>
  <si>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</si>
  <si>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</si>
  <si>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</si>
  <si>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</si>
  <si>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</si>
  <si>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</si>
  <si>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</si>
  <si>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</si>
  <si>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</si>
  <si>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</si>
  <si>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</si>
  <si>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</si>
  <si>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</si>
  <si>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</si>
  <si>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</si>
  <si>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</si>
  <si>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</si>
  <si>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</si>
  <si>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</si>
  <si>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</si>
  <si>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</si>
  <si>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</si>
  <si>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</si>
  <si>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</si>
  <si>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</si>
  <si>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</si>
  <si>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</si>
  <si>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</si>
  <si>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</si>
  <si>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</si>
  <si>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</si>
  <si>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</si>
  <si>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</si>
  <si>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</si>
  <si>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</si>
  <si>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</si>
  <si>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</si>
  <si>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</si>
  <si>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</si>
  <si>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</si>
  <si>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</si>
  <si>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</si>
  <si>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</si>
  <si>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</si>
  <si>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</si>
  <si>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</si>
  <si>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</si>
  <si>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</si>
  <si>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</si>
  <si>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</si>
  <si>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</si>
  <si>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</si>
  <si>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</si>
  <si>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</si>
  <si>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</si>
  <si>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</si>
  <si>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</si>
  <si>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</si>
  <si>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</si>
  <si>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</si>
  <si>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</si>
  <si>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</si>
  <si>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</si>
  <si>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</si>
  <si>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</si>
  <si>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</si>
  <si>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</si>
  <si>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</si>
  <si>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</si>
  <si>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</si>
  <si>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</si>
  <si>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</si>
  <si>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</si>
  <si>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</si>
  <si>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</si>
  <si>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</si>
  <si>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</si>
  <si>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</si>
  <si>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</si>
  <si>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</si>
  <si>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</si>
  <si>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</si>
  <si>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</si>
  <si>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</si>
  <si>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</si>
  <si>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</si>
  <si>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</si>
  <si>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</si>
  <si>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</si>
  <si>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</si>
  <si>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</si>
  <si>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</si>
  <si>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</si>
  <si>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</si>
  <si>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</si>
  <si>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</si>
  <si>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</si>
  <si>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</si>
  <si>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</si>
  <si>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</si>
  <si>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</si>
  <si>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</si>
  <si>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</si>
  <si>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</si>
  <si>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</si>
  <si>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</si>
  <si>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</si>
  <si>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</si>
  <si>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</si>
  <si>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</si>
  <si>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</si>
  <si>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</si>
  <si>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</si>
  <si>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</si>
  <si>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</si>
  <si>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</si>
  <si>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</si>
  <si>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</si>
  <si>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</si>
  <si>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</si>
  <si>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</si>
  <si>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</si>
  <si>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</si>
  <si>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</si>
  <si>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</si>
  <si>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</si>
  <si>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</si>
  <si>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</si>
  <si>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</si>
  <si>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</si>
  <si>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</si>
  <si>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</si>
  <si>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</si>
  <si>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</si>
  <si>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</si>
  <si>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</si>
  <si>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</si>
  <si>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</si>
  <si>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</si>
  <si>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</si>
  <si>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</si>
  <si>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</si>
  <si>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</si>
  <si>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</si>
  <si>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</si>
  <si>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</si>
  <si>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</si>
  <si>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</si>
  <si>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</si>
  <si>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</si>
  <si>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</si>
  <si>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</si>
  <si>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</si>
  <si>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</si>
  <si>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</si>
  <si>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</si>
  <si>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</si>
  <si>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</si>
  <si>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</si>
  <si>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</si>
  <si>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</si>
  <si>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</si>
  <si>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</si>
  <si>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</si>
  <si>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</si>
  <si>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</si>
  <si>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</si>
  <si>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</si>
  <si>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</si>
  <si>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</si>
  <si>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</si>
  <si>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</si>
  <si>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</si>
  <si>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</si>
  <si>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</si>
  <si>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</si>
  <si>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</si>
  <si>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</si>
  <si>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</si>
  <si>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</si>
  <si>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</si>
  <si>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</si>
  <si>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</si>
  <si>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</si>
  <si>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</si>
  <si>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</si>
  <si>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</si>
  <si>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</si>
  <si>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</si>
  <si>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</si>
  <si>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</si>
  <si>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</si>
  <si>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</si>
  <si>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</si>
  <si>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</si>
  <si>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</si>
  <si>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</si>
  <si>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</si>
  <si>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</si>
  <si>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</si>
  <si>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</si>
  <si>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</si>
  <si>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</si>
  <si>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</si>
  <si>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</si>
  <si>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</si>
  <si>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</si>
  <si>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</si>
  <si>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</si>
  <si>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</si>
  <si>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</si>
  <si>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</si>
  <si>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</si>
  <si>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</si>
  <si>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</si>
  <si>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</si>
  <si>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</si>
  <si>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</si>
  <si>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</si>
  <si>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</si>
  <si>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</si>
  <si>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</si>
  <si>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</si>
  <si>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</si>
  <si>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</si>
  <si>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</si>
  <si>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</si>
  <si>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</si>
  <si>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</si>
  <si>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</si>
  <si>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</si>
  <si>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</si>
  <si>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</si>
  <si>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</si>
  <si>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</si>
  <si>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</si>
  <si>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</si>
  <si>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</si>
  <si>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</si>
  <si>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</si>
  <si>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</si>
  <si>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</si>
  <si>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</si>
  <si>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</si>
  <si>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</si>
  <si>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</si>
  <si>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</si>
  <si>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</si>
  <si>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</si>
  <si>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</si>
  <si>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</si>
  <si>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</si>
  <si>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</si>
  <si>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</si>
  <si>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</si>
  <si>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</si>
  <si>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</si>
  <si>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</si>
  <si>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</si>
  <si>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</si>
  <si>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</si>
  <si>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</si>
  <si>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</si>
  <si>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</si>
  <si>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</si>
  <si>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</si>
  <si>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</si>
  <si>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</si>
  <si>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</si>
  <si>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</si>
  <si>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</si>
  <si>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</si>
  <si>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</si>
  <si>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</si>
  <si>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</si>
  <si>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</si>
  <si>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</si>
  <si>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</si>
  <si>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</si>
  <si>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</si>
  <si>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</si>
  <si>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</si>
  <si>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</si>
  <si>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</si>
  <si>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</si>
  <si>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</si>
  <si>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</si>
  <si>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</si>
  <si>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</si>
  <si>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</si>
  <si>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</si>
  <si>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</si>
  <si>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</si>
  <si>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</si>
  <si>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</si>
  <si>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</si>
  <si>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</si>
  <si>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</si>
  <si>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</si>
  <si>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</si>
  <si>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</si>
  <si>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</si>
  <si>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</si>
  <si>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</si>
  <si>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</si>
  <si>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</si>
  <si>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</si>
  <si>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</si>
  <si>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</si>
  <si>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</si>
  <si>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</si>
  <si>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</si>
  <si>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</si>
  <si>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</si>
  <si>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</si>
  <si>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</si>
  <si>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</si>
  <si>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</si>
  <si>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</si>
  <si>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</si>
  <si>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</si>
  <si>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</si>
  <si>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</si>
  <si>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</si>
  <si>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</si>
  <si>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</si>
  <si>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</si>
  <si>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</si>
  <si>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</si>
  <si>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</si>
  <si>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</si>
  <si>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</si>
  <si>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</si>
  <si>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</si>
  <si>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</si>
  <si>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</si>
  <si>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</si>
  <si>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</si>
  <si>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</si>
  <si>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</si>
  <si>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</si>
  <si>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</si>
  <si>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</si>
  <si>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</si>
  <si>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</si>
  <si>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</si>
  <si>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</si>
  <si>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</si>
  <si>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</si>
  <si>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</si>
  <si>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</si>
  <si>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</si>
  <si>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</si>
  <si>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</si>
  <si>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</si>
  <si>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</si>
  <si>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</si>
  <si>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</si>
  <si>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</si>
  <si>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</si>
  <si>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</si>
  <si>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</si>
  <si>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</si>
  <si>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</si>
  <si>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</si>
  <si>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</si>
  <si>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</si>
  <si>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</si>
  <si>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</si>
  <si>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</si>
  <si>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</si>
  <si>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</si>
  <si>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</si>
  <si>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</si>
  <si>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</si>
  <si>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</si>
  <si>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</si>
  <si>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</si>
  <si>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</si>
  <si>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</si>
  <si>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</si>
  <si>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</si>
  <si>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</si>
  <si>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</si>
  <si>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</si>
  <si>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</si>
  <si>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</si>
  <si>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</si>
  <si>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</si>
  <si>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</si>
  <si>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</si>
  <si>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</si>
  <si>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</si>
  <si>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</si>
  <si>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</si>
  <si>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</si>
  <si>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</si>
  <si>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</si>
  <si>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</si>
  <si>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</si>
  <si>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</si>
  <si>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</si>
  <si>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</si>
  <si>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</si>
  <si>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</si>
  <si>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</si>
  <si>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</si>
  <si>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</si>
  <si>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</si>
  <si>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</si>
  <si>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</si>
  <si>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</si>
  <si>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</si>
  <si>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</si>
  <si>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</si>
  <si>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</si>
  <si>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</si>
  <si>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</si>
  <si>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</si>
  <si>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</si>
  <si>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</si>
  <si>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</si>
  <si>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</si>
  <si>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</si>
  <si>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</si>
  <si>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</si>
  <si>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</si>
  <si>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</si>
  <si>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</si>
  <si>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</si>
  <si>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</si>
  <si>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</si>
  <si>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</si>
  <si>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</si>
  <si>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</si>
  <si>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</si>
  <si>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</si>
  <si>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</si>
  <si>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</si>
  <si>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</si>
  <si>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</si>
  <si>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</si>
  <si>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</si>
  <si>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</si>
  <si>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</si>
  <si>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</si>
  <si>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</si>
  <si>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</si>
  <si>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</si>
  <si>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</si>
  <si>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</si>
  <si>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</si>
  <si>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</si>
  <si>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</si>
  <si>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</si>
  <si>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</si>
  <si>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</si>
  <si>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</si>
  <si>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</si>
  <si>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</si>
  <si>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</si>
  <si>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</si>
  <si>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</si>
  <si>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</si>
  <si>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</si>
  <si>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</si>
  <si>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</si>
  <si>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</si>
  <si>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</si>
  <si>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</si>
  <si>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</si>
  <si>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</si>
  <si>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</si>
  <si>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</si>
  <si>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</si>
  <si>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</si>
  <si>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</si>
  <si>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</si>
  <si>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</si>
  <si>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</si>
  <si>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</si>
  <si>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</si>
  <si>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</si>
  <si>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</si>
  <si>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</si>
  <si>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</si>
  <si>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</si>
  <si>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</si>
  <si>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</si>
  <si>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</si>
  <si>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</si>
  <si>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</si>
  <si>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</si>
  <si>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</si>
  <si>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</si>
  <si>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</si>
  <si>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</si>
  <si>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</si>
  <si>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</si>
  <si>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</si>
  <si>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</si>
  <si>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</si>
  <si>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</si>
  <si>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</si>
  <si>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</si>
  <si>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</si>
  <si>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</si>
  <si>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</si>
  <si>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</si>
  <si>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</si>
  <si>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</si>
  <si>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</si>
  <si>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</si>
  <si>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</si>
  <si>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</si>
  <si>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</si>
  <si>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</si>
  <si>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</si>
  <si>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</si>
  <si>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</si>
  <si>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</si>
  <si>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</si>
  <si>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</si>
  <si>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</si>
  <si>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</si>
  <si>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</si>
  <si>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</si>
  <si>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</si>
  <si>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</si>
  <si>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</si>
  <si>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</si>
  <si>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</si>
  <si>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</si>
  <si>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</si>
  <si>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</si>
  <si>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</si>
  <si>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</si>
  <si>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</si>
  <si>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</si>
  <si>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</si>
  <si>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</si>
  <si>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</si>
  <si>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</si>
  <si>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</si>
  <si>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</si>
  <si>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</si>
  <si>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</si>
  <si>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</si>
  <si>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</si>
  <si>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</si>
  <si>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</si>
  <si>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</si>
  <si>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</si>
  <si>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</si>
  <si>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</si>
  <si>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</si>
  <si>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</si>
  <si>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</si>
  <si>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</si>
  <si>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</si>
  <si>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</si>
  <si>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</si>
  <si>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</si>
  <si>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</si>
  <si>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</si>
  <si>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</si>
  <si>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</si>
  <si>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</si>
  <si>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</si>
  <si>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</si>
  <si>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</si>
  <si>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</si>
  <si>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</si>
  <si>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</si>
  <si>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</si>
  <si>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</si>
  <si>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</si>
  <si>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</si>
  <si>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</si>
  <si>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</si>
  <si>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</si>
  <si>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</si>
  <si>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</si>
  <si>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</si>
  <si>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</si>
  <si>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</si>
  <si>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</si>
  <si>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</si>
  <si>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</si>
  <si>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</si>
  <si>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</si>
  <si>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</si>
  <si>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</si>
  <si>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</si>
  <si>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</si>
  <si>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</si>
  <si>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</si>
  <si>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</si>
  <si>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</si>
  <si>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</si>
  <si>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</si>
  <si>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</si>
  <si>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</si>
  <si>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</si>
  <si>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</si>
  <si>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</si>
  <si>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</si>
  <si>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</si>
  <si>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</si>
  <si>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</si>
  <si>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</si>
  <si>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</si>
  <si>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</si>
  <si>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</si>
  <si>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</si>
  <si>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</si>
  <si>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</si>
  <si>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</si>
  <si>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</si>
  <si>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</si>
  <si>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</si>
  <si>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</si>
  <si>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</si>
  <si>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</si>
  <si>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</si>
  <si>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</si>
  <si>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</si>
  <si>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</si>
  <si>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</si>
  <si>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</si>
  <si>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</si>
  <si>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</si>
  <si>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</si>
  <si>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</si>
  <si>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</si>
  <si>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</si>
  <si>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</si>
  <si>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</si>
  <si>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</si>
  <si>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</si>
  <si>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</si>
  <si>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</si>
  <si>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</si>
  <si>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</si>
  <si>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</si>
  <si>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</si>
  <si>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</si>
  <si>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</si>
  <si>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</si>
  <si>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</si>
  <si>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</si>
  <si>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</si>
  <si>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Nrr1 [无风险利率基准] - NRI01=定期-整存整取-一年利率；TBC=国债票面利率</t>
  </si>
  <si>
    <t>Clsdt [统计日期] - 统计截止日期，YYYY-MM-DD</t>
  </si>
  <si>
    <t xml:space="preserve">Nrrdata [无风险利率(%)] - </t>
  </si>
  <si>
    <t>Nrrdaydt [日度化无风险利率(%)] - 根据复利计算方法，将年度的无风险利率转化为日度数据</t>
  </si>
  <si>
    <t>Nrrwkdt [周度化无风险利率(%)] - 根据复利计算方法，将年度的无风险利率转化为周度数据</t>
  </si>
  <si>
    <t>Nrrmtdt [月度化无风险利率(%)] - 根据复利计算方法，将年度的无风险利率转化为月度数据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</si>
  <si>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</si>
  <si>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</si>
  <si>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</si>
  <si>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</si>
  <si>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</si>
  <si>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</si>
  <si>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</si>
  <si>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</si>
  <si>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</si>
  <si>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</si>
  <si>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</si>
  <si>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考虑现金红利再投资的综合月市场回报率(等权平均法)</t>
  </si>
  <si>
    <t>不考虑现金红利再投资的综合月市场回报率(等权平均法)</t>
  </si>
  <si>
    <t>考虑现金红利再投资的综合月市场回报率(流通市值加权平均法)</t>
  </si>
  <si>
    <t>不考虑现金红利再投资的综合月市场回报率(流通市值加权平均法)</t>
  </si>
  <si>
    <t>考虑现金红利再投资的综合月市场回报率(总市值加权平均法)</t>
  </si>
  <si>
    <t>不考虑现金红利再投资的综合月市场回报率(总市值加权平均法)</t>
  </si>
  <si>
    <t>计算综合月市场回报率的有效公司数量</t>
  </si>
  <si>
    <t>综合月市场总流通市值</t>
  </si>
  <si>
    <t>综合月市场总市值</t>
  </si>
  <si>
    <t>千元</t>
  </si>
  <si>
    <t>交易年份</t>
  </si>
  <si>
    <t>考虑现金红利再投资的综合年市场回报率(等权平均法)</t>
  </si>
  <si>
    <t>不考虑现金红利再投资的综合年市场回报率(等权平均法)</t>
  </si>
  <si>
    <t>考虑现金红利再投资的综合年市场回报率(流通市值加权平均法)</t>
  </si>
  <si>
    <t>不考虑现金红利再投资的综合年市场回报率(流通市值加权平均法)</t>
  </si>
  <si>
    <t>考虑现金红利再投资的综合年市场回报率(总市值加权平均法)</t>
  </si>
  <si>
    <t>不考虑现金红利再投资的综合年市场回报率(总市值加权平均法)</t>
  </si>
  <si>
    <t>计算综合年市场回报率的有效公司数量</t>
  </si>
  <si>
    <t>综合年市场总流通市值</t>
  </si>
  <si>
    <t>综合年市场总市值</t>
  </si>
  <si>
    <t>2020</t>
  </si>
  <si>
    <t xml:space="preserve">    合同负债</t>
    <phoneticPr fontId="3" type="noConversion"/>
  </si>
  <si>
    <t>2021年上半年营业成本占营业收入之比为84.1%</t>
    <phoneticPr fontId="3" type="noConversion"/>
  </si>
  <si>
    <t>营业收入/合同资产</t>
    <phoneticPr fontId="3" type="noConversion"/>
  </si>
  <si>
    <t>无减值、无新并购时一般等于上年数</t>
    <phoneticPr fontId="3" type="noConversion"/>
  </si>
  <si>
    <t>结合融资计划及已发债券的条款</t>
    <phoneticPr fontId="3" type="noConversion"/>
  </si>
  <si>
    <t>等于2021年半年报数据</t>
    <phoneticPr fontId="3" type="noConversion"/>
  </si>
  <si>
    <t>2021年上半年营业成本折算为全年数，与上半年末存货之比为6.5</t>
    <phoneticPr fontId="3" type="noConversion"/>
  </si>
  <si>
    <t>2021年上半年末在建工程为132.69亿元</t>
    <phoneticPr fontId="3" type="noConversion"/>
  </si>
  <si>
    <t>2021年上半年应收周转项目速度加快</t>
    <phoneticPr fontId="3" type="noConversion"/>
  </si>
  <si>
    <t>2021年预测数采用2021年上半年末数据</t>
    <phoneticPr fontId="3" type="noConversion"/>
  </si>
  <si>
    <t>2021年预测数参考2021年上半年末数据</t>
    <phoneticPr fontId="3" type="noConversion"/>
  </si>
  <si>
    <t>beta选择2018年1月-2020年12月期间数据回归</t>
    <phoneticPr fontId="3" type="noConversion"/>
  </si>
  <si>
    <t>1993-2020</t>
    <phoneticPr fontId="3" type="noConversion"/>
  </si>
  <si>
    <t xml:space="preserve">    固定资产报废损失（收益以“－”号填列）</t>
    <phoneticPr fontId="3" type="noConversion"/>
  </si>
  <si>
    <t>2008-2020</t>
    <phoneticPr fontId="3" type="noConversion"/>
  </si>
  <si>
    <t>应收票据、应收账款、应收款项融资、预付款项、其他应收款——其他、合同资产项目的期初余额减去期末余额</t>
    <phoneticPr fontId="3" type="noConversion"/>
  </si>
  <si>
    <t>假设与2020年度相等</t>
    <phoneticPr fontId="3" type="noConversion"/>
  </si>
  <si>
    <t>应付普通股股利</t>
    <phoneticPr fontId="3" type="noConversion"/>
  </si>
  <si>
    <t>应付票据、应付账款、预收款项、合同负债、应付职工薪酬、应交税费、 其他应付款——其他的期末余额减去期初余额</t>
    <phoneticPr fontId="3" type="noConversion"/>
  </si>
  <si>
    <t>减：营运资本追加额</t>
    <phoneticPr fontId="3" type="noConversion"/>
  </si>
  <si>
    <t>营运资本追加额</t>
    <phoneticPr fontId="3" type="noConversion"/>
  </si>
  <si>
    <t>差异调整至货币资金</t>
    <phoneticPr fontId="3" type="noConversion"/>
  </si>
  <si>
    <t>固定资产原值期初与期末之差</t>
    <phoneticPr fontId="3" type="noConversion"/>
  </si>
  <si>
    <t>减：营运资本的增加</t>
    <phoneticPr fontId="3" type="noConversion"/>
  </si>
  <si>
    <t>以下项目期末的合计数：
短期借款、一年内到期的非流动负债、其他非流动负债、长期借款、应付债券、租赁负债。
不含向中央银行借款、吸收存款及同业存放、拆入资金、卖出回购金融资产款、其他流动负债</t>
    <phoneticPr fontId="3" type="noConversion"/>
  </si>
  <si>
    <t>以下项目期末的合计数：
短期借款、一年内到期的非流动负债、长期借款、应付债券、租赁负债。
不含向中央银行借款、吸收存款及同业存放、拆入资金、卖出回购金融资产款、其他流动负债</t>
    <phoneticPr fontId="3" type="noConversion"/>
  </si>
  <si>
    <t>减：债务净偿还</t>
    <phoneticPr fontId="3" type="noConversion"/>
  </si>
  <si>
    <t xml:space="preserve">    货币资金</t>
  </si>
  <si>
    <t xml:space="preserve">    衍生金融资产</t>
  </si>
  <si>
    <t xml:space="preserve">    应收款项融资</t>
  </si>
  <si>
    <t>　　其他应收款</t>
  </si>
  <si>
    <t>　　其中：应收利息</t>
  </si>
  <si>
    <t>　　　　  应收股利</t>
  </si>
  <si>
    <t xml:space="preserve">    一年内到期的非流动资产</t>
  </si>
  <si>
    <t xml:space="preserve">    其他流动资产</t>
  </si>
  <si>
    <t xml:space="preserve">    债权投资</t>
  </si>
  <si>
    <t xml:space="preserve">    其他债权投资</t>
  </si>
  <si>
    <t>　  其他权益工具投资</t>
  </si>
  <si>
    <t>　  其他非流动金融资产</t>
  </si>
  <si>
    <t xml:space="preserve">    其他长期应收款</t>
  </si>
  <si>
    <t xml:space="preserve">    以公允价值计量且其变动计入当期损益的金融负债</t>
  </si>
  <si>
    <t xml:space="preserve">    衍生金融负债</t>
  </si>
  <si>
    <t xml:space="preserve">    代理买卖证券款</t>
  </si>
  <si>
    <t xml:space="preserve">    代理承销证券款</t>
  </si>
  <si>
    <t>　　其他应付款</t>
  </si>
  <si>
    <t>　　其中：应付利息</t>
  </si>
  <si>
    <t>　　　　  应付股利</t>
  </si>
  <si>
    <t xml:space="preserve">    应付手续费及佣金</t>
  </si>
  <si>
    <t xml:space="preserve">    持有待售负债</t>
  </si>
  <si>
    <t xml:space="preserve">    一年内到期的非流动负债</t>
  </si>
  <si>
    <t xml:space="preserve">    其中：优先股</t>
  </si>
  <si>
    <t xml:space="preserve">          永续债</t>
  </si>
  <si>
    <t xml:space="preserve">    租赁负债</t>
  </si>
  <si>
    <t xml:space="preserve">    长期应付职工薪酬</t>
  </si>
  <si>
    <t xml:space="preserve">    递延收益</t>
  </si>
  <si>
    <t xml:space="preserve">    其他非流动负债</t>
  </si>
  <si>
    <t xml:space="preserve">    其他权益工具</t>
  </si>
  <si>
    <r>
      <t xml:space="preserve"> </t>
    </r>
    <r>
      <rPr>
        <sz val="12"/>
        <rFont val="宋体"/>
        <family val="3"/>
        <charset val="134"/>
      </rPr>
      <t xml:space="preserve">   其他综合收益</t>
    </r>
  </si>
  <si>
    <t xml:space="preserve">    专项储备</t>
  </si>
  <si>
    <t xml:space="preserve">    归属于母公司所有者权益合计</t>
  </si>
  <si>
    <t>标准无保留意见</t>
  </si>
  <si>
    <t>审计意见(境外)</t>
  </si>
  <si>
    <t>公告日期</t>
  </si>
  <si>
    <t>数据来源</t>
  </si>
  <si>
    <t>核对</t>
  </si>
  <si>
    <t xml:space="preserve">    其中：营业收入</t>
  </si>
  <si>
    <t xml:space="preserve">          利息收入</t>
  </si>
  <si>
    <t xml:space="preserve">          已赚保费</t>
  </si>
  <si>
    <t xml:space="preserve">          手续费及佣金收入</t>
  </si>
  <si>
    <t xml:space="preserve">    其中：营业成本</t>
  </si>
  <si>
    <t xml:space="preserve">          利息支出</t>
  </si>
  <si>
    <t xml:space="preserve">          手续费及佣金支出</t>
  </si>
  <si>
    <t xml:space="preserve">          退保金</t>
  </si>
  <si>
    <t xml:space="preserve">          赔付支出净额</t>
  </si>
  <si>
    <t xml:space="preserve">          提取保险合同准备金净额</t>
  </si>
  <si>
    <t xml:space="preserve">          保单红利支出</t>
  </si>
  <si>
    <t xml:space="preserve">          分保费用</t>
  </si>
  <si>
    <t xml:space="preserve">          税金及附加</t>
  </si>
  <si>
    <t xml:space="preserve">          销售费用</t>
  </si>
  <si>
    <t xml:space="preserve">          管理费用</t>
  </si>
  <si>
    <t xml:space="preserve">          研发费用</t>
  </si>
  <si>
    <t xml:space="preserve">          财务费用</t>
  </si>
  <si>
    <t xml:space="preserve">          其中：利息费用</t>
  </si>
  <si>
    <r>
      <t xml:space="preserve">          </t>
    </r>
    <r>
      <rPr>
        <sz val="12"/>
        <rFont val="宋体"/>
        <family val="3"/>
        <charset val="134"/>
      </rPr>
      <t xml:space="preserve">      </t>
    </r>
    <r>
      <rPr>
        <sz val="12"/>
        <rFont val="宋体"/>
        <family val="3"/>
        <charset val="134"/>
      </rPr>
      <t>利息收入</t>
    </r>
  </si>
  <si>
    <t xml:space="preserve">    加：  其他收益</t>
  </si>
  <si>
    <t xml:space="preserve">          投资收益（损失以“-”号填列）</t>
  </si>
  <si>
    <t xml:space="preserve">          其中：对联营企业和合营企业的投资收益</t>
  </si>
  <si>
    <t xml:space="preserve">                以摊余成本计量的金融资产终止确认收益</t>
  </si>
  <si>
    <t xml:space="preserve">          公允价值变动净收益（损失以“-”号填列）</t>
  </si>
  <si>
    <t xml:space="preserve">          信用减值损失（损失以“-”号填列）</t>
  </si>
  <si>
    <t xml:space="preserve">          资产减值损失（损失以“-”号填列）</t>
  </si>
  <si>
    <t xml:space="preserve">          资产处置收益（损失以“-”号填列）</t>
  </si>
  <si>
    <t xml:space="preserve">        其中：非流动资产处置净损失</t>
  </si>
  <si>
    <t xml:space="preserve">    减：所得税费用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</si>
  <si>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(一)按经营持续性分类</t>
    </r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</si>
  <si>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持续经营净利润</t>
    </r>
  </si>
  <si>
    <t xml:space="preserve">    2.终止经营净利润</t>
  </si>
  <si>
    <r>
      <t xml:space="preserve">    </t>
    </r>
    <r>
      <rPr>
        <sz val="12"/>
        <rFont val="宋体"/>
        <family val="3"/>
        <charset val="134"/>
      </rPr>
      <t>(一)按所有权归属分类</t>
    </r>
  </si>
  <si>
    <r>
      <t xml:space="preserve">    </t>
    </r>
    <r>
      <rPr>
        <sz val="12"/>
        <rFont val="宋体"/>
        <family val="3"/>
        <charset val="134"/>
      </rPr>
      <t>1.</t>
    </r>
    <r>
      <rPr>
        <sz val="12"/>
        <rFont val="宋体"/>
        <family val="3"/>
        <charset val="134"/>
      </rPr>
      <t>少数股东损益</t>
    </r>
  </si>
  <si>
    <r>
      <t xml:space="preserve">    </t>
    </r>
    <r>
      <rPr>
        <sz val="12"/>
        <rFont val="宋体"/>
        <family val="3"/>
        <charset val="134"/>
      </rPr>
      <t>2.</t>
    </r>
    <r>
      <rPr>
        <sz val="12"/>
        <rFont val="宋体"/>
        <family val="3"/>
        <charset val="134"/>
      </rPr>
      <t>归属于母公司所有者的净利润</t>
    </r>
  </si>
  <si>
    <t>八、每股收益：</t>
  </si>
  <si>
    <t xml:space="preserve">    存放中央银行法定准备金款项和同业款项净减少额</t>
  </si>
  <si>
    <t xml:space="preserve">    向其他金融机构拆入资金净增加额</t>
  </si>
  <si>
    <t xml:space="preserve">    收取利息、手续费及佣金的现金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</si>
  <si>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拆出资金净减少额</t>
    </r>
  </si>
  <si>
    <t xml:space="preserve">    拆入资金净增加额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</si>
  <si>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卖出回购金融资产净增加额</t>
    </r>
  </si>
  <si>
    <t xml:space="preserve">    客户存款和同业存放款项净增加额</t>
  </si>
  <si>
    <t xml:space="preserve">    客户贷款及垫款净减少额</t>
  </si>
  <si>
    <t xml:space="preserve">    向中央银行借款净增加额</t>
  </si>
  <si>
    <t xml:space="preserve">    客户贷款及垫款净增加额</t>
  </si>
  <si>
    <r>
      <t xml:space="preserve"> </t>
    </r>
    <r>
      <rPr>
        <sz val="12"/>
        <rFont val="宋体"/>
        <family val="3"/>
        <charset val="134"/>
      </rPr>
      <t xml:space="preserve">   向中央银行借款净减少额</t>
    </r>
  </si>
  <si>
    <t xml:space="preserve">    存放中央银行和同业款项净增加额</t>
  </si>
  <si>
    <t xml:space="preserve">    拆出资金净增加额</t>
  </si>
  <si>
    <t xml:space="preserve">    拆入资金减少额</t>
  </si>
  <si>
    <t xml:space="preserve">    客户存款和同业存放款项净减少额</t>
  </si>
  <si>
    <t xml:space="preserve">    卖出回购金融资产净减少额</t>
  </si>
  <si>
    <t xml:space="preserve">    卖出回购金融资产净增加额</t>
  </si>
  <si>
    <t xml:space="preserve">    支付利息、手续费及佣金的现金</t>
  </si>
  <si>
    <t xml:space="preserve">    处置交易性金融资产收回的现金净额</t>
  </si>
  <si>
    <t xml:space="preserve">    收购子公司而导致的现金及现金等价物净增加</t>
  </si>
  <si>
    <t xml:space="preserve">    处置可供出售金融资产收回的现金净额</t>
  </si>
  <si>
    <t xml:space="preserve">    子公司转为联营公司核算而导致的现金及现金等价物净增加</t>
  </si>
  <si>
    <t xml:space="preserve">    联营公司转为子公司核算而导致的现金及现金等价物净增加</t>
  </si>
  <si>
    <r>
      <t xml:space="preserve">    </t>
    </r>
    <r>
      <rPr>
        <sz val="12"/>
        <rFont val="宋体"/>
        <family val="3"/>
        <charset val="134"/>
      </rPr>
      <t>处置</t>
    </r>
    <r>
      <rPr>
        <sz val="12"/>
        <rFont val="宋体"/>
        <family val="3"/>
        <charset val="134"/>
      </rPr>
      <t>子公司及其他营业单位支付的现金净额</t>
    </r>
  </si>
  <si>
    <t xml:space="preserve">    企业合并导致的现金及现金等价物净减少</t>
  </si>
  <si>
    <t xml:space="preserve">    处置子公司而导致的现金及现金等价物净减少</t>
  </si>
  <si>
    <t xml:space="preserve">    增发收购目标公司而导致的现金及现金等价物净减少</t>
  </si>
  <si>
    <t xml:space="preserve">    增发收购目标资产而导致的现金及现金等价物净减少</t>
  </si>
  <si>
    <t xml:space="preserve">    投资活动产生的现金流量净额</t>
  </si>
  <si>
    <t xml:space="preserve">    发行新股所收到的现金净额</t>
  </si>
  <si>
    <r>
      <t xml:space="preserve">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>发行分离交易可转债收到的现金</t>
    </r>
  </si>
  <si>
    <r>
      <t xml:space="preserve"> </t>
    </r>
    <r>
      <rPr>
        <sz val="12"/>
        <rFont val="宋体"/>
        <family val="3"/>
        <charset val="134"/>
      </rPr>
      <t xml:space="preserve">   发行债券收到的现金</t>
    </r>
  </si>
  <si>
    <t xml:space="preserve">    支付罗泾项目收购款</t>
  </si>
  <si>
    <t xml:space="preserve">    支付三期资产和部分托管资产收购款</t>
  </si>
  <si>
    <t>四、汇率变动对现金的影响</t>
  </si>
  <si>
    <t xml:space="preserve">    加：期初现金及现金等价物余额</t>
  </si>
  <si>
    <t>由于没有数据，利息收入都暂时不知道，设置为0</t>
    <phoneticPr fontId="3" type="noConversion"/>
  </si>
  <si>
    <t>由于没有数据，手续费佣金及收入都暂时不知道，设置为0</t>
    <phoneticPr fontId="3" type="noConversion"/>
  </si>
  <si>
    <t>2019年前3季度营业总收入与总资产之比，再折算为年度周转率，结果为0.9</t>
    <phoneticPr fontId="3" type="noConversion"/>
  </si>
  <si>
    <t xml:space="preserve">    资产处置收益（收益以“－”号填列）</t>
  </si>
  <si>
    <t xml:space="preserve">    固定资产报废损失（收益以“－”号填列）</t>
  </si>
  <si>
    <t>计算公司自由现金流</t>
  </si>
  <si>
    <t>加：信用减值准备</t>
  </si>
  <si>
    <t xml:space="preserve">    资产减值准备</t>
  </si>
  <si>
    <t xml:space="preserve">    固定资产折旧、油气资产折耗、生产性生物资产折旧</t>
  </si>
  <si>
    <t xml:space="preserve">    无形资产摊销</t>
  </si>
  <si>
    <t xml:space="preserve">    长期待摊费用摊销</t>
  </si>
  <si>
    <t xml:space="preserve">    公允价值变动损失（收益以“－”号填列）</t>
  </si>
  <si>
    <t xml:space="preserve">    财务费用（收益以“－”号填列）</t>
  </si>
  <si>
    <t xml:space="preserve">    投资损失（收益以“－”号填列）</t>
  </si>
  <si>
    <t xml:space="preserve">    递延所得税资产减少（增加以“－”号填列）</t>
  </si>
  <si>
    <t xml:space="preserve">    递延所得税负债增加（减少以“－”号填列）</t>
  </si>
  <si>
    <t xml:space="preserve">    存货的减少（增加以“－”号填列）</t>
  </si>
  <si>
    <t xml:space="preserve">    经营性应收项目的减少（增加以“－”号填列）</t>
  </si>
  <si>
    <t xml:space="preserve">    经营性应付项目的增加（减少以“－”号填列）</t>
  </si>
  <si>
    <t xml:space="preserve">    其他</t>
  </si>
  <si>
    <t>山西汾酒(600809)现金流量表_新浪财经_新浪网 (sina.com.cn)</t>
  </si>
  <si>
    <t>2020年底</t>
  </si>
  <si>
    <t>山西汾酒(600809)现金流量表_新浪财经_新浪网 (sina.com.cn)</t>
    <phoneticPr fontId="3" type="noConversion"/>
  </si>
  <si>
    <t>2018年底</t>
  </si>
  <si>
    <t>2019年底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</si>
</sst>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76" formatCode="#,##0.00_ "/>
    <numFmt numFmtId="177" formatCode="0.0%"/>
    <numFmt numFmtId="178" formatCode="_ * #,##0.000_ ;_ * \-#,##0.000_ ;_ * &quot;-&quot;??_ ;_ @_ "/>
    <numFmt numFmtId="179" formatCode="0.000000_ "/>
    <numFmt numFmtId="180" formatCode="yyyy&quot;年&quot;m&quot;月&quot;;@"/>
    <numFmt numFmtId="181" formatCode="0.00_ "/>
    <numFmt numFmtId="182" formatCode="_ * #,##0.000000_ ;_ * \-#,##0.000000_ ;_ * &quot;-&quot;??_ ;_ @_ "/>
    <numFmt numFmtId="183" formatCode="###,##0.00_ "/>
    <numFmt numFmtId="184" formatCode="0.000"/>
    <numFmt numFmtId="185" formatCode="0.000%"/>
    <numFmt numFmtId="186" formatCode="#,##0.00000_ "/>
    <numFmt numFmtId="187" formatCode="_ * #,##0_ ;_ * \-#,##0_ ;_ * &quot;-&quot;??_ ;_ @_ "/>
    <numFmt numFmtId="188" formatCode="###,##0.00"/>
    <numFmt numFmtId="189" formatCode="#,##0.00_);[Red]\(#,##0.00\)"/>
    <numFmt numFmtId="190" formatCode="#,##0.0000000_);[Red]\(#,##0.0000000\)"/>
  </numFmts>
  <fonts count="58">
    <font>
      <sz val="12"/>
      <name val="宋体"/>
      <charset val="134"/>
    </font>
    <font>
      <sz val="11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color indexed="53"/>
      <name val="宋体"/>
      <family val="3"/>
      <charset val="134"/>
    </font>
    <font>
      <sz val="12"/>
      <name val="宋体"/>
      <family val="3"/>
      <charset val="134"/>
    </font>
    <font>
      <b/>
      <sz val="12"/>
      <name val="楷体_GB2312"/>
      <family val="3"/>
      <charset val="134"/>
    </font>
    <font>
      <sz val="9"/>
      <color indexed="10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9"/>
      <name val="黑体"/>
      <family val="3"/>
      <charset val="134"/>
    </font>
    <font>
      <b/>
      <sz val="10"/>
      <color indexed="10"/>
      <name val="黑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2"/>
      <color rgb="FFFF0000"/>
      <name val="楷体_GB2312"/>
      <family val="3"/>
      <charset val="134"/>
    </font>
    <font>
      <b/>
      <sz val="9"/>
      <color theme="1"/>
      <name val="Simsun"/>
      <charset val="134"/>
    </font>
    <font>
      <sz val="14"/>
      <color rgb="FF000000"/>
      <name val="Times New Roman"/>
      <family val="1"/>
    </font>
    <font>
      <sz val="9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vertAlign val="superscript"/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宋体"/>
      <family val="3"/>
      <charset val="134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12"/>
      <name val="Times New Roman"/>
      <family val="1"/>
    </font>
    <font>
      <sz val="10.5"/>
      <color indexed="8"/>
      <name val="宋体"/>
      <family val="3"/>
      <charset val="134"/>
    </font>
    <font>
      <sz val="10.5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indexed="53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11"/>
      <color rgb="FFFF0000"/>
      <name val="Calibri"/>
      <family val="2"/>
    </font>
    <font>
      <sz val="10"/>
      <name val="Arial"/>
      <family val="2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Arial"/>
      <family val="2"/>
    </font>
    <font>
      <sz val="11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Dashed">
        <color rgb="FFCECBCB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5AEB7"/>
      </left>
      <right style="medium">
        <color indexed="64"/>
      </right>
      <top style="medium">
        <color rgb="FFA5AEB7"/>
      </top>
      <bottom/>
      <diagonal/>
    </border>
    <border>
      <left style="medium">
        <color indexed="64"/>
      </left>
      <right style="medium">
        <color indexed="64"/>
      </right>
      <top style="medium">
        <color rgb="FFA5AEB7"/>
      </top>
      <bottom/>
      <diagonal/>
    </border>
    <border>
      <left style="medium">
        <color indexed="64"/>
      </left>
      <right/>
      <top style="medium">
        <color rgb="FFA5AEB7"/>
      </top>
      <bottom style="medium">
        <color indexed="64"/>
      </bottom>
      <diagonal/>
    </border>
    <border>
      <left/>
      <right/>
      <top style="medium">
        <color rgb="FFA5AEB7"/>
      </top>
      <bottom style="medium">
        <color indexed="64"/>
      </bottom>
      <diagonal/>
    </border>
    <border>
      <left/>
      <right style="medium">
        <color rgb="FFA5AEB7"/>
      </right>
      <top style="medium">
        <color rgb="FFA5AEB7"/>
      </top>
      <bottom style="medium">
        <color indexed="64"/>
      </bottom>
      <diagonal/>
    </border>
    <border>
      <left style="medium">
        <color rgb="FFA5AEB7"/>
      </left>
      <right style="medium">
        <color indexed="64"/>
      </right>
      <top/>
      <bottom/>
      <diagonal/>
    </border>
    <border>
      <left/>
      <right style="medium">
        <color rgb="FFA5AEB7"/>
      </right>
      <top/>
      <bottom/>
      <diagonal/>
    </border>
    <border>
      <left/>
      <right/>
      <top/>
      <bottom style="medium">
        <color rgb="FFA5AEB7"/>
      </bottom>
      <diagonal/>
    </border>
    <border>
      <left/>
      <right style="medium">
        <color indexed="64"/>
      </right>
      <top style="medium">
        <color rgb="FFA5AEB7"/>
      </top>
      <bottom/>
      <diagonal/>
    </border>
    <border>
      <left/>
      <right style="medium">
        <color rgb="FFA5AEB7"/>
      </right>
      <top style="medium">
        <color rgb="FFA5AEB7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38" fillId="0" borderId="0"/>
    <xf numFmtId="0" fontId="38" fillId="0" borderId="0"/>
    <xf numFmtId="0" fontId="49" fillId="0" borderId="0"/>
    <xf numFmtId="0" fontId="51" fillId="0" borderId="0" applyNumberFormat="0" applyFill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10" fontId="0" fillId="0" borderId="0" xfId="4" applyNumberFormat="1" applyFont="1" applyFill="1">
      <alignment vertical="center"/>
    </xf>
    <xf numFmtId="0" fontId="0" fillId="5" borderId="0" xfId="0" applyFill="1">
      <alignment vertical="center"/>
    </xf>
    <xf numFmtId="4" fontId="0" fillId="5" borderId="0" xfId="0" applyNumberFormat="1" applyFill="1">
      <alignment vertical="center"/>
    </xf>
    <xf numFmtId="4" fontId="0" fillId="0" borderId="0" xfId="0" applyNumberFormat="1" applyFill="1">
      <alignment vertical="center"/>
    </xf>
    <xf numFmtId="177" fontId="0" fillId="0" borderId="0" xfId="4" applyNumberFormat="1" applyFont="1" applyFill="1">
      <alignment vertical="center"/>
    </xf>
    <xf numFmtId="43" fontId="0" fillId="0" borderId="0" xfId="1" applyFont="1" applyFill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>
      <alignment vertical="center"/>
    </xf>
    <xf numFmtId="0" fontId="9" fillId="0" borderId="0" xfId="0" applyFont="1" applyFill="1" applyAlignment="1">
      <alignment horizontal="left"/>
    </xf>
    <xf numFmtId="10" fontId="8" fillId="0" borderId="0" xfId="4" applyNumberFormat="1" applyFont="1" applyFill="1" applyAlignment="1">
      <alignment horizontal="left"/>
    </xf>
    <xf numFmtId="0" fontId="2" fillId="5" borderId="0" xfId="0" applyFont="1" applyFill="1">
      <alignment vertical="center"/>
    </xf>
    <xf numFmtId="10" fontId="10" fillId="0" borderId="0" xfId="4" applyNumberFormat="1" applyFont="1" applyFill="1" applyAlignment="1">
      <alignment horizontal="left"/>
    </xf>
    <xf numFmtId="0" fontId="6" fillId="0" borderId="0" xfId="0" applyFont="1" applyFill="1" applyAlignment="1">
      <alignment horizontal="center"/>
    </xf>
    <xf numFmtId="43" fontId="0" fillId="5" borderId="0" xfId="1" applyFont="1" applyFill="1">
      <alignment vertical="center"/>
    </xf>
    <xf numFmtId="4" fontId="2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43" fontId="2" fillId="0" borderId="0" xfId="1" applyFont="1" applyFill="1" applyAlignment="1"/>
    <xf numFmtId="10" fontId="9" fillId="0" borderId="0" xfId="4" applyNumberFormat="1" applyFont="1" applyFill="1" applyBorder="1" applyAlignment="1">
      <alignment horizontal="right"/>
    </xf>
    <xf numFmtId="43" fontId="10" fillId="0" borderId="0" xfId="1" applyFont="1" applyFill="1" applyAlignment="1"/>
    <xf numFmtId="43" fontId="10" fillId="0" borderId="0" xfId="1" applyFont="1" applyFill="1">
      <alignment vertical="center"/>
    </xf>
    <xf numFmtId="43" fontId="10" fillId="0" borderId="0" xfId="1" applyFont="1" applyFill="1" applyBorder="1" applyAlignment="1">
      <alignment horizontal="right"/>
    </xf>
    <xf numFmtId="43" fontId="10" fillId="0" borderId="0" xfId="4" applyNumberFormat="1" applyFont="1" applyFill="1" applyBorder="1" applyAlignment="1">
      <alignment horizontal="right"/>
    </xf>
    <xf numFmtId="10" fontId="10" fillId="0" borderId="0" xfId="4" applyNumberFormat="1" applyFont="1" applyFill="1" applyAlignment="1"/>
    <xf numFmtId="4" fontId="10" fillId="5" borderId="0" xfId="0" applyNumberFormat="1" applyFont="1" applyFill="1">
      <alignment vertical="center"/>
    </xf>
    <xf numFmtId="9" fontId="10" fillId="0" borderId="0" xfId="0" applyNumberFormat="1" applyFont="1" applyFill="1">
      <alignment vertical="center"/>
    </xf>
    <xf numFmtId="177" fontId="10" fillId="0" borderId="0" xfId="0" applyNumberFormat="1" applyFont="1" applyFill="1">
      <alignment vertical="center"/>
    </xf>
    <xf numFmtId="43" fontId="10" fillId="6" borderId="0" xfId="1" applyFont="1" applyFill="1">
      <alignment vertical="center"/>
    </xf>
    <xf numFmtId="10" fontId="9" fillId="0" borderId="0" xfId="4" applyNumberFormat="1" applyFont="1" applyFill="1" applyAlignment="1">
      <alignment horizontal="center"/>
    </xf>
    <xf numFmtId="43" fontId="10" fillId="6" borderId="0" xfId="0" applyNumberFormat="1" applyFont="1" applyFill="1">
      <alignment vertical="center"/>
    </xf>
    <xf numFmtId="10" fontId="10" fillId="0" borderId="0" xfId="4" applyNumberFormat="1" applyFont="1" applyFill="1" applyAlignment="1">
      <alignment horizontal="center"/>
    </xf>
    <xf numFmtId="43" fontId="10" fillId="0" borderId="0" xfId="1" applyFont="1" applyFill="1" applyAlignment="1">
      <alignment horizontal="center"/>
    </xf>
    <xf numFmtId="43" fontId="9" fillId="0" borderId="0" xfId="1" applyFont="1" applyFill="1" applyAlignment="1">
      <alignment horizontal="center"/>
    </xf>
    <xf numFmtId="43" fontId="10" fillId="0" borderId="0" xfId="0" applyNumberFormat="1" applyFont="1" applyFill="1">
      <alignment vertical="center"/>
    </xf>
    <xf numFmtId="10" fontId="10" fillId="0" borderId="0" xfId="4" applyNumberFormat="1" applyFont="1" applyFill="1">
      <alignment vertical="center"/>
    </xf>
    <xf numFmtId="178" fontId="10" fillId="0" borderId="0" xfId="1" applyNumberFormat="1" applyFont="1" applyFill="1">
      <alignment vertical="center"/>
    </xf>
    <xf numFmtId="43" fontId="10" fillId="5" borderId="0" xfId="1" applyFont="1" applyFill="1">
      <alignment vertical="center"/>
    </xf>
    <xf numFmtId="4" fontId="10" fillId="8" borderId="0" xfId="0" applyNumberFormat="1" applyFont="1" applyFill="1">
      <alignment vertical="center"/>
    </xf>
    <xf numFmtId="177" fontId="10" fillId="0" borderId="0" xfId="4" applyNumberFormat="1" applyFont="1" applyFill="1">
      <alignment vertical="center"/>
    </xf>
    <xf numFmtId="4" fontId="10" fillId="0" borderId="0" xfId="0" applyNumberFormat="1" applyFont="1" applyFill="1">
      <alignment vertical="center"/>
    </xf>
    <xf numFmtId="43" fontId="10" fillId="6" borderId="0" xfId="1" applyFont="1" applyFill="1" applyAlignment="1"/>
    <xf numFmtId="10" fontId="10" fillId="5" borderId="0" xfId="4" applyNumberFormat="1" applyFont="1" applyFill="1">
      <alignment vertical="center"/>
    </xf>
    <xf numFmtId="43" fontId="10" fillId="9" borderId="0" xfId="1" applyFont="1" applyFill="1">
      <alignment vertical="center"/>
    </xf>
    <xf numFmtId="0" fontId="3" fillId="0" borderId="0" xfId="0" applyFont="1">
      <alignment vertical="center"/>
    </xf>
    <xf numFmtId="49" fontId="8" fillId="0" borderId="0" xfId="0" applyNumberFormat="1" applyFont="1">
      <alignment vertical="center"/>
    </xf>
    <xf numFmtId="0" fontId="8" fillId="0" borderId="0" xfId="0" applyFont="1">
      <alignment vertical="center"/>
    </xf>
    <xf numFmtId="49" fontId="3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0" fontId="13" fillId="0" borderId="0" xfId="0" applyFont="1">
      <alignment vertical="center"/>
    </xf>
    <xf numFmtId="49" fontId="14" fillId="0" borderId="0" xfId="0" applyNumberFormat="1" applyFont="1">
      <alignment vertical="center"/>
    </xf>
    <xf numFmtId="0" fontId="15" fillId="10" borderId="2" xfId="0" applyFont="1" applyFill="1" applyBorder="1" applyAlignment="1">
      <alignment horizontal="left" vertical="center" wrapText="1"/>
    </xf>
    <xf numFmtId="49" fontId="13" fillId="0" borderId="0" xfId="0" applyNumberFormat="1" applyFont="1" applyAlignment="1">
      <alignment wrapText="1"/>
    </xf>
    <xf numFmtId="0" fontId="14" fillId="11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10" borderId="0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left" vertical="center" wrapText="1"/>
    </xf>
    <xf numFmtId="0" fontId="0" fillId="16" borderId="0" xfId="0" applyFill="1">
      <alignment vertical="center"/>
    </xf>
    <xf numFmtId="43" fontId="9" fillId="0" borderId="0" xfId="1" applyFont="1" applyFill="1" applyBorder="1" applyAlignment="1">
      <alignment horizontal="right"/>
    </xf>
    <xf numFmtId="10" fontId="0" fillId="5" borderId="0" xfId="4" applyNumberFormat="1" applyFont="1" applyFill="1">
      <alignment vertical="center"/>
    </xf>
    <xf numFmtId="0" fontId="8" fillId="0" borderId="0" xfId="3" quotePrefix="1" applyNumberFormat="1"/>
    <xf numFmtId="0" fontId="8" fillId="0" borderId="0" xfId="3" applyAlignment="1">
      <alignment vertical="center"/>
    </xf>
    <xf numFmtId="0" fontId="3" fillId="0" borderId="0" xfId="3" applyFont="1" applyAlignment="1">
      <alignment vertical="center"/>
    </xf>
    <xf numFmtId="179" fontId="3" fillId="0" borderId="0" xfId="3" applyNumberFormat="1" applyFont="1" applyAlignment="1">
      <alignment vertical="center"/>
    </xf>
    <xf numFmtId="0" fontId="3" fillId="18" borderId="0" xfId="3" applyFont="1" applyFill="1" applyAlignment="1">
      <alignment vertical="center"/>
    </xf>
    <xf numFmtId="179" fontId="3" fillId="18" borderId="0" xfId="3" applyNumberFormat="1" applyFont="1" applyFill="1" applyAlignment="1">
      <alignment vertical="center"/>
    </xf>
    <xf numFmtId="179" fontId="3" fillId="0" borderId="0" xfId="3" applyNumberFormat="1" applyFont="1" applyAlignment="1">
      <alignment horizontal="right"/>
    </xf>
    <xf numFmtId="180" fontId="3" fillId="0" borderId="0" xfId="3" applyNumberFormat="1" applyFont="1" applyAlignment="1">
      <alignment vertical="center"/>
    </xf>
    <xf numFmtId="0" fontId="3" fillId="0" borderId="0" xfId="3" applyFont="1" applyFill="1" applyAlignment="1">
      <alignment vertical="center"/>
    </xf>
    <xf numFmtId="10" fontId="3" fillId="12" borderId="0" xfId="5" applyNumberFormat="1" applyFont="1" applyFill="1" applyAlignment="1">
      <alignment horizontal="right"/>
    </xf>
    <xf numFmtId="0" fontId="16" fillId="13" borderId="1" xfId="3" applyFont="1" applyFill="1" applyBorder="1" applyAlignment="1">
      <alignment horizontal="center" vertical="center"/>
    </xf>
    <xf numFmtId="10" fontId="12" fillId="0" borderId="0" xfId="5" applyNumberFormat="1" applyFont="1" applyAlignment="1">
      <alignment vertical="center"/>
    </xf>
    <xf numFmtId="43" fontId="12" fillId="0" borderId="0" xfId="2" applyNumberFormat="1" applyFont="1" applyAlignment="1">
      <alignment vertical="center"/>
    </xf>
    <xf numFmtId="0" fontId="17" fillId="10" borderId="1" xfId="3" applyFont="1" applyFill="1" applyBorder="1" applyAlignment="1">
      <alignment horizontal="center" vertical="center"/>
    </xf>
    <xf numFmtId="0" fontId="18" fillId="0" borderId="0" xfId="0" applyFont="1">
      <alignment vertical="center"/>
    </xf>
    <xf numFmtId="43" fontId="18" fillId="0" borderId="0" xfId="1" applyFont="1">
      <alignment vertical="center"/>
    </xf>
    <xf numFmtId="4" fontId="18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43" fontId="18" fillId="0" borderId="0" xfId="0" applyNumberFormat="1" applyFont="1">
      <alignment vertical="center"/>
    </xf>
    <xf numFmtId="10" fontId="18" fillId="0" borderId="0" xfId="4" applyNumberFormat="1" applyFont="1" applyAlignment="1"/>
    <xf numFmtId="43" fontId="18" fillId="0" borderId="0" xfId="0" applyNumberFormat="1" applyFont="1" applyBorder="1">
      <alignment vertical="center"/>
    </xf>
    <xf numFmtId="182" fontId="18" fillId="0" borderId="0" xfId="0" applyNumberFormat="1" applyFont="1">
      <alignment vertical="center"/>
    </xf>
    <xf numFmtId="0" fontId="18" fillId="0" borderId="3" xfId="0" applyFont="1" applyBorder="1" applyAlignment="1">
      <alignment horizontal="right"/>
    </xf>
    <xf numFmtId="181" fontId="18" fillId="0" borderId="3" xfId="0" applyNumberFormat="1" applyFont="1" applyBorder="1">
      <alignment vertical="center"/>
    </xf>
    <xf numFmtId="10" fontId="18" fillId="0" borderId="3" xfId="0" applyNumberFormat="1" applyFont="1" applyBorder="1">
      <alignment vertical="center"/>
    </xf>
    <xf numFmtId="10" fontId="18" fillId="0" borderId="0" xfId="0" applyNumberFormat="1" applyFont="1" applyBorder="1">
      <alignment vertical="center"/>
    </xf>
    <xf numFmtId="43" fontId="19" fillId="0" borderId="3" xfId="0" applyNumberFormat="1" applyFont="1" applyBorder="1">
      <alignment vertical="center"/>
    </xf>
    <xf numFmtId="0" fontId="19" fillId="0" borderId="0" xfId="0" applyFont="1">
      <alignment vertical="center"/>
    </xf>
    <xf numFmtId="10" fontId="18" fillId="0" borderId="3" xfId="4" applyNumberFormat="1" applyFont="1" applyBorder="1">
      <alignment vertical="center"/>
    </xf>
    <xf numFmtId="10" fontId="20" fillId="0" borderId="0" xfId="4" applyNumberFormat="1" applyFont="1" applyAlignment="1"/>
    <xf numFmtId="43" fontId="18" fillId="4" borderId="0" xfId="0" applyNumberFormat="1" applyFont="1" applyFill="1">
      <alignment vertical="center"/>
    </xf>
    <xf numFmtId="10" fontId="9" fillId="15" borderId="0" xfId="4" applyNumberFormat="1" applyFont="1" applyFill="1" applyAlignment="1">
      <alignment horizontal="center"/>
    </xf>
    <xf numFmtId="43" fontId="9" fillId="20" borderId="0" xfId="1" applyFont="1" applyFill="1" applyAlignment="1">
      <alignment horizontal="center"/>
    </xf>
    <xf numFmtId="0" fontId="23" fillId="0" borderId="0" xfId="0" applyFont="1" applyFill="1">
      <alignment vertical="center"/>
    </xf>
    <xf numFmtId="0" fontId="23" fillId="7" borderId="0" xfId="0" applyFont="1" applyFill="1" applyAlignment="1">
      <alignment horizontal="center" vertical="center"/>
    </xf>
    <xf numFmtId="0" fontId="23" fillId="5" borderId="0" xfId="0" applyFont="1" applyFill="1">
      <alignment vertical="center"/>
    </xf>
    <xf numFmtId="43" fontId="23" fillId="0" borderId="0" xfId="1" applyFont="1" applyFill="1">
      <alignment vertical="center"/>
    </xf>
    <xf numFmtId="4" fontId="23" fillId="0" borderId="0" xfId="0" applyNumberFormat="1" applyFont="1" applyFill="1">
      <alignment vertical="center"/>
    </xf>
    <xf numFmtId="14" fontId="23" fillId="0" borderId="0" xfId="0" applyNumberFormat="1" applyFont="1" applyFill="1">
      <alignment vertical="center"/>
    </xf>
    <xf numFmtId="0" fontId="23" fillId="0" borderId="0" xfId="0" applyFont="1">
      <alignment vertical="center"/>
    </xf>
    <xf numFmtId="176" fontId="23" fillId="0" borderId="0" xfId="0" applyNumberFormat="1" applyFont="1">
      <alignment vertical="center"/>
    </xf>
    <xf numFmtId="4" fontId="23" fillId="0" borderId="0" xfId="0" applyNumberFormat="1" applyFont="1">
      <alignment vertical="center"/>
    </xf>
    <xf numFmtId="4" fontId="23" fillId="5" borderId="0" xfId="0" applyNumberFormat="1" applyFont="1" applyFill="1">
      <alignment vertical="center"/>
    </xf>
    <xf numFmtId="0" fontId="26" fillId="0" borderId="0" xfId="0" applyFont="1">
      <alignment vertical="center"/>
    </xf>
    <xf numFmtId="0" fontId="2" fillId="7" borderId="0" xfId="0" applyFont="1" applyFill="1" applyAlignment="1">
      <alignment horizontal="center" vertical="center"/>
    </xf>
    <xf numFmtId="0" fontId="3" fillId="0" borderId="0" xfId="3" applyFont="1" applyAlignment="1">
      <alignment vertical="center"/>
    </xf>
    <xf numFmtId="0" fontId="8" fillId="0" borderId="0" xfId="3" applyAlignment="1">
      <alignment horizontal="right" vertical="center"/>
    </xf>
    <xf numFmtId="0" fontId="0" fillId="0" borderId="0" xfId="0" quotePrefix="1" applyNumberFormat="1" applyAlignment="1"/>
    <xf numFmtId="0" fontId="0" fillId="0" borderId="0" xfId="0" applyAlignment="1"/>
    <xf numFmtId="0" fontId="0" fillId="17" borderId="0" xfId="0" quotePrefix="1" applyNumberFormat="1" applyFill="1" applyAlignment="1"/>
    <xf numFmtId="0" fontId="0" fillId="17" borderId="0" xfId="0" applyFill="1" applyAlignment="1"/>
    <xf numFmtId="0" fontId="3" fillId="16" borderId="0" xfId="3" applyFont="1" applyFill="1" applyAlignment="1">
      <alignment vertical="center"/>
    </xf>
    <xf numFmtId="0" fontId="0" fillId="16" borderId="0" xfId="0" quotePrefix="1" applyNumberFormat="1" applyFill="1" applyAlignment="1"/>
    <xf numFmtId="0" fontId="0" fillId="17" borderId="0" xfId="0" applyFill="1">
      <alignment vertical="center"/>
    </xf>
    <xf numFmtId="10" fontId="25" fillId="0" borderId="0" xfId="4" applyNumberFormat="1" applyFont="1" applyFill="1" applyAlignment="1">
      <alignment horizontal="center"/>
    </xf>
    <xf numFmtId="10" fontId="25" fillId="0" borderId="0" xfId="4" applyNumberFormat="1" applyFont="1" applyFill="1">
      <alignment vertical="center"/>
    </xf>
    <xf numFmtId="43" fontId="25" fillId="0" borderId="0" xfId="1" applyFont="1" applyFill="1" applyBorder="1" applyAlignment="1">
      <alignment horizontal="right"/>
    </xf>
    <xf numFmtId="10" fontId="9" fillId="17" borderId="0" xfId="4" applyNumberFormat="1" applyFont="1" applyFill="1" applyBorder="1" applyAlignment="1">
      <alignment horizontal="right"/>
    </xf>
    <xf numFmtId="10" fontId="2" fillId="17" borderId="0" xfId="0" applyNumberFormat="1" applyFont="1" applyFill="1">
      <alignment vertical="center"/>
    </xf>
    <xf numFmtId="43" fontId="25" fillId="17" borderId="0" xfId="1" applyFont="1" applyFill="1" applyBorder="1" applyAlignment="1">
      <alignment horizontal="right"/>
    </xf>
    <xf numFmtId="43" fontId="9" fillId="17" borderId="0" xfId="1" applyFont="1" applyFill="1" applyAlignment="1">
      <alignment horizontal="center"/>
    </xf>
    <xf numFmtId="10" fontId="10" fillId="16" borderId="0" xfId="4" applyNumberFormat="1" applyFont="1" applyFill="1" applyAlignment="1">
      <alignment horizontal="center"/>
    </xf>
    <xf numFmtId="43" fontId="10" fillId="23" borderId="0" xfId="1" applyFont="1" applyFill="1">
      <alignment vertical="center"/>
    </xf>
    <xf numFmtId="43" fontId="10" fillId="23" borderId="0" xfId="0" applyNumberFormat="1" applyFont="1" applyFill="1">
      <alignment vertical="center"/>
    </xf>
    <xf numFmtId="43" fontId="0" fillId="23" borderId="0" xfId="1" applyFont="1" applyFill="1">
      <alignment vertical="center"/>
    </xf>
    <xf numFmtId="10" fontId="18" fillId="23" borderId="3" xfId="0" applyNumberFormat="1" applyFont="1" applyFill="1" applyBorder="1">
      <alignment vertical="center"/>
    </xf>
    <xf numFmtId="4" fontId="0" fillId="17" borderId="0" xfId="0" applyNumberFormat="1" applyFill="1">
      <alignment vertical="center"/>
    </xf>
    <xf numFmtId="43" fontId="10" fillId="17" borderId="0" xfId="1" applyFont="1" applyFill="1" applyBorder="1" applyAlignment="1">
      <alignment horizontal="right"/>
    </xf>
    <xf numFmtId="4" fontId="25" fillId="0" borderId="0" xfId="0" applyNumberFormat="1" applyFont="1">
      <alignment vertical="center"/>
    </xf>
    <xf numFmtId="4" fontId="25" fillId="3" borderId="0" xfId="0" applyNumberFormat="1" applyFont="1" applyFill="1">
      <alignment vertical="center"/>
    </xf>
    <xf numFmtId="10" fontId="20" fillId="17" borderId="0" xfId="4" applyNumberFormat="1" applyFont="1" applyFill="1" applyAlignment="1"/>
    <xf numFmtId="0" fontId="2" fillId="0" borderId="0" xfId="0" applyFont="1" applyFill="1" applyAlignment="1">
      <alignment horizontal="center" vertical="center"/>
    </xf>
    <xf numFmtId="10" fontId="2" fillId="0" borderId="0" xfId="4" applyNumberFormat="1" applyFont="1" applyFill="1">
      <alignment vertical="center"/>
    </xf>
    <xf numFmtId="0" fontId="3" fillId="0" borderId="0" xfId="3" applyFont="1" applyAlignment="1">
      <alignment vertical="center"/>
    </xf>
    <xf numFmtId="0" fontId="8" fillId="20" borderId="0" xfId="0" applyFont="1" applyFill="1" applyAlignment="1">
      <alignment horizontal="center" vertical="center"/>
    </xf>
    <xf numFmtId="10" fontId="10" fillId="17" borderId="0" xfId="4" applyNumberFormat="1" applyFont="1" applyFill="1" applyAlignment="1">
      <alignment horizontal="center"/>
    </xf>
    <xf numFmtId="43" fontId="10" fillId="17" borderId="0" xfId="1" applyFont="1" applyFill="1">
      <alignment vertical="center"/>
    </xf>
    <xf numFmtId="179" fontId="3" fillId="17" borderId="0" xfId="3" applyNumberFormat="1" applyFont="1" applyFill="1" applyAlignment="1">
      <alignment horizontal="right"/>
    </xf>
    <xf numFmtId="0" fontId="25" fillId="0" borderId="0" xfId="0" applyFont="1">
      <alignment vertical="center"/>
    </xf>
    <xf numFmtId="183" fontId="0" fillId="0" borderId="0" xfId="0" applyNumberFormat="1">
      <alignment vertical="center"/>
    </xf>
    <xf numFmtId="10" fontId="32" fillId="24" borderId="0" xfId="4" applyNumberFormat="1" applyFont="1" applyFill="1">
      <alignment vertical="center"/>
    </xf>
    <xf numFmtId="10" fontId="25" fillId="17" borderId="0" xfId="4" applyNumberFormat="1" applyFont="1" applyFill="1" applyBorder="1" applyAlignment="1">
      <alignment horizontal="right"/>
    </xf>
    <xf numFmtId="43" fontId="10" fillId="25" borderId="0" xfId="1" applyFont="1" applyFill="1">
      <alignment vertical="center"/>
    </xf>
    <xf numFmtId="10" fontId="18" fillId="25" borderId="0" xfId="0" applyNumberFormat="1" applyFont="1" applyFill="1" applyBorder="1">
      <alignment vertical="center"/>
    </xf>
    <xf numFmtId="43" fontId="2" fillId="0" borderId="0" xfId="1" applyFont="1" applyFill="1">
      <alignment vertical="center"/>
    </xf>
    <xf numFmtId="0" fontId="25" fillId="0" borderId="0" xfId="0" applyFont="1" applyAlignment="1">
      <alignment horizontal="center" vertical="center"/>
    </xf>
    <xf numFmtId="183" fontId="25" fillId="0" borderId="0" xfId="0" applyNumberFormat="1" applyFont="1">
      <alignment vertical="center"/>
    </xf>
    <xf numFmtId="14" fontId="25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16" borderId="0" xfId="0" applyFont="1" applyFill="1">
      <alignment vertical="center"/>
    </xf>
    <xf numFmtId="4" fontId="0" fillId="16" borderId="0" xfId="0" applyNumberFormat="1" applyFill="1">
      <alignment vertical="center"/>
    </xf>
    <xf numFmtId="4" fontId="10" fillId="16" borderId="0" xfId="0" applyNumberFormat="1" applyFont="1" applyFill="1">
      <alignment vertical="center"/>
    </xf>
    <xf numFmtId="43" fontId="0" fillId="0" borderId="0" xfId="4" applyNumberFormat="1" applyFont="1" applyFill="1">
      <alignment vertical="center"/>
    </xf>
    <xf numFmtId="0" fontId="2" fillId="18" borderId="0" xfId="0" applyFont="1" applyFill="1" applyAlignment="1">
      <alignment horizontal="center" vertical="center"/>
    </xf>
    <xf numFmtId="10" fontId="0" fillId="25" borderId="0" xfId="4" applyNumberFormat="1" applyFont="1" applyFill="1">
      <alignment vertical="center"/>
    </xf>
    <xf numFmtId="185" fontId="0" fillId="0" borderId="0" xfId="4" applyNumberFormat="1" applyFont="1" applyFill="1">
      <alignment vertical="center"/>
    </xf>
    <xf numFmtId="10" fontId="2" fillId="0" borderId="0" xfId="4" applyNumberFormat="1" applyFont="1" applyFill="1" applyBorder="1" applyAlignment="1">
      <alignment horizontal="right"/>
    </xf>
    <xf numFmtId="0" fontId="3" fillId="0" borderId="0" xfId="3" applyFont="1" applyAlignment="1">
      <alignment vertical="center"/>
    </xf>
    <xf numFmtId="0" fontId="25" fillId="0" borderId="0" xfId="0" applyFont="1" applyFill="1">
      <alignment vertical="center"/>
    </xf>
    <xf numFmtId="0" fontId="3" fillId="22" borderId="6" xfId="0" applyFont="1" applyFill="1" applyBorder="1" applyAlignment="1">
      <alignment horizontal="justify" vertical="center" wrapText="1"/>
    </xf>
    <xf numFmtId="0" fontId="3" fillId="22" borderId="14" xfId="0" applyFont="1" applyFill="1" applyBorder="1" applyAlignment="1">
      <alignment horizontal="justify" vertical="center" wrapText="1"/>
    </xf>
    <xf numFmtId="0" fontId="3" fillId="22" borderId="15" xfId="0" applyFont="1" applyFill="1" applyBorder="1" applyAlignment="1">
      <alignment horizontal="justify" vertical="center" wrapText="1"/>
    </xf>
    <xf numFmtId="0" fontId="3" fillId="22" borderId="5" xfId="0" applyFont="1" applyFill="1" applyBorder="1" applyAlignment="1">
      <alignment horizontal="center" vertical="center"/>
    </xf>
    <xf numFmtId="0" fontId="3" fillId="22" borderId="12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right" vertical="center"/>
    </xf>
    <xf numFmtId="0" fontId="30" fillId="21" borderId="1" xfId="0" applyFont="1" applyFill="1" applyBorder="1" applyAlignment="1">
      <alignment horizontal="right" vertical="center"/>
    </xf>
    <xf numFmtId="0" fontId="29" fillId="21" borderId="1" xfId="0" applyFont="1" applyFill="1" applyBorder="1">
      <alignment vertical="center"/>
    </xf>
    <xf numFmtId="0" fontId="30" fillId="21" borderId="1" xfId="0" applyFont="1" applyFill="1" applyBorder="1" applyAlignment="1">
      <alignment horizontal="center" vertical="center"/>
    </xf>
    <xf numFmtId="0" fontId="30" fillId="16" borderId="0" xfId="0" applyFont="1" applyFill="1" applyBorder="1" applyAlignment="1">
      <alignment horizontal="right" vertical="center"/>
    </xf>
    <xf numFmtId="0" fontId="29" fillId="16" borderId="0" xfId="0" applyFont="1" applyFill="1" applyBorder="1">
      <alignment vertical="center"/>
    </xf>
    <xf numFmtId="0" fontId="3" fillId="16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right" vertical="center"/>
    </xf>
    <xf numFmtId="0" fontId="34" fillId="0" borderId="0" xfId="0" applyFont="1">
      <alignment vertical="center"/>
    </xf>
    <xf numFmtId="0" fontId="2" fillId="17" borderId="0" xfId="0" applyFont="1" applyFill="1" applyAlignment="1"/>
    <xf numFmtId="0" fontId="32" fillId="17" borderId="0" xfId="0" quotePrefix="1" applyNumberFormat="1" applyFont="1" applyFill="1" applyAlignment="1"/>
    <xf numFmtId="0" fontId="32" fillId="17" borderId="0" xfId="0" applyFont="1" applyFill="1" applyAlignment="1"/>
    <xf numFmtId="0" fontId="37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0" fontId="26" fillId="21" borderId="1" xfId="0" applyFont="1" applyFill="1" applyBorder="1" applyAlignment="1">
      <alignment horizontal="right" vertical="center"/>
    </xf>
    <xf numFmtId="0" fontId="26" fillId="21" borderId="1" xfId="0" applyFont="1" applyFill="1" applyBorder="1" applyAlignment="1">
      <alignment horizontal="center" vertical="center"/>
    </xf>
    <xf numFmtId="0" fontId="25" fillId="17" borderId="0" xfId="0" applyFont="1" applyFill="1" applyAlignment="1"/>
    <xf numFmtId="179" fontId="37" fillId="0" borderId="0" xfId="3" applyNumberFormat="1" applyFont="1" applyAlignment="1">
      <alignment horizontal="right"/>
    </xf>
    <xf numFmtId="0" fontId="3" fillId="0" borderId="0" xfId="3" applyFont="1" applyAlignment="1">
      <alignment vertical="center"/>
    </xf>
    <xf numFmtId="0" fontId="0" fillId="0" borderId="0" xfId="0" applyAlignment="1">
      <alignment vertical="center" wrapText="1"/>
    </xf>
    <xf numFmtId="10" fontId="26" fillId="17" borderId="0" xfId="5" applyNumberFormat="1" applyFont="1" applyFill="1" applyAlignment="1">
      <alignment vertical="center"/>
    </xf>
    <xf numFmtId="184" fontId="26" fillId="17" borderId="0" xfId="3" applyNumberFormat="1" applyFont="1" applyFill="1" applyAlignment="1">
      <alignment vertical="center"/>
    </xf>
    <xf numFmtId="0" fontId="26" fillId="17" borderId="0" xfId="3" applyFont="1" applyFill="1" applyAlignment="1">
      <alignment vertical="center"/>
    </xf>
    <xf numFmtId="10" fontId="26" fillId="17" borderId="0" xfId="4" applyNumberFormat="1" applyFont="1" applyFill="1" applyAlignment="1">
      <alignment vertical="center"/>
    </xf>
    <xf numFmtId="0" fontId="8" fillId="0" borderId="0" xfId="0" applyFont="1" applyFill="1">
      <alignment vertical="center"/>
    </xf>
    <xf numFmtId="0" fontId="0" fillId="28" borderId="0" xfId="0" applyFill="1">
      <alignment vertical="center"/>
    </xf>
    <xf numFmtId="0" fontId="2" fillId="28" borderId="0" xfId="0" applyFont="1" applyFill="1">
      <alignment vertical="center"/>
    </xf>
    <xf numFmtId="0" fontId="0" fillId="27" borderId="0" xfId="0" applyFill="1">
      <alignment vertical="center"/>
    </xf>
    <xf numFmtId="0" fontId="0" fillId="15" borderId="0" xfId="0" applyFill="1">
      <alignment vertical="center"/>
    </xf>
    <xf numFmtId="0" fontId="0" fillId="29" borderId="0" xfId="0" applyFill="1">
      <alignment vertical="center"/>
    </xf>
    <xf numFmtId="0" fontId="2" fillId="29" borderId="0" xfId="0" applyFont="1" applyFill="1">
      <alignment vertical="center"/>
    </xf>
    <xf numFmtId="0" fontId="2" fillId="30" borderId="0" xfId="0" applyFont="1" applyFill="1">
      <alignment vertical="center"/>
    </xf>
    <xf numFmtId="0" fontId="0" fillId="18" borderId="0" xfId="0" applyFill="1">
      <alignment vertical="center"/>
    </xf>
    <xf numFmtId="0" fontId="2" fillId="18" borderId="0" xfId="0" applyFont="1" applyFill="1">
      <alignment vertical="center"/>
    </xf>
    <xf numFmtId="0" fontId="25" fillId="5" borderId="0" xfId="0" applyFont="1" applyFill="1">
      <alignment vertical="center"/>
    </xf>
    <xf numFmtId="10" fontId="32" fillId="0" borderId="0" xfId="4" applyNumberFormat="1" applyFont="1" applyFill="1" applyAlignment="1">
      <alignment horizontal="center"/>
    </xf>
    <xf numFmtId="4" fontId="25" fillId="0" borderId="0" xfId="0" applyNumberFormat="1" applyFont="1" applyFill="1">
      <alignment vertical="center"/>
    </xf>
    <xf numFmtId="4" fontId="25" fillId="5" borderId="0" xfId="0" applyNumberFormat="1" applyFont="1" applyFill="1">
      <alignment vertical="center"/>
    </xf>
    <xf numFmtId="186" fontId="18" fillId="0" borderId="0" xfId="0" applyNumberFormat="1" applyFont="1">
      <alignment vertical="center"/>
    </xf>
    <xf numFmtId="0" fontId="13" fillId="16" borderId="0" xfId="0" applyFont="1" applyFill="1">
      <alignment vertical="center"/>
    </xf>
    <xf numFmtId="0" fontId="18" fillId="16" borderId="0" xfId="0" applyFont="1" applyFill="1">
      <alignment vertical="center"/>
    </xf>
    <xf numFmtId="0" fontId="3" fillId="16" borderId="0" xfId="0" applyFont="1" applyFill="1">
      <alignment vertical="center"/>
    </xf>
    <xf numFmtId="0" fontId="21" fillId="16" borderId="0" xfId="0" applyFont="1" applyFill="1" applyAlignment="1">
      <alignment horizontal="center"/>
    </xf>
    <xf numFmtId="0" fontId="24" fillId="16" borderId="0" xfId="0" applyFont="1" applyFill="1" applyAlignment="1">
      <alignment horizontal="left" vertical="center"/>
    </xf>
    <xf numFmtId="10" fontId="21" fillId="16" borderId="0" xfId="4" applyNumberFormat="1" applyFont="1" applyFill="1" applyAlignment="1">
      <alignment horizontal="right" vertical="center"/>
    </xf>
    <xf numFmtId="0" fontId="21" fillId="16" borderId="0" xfId="0" applyFont="1" applyFill="1">
      <alignment vertical="center"/>
    </xf>
    <xf numFmtId="0" fontId="22" fillId="16" borderId="0" xfId="0" applyFont="1" applyFill="1" applyAlignment="1">
      <alignment horizontal="left" vertical="center"/>
    </xf>
    <xf numFmtId="0" fontId="21" fillId="16" borderId="0" xfId="0" applyFont="1" applyFill="1" applyAlignment="1">
      <alignment horizontal="left" vertical="center"/>
    </xf>
    <xf numFmtId="0" fontId="21" fillId="16" borderId="0" xfId="0" applyFont="1" applyFill="1" applyAlignment="1">
      <alignment horizontal="center" vertical="center"/>
    </xf>
    <xf numFmtId="10" fontId="24" fillId="16" borderId="0" xfId="0" applyNumberFormat="1" applyFont="1" applyFill="1" applyAlignment="1">
      <alignment horizontal="left" vertical="center"/>
    </xf>
    <xf numFmtId="43" fontId="20" fillId="16" borderId="0" xfId="0" applyNumberFormat="1" applyFont="1" applyFill="1">
      <alignment vertical="center"/>
    </xf>
    <xf numFmtId="4" fontId="18" fillId="26" borderId="0" xfId="0" applyNumberFormat="1" applyFont="1" applyFill="1">
      <alignment vertical="center"/>
    </xf>
    <xf numFmtId="0" fontId="13" fillId="15" borderId="0" xfId="0" applyFont="1" applyFill="1">
      <alignment vertical="center"/>
    </xf>
    <xf numFmtId="4" fontId="18" fillId="15" borderId="0" xfId="0" applyNumberFormat="1" applyFont="1" applyFill="1">
      <alignment vertical="center"/>
    </xf>
    <xf numFmtId="49" fontId="13" fillId="15" borderId="0" xfId="0" applyNumberFormat="1" applyFont="1" applyFill="1">
      <alignment vertical="center"/>
    </xf>
    <xf numFmtId="49" fontId="13" fillId="18" borderId="0" xfId="0" applyNumberFormat="1" applyFont="1" applyFill="1">
      <alignment vertical="center"/>
    </xf>
    <xf numFmtId="0" fontId="18" fillId="18" borderId="0" xfId="0" applyFont="1" applyFill="1">
      <alignment vertical="center"/>
    </xf>
    <xf numFmtId="43" fontId="18" fillId="18" borderId="0" xfId="1" applyFont="1" applyFill="1">
      <alignment vertical="center"/>
    </xf>
    <xf numFmtId="43" fontId="18" fillId="18" borderId="0" xfId="0" applyNumberFormat="1" applyFont="1" applyFill="1">
      <alignment vertical="center"/>
    </xf>
    <xf numFmtId="10" fontId="20" fillId="18" borderId="0" xfId="4" applyNumberFormat="1" applyFont="1" applyFill="1" applyAlignment="1"/>
    <xf numFmtId="0" fontId="3" fillId="18" borderId="0" xfId="0" applyFont="1" applyFill="1">
      <alignment vertical="center"/>
    </xf>
    <xf numFmtId="176" fontId="0" fillId="0" borderId="0" xfId="0" applyNumberFormat="1" applyAlignment="1">
      <alignment vertical="top"/>
    </xf>
    <xf numFmtId="4" fontId="25" fillId="31" borderId="0" xfId="0" applyNumberFormat="1" applyFont="1" applyFill="1">
      <alignment vertical="center"/>
    </xf>
    <xf numFmtId="0" fontId="7" fillId="16" borderId="0" xfId="0" applyFont="1" applyFill="1">
      <alignment vertical="center"/>
    </xf>
    <xf numFmtId="0" fontId="2" fillId="0" borderId="0" xfId="0" applyFont="1" applyAlignment="1">
      <alignment horizontal="center"/>
    </xf>
    <xf numFmtId="0" fontId="40" fillId="0" borderId="0" xfId="0" applyFont="1" applyAlignment="1">
      <alignment horizontal="justify" vertical="top" wrapText="1"/>
    </xf>
    <xf numFmtId="0" fontId="4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10" fontId="2" fillId="0" borderId="0" xfId="4" applyNumberFormat="1" applyFont="1" applyFill="1" applyBorder="1" applyAlignment="1">
      <alignment horizontal="left"/>
    </xf>
    <xf numFmtId="0" fontId="40" fillId="4" borderId="0" xfId="0" applyFont="1" applyFill="1" applyAlignment="1">
      <alignment horizontal="justify" vertical="top" wrapText="1"/>
    </xf>
    <xf numFmtId="0" fontId="6" fillId="0" borderId="0" xfId="0" applyFont="1" applyAlignment="1">
      <alignment horizontal="left"/>
    </xf>
    <xf numFmtId="4" fontId="0" fillId="0" borderId="0" xfId="0" applyNumberFormat="1">
      <alignment vertical="center"/>
    </xf>
    <xf numFmtId="43" fontId="0" fillId="0" borderId="0" xfId="1" applyFo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2" fontId="41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3" fontId="2" fillId="0" borderId="0" xfId="1" applyFont="1" applyFill="1" applyBorder="1" applyAlignment="1">
      <alignment horizontal="left" vertical="center" wrapText="1"/>
    </xf>
    <xf numFmtId="43" fontId="0" fillId="0" borderId="0" xfId="1" applyFont="1" applyFill="1" applyBorder="1" applyAlignment="1">
      <alignment horizontal="left" vertical="center" wrapText="1"/>
    </xf>
    <xf numFmtId="0" fontId="25" fillId="17" borderId="0" xfId="0" applyFont="1" applyFill="1" applyAlignment="1">
      <alignment horizontal="left" vertical="center" wrapText="1"/>
    </xf>
    <xf numFmtId="0" fontId="42" fillId="0" borderId="0" xfId="0" applyFont="1" applyAlignment="1">
      <alignment horizontal="left" vertical="center" wrapText="1"/>
    </xf>
    <xf numFmtId="10" fontId="0" fillId="0" borderId="0" xfId="4" applyNumberFormat="1" applyFont="1">
      <alignment vertical="center"/>
    </xf>
    <xf numFmtId="2" fontId="0" fillId="0" borderId="0" xfId="0" applyNumberFormat="1">
      <alignment vertical="center"/>
    </xf>
    <xf numFmtId="43" fontId="0" fillId="0" borderId="0" xfId="0" applyNumberFormat="1">
      <alignment vertical="center"/>
    </xf>
    <xf numFmtId="18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2" fillId="0" borderId="0" xfId="0" applyFont="1">
      <alignment vertical="center"/>
    </xf>
    <xf numFmtId="10" fontId="32" fillId="0" borderId="0" xfId="4" applyNumberFormat="1" applyFont="1">
      <alignment vertical="center"/>
    </xf>
    <xf numFmtId="183" fontId="32" fillId="0" borderId="0" xfId="0" applyNumberFormat="1" applyFont="1">
      <alignment vertical="center"/>
    </xf>
    <xf numFmtId="0" fontId="25" fillId="16" borderId="0" xfId="0" applyFont="1" applyFill="1">
      <alignment vertical="center"/>
    </xf>
    <xf numFmtId="0" fontId="43" fillId="0" borderId="1" xfId="0" applyFont="1" applyBorder="1" applyAlignment="1">
      <alignment horizontal="center"/>
    </xf>
    <xf numFmtId="0" fontId="42" fillId="0" borderId="1" xfId="0" applyFont="1" applyBorder="1" applyAlignment="1">
      <alignment horizontal="justify" vertical="top" wrapText="1"/>
    </xf>
    <xf numFmtId="0" fontId="43" fillId="0" borderId="0" xfId="0" applyFont="1">
      <alignment vertical="center"/>
    </xf>
    <xf numFmtId="0" fontId="43" fillId="0" borderId="1" xfId="0" applyFont="1" applyBorder="1">
      <alignment vertical="center"/>
    </xf>
    <xf numFmtId="0" fontId="43" fillId="0" borderId="2" xfId="0" applyFont="1" applyBorder="1" applyAlignment="1">
      <alignment horizontal="center"/>
    </xf>
    <xf numFmtId="0" fontId="43" fillId="0" borderId="17" xfId="0" applyFont="1" applyBorder="1" applyAlignment="1">
      <alignment horizontal="center"/>
    </xf>
    <xf numFmtId="0" fontId="43" fillId="0" borderId="18" xfId="0" applyFont="1" applyBorder="1">
      <alignment vertical="center"/>
    </xf>
    <xf numFmtId="0" fontId="43" fillId="0" borderId="0" xfId="0" applyFont="1" applyBorder="1" applyAlignment="1">
      <alignment horizontal="center"/>
    </xf>
    <xf numFmtId="0" fontId="42" fillId="0" borderId="0" xfId="0" applyFont="1" applyBorder="1" applyAlignment="1">
      <alignment horizontal="justify" vertical="top" wrapText="1"/>
    </xf>
    <xf numFmtId="0" fontId="43" fillId="0" borderId="0" xfId="0" applyFont="1" applyBorder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2" borderId="0" xfId="4" applyNumberFormat="1" applyFont="1" applyFill="1">
      <alignment vertical="center"/>
    </xf>
    <xf numFmtId="0" fontId="3" fillId="0" borderId="0" xfId="3" applyFont="1" applyAlignment="1">
      <alignment vertical="center"/>
    </xf>
    <xf numFmtId="43" fontId="25" fillId="31" borderId="0" xfId="1" applyFon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ont="1" applyFill="1">
      <alignment vertical="center"/>
    </xf>
    <xf numFmtId="43" fontId="0" fillId="0" borderId="0" xfId="1" applyFont="1" applyFill="1" applyAlignment="1">
      <alignment horizontal="right" vertical="center"/>
    </xf>
    <xf numFmtId="43" fontId="10" fillId="0" borderId="0" xfId="4" applyNumberFormat="1" applyFont="1" applyFill="1" applyAlignment="1"/>
    <xf numFmtId="176" fontId="10" fillId="0" borderId="0" xfId="4" applyNumberFormat="1" applyFont="1" applyFill="1" applyAlignment="1"/>
    <xf numFmtId="43" fontId="0" fillId="0" borderId="0" xfId="0" applyNumberFormat="1" applyFill="1">
      <alignment vertical="center"/>
    </xf>
    <xf numFmtId="10" fontId="9" fillId="16" borderId="0" xfId="4" applyNumberFormat="1" applyFont="1" applyFill="1" applyAlignment="1">
      <alignment horizontal="center"/>
    </xf>
    <xf numFmtId="0" fontId="0" fillId="14" borderId="0" xfId="0" applyFill="1">
      <alignment vertical="center"/>
    </xf>
    <xf numFmtId="0" fontId="2" fillId="14" borderId="0" xfId="0" applyFont="1" applyFill="1">
      <alignment vertical="center"/>
    </xf>
    <xf numFmtId="4" fontId="0" fillId="14" borderId="0" xfId="0" applyNumberFormat="1" applyFill="1">
      <alignment vertical="center"/>
    </xf>
    <xf numFmtId="10" fontId="0" fillId="14" borderId="0" xfId="4" applyNumberFormat="1" applyFont="1" applyFill="1" applyBorder="1">
      <alignment vertical="center"/>
    </xf>
    <xf numFmtId="4" fontId="0" fillId="14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43" fontId="9" fillId="16" borderId="0" xfId="1" applyFont="1" applyFill="1" applyAlignment="1">
      <alignment horizontal="center"/>
    </xf>
    <xf numFmtId="0" fontId="44" fillId="0" borderId="0" xfId="0" applyFont="1" applyFill="1">
      <alignment vertical="center"/>
    </xf>
    <xf numFmtId="10" fontId="44" fillId="0" borderId="0" xfId="4" applyNumberFormat="1" applyFont="1" applyFill="1" applyAlignment="1">
      <alignment horizontal="left"/>
    </xf>
    <xf numFmtId="0" fontId="44" fillId="0" borderId="0" xfId="0" applyFont="1" applyFill="1" applyAlignment="1">
      <alignment horizontal="left"/>
    </xf>
    <xf numFmtId="0" fontId="44" fillId="5" borderId="0" xfId="0" applyFont="1" applyFill="1">
      <alignment vertical="center"/>
    </xf>
    <xf numFmtId="10" fontId="45" fillId="0" borderId="0" xfId="4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31" borderId="0" xfId="0" applyFont="1" applyFill="1" applyAlignment="1">
      <alignment horizontal="left"/>
    </xf>
    <xf numFmtId="0" fontId="31" fillId="31" borderId="0" xfId="0" applyFont="1" applyFill="1" applyAlignment="1">
      <alignment horizontal="left"/>
    </xf>
    <xf numFmtId="0" fontId="31" fillId="0" borderId="0" xfId="0" applyFont="1" applyFill="1" applyAlignment="1">
      <alignment horizontal="left"/>
    </xf>
    <xf numFmtId="0" fontId="31" fillId="0" borderId="0" xfId="0" applyFont="1" applyFill="1" applyAlignment="1">
      <alignment horizontal="center" vertical="center" wrapText="1"/>
    </xf>
    <xf numFmtId="0" fontId="44" fillId="16" borderId="0" xfId="0" applyFont="1" applyFill="1">
      <alignment vertical="center"/>
    </xf>
    <xf numFmtId="0" fontId="8" fillId="16" borderId="0" xfId="0" applyFont="1" applyFill="1" applyAlignment="1">
      <alignment horizontal="left"/>
    </xf>
    <xf numFmtId="0" fontId="31" fillId="18" borderId="0" xfId="0" applyFont="1" applyFill="1" applyAlignment="1">
      <alignment horizontal="left"/>
    </xf>
    <xf numFmtId="0" fontId="44" fillId="16" borderId="0" xfId="0" applyFont="1" applyFill="1" applyAlignment="1">
      <alignment horizontal="left"/>
    </xf>
    <xf numFmtId="0" fontId="46" fillId="0" borderId="0" xfId="0" applyFont="1" applyFill="1" applyAlignment="1">
      <alignment horizontal="left"/>
    </xf>
    <xf numFmtId="43" fontId="31" fillId="18" borderId="0" xfId="1" applyFont="1" applyFill="1" applyAlignment="1">
      <alignment horizontal="left"/>
    </xf>
    <xf numFmtId="43" fontId="8" fillId="0" borderId="0" xfId="1" applyFont="1" applyFill="1" applyAlignment="1">
      <alignment horizontal="left"/>
    </xf>
    <xf numFmtId="43" fontId="45" fillId="0" borderId="0" xfId="1" applyFont="1" applyFill="1" applyAlignment="1">
      <alignment horizontal="left"/>
    </xf>
    <xf numFmtId="0" fontId="8" fillId="5" borderId="0" xfId="0" applyFont="1" applyFill="1">
      <alignment vertical="center"/>
    </xf>
    <xf numFmtId="0" fontId="8" fillId="5" borderId="0" xfId="0" applyFont="1" applyFill="1" applyAlignment="1">
      <alignment horizontal="left"/>
    </xf>
    <xf numFmtId="0" fontId="8" fillId="17" borderId="0" xfId="0" applyFont="1" applyFill="1" applyAlignment="1">
      <alignment horizontal="left"/>
    </xf>
    <xf numFmtId="43" fontId="10" fillId="16" borderId="0" xfId="1" applyFont="1" applyFill="1">
      <alignment vertical="center"/>
    </xf>
    <xf numFmtId="10" fontId="2" fillId="0" borderId="0" xfId="0" applyNumberFormat="1" applyFont="1" applyFill="1">
      <alignment vertical="center"/>
    </xf>
    <xf numFmtId="10" fontId="10" fillId="0" borderId="0" xfId="0" applyNumberFormat="1" applyFont="1" applyFill="1">
      <alignment vertical="center"/>
    </xf>
    <xf numFmtId="43" fontId="10" fillId="32" borderId="0" xfId="1" applyFont="1" applyFill="1">
      <alignment vertical="center"/>
    </xf>
    <xf numFmtId="43" fontId="2" fillId="16" borderId="0" xfId="1" applyFont="1" applyFill="1">
      <alignment vertical="center"/>
    </xf>
    <xf numFmtId="0" fontId="21" fillId="16" borderId="0" xfId="0" applyFont="1" applyFill="1" applyAlignment="1">
      <alignment horizontal="center"/>
    </xf>
    <xf numFmtId="0" fontId="21" fillId="16" borderId="0" xfId="0" applyFont="1" applyFill="1" applyAlignment="1">
      <alignment horizontal="center" vertical="center"/>
    </xf>
    <xf numFmtId="49" fontId="2" fillId="0" borderId="0" xfId="0" applyNumberFormat="1" applyFont="1" applyAlignment="1"/>
    <xf numFmtId="4" fontId="18" fillId="14" borderId="0" xfId="0" applyNumberFormat="1" applyFont="1" applyFill="1">
      <alignment vertical="center"/>
    </xf>
    <xf numFmtId="0" fontId="18" fillId="14" borderId="0" xfId="0" applyFont="1" applyFill="1">
      <alignment vertical="center"/>
    </xf>
    <xf numFmtId="4" fontId="18" fillId="16" borderId="0" xfId="0" applyNumberFormat="1" applyFont="1" applyFill="1">
      <alignment vertical="center"/>
    </xf>
    <xf numFmtId="49" fontId="47" fillId="0" borderId="0" xfId="0" applyNumberFormat="1" applyFont="1">
      <alignment vertical="center"/>
    </xf>
    <xf numFmtId="4" fontId="31" fillId="17" borderId="0" xfId="0" applyNumberFormat="1" applyFont="1" applyFill="1">
      <alignment vertical="center"/>
    </xf>
    <xf numFmtId="0" fontId="31" fillId="17" borderId="0" xfId="0" applyFont="1" applyFill="1">
      <alignment vertical="center"/>
    </xf>
    <xf numFmtId="188" fontId="48" fillId="0" borderId="0" xfId="0" applyNumberFormat="1" applyFont="1" applyAlignment="1"/>
    <xf numFmtId="0" fontId="3" fillId="0" borderId="0" xfId="3" applyFont="1" applyAlignment="1">
      <alignment vertical="center"/>
    </xf>
    <xf numFmtId="43" fontId="23" fillId="0" borderId="0" xfId="1" applyFont="1">
      <alignment vertical="center"/>
    </xf>
    <xf numFmtId="43" fontId="25" fillId="0" borderId="0" xfId="1" applyFont="1" applyFill="1">
      <alignment vertical="center"/>
    </xf>
    <xf numFmtId="0" fontId="21" fillId="16" borderId="0" xfId="0" applyFont="1" applyFill="1" applyAlignment="1">
      <alignment horizontal="center"/>
    </xf>
    <xf numFmtId="0" fontId="21" fillId="16" borderId="0" xfId="0" applyFont="1" applyFill="1" applyAlignment="1">
      <alignment horizontal="center" vertical="center"/>
    </xf>
    <xf numFmtId="0" fontId="0" fillId="17" borderId="0" xfId="0" applyFill="1" applyAlignment="1">
      <alignment vertical="center" wrapText="1"/>
    </xf>
    <xf numFmtId="188" fontId="1" fillId="0" borderId="0" xfId="0" applyNumberFormat="1" applyFont="1" applyAlignment="1"/>
    <xf numFmtId="0" fontId="8" fillId="20" borderId="0" xfId="0" applyFont="1" applyFill="1">
      <alignment vertical="center"/>
    </xf>
    <xf numFmtId="43" fontId="0" fillId="20" borderId="0" xfId="1" applyFont="1" applyFill="1">
      <alignment vertical="center"/>
    </xf>
    <xf numFmtId="43" fontId="32" fillId="31" borderId="0" xfId="1" applyFont="1" applyFill="1">
      <alignment vertical="center"/>
    </xf>
    <xf numFmtId="4" fontId="2" fillId="0" borderId="0" xfId="0" applyNumberFormat="1" applyFont="1">
      <alignment vertical="center"/>
    </xf>
    <xf numFmtId="43" fontId="32" fillId="18" borderId="0" xfId="1" applyFont="1" applyFill="1" applyAlignment="1">
      <alignment horizontal="center"/>
    </xf>
    <xf numFmtId="43" fontId="10" fillId="0" borderId="0" xfId="4" applyNumberFormat="1" applyFont="1" applyFill="1" applyAlignment="1">
      <alignment horizontal="center"/>
    </xf>
    <xf numFmtId="43" fontId="10" fillId="20" borderId="0" xfId="1" applyFont="1" applyFill="1">
      <alignment vertical="center"/>
    </xf>
    <xf numFmtId="43" fontId="9" fillId="0" borderId="0" xfId="4" applyNumberFormat="1" applyFont="1" applyFill="1" applyAlignment="1">
      <alignment horizontal="center"/>
    </xf>
    <xf numFmtId="4" fontId="2" fillId="20" borderId="0" xfId="0" applyNumberFormat="1" applyFont="1" applyFill="1">
      <alignment vertical="center"/>
    </xf>
    <xf numFmtId="10" fontId="10" fillId="20" borderId="0" xfId="4" applyNumberFormat="1" applyFont="1" applyFill="1" applyAlignment="1">
      <alignment horizontal="center"/>
    </xf>
    <xf numFmtId="177" fontId="10" fillId="20" borderId="0" xfId="4" applyNumberFormat="1" applyFont="1" applyFill="1">
      <alignment vertical="center"/>
    </xf>
    <xf numFmtId="10" fontId="25" fillId="20" borderId="0" xfId="4" applyNumberFormat="1" applyFont="1" applyFill="1" applyAlignment="1">
      <alignment horizontal="center"/>
    </xf>
    <xf numFmtId="0" fontId="25" fillId="17" borderId="0" xfId="0" applyFont="1" applyFill="1">
      <alignment vertical="center"/>
    </xf>
    <xf numFmtId="0" fontId="32" fillId="17" borderId="0" xfId="0" applyFont="1" applyFill="1">
      <alignment vertical="center"/>
    </xf>
    <xf numFmtId="0" fontId="3" fillId="0" borderId="0" xfId="0" applyFont="1" applyAlignment="1">
      <alignment vertical="center" wrapText="1"/>
    </xf>
    <xf numFmtId="43" fontId="18" fillId="20" borderId="0" xfId="0" applyNumberFormat="1" applyFont="1" applyFill="1">
      <alignment vertical="center"/>
    </xf>
    <xf numFmtId="43" fontId="26" fillId="20" borderId="0" xfId="0" applyNumberFormat="1" applyFont="1" applyFill="1">
      <alignment vertical="center"/>
    </xf>
    <xf numFmtId="43" fontId="26" fillId="20" borderId="0" xfId="1" applyFont="1" applyFill="1">
      <alignment vertical="center"/>
    </xf>
    <xf numFmtId="43" fontId="25" fillId="20" borderId="0" xfId="1" applyFont="1" applyFill="1">
      <alignment vertical="center"/>
    </xf>
    <xf numFmtId="43" fontId="0" fillId="20" borderId="0" xfId="0" applyNumberFormat="1" applyFill="1">
      <alignment vertical="center"/>
    </xf>
    <xf numFmtId="4" fontId="18" fillId="20" borderId="0" xfId="0" applyNumberFormat="1" applyFont="1" applyFill="1">
      <alignment vertical="center"/>
    </xf>
    <xf numFmtId="0" fontId="38" fillId="0" borderId="0" xfId="7" applyAlignment="1">
      <alignment vertical="center"/>
    </xf>
    <xf numFmtId="0" fontId="25" fillId="0" borderId="0" xfId="3" applyFont="1" applyAlignment="1">
      <alignment horizontal="center" vertical="center"/>
    </xf>
    <xf numFmtId="0" fontId="52" fillId="0" borderId="0" xfId="0" applyFont="1" applyAlignment="1"/>
    <xf numFmtId="0" fontId="8" fillId="0" borderId="0" xfId="3" applyAlignment="1">
      <alignment vertical="center" wrapText="1"/>
    </xf>
    <xf numFmtId="0" fontId="52" fillId="0" borderId="0" xfId="0" applyFont="1">
      <alignment vertical="center"/>
    </xf>
    <xf numFmtId="0" fontId="25" fillId="0" borderId="0" xfId="3" applyFont="1" applyAlignment="1">
      <alignment vertical="center"/>
    </xf>
    <xf numFmtId="0" fontId="51" fillId="0" borderId="0" xfId="9" applyAlignment="1"/>
    <xf numFmtId="0" fontId="52" fillId="34" borderId="0" xfId="0" applyFont="1" applyFill="1" applyAlignment="1"/>
    <xf numFmtId="0" fontId="53" fillId="0" borderId="0" xfId="0" applyFont="1" applyAlignment="1"/>
    <xf numFmtId="0" fontId="53" fillId="0" borderId="0" xfId="0" applyFont="1">
      <alignment vertical="center"/>
    </xf>
    <xf numFmtId="0" fontId="8" fillId="2" borderId="0" xfId="3" applyFill="1" applyAlignment="1">
      <alignment vertical="center"/>
    </xf>
    <xf numFmtId="0" fontId="54" fillId="2" borderId="0" xfId="3" applyFont="1" applyFill="1" applyAlignment="1">
      <alignment vertical="center"/>
    </xf>
    <xf numFmtId="0" fontId="8" fillId="3" borderId="0" xfId="3" applyFill="1" applyAlignment="1">
      <alignment vertical="center"/>
    </xf>
    <xf numFmtId="0" fontId="54" fillId="3" borderId="0" xfId="3" applyFont="1" applyFill="1" applyAlignment="1">
      <alignment vertical="center"/>
    </xf>
    <xf numFmtId="0" fontId="55" fillId="0" borderId="0" xfId="3" applyFont="1" applyAlignment="1">
      <alignment vertical="center"/>
    </xf>
    <xf numFmtId="4" fontId="18" fillId="0" borderId="0" xfId="0" applyNumberFormat="1" applyFont="1" applyFill="1">
      <alignment vertical="center"/>
    </xf>
    <xf numFmtId="43" fontId="18" fillId="0" borderId="0" xfId="0" applyNumberFormat="1" applyFont="1" applyFill="1">
      <alignment vertical="center"/>
    </xf>
    <xf numFmtId="176" fontId="18" fillId="0" borderId="0" xfId="0" applyNumberFormat="1" applyFont="1" applyFill="1">
      <alignment vertical="center"/>
    </xf>
    <xf numFmtId="0" fontId="25" fillId="0" borderId="0" xfId="3" applyFont="1" applyFill="1" applyAlignment="1">
      <alignment vertical="center"/>
    </xf>
    <xf numFmtId="176" fontId="25" fillId="0" borderId="0" xfId="0" applyNumberFormat="1" applyFont="1" applyFill="1">
      <alignment vertical="center"/>
    </xf>
    <xf numFmtId="0" fontId="51" fillId="0" borderId="0" xfId="9">
      <alignment vertical="center"/>
    </xf>
    <xf numFmtId="189" fontId="56" fillId="0" borderId="0" xfId="0" applyNumberFormat="1" applyFont="1" applyAlignment="1"/>
    <xf numFmtId="189" fontId="57" fillId="0" borderId="0" xfId="0" applyNumberFormat="1" applyFont="1" applyFill="1">
      <alignment vertical="center"/>
    </xf>
    <xf numFmtId="189" fontId="56" fillId="0" borderId="0" xfId="0" applyNumberFormat="1" applyFont="1">
      <alignment vertical="center"/>
    </xf>
    <xf numFmtId="189" fontId="56" fillId="0" borderId="0" xfId="0" applyNumberFormat="1" applyFont="1" applyFill="1" applyAlignment="1"/>
    <xf numFmtId="189" fontId="56" fillId="0" borderId="0" xfId="0" applyNumberFormat="1" applyFont="1" applyAlignment="1">
      <alignment vertical="top"/>
    </xf>
    <xf numFmtId="189" fontId="57" fillId="0" borderId="0" xfId="0" applyNumberFormat="1" applyFont="1" applyAlignment="1"/>
    <xf numFmtId="189" fontId="57" fillId="0" borderId="0" xfId="0" applyNumberFormat="1" applyFont="1">
      <alignment vertical="center"/>
    </xf>
    <xf numFmtId="189" fontId="57" fillId="33" borderId="0" xfId="0" applyNumberFormat="1" applyFont="1" applyFill="1" applyAlignment="1"/>
    <xf numFmtId="189" fontId="57" fillId="15" borderId="0" xfId="0" applyNumberFormat="1" applyFont="1" applyFill="1" applyAlignment="1"/>
    <xf numFmtId="0" fontId="10" fillId="0" borderId="0" xfId="4" applyNumberFormat="1" applyFont="1" applyFill="1">
      <alignment vertical="center"/>
    </xf>
    <xf numFmtId="0" fontId="8" fillId="20" borderId="0" xfId="3" applyFill="1" applyAlignment="1">
      <alignment vertical="center"/>
    </xf>
    <xf numFmtId="0" fontId="0" fillId="20" borderId="0" xfId="0" applyFill="1">
      <alignment vertical="center"/>
    </xf>
    <xf numFmtId="0" fontId="0" fillId="20" borderId="0" xfId="0" applyFill="1" applyAlignment="1"/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0" fontId="3" fillId="0" borderId="0" xfId="3" applyFont="1" applyAlignment="1">
      <alignment vertical="center"/>
    </xf>
    <xf numFmtId="0" fontId="42" fillId="0" borderId="1" xfId="0" applyFont="1" applyBorder="1" applyAlignment="1">
      <alignment horizontal="justify" vertical="center" wrapText="1"/>
    </xf>
    <xf numFmtId="0" fontId="42" fillId="0" borderId="1" xfId="0" applyFont="1" applyBorder="1" applyAlignment="1">
      <alignment horizontal="justify" wrapText="1"/>
    </xf>
    <xf numFmtId="0" fontId="42" fillId="0" borderId="2" xfId="0" applyFont="1" applyBorder="1" applyAlignment="1">
      <alignment horizontal="justify" vertical="center" wrapText="1"/>
    </xf>
    <xf numFmtId="0" fontId="42" fillId="0" borderId="17" xfId="0" applyFont="1" applyBorder="1" applyAlignment="1">
      <alignment horizontal="justify" vertical="center" wrapText="1"/>
    </xf>
    <xf numFmtId="0" fontId="27" fillId="1" borderId="1" xfId="3" applyFont="1" applyFill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3" fillId="0" borderId="0" xfId="3" applyFont="1" applyAlignment="1">
      <alignment vertical="center"/>
    </xf>
    <xf numFmtId="0" fontId="11" fillId="1" borderId="1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0" fillId="21" borderId="1" xfId="0" applyFont="1" applyFill="1" applyBorder="1" applyAlignment="1">
      <alignment horizontal="center" vertical="center"/>
    </xf>
    <xf numFmtId="0" fontId="14" fillId="0" borderId="13" xfId="3" applyFont="1" applyBorder="1" applyAlignment="1">
      <alignment horizontal="center" vertical="center"/>
    </xf>
    <xf numFmtId="0" fontId="3" fillId="22" borderId="6" xfId="0" applyFont="1" applyFill="1" applyBorder="1" applyAlignment="1">
      <alignment horizontal="center" vertical="center"/>
    </xf>
    <xf numFmtId="0" fontId="3" fillId="22" borderId="11" xfId="0" applyFont="1" applyFill="1" applyBorder="1" applyAlignment="1">
      <alignment horizontal="center" vertical="center"/>
    </xf>
    <xf numFmtId="0" fontId="3" fillId="22" borderId="7" xfId="0" applyFont="1" applyFill="1" applyBorder="1" applyAlignment="1">
      <alignment horizontal="center" vertical="center"/>
    </xf>
    <xf numFmtId="0" fontId="3" fillId="22" borderId="16" xfId="0" applyFont="1" applyFill="1" applyBorder="1" applyAlignment="1">
      <alignment horizontal="center" vertical="center"/>
    </xf>
    <xf numFmtId="0" fontId="3" fillId="22" borderId="8" xfId="0" applyFont="1" applyFill="1" applyBorder="1" applyAlignment="1">
      <alignment horizontal="center" vertical="center"/>
    </xf>
    <xf numFmtId="0" fontId="3" fillId="22" borderId="9" xfId="0" applyFont="1" applyFill="1" applyBorder="1" applyAlignment="1">
      <alignment horizontal="center" vertical="center"/>
    </xf>
    <xf numFmtId="0" fontId="3" fillId="22" borderId="10" xfId="0" applyFont="1" applyFill="1" applyBorder="1" applyAlignment="1">
      <alignment horizontal="center" vertical="center"/>
    </xf>
    <xf numFmtId="0" fontId="28" fillId="19" borderId="1" xfId="3" applyFont="1" applyFill="1" applyBorder="1" applyAlignment="1">
      <alignment horizontal="center" vertical="center" wrapText="1"/>
    </xf>
    <xf numFmtId="0" fontId="28" fillId="19" borderId="0" xfId="3" applyFont="1" applyFill="1" applyBorder="1" applyAlignment="1">
      <alignment horizontal="right" vertical="center" wrapText="1"/>
    </xf>
    <xf numFmtId="0" fontId="28" fillId="19" borderId="4" xfId="3" applyFont="1" applyFill="1" applyBorder="1" applyAlignment="1">
      <alignment horizontal="right" vertical="center" wrapText="1"/>
    </xf>
    <xf numFmtId="0" fontId="18" fillId="16" borderId="0" xfId="0" applyFont="1" applyFill="1" applyAlignment="1">
      <alignment horizontal="center"/>
    </xf>
    <xf numFmtId="0" fontId="21" fillId="16" borderId="0" xfId="0" applyFont="1" applyFill="1" applyAlignment="1">
      <alignment horizontal="center"/>
    </xf>
    <xf numFmtId="0" fontId="21" fillId="16" borderId="0" xfId="0" applyFont="1" applyFill="1" applyAlignment="1">
      <alignment horizontal="center" vertical="center"/>
    </xf>
  </cellXfs>
  <cellStyles count="10">
    <cellStyle name="Normal" xfId="6" xr:uid="{00000000-0005-0000-0000-000000000000}"/>
    <cellStyle name="百分比" xfId="4" builtinId="5"/>
    <cellStyle name="百分比 2" xfId="5" xr:uid="{00000000-0005-0000-0000-000002000000}"/>
    <cellStyle name="常规" xfId="0" builtinId="0"/>
    <cellStyle name="常规 2" xfId="3" xr:uid="{00000000-0005-0000-0000-000004000000}"/>
    <cellStyle name="常规 3" xfId="7" xr:uid="{3216B526-7C6F-4FBC-B05E-6E83D59EA62C}"/>
    <cellStyle name="常规 4" xfId="8" xr:uid="{3BC096A9-077C-43A4-9F5A-26F9CE3E82ED}"/>
    <cellStyle name="超链接" xfId="9" builtinId="8"/>
    <cellStyle name="千位分隔" xfId="1" builtinId="3"/>
    <cellStyle name="千位分隔 2" xfId="2" xr:uid="{00000000-0005-0000-0000-000006000000}"/>
  </cellStyles>
  <dxfs count="0"/>
  <tableStyles count="0" defaultTableStyle="TableStyleMedium9" defaultPivotStyle="PivotStyleLight16"/>
  <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904801276378602E-2"/>
          <c:y val="3.9115720560150669E-2"/>
          <c:w val="0.93395252837977294"/>
          <c:h val="0.92857142857142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权益资本成本计算!$C$328:$C$363</c:f>
              <c:numCache>
                <c:formatCode>General</c:formatCode>
                <c:ptCount val="36"/>
                <c:pt idx="0">
                  <c:v>4.5010000000000001E-2</c:v>
                </c:pt>
                <c:pt idx="1">
                  <c:v>-5.9043999999999999E-2</c:v>
                </c:pt>
                <c:pt idx="2">
                  <c:v>-2.2536E-2</c:v>
                </c:pt>
                <c:pt idx="3">
                  <c:v>-3.2807999999999997E-2</c:v>
                </c:pt>
                <c:pt idx="4">
                  <c:v>4.2770000000000004E-3</c:v>
                </c:pt>
                <c:pt idx="5">
                  <c:v>-7.7977000000000005E-2</c:v>
                </c:pt>
                <c:pt idx="6">
                  <c:v>1.4919999999999999E-2</c:v>
                </c:pt>
                <c:pt idx="7">
                  <c:v>-5.4974000000000002E-2</c:v>
                </c:pt>
                <c:pt idx="8">
                  <c:v>2.8756E-2</c:v>
                </c:pt>
                <c:pt idx="9">
                  <c:v>-8.5855000000000001E-2</c:v>
                </c:pt>
                <c:pt idx="10">
                  <c:v>4.8910000000000004E-3</c:v>
                </c:pt>
                <c:pt idx="11">
                  <c:v>-4.1942E-2</c:v>
                </c:pt>
                <c:pt idx="12">
                  <c:v>3.6683E-2</c:v>
                </c:pt>
                <c:pt idx="13">
                  <c:v>0.14870800000000001</c:v>
                </c:pt>
                <c:pt idx="14">
                  <c:v>6.1968000000000002E-2</c:v>
                </c:pt>
                <c:pt idx="15">
                  <c:v>-5.4419999999999998E-3</c:v>
                </c:pt>
                <c:pt idx="16">
                  <c:v>-6.0273E-2</c:v>
                </c:pt>
                <c:pt idx="17">
                  <c:v>3.5069999999999997E-2</c:v>
                </c:pt>
                <c:pt idx="18">
                  <c:v>-3.4160000000000002E-3</c:v>
                </c:pt>
                <c:pt idx="19">
                  <c:v>-1.1691E-2</c:v>
                </c:pt>
                <c:pt idx="20">
                  <c:v>5.3839999999999999E-3</c:v>
                </c:pt>
                <c:pt idx="21">
                  <c:v>1.1989E-2</c:v>
                </c:pt>
                <c:pt idx="22">
                  <c:v>-1.5682000000000001E-2</c:v>
                </c:pt>
                <c:pt idx="23">
                  <c:v>6.6512000000000002E-2</c:v>
                </c:pt>
                <c:pt idx="24">
                  <c:v>-1.8873000000000001E-2</c:v>
                </c:pt>
                <c:pt idx="25">
                  <c:v>-1.6962999999999999E-2</c:v>
                </c:pt>
                <c:pt idx="26">
                  <c:v>-5.1913000000000001E-2</c:v>
                </c:pt>
                <c:pt idx="27">
                  <c:v>4.4054000000000003E-2</c:v>
                </c:pt>
                <c:pt idx="28">
                  <c:v>1.717E-3</c:v>
                </c:pt>
                <c:pt idx="29">
                  <c:v>6.6669999999999993E-2</c:v>
                </c:pt>
                <c:pt idx="30">
                  <c:v>0.129829</c:v>
                </c:pt>
                <c:pt idx="31">
                  <c:v>2.9163000000000001E-2</c:v>
                </c:pt>
                <c:pt idx="32">
                  <c:v>-5.7034000000000001E-2</c:v>
                </c:pt>
                <c:pt idx="33">
                  <c:v>8.097E-3</c:v>
                </c:pt>
                <c:pt idx="34">
                  <c:v>5.0101E-2</c:v>
                </c:pt>
                <c:pt idx="35">
                  <c:v>2.4496E-2</c:v>
                </c:pt>
              </c:numCache>
            </c:numRef>
          </c:xVal>
          <c:yVal>
            <c:numRef>
              <c:f>权益资本成本计算!$F$328:$F$363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2-4561-8DD6-1671D6C1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30192"/>
        <c:axId val="1754319856"/>
      </c:scatterChart>
      <c:valAx>
        <c:axId val="1754330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54319856"/>
        <c:crosses val="autoZero"/>
        <c:crossBetween val="midCat"/>
      </c:valAx>
      <c:valAx>
        <c:axId val="175431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54330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图表22"/>
  <sheetViews>
    <sheetView zoomScale="113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1896120</xdr:colOff>
      <xdr:row>11</xdr:row>
      <xdr:rowOff>104310</xdr:rowOff>
    </xdr:from>
    <xdr:to>
      <xdr:col>0</xdr:col>
      <xdr:colOff>1932480</xdr:colOff>
      <xdr:row>11</xdr:row>
      <xdr:rowOff>135630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6170D5F6-5ED2-4E34-AE7C-F91924912A22}"/>
                </a:ext>
              </a:extLst>
            </xdr14:cNvPr>
            <xdr14:cNvContentPartPr/>
          </xdr14:nvContentPartPr>
          <xdr14:nvPr macro=""/>
          <xdr14:xfrm>
            <a:off x="1896120" y="2304585"/>
            <a:ext cx="36360" cy="31320"/>
          </xdr14:xfrm>
        </xdr:contentPart>
      </mc:Choice>
      <mc:Fallback xmlns=""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6170D5F6-5ED2-4E34-AE7C-F91924912A2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87120" y="2295585"/>
              <a:ext cx="54000" cy="48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06T02:54:19.4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100 0 919 0 0,'-11'15'0'0'0,"3"-5"80"0"0,0 0-80 0 0,-1-2 0 0 0,1-1 0 0 0,-3 0 0 0 0,-1 0 424 0 0,-1 1 72 0 0,0 1 16 0 0,6-4 0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quotes.money.163.com/f10/zcfzb_600809.html?type=year" TargetMode="External"/><Relationship Id="rId1" Type="http://schemas.openxmlformats.org/officeDocument/2006/relationships/hyperlink" Target="https://vip.stock.finance.sina.com.cn/corp/go.php/vFD_CashFlow/stockid/600809/ctrl/part/displaytype/4.p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2"/>
  <sheetViews>
    <sheetView workbookViewId="0">
      <pane xSplit="1" ySplit="1" topLeftCell="B17" activePane="bottomRight" state="frozen"/>
      <selection activeCell="C26" sqref="C26"/>
      <selection pane="topRight" activeCell="C26" sqref="C26"/>
      <selection pane="bottomLeft" activeCell="C26" sqref="C26"/>
      <selection pane="bottomRight" activeCell="E40" sqref="E40"/>
    </sheetView>
  </sheetViews>
  <sheetFormatPr defaultRowHeight="14.25"/>
  <cols>
    <col min="1" max="1" width="33.875" style="111" bestFit="1" customWidth="1"/>
    <col min="2" max="2" width="17.875" style="111" bestFit="1" customWidth="1"/>
    <col min="3" max="3" width="16.625" style="111" customWidth="1"/>
    <col min="4" max="4" width="18.625" style="161" customWidth="1"/>
    <col min="5" max="5" width="21.625" bestFit="1" customWidth="1"/>
  </cols>
  <sheetData>
    <row r="1" spans="1:4">
      <c r="A1" s="353"/>
      <c r="B1" s="354" t="s">
        <v>12512</v>
      </c>
      <c r="C1" s="354" t="s">
        <v>12513</v>
      </c>
      <c r="D1" s="354" t="s">
        <v>12510</v>
      </c>
    </row>
    <row r="2" spans="1:4">
      <c r="A2" s="64" t="s">
        <v>0</v>
      </c>
      <c r="B2" s="374"/>
      <c r="C2" s="374"/>
      <c r="D2" s="375"/>
    </row>
    <row r="3" spans="1:4">
      <c r="A3" s="64" t="s">
        <v>12379</v>
      </c>
      <c r="B3" s="376">
        <v>1296106412.1099999</v>
      </c>
      <c r="C3" s="377">
        <v>3963599835.71</v>
      </c>
      <c r="D3" s="377">
        <v>4606714042.7399998</v>
      </c>
    </row>
    <row r="4" spans="1:4">
      <c r="A4" s="64" t="s">
        <v>11</v>
      </c>
      <c r="B4" s="374"/>
      <c r="C4" s="377"/>
      <c r="D4" s="377"/>
    </row>
    <row r="5" spans="1:4">
      <c r="A5" s="64" t="s">
        <v>12</v>
      </c>
      <c r="B5" s="374">
        <v>0</v>
      </c>
      <c r="C5" s="377">
        <v>0</v>
      </c>
      <c r="D5" s="377">
        <v>0</v>
      </c>
    </row>
    <row r="6" spans="1:4">
      <c r="A6" s="64" t="s">
        <v>12380</v>
      </c>
      <c r="B6" s="374">
        <v>0</v>
      </c>
      <c r="C6" s="377">
        <v>0</v>
      </c>
      <c r="D6" s="377">
        <v>0</v>
      </c>
    </row>
    <row r="7" spans="1:4">
      <c r="A7" s="64" t="s">
        <v>13</v>
      </c>
      <c r="B7" s="376">
        <v>3695298648.52</v>
      </c>
      <c r="C7" s="377">
        <v>0</v>
      </c>
      <c r="D7" s="377">
        <v>0</v>
      </c>
    </row>
    <row r="8" spans="1:4">
      <c r="A8" s="64" t="s">
        <v>14</v>
      </c>
      <c r="B8" s="376">
        <v>10802750.65</v>
      </c>
      <c r="C8" s="377">
        <v>6234063.2400000002</v>
      </c>
      <c r="D8" s="377">
        <v>1682997.2</v>
      </c>
    </row>
    <row r="9" spans="1:4">
      <c r="A9" s="64" t="s">
        <v>12381</v>
      </c>
      <c r="B9" s="374">
        <v>0</v>
      </c>
      <c r="C9" s="377">
        <v>2727971880.3000002</v>
      </c>
      <c r="D9" s="377">
        <v>4280178031.48</v>
      </c>
    </row>
    <row r="10" spans="1:4">
      <c r="A10" s="64" t="s">
        <v>15</v>
      </c>
      <c r="B10" s="376">
        <v>103738166.02</v>
      </c>
      <c r="C10" s="377">
        <v>129579151.23999999</v>
      </c>
      <c r="D10" s="377">
        <v>116692392.44</v>
      </c>
    </row>
    <row r="11" spans="1:4">
      <c r="A11" s="64" t="s">
        <v>12382</v>
      </c>
      <c r="B11" s="376">
        <v>35420246.619999997</v>
      </c>
      <c r="C11" s="377">
        <v>34741502.899999999</v>
      </c>
      <c r="D11" s="377">
        <v>140781985.58000001</v>
      </c>
    </row>
    <row r="12" spans="1:4">
      <c r="A12" s="64" t="s">
        <v>12383</v>
      </c>
      <c r="B12" s="376">
        <v>1129727.98</v>
      </c>
      <c r="C12" s="377">
        <v>0</v>
      </c>
      <c r="D12" s="377">
        <v>0</v>
      </c>
    </row>
    <row r="13" spans="1:4">
      <c r="A13" s="64" t="s">
        <v>12384</v>
      </c>
      <c r="B13" s="374">
        <v>0</v>
      </c>
      <c r="C13" s="377">
        <v>0</v>
      </c>
      <c r="D13" s="377">
        <v>0</v>
      </c>
    </row>
    <row r="14" spans="1:4">
      <c r="A14" s="64" t="s">
        <v>17</v>
      </c>
      <c r="B14" s="374">
        <v>0</v>
      </c>
      <c r="C14" s="377">
        <v>0</v>
      </c>
      <c r="D14" s="377">
        <v>0</v>
      </c>
    </row>
    <row r="15" spans="1:4">
      <c r="A15" s="64" t="s">
        <v>18</v>
      </c>
      <c r="B15" s="374">
        <v>3156048075.2199998</v>
      </c>
      <c r="C15" s="377">
        <v>5258121138.7200003</v>
      </c>
      <c r="D15" s="377">
        <v>6353550235.1000004</v>
      </c>
    </row>
    <row r="16" spans="1:4">
      <c r="A16" s="4" t="s">
        <v>1073</v>
      </c>
      <c r="B16" s="378"/>
      <c r="C16" s="377"/>
      <c r="D16" s="377"/>
    </row>
    <row r="17" spans="1:4">
      <c r="A17" s="64" t="s">
        <v>12385</v>
      </c>
      <c r="B17" s="374">
        <v>0</v>
      </c>
      <c r="C17" s="377">
        <v>0</v>
      </c>
      <c r="D17" s="377">
        <v>0</v>
      </c>
    </row>
    <row r="18" spans="1:4">
      <c r="A18" s="64" t="s">
        <v>12386</v>
      </c>
      <c r="B18" s="374">
        <v>718776044.07000005</v>
      </c>
      <c r="C18" s="377">
        <v>522165369.87</v>
      </c>
      <c r="D18" s="377">
        <v>308356521.52999997</v>
      </c>
    </row>
    <row r="19" spans="1:4">
      <c r="A19" s="64" t="s">
        <v>19</v>
      </c>
      <c r="B19" s="379">
        <v>9016190343.2099991</v>
      </c>
      <c r="C19" s="379">
        <f t="shared" ref="C19:D19" si="0">SUM(C3:C18)-SUM(C12:C13)</f>
        <v>12642412941.980001</v>
      </c>
      <c r="D19" s="379">
        <f t="shared" si="0"/>
        <v>15807956206.070002</v>
      </c>
    </row>
    <row r="20" spans="1:4">
      <c r="A20" s="64" t="s">
        <v>1</v>
      </c>
      <c r="B20" s="374"/>
      <c r="C20" s="377"/>
      <c r="D20" s="377"/>
    </row>
    <row r="21" spans="1:4">
      <c r="A21" s="64" t="s">
        <v>20</v>
      </c>
      <c r="B21" s="374">
        <v>0</v>
      </c>
      <c r="C21" s="377">
        <v>0</v>
      </c>
      <c r="D21" s="377">
        <v>0</v>
      </c>
    </row>
    <row r="22" spans="1:4">
      <c r="A22" s="64" t="s">
        <v>12387</v>
      </c>
      <c r="B22" s="374"/>
      <c r="C22" s="377"/>
      <c r="D22" s="377"/>
    </row>
    <row r="23" spans="1:4">
      <c r="A23" s="64" t="s">
        <v>21</v>
      </c>
      <c r="B23" s="374">
        <v>8807610.3599999994</v>
      </c>
      <c r="C23" s="377">
        <v>0</v>
      </c>
      <c r="D23" s="377">
        <v>0</v>
      </c>
    </row>
    <row r="24" spans="1:4">
      <c r="A24" s="64" t="s">
        <v>12388</v>
      </c>
      <c r="B24" s="374"/>
      <c r="C24" s="377"/>
      <c r="D24" s="377"/>
    </row>
    <row r="25" spans="1:4">
      <c r="A25" s="64" t="s">
        <v>22</v>
      </c>
      <c r="B25" s="374">
        <v>0</v>
      </c>
      <c r="C25" s="377">
        <v>0</v>
      </c>
      <c r="D25" s="377">
        <v>0</v>
      </c>
    </row>
    <row r="26" spans="1:4">
      <c r="A26" s="64" t="s">
        <v>23</v>
      </c>
      <c r="B26" s="374">
        <v>0</v>
      </c>
      <c r="C26" s="377">
        <v>0</v>
      </c>
      <c r="D26" s="377">
        <v>0</v>
      </c>
    </row>
    <row r="27" spans="1:4">
      <c r="A27" s="64" t="s">
        <v>24</v>
      </c>
      <c r="B27" s="374">
        <v>4283539.2</v>
      </c>
      <c r="C27" s="377">
        <v>12805376.909999847</v>
      </c>
      <c r="D27" s="377">
        <v>39427869.840000004</v>
      </c>
    </row>
    <row r="28" spans="1:4">
      <c r="A28" s="64" t="s">
        <v>12389</v>
      </c>
      <c r="B28" s="374"/>
      <c r="C28" s="377"/>
      <c r="D28" s="377"/>
    </row>
    <row r="29" spans="1:4">
      <c r="A29" s="64" t="s">
        <v>12390</v>
      </c>
      <c r="B29" s="374"/>
      <c r="C29" s="377"/>
      <c r="D29" s="377"/>
    </row>
    <row r="30" spans="1:4">
      <c r="A30" s="64" t="s">
        <v>25</v>
      </c>
      <c r="B30" s="374">
        <v>13924937.800000001</v>
      </c>
      <c r="C30" s="377">
        <v>13459730.779999999</v>
      </c>
      <c r="D30" s="377">
        <v>16030326.140000001</v>
      </c>
    </row>
    <row r="31" spans="1:4">
      <c r="A31" s="64" t="s">
        <v>26</v>
      </c>
      <c r="B31" s="374">
        <v>1598571677.47</v>
      </c>
      <c r="C31" s="377">
        <v>1618612151.98</v>
      </c>
      <c r="D31" s="377">
        <v>1760640111.8900001</v>
      </c>
    </row>
    <row r="32" spans="1:4">
      <c r="A32" s="64" t="s">
        <v>27</v>
      </c>
      <c r="B32" s="374">
        <v>305795847.94</v>
      </c>
      <c r="C32" s="377">
        <v>510641550.01999998</v>
      </c>
      <c r="D32" s="377">
        <v>527105766.16000003</v>
      </c>
    </row>
    <row r="33" spans="1:5">
      <c r="A33" s="64" t="s">
        <v>28</v>
      </c>
      <c r="B33" s="374">
        <v>0</v>
      </c>
      <c r="C33" s="377">
        <v>0</v>
      </c>
      <c r="D33" s="377">
        <v>0</v>
      </c>
    </row>
    <row r="34" spans="1:5">
      <c r="A34" s="64" t="s">
        <v>29</v>
      </c>
      <c r="B34" s="374">
        <v>0</v>
      </c>
      <c r="C34" s="377">
        <v>1782340.68</v>
      </c>
      <c r="D34" s="377">
        <v>1803537.15</v>
      </c>
    </row>
    <row r="35" spans="1:5">
      <c r="A35" s="64" t="s">
        <v>30</v>
      </c>
      <c r="B35" s="374">
        <v>0</v>
      </c>
      <c r="C35" s="377">
        <v>0</v>
      </c>
      <c r="D35" s="377">
        <v>0</v>
      </c>
    </row>
    <row r="36" spans="1:5">
      <c r="A36" s="64" t="s">
        <v>31</v>
      </c>
      <c r="B36" s="374">
        <v>0</v>
      </c>
      <c r="C36" s="377">
        <v>0</v>
      </c>
      <c r="D36" s="377">
        <v>0</v>
      </c>
    </row>
    <row r="37" spans="1:5">
      <c r="A37" s="4" t="s">
        <v>1012</v>
      </c>
      <c r="B37" s="380">
        <v>0</v>
      </c>
      <c r="C37" s="377">
        <v>0</v>
      </c>
      <c r="D37" s="377">
        <v>0</v>
      </c>
    </row>
    <row r="38" spans="1:5">
      <c r="A38" s="64" t="s">
        <v>32</v>
      </c>
      <c r="B38" s="374">
        <v>223238293.53999999</v>
      </c>
      <c r="C38" s="377">
        <v>313491062.44999999</v>
      </c>
      <c r="D38" s="377">
        <v>338952461.67000002</v>
      </c>
    </row>
    <row r="39" spans="1:5">
      <c r="A39" s="64" t="s">
        <v>33</v>
      </c>
      <c r="B39" s="374">
        <v>0</v>
      </c>
      <c r="C39" s="377">
        <v>0</v>
      </c>
      <c r="D39" s="377">
        <v>0</v>
      </c>
    </row>
    <row r="40" spans="1:5">
      <c r="A40" s="64" t="s">
        <v>34</v>
      </c>
      <c r="B40" s="374">
        <v>0</v>
      </c>
      <c r="C40" s="377">
        <v>0</v>
      </c>
      <c r="D40" s="377">
        <v>0</v>
      </c>
    </row>
    <row r="41" spans="1:5">
      <c r="A41" s="64" t="s">
        <v>35</v>
      </c>
      <c r="B41" s="374">
        <v>9851928.2300000004</v>
      </c>
      <c r="C41" s="377">
        <v>8575010.9900000002</v>
      </c>
      <c r="D41" s="377">
        <v>7298093.75</v>
      </c>
    </row>
    <row r="42" spans="1:5">
      <c r="A42" s="64" t="s">
        <v>12391</v>
      </c>
      <c r="B42" s="374"/>
      <c r="C42" s="377"/>
      <c r="D42" s="377"/>
    </row>
    <row r="43" spans="1:5">
      <c r="A43" s="64" t="s">
        <v>36</v>
      </c>
      <c r="B43" s="374">
        <v>565272315.25</v>
      </c>
      <c r="C43" s="377">
        <v>833442544.39999998</v>
      </c>
      <c r="D43" s="377">
        <v>1139814185.5399995</v>
      </c>
      <c r="E43" s="387"/>
    </row>
    <row r="44" spans="1:5">
      <c r="A44" s="64" t="s">
        <v>37</v>
      </c>
      <c r="B44" s="374">
        <v>83027211.040000007</v>
      </c>
      <c r="C44" s="377">
        <v>112549415.87</v>
      </c>
      <c r="D44" s="377">
        <v>139506354.84999999</v>
      </c>
    </row>
    <row r="45" spans="1:5">
      <c r="A45" s="64" t="s">
        <v>38</v>
      </c>
      <c r="B45" s="381">
        <v>2812773360.8299999</v>
      </c>
      <c r="C45" s="377">
        <v>3425359184.0799999</v>
      </c>
      <c r="D45" s="377">
        <v>3970578706.9899998</v>
      </c>
      <c r="E45" s="388"/>
    </row>
    <row r="46" spans="1:5">
      <c r="A46" s="64" t="s">
        <v>39</v>
      </c>
      <c r="B46" s="382">
        <v>11828963704.040001</v>
      </c>
      <c r="C46" s="377">
        <v>16067772126.059999</v>
      </c>
      <c r="D46" s="377">
        <v>19778534913.060001</v>
      </c>
    </row>
    <row r="47" spans="1:5">
      <c r="A47" s="64" t="s">
        <v>2</v>
      </c>
      <c r="B47" s="374"/>
      <c r="C47" s="377"/>
      <c r="D47" s="377"/>
    </row>
    <row r="48" spans="1:5">
      <c r="A48" s="64" t="s">
        <v>40</v>
      </c>
      <c r="B48" s="374">
        <v>0</v>
      </c>
      <c r="C48" s="377">
        <v>0</v>
      </c>
      <c r="D48" s="377">
        <v>0</v>
      </c>
    </row>
    <row r="49" spans="1:5">
      <c r="A49" s="64" t="s">
        <v>41</v>
      </c>
      <c r="B49" s="374"/>
      <c r="C49" s="377"/>
      <c r="D49" s="377"/>
    </row>
    <row r="50" spans="1:5">
      <c r="A50" s="64" t="s">
        <v>42</v>
      </c>
      <c r="B50" s="374"/>
      <c r="C50" s="377"/>
      <c r="D50" s="377"/>
    </row>
    <row r="51" spans="1:5">
      <c r="A51" s="64" t="s">
        <v>43</v>
      </c>
      <c r="B51" s="374"/>
      <c r="C51" s="377"/>
      <c r="D51" s="377"/>
    </row>
    <row r="52" spans="1:5">
      <c r="A52" s="64" t="s">
        <v>44</v>
      </c>
      <c r="B52" s="374">
        <v>0</v>
      </c>
      <c r="C52" s="377">
        <v>0</v>
      </c>
      <c r="D52" s="377">
        <v>0</v>
      </c>
    </row>
    <row r="53" spans="1:5" ht="24">
      <c r="A53" s="356" t="s">
        <v>12392</v>
      </c>
      <c r="B53" s="374"/>
      <c r="C53" s="377"/>
      <c r="D53" s="377"/>
    </row>
    <row r="54" spans="1:5">
      <c r="A54" s="64" t="s">
        <v>12393</v>
      </c>
      <c r="B54" s="374"/>
      <c r="C54" s="377"/>
      <c r="D54" s="377"/>
    </row>
    <row r="55" spans="1:5">
      <c r="A55" s="64" t="s">
        <v>45</v>
      </c>
      <c r="B55" s="376">
        <v>489597243.37</v>
      </c>
      <c r="C55" s="377">
        <v>753766489.77999997</v>
      </c>
      <c r="D55" s="377">
        <v>856514344.29999995</v>
      </c>
    </row>
    <row r="56" spans="1:5">
      <c r="A56" s="64" t="s">
        <v>46</v>
      </c>
      <c r="B56" s="376">
        <v>853993898.25999999</v>
      </c>
      <c r="C56" s="377">
        <v>1973530702.1099999</v>
      </c>
      <c r="D56" s="377">
        <v>1454927658.73</v>
      </c>
    </row>
    <row r="57" spans="1:5">
      <c r="A57" s="64" t="s">
        <v>47</v>
      </c>
      <c r="B57" s="376">
        <v>1653191383.3399999</v>
      </c>
      <c r="C57" s="377">
        <v>2839722777.6999998</v>
      </c>
      <c r="D57" s="377">
        <v>3106945277.5600004</v>
      </c>
      <c r="E57" s="387"/>
    </row>
    <row r="58" spans="1:5">
      <c r="A58" s="4" t="s">
        <v>12352</v>
      </c>
      <c r="B58" s="378"/>
      <c r="C58" s="377"/>
      <c r="D58" s="377"/>
    </row>
    <row r="59" spans="1:5">
      <c r="A59" s="64" t="s">
        <v>48</v>
      </c>
      <c r="B59" s="374"/>
      <c r="C59" s="377"/>
      <c r="D59" s="377"/>
    </row>
    <row r="60" spans="1:5">
      <c r="A60" s="64" t="s">
        <v>42</v>
      </c>
      <c r="B60" s="374"/>
      <c r="C60" s="377"/>
      <c r="D60" s="377"/>
    </row>
    <row r="61" spans="1:5">
      <c r="A61" s="64" t="s">
        <v>12394</v>
      </c>
      <c r="B61" s="374"/>
      <c r="C61" s="377"/>
      <c r="D61" s="377"/>
    </row>
    <row r="62" spans="1:5">
      <c r="A62" s="64" t="s">
        <v>12395</v>
      </c>
      <c r="B62" s="374"/>
      <c r="C62" s="377"/>
      <c r="D62" s="377"/>
    </row>
    <row r="63" spans="1:5">
      <c r="A63" s="64" t="s">
        <v>49</v>
      </c>
      <c r="B63" s="376">
        <v>443982034.45999998</v>
      </c>
      <c r="C63" s="377">
        <v>825623299.48000002</v>
      </c>
      <c r="D63" s="377">
        <v>1068802947.71</v>
      </c>
    </row>
    <row r="64" spans="1:5">
      <c r="A64" s="64" t="s">
        <v>50</v>
      </c>
      <c r="B64" s="376">
        <v>1278210210.4300001</v>
      </c>
      <c r="C64" s="377">
        <v>1169534434.1500001</v>
      </c>
      <c r="D64" s="377">
        <v>1795736202.5699999</v>
      </c>
    </row>
    <row r="65" spans="1:4">
      <c r="A65" s="64" t="s">
        <v>12396</v>
      </c>
      <c r="B65" s="374">
        <v>590515680.5</v>
      </c>
      <c r="C65" s="377">
        <v>826483971.38999999</v>
      </c>
      <c r="D65" s="377">
        <v>942505641.87</v>
      </c>
    </row>
    <row r="66" spans="1:4">
      <c r="A66" s="64" t="s">
        <v>12397</v>
      </c>
      <c r="B66" s="374">
        <v>0</v>
      </c>
      <c r="C66" s="377">
        <v>0</v>
      </c>
      <c r="D66" s="377">
        <v>0</v>
      </c>
    </row>
    <row r="67" spans="1:4">
      <c r="A67" s="64" t="s">
        <v>12398</v>
      </c>
      <c r="B67" s="376">
        <v>5973370.96</v>
      </c>
      <c r="C67" s="377">
        <v>6857466.46</v>
      </c>
      <c r="D67" s="377">
        <v>2436988.96</v>
      </c>
    </row>
    <row r="68" spans="1:4">
      <c r="A68" s="64" t="s">
        <v>12399</v>
      </c>
      <c r="B68" s="374">
        <v>0</v>
      </c>
      <c r="C68" s="377">
        <v>0</v>
      </c>
      <c r="D68" s="377">
        <v>0</v>
      </c>
    </row>
    <row r="69" spans="1:4">
      <c r="A69" s="64" t="s">
        <v>51</v>
      </c>
      <c r="B69" s="374"/>
      <c r="C69" s="377"/>
      <c r="D69" s="377"/>
    </row>
    <row r="70" spans="1:4">
      <c r="A70" s="64" t="s">
        <v>12400</v>
      </c>
      <c r="B70" s="374"/>
      <c r="C70" s="377"/>
      <c r="D70" s="377"/>
    </row>
    <row r="71" spans="1:4">
      <c r="A71" s="64" t="s">
        <v>12401</v>
      </c>
      <c r="B71" s="374">
        <v>0</v>
      </c>
      <c r="C71" s="377">
        <v>0</v>
      </c>
      <c r="D71" s="377">
        <v>0</v>
      </c>
    </row>
    <row r="72" spans="1:4">
      <c r="A72" s="64" t="s">
        <v>52</v>
      </c>
      <c r="B72" s="374">
        <v>0</v>
      </c>
      <c r="C72" s="377">
        <v>0</v>
      </c>
      <c r="D72" s="377">
        <v>403902886.07999998</v>
      </c>
    </row>
    <row r="73" spans="1:4">
      <c r="A73" s="64" t="s">
        <v>53</v>
      </c>
      <c r="B73" s="381">
        <v>5309490450.3599997</v>
      </c>
      <c r="C73" s="377">
        <v>8388661674.6099997</v>
      </c>
      <c r="D73" s="377">
        <v>9629334958.8199997</v>
      </c>
    </row>
    <row r="74" spans="1:4">
      <c r="A74" s="64" t="s">
        <v>3</v>
      </c>
      <c r="B74" s="374"/>
      <c r="C74" s="377"/>
      <c r="D74" s="377"/>
    </row>
    <row r="75" spans="1:4">
      <c r="A75" s="64" t="s">
        <v>54</v>
      </c>
      <c r="B75" s="374">
        <v>0</v>
      </c>
      <c r="C75" s="377">
        <v>0</v>
      </c>
      <c r="D75" s="377">
        <v>0</v>
      </c>
    </row>
    <row r="76" spans="1:4">
      <c r="A76" s="64" t="s">
        <v>55</v>
      </c>
      <c r="B76" s="374">
        <v>0</v>
      </c>
      <c r="C76" s="377">
        <v>0</v>
      </c>
      <c r="D76" s="377">
        <v>0</v>
      </c>
    </row>
    <row r="77" spans="1:4">
      <c r="A77" s="64" t="s">
        <v>12402</v>
      </c>
      <c r="B77" s="374"/>
      <c r="C77" s="377"/>
      <c r="D77" s="377"/>
    </row>
    <row r="78" spans="1:4">
      <c r="A78" s="64" t="s">
        <v>12403</v>
      </c>
      <c r="B78" s="374"/>
      <c r="C78" s="377"/>
      <c r="D78" s="377"/>
    </row>
    <row r="79" spans="1:4">
      <c r="A79" s="64" t="s">
        <v>12404</v>
      </c>
      <c r="B79" s="374">
        <v>0</v>
      </c>
      <c r="C79" s="377">
        <v>0</v>
      </c>
      <c r="D79" s="377">
        <v>0</v>
      </c>
    </row>
    <row r="80" spans="1:4">
      <c r="A80" s="64" t="s">
        <v>56</v>
      </c>
      <c r="B80" s="374">
        <v>0</v>
      </c>
      <c r="C80" s="377">
        <v>0</v>
      </c>
      <c r="D80" s="377">
        <v>0</v>
      </c>
    </row>
    <row r="81" spans="1:4">
      <c r="A81" s="64" t="s">
        <v>12405</v>
      </c>
      <c r="B81" s="374">
        <v>21019407.940000001</v>
      </c>
      <c r="C81" s="377">
        <v>27129311.300000001</v>
      </c>
      <c r="D81" s="377">
        <v>25602039.210000001</v>
      </c>
    </row>
    <row r="82" spans="1:4">
      <c r="A82" s="64" t="s">
        <v>57</v>
      </c>
      <c r="B82" s="374"/>
      <c r="C82" s="377"/>
      <c r="D82" s="377"/>
    </row>
    <row r="83" spans="1:4">
      <c r="A83" s="64" t="s">
        <v>12406</v>
      </c>
      <c r="B83" s="376">
        <v>12383333.33</v>
      </c>
      <c r="C83" s="377">
        <v>12050000</v>
      </c>
      <c r="D83" s="377">
        <v>28090000</v>
      </c>
    </row>
    <row r="84" spans="1:4">
      <c r="A84" s="64" t="s">
        <v>58</v>
      </c>
      <c r="B84" s="376">
        <v>4456165.84</v>
      </c>
      <c r="C84" s="377">
        <v>15340372.189999999</v>
      </c>
      <c r="D84" s="377">
        <v>30571179.780000001</v>
      </c>
    </row>
    <row r="85" spans="1:4">
      <c r="A85" s="64" t="s">
        <v>12407</v>
      </c>
      <c r="B85" s="374">
        <v>0</v>
      </c>
      <c r="C85" s="377">
        <v>0</v>
      </c>
      <c r="D85" s="377">
        <v>0</v>
      </c>
    </row>
    <row r="86" spans="1:4">
      <c r="A86" s="64" t="s">
        <v>59</v>
      </c>
      <c r="B86" s="381">
        <v>37858907.109999999</v>
      </c>
      <c r="C86" s="377">
        <v>54519683.490000002</v>
      </c>
      <c r="D86" s="377">
        <v>84263218.989999995</v>
      </c>
    </row>
    <row r="87" spans="1:4">
      <c r="A87" s="64" t="s">
        <v>60</v>
      </c>
      <c r="B87" s="381">
        <v>5347349357.4700003</v>
      </c>
      <c r="C87" s="377">
        <v>8443181358.1000004</v>
      </c>
      <c r="D87" s="377">
        <v>9713598177.8099995</v>
      </c>
    </row>
    <row r="88" spans="1:4">
      <c r="A88" s="64" t="s">
        <v>4</v>
      </c>
      <c r="B88" s="374"/>
      <c r="C88" s="377"/>
      <c r="D88" s="377"/>
    </row>
    <row r="89" spans="1:4">
      <c r="A89" s="64" t="s">
        <v>61</v>
      </c>
      <c r="B89" s="376">
        <v>865848266</v>
      </c>
      <c r="C89" s="377">
        <v>871528266</v>
      </c>
      <c r="D89" s="377">
        <v>871528266</v>
      </c>
    </row>
    <row r="90" spans="1:4">
      <c r="A90" s="64" t="s">
        <v>12408</v>
      </c>
      <c r="B90" s="374"/>
      <c r="C90" s="377"/>
      <c r="D90" s="377"/>
    </row>
    <row r="91" spans="1:4">
      <c r="A91" s="64" t="s">
        <v>12402</v>
      </c>
      <c r="B91" s="374"/>
      <c r="C91" s="377"/>
      <c r="D91" s="377"/>
    </row>
    <row r="92" spans="1:4">
      <c r="A92" s="64" t="s">
        <v>12403</v>
      </c>
      <c r="B92" s="374"/>
      <c r="C92" s="377"/>
      <c r="D92" s="377"/>
    </row>
    <row r="93" spans="1:4">
      <c r="A93" s="64" t="s">
        <v>62</v>
      </c>
      <c r="B93" s="376">
        <v>282392039.11000001</v>
      </c>
      <c r="C93" s="377">
        <v>131968976.90000001</v>
      </c>
      <c r="D93" s="377">
        <v>204081023.91</v>
      </c>
    </row>
    <row r="94" spans="1:4">
      <c r="A94" s="64" t="s">
        <v>63</v>
      </c>
      <c r="B94" s="374">
        <v>0</v>
      </c>
      <c r="C94" s="377">
        <v>105250400</v>
      </c>
      <c r="D94" s="377">
        <v>100138400</v>
      </c>
    </row>
    <row r="95" spans="1:4">
      <c r="A95" s="64" t="s">
        <v>12409</v>
      </c>
      <c r="B95" s="374">
        <v>2586721.33</v>
      </c>
      <c r="C95" s="377">
        <v>2587896.36</v>
      </c>
      <c r="D95" s="377">
        <v>2719069.68</v>
      </c>
    </row>
    <row r="96" spans="1:4">
      <c r="A96" s="64" t="s">
        <v>12410</v>
      </c>
      <c r="B96" s="376">
        <v>58322079.719999999</v>
      </c>
      <c r="C96" s="377">
        <v>70058407.159999996</v>
      </c>
      <c r="D96" s="377">
        <v>90403826.159999996</v>
      </c>
    </row>
    <row r="97" spans="1:4">
      <c r="A97" s="64" t="s">
        <v>64</v>
      </c>
      <c r="B97" s="376">
        <v>471792757.35000002</v>
      </c>
      <c r="C97" s="377">
        <v>471792757.35000002</v>
      </c>
      <c r="D97" s="377">
        <v>419793411.01999998</v>
      </c>
    </row>
    <row r="98" spans="1:4">
      <c r="A98" s="64" t="s">
        <v>65</v>
      </c>
      <c r="B98" s="374">
        <v>0</v>
      </c>
      <c r="C98" s="377">
        <v>0</v>
      </c>
      <c r="D98" s="377">
        <v>0</v>
      </c>
    </row>
    <row r="99" spans="1:4">
      <c r="A99" s="64" t="s">
        <v>66</v>
      </c>
      <c r="B99" s="376">
        <v>4533218985.6199999</v>
      </c>
      <c r="C99" s="377">
        <v>6004259883.8999996</v>
      </c>
      <c r="D99" s="377">
        <v>8288572591.8800001</v>
      </c>
    </row>
    <row r="100" spans="1:4">
      <c r="A100" s="64" t="s">
        <v>67</v>
      </c>
      <c r="B100" s="374"/>
      <c r="C100" s="377"/>
      <c r="D100" s="377"/>
    </row>
    <row r="101" spans="1:4">
      <c r="A101" s="64" t="s">
        <v>68</v>
      </c>
      <c r="B101" s="374"/>
      <c r="C101" s="377"/>
      <c r="D101" s="377"/>
    </row>
    <row r="102" spans="1:4">
      <c r="A102" s="64" t="s">
        <v>12411</v>
      </c>
      <c r="B102" s="380">
        <v>6214160849.1300001</v>
      </c>
      <c r="C102" s="380">
        <f t="shared" ref="C102:D102" si="1">SUM(C89:C101)-2*C94</f>
        <v>7446945787.6700001</v>
      </c>
      <c r="D102" s="380">
        <f t="shared" si="1"/>
        <v>9776959788.6499996</v>
      </c>
    </row>
    <row r="103" spans="1:4">
      <c r="A103" s="64" t="s">
        <v>69</v>
      </c>
      <c r="B103" s="376">
        <v>267453497.44</v>
      </c>
      <c r="C103" s="376">
        <v>177644980.28999999</v>
      </c>
      <c r="D103" s="377">
        <v>287976946.60000002</v>
      </c>
    </row>
    <row r="104" spans="1:4">
      <c r="A104" s="64" t="s">
        <v>70</v>
      </c>
      <c r="B104" s="379">
        <v>6481614346.5699997</v>
      </c>
      <c r="C104" s="379">
        <f t="shared" ref="C104:D104" si="2">SUM(C102:C103)</f>
        <v>7624590767.96</v>
      </c>
      <c r="D104" s="379">
        <f t="shared" si="2"/>
        <v>10064936735.25</v>
      </c>
    </row>
    <row r="105" spans="1:4">
      <c r="A105" s="64" t="s">
        <v>71</v>
      </c>
      <c r="B105" s="379">
        <v>11828963704.040001</v>
      </c>
      <c r="C105" s="379">
        <f t="shared" ref="C105:D105" si="3">C87+C104</f>
        <v>16067772126.060001</v>
      </c>
      <c r="D105" s="379">
        <f t="shared" si="3"/>
        <v>19778534913.059998</v>
      </c>
    </row>
    <row r="106" spans="1:4">
      <c r="A106" s="64" t="s">
        <v>5</v>
      </c>
      <c r="B106" s="358" t="s">
        <v>12412</v>
      </c>
      <c r="C106" s="358" t="s">
        <v>12412</v>
      </c>
      <c r="D106" s="371" t="s">
        <v>12412</v>
      </c>
    </row>
    <row r="107" spans="1:4">
      <c r="A107" s="64" t="s">
        <v>12413</v>
      </c>
    </row>
    <row r="108" spans="1:4">
      <c r="A108" s="64" t="s">
        <v>12414</v>
      </c>
    </row>
    <row r="109" spans="1:4">
      <c r="A109" s="64" t="s">
        <v>12415</v>
      </c>
      <c r="B109" s="359" t="s">
        <v>12509</v>
      </c>
      <c r="C109" s="359" t="s">
        <v>12509</v>
      </c>
      <c r="D109" s="373" t="s">
        <v>12511</v>
      </c>
    </row>
    <row r="111" spans="1:4">
      <c r="A111" s="64" t="s">
        <v>12416</v>
      </c>
      <c r="B111" s="355">
        <v>0</v>
      </c>
      <c r="C111" s="355">
        <v>0</v>
      </c>
      <c r="D111" s="372">
        <v>0</v>
      </c>
    </row>
    <row r="112" spans="1:4">
      <c r="A112" s="353"/>
      <c r="D112" s="372"/>
    </row>
  </sheetData>
  <phoneticPr fontId="3" type="noConversion"/>
  <hyperlinks>
    <hyperlink ref="D109" r:id="rId1" display="https://vip.stock.finance.sina.com.cn/corp/go.php/vFD_CashFlow/stockid/600809/ctrl/part/displaytype/4.phtml" xr:uid="{DA6BBE57-D530-4FFB-9CB8-B6C7E5A8C02B}"/>
    <hyperlink ref="C109" r:id="rId2" display="http://quotes.money.163.com/f10/zcfzb_600809.html?type=year" xr:uid="{1506931C-7C2F-4CDB-A7CE-B0129A90B1A8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6B49-B3FD-4067-A703-478270C3C94E}">
  <sheetPr codeName="Sheet11"/>
  <dimension ref="A1:F23"/>
  <sheetViews>
    <sheetView workbookViewId="0">
      <selection activeCell="F12" sqref="F12"/>
    </sheetView>
  </sheetViews>
  <sheetFormatPr defaultRowHeight="14.25"/>
  <cols>
    <col min="1" max="1" width="9" style="262"/>
    <col min="2" max="2" width="13.125" style="262" customWidth="1"/>
    <col min="3" max="3" width="9.75" style="262" bestFit="1" customWidth="1"/>
    <col min="4" max="6" width="13.25" bestFit="1" customWidth="1"/>
  </cols>
  <sheetData>
    <row r="1" spans="1:6">
      <c r="A1" s="260"/>
      <c r="B1" s="260"/>
      <c r="C1" s="267"/>
      <c r="D1" s="148" t="s">
        <v>775</v>
      </c>
      <c r="E1" s="148" t="s">
        <v>871</v>
      </c>
      <c r="F1" s="148" t="s">
        <v>1072</v>
      </c>
    </row>
    <row r="2" spans="1:6">
      <c r="A2" s="390" t="s">
        <v>978</v>
      </c>
      <c r="B2" s="261" t="s">
        <v>979</v>
      </c>
      <c r="C2" s="268" t="s">
        <v>995</v>
      </c>
      <c r="D2" s="241">
        <f>现金流量表!B15/1000000</f>
        <v>8834.0448596799997</v>
      </c>
      <c r="E2" s="241">
        <f>现金流量表!C15/1000000</f>
        <v>13528.604934180003</v>
      </c>
      <c r="F2" s="241">
        <f>现金流量表!D15/1000000</f>
        <v>13758.901238359998</v>
      </c>
    </row>
    <row r="3" spans="1:6">
      <c r="A3" s="390"/>
      <c r="B3" s="261" t="s">
        <v>980</v>
      </c>
      <c r="C3" s="268" t="s">
        <v>995</v>
      </c>
      <c r="D3" s="241">
        <f>现金流量表!B29/1000000</f>
        <v>7868.1239387999995</v>
      </c>
      <c r="E3" s="241">
        <f>现金流量表!C29/1000000</f>
        <v>10452.05385016</v>
      </c>
      <c r="F3" s="241">
        <f>现金流量表!D29/1000000</f>
        <v>11749.08083456</v>
      </c>
    </row>
    <row r="4" spans="1:6">
      <c r="A4" s="390"/>
      <c r="B4" s="261" t="s">
        <v>981</v>
      </c>
      <c r="C4" s="268" t="s">
        <v>995</v>
      </c>
      <c r="D4" s="241">
        <f>现金流量表!B30/1000000</f>
        <v>965.92092088000106</v>
      </c>
      <c r="E4" s="241">
        <f>现金流量表!C30/1000000</f>
        <v>3076.5510840200022</v>
      </c>
      <c r="F4" s="241">
        <f>现金流量表!D30/1000000</f>
        <v>2009.8204037999992</v>
      </c>
    </row>
    <row r="5" spans="1:6">
      <c r="A5" s="390" t="s">
        <v>982</v>
      </c>
      <c r="B5" s="261" t="s">
        <v>979</v>
      </c>
      <c r="C5" s="268" t="s">
        <v>995</v>
      </c>
      <c r="D5" s="241">
        <f>现金流量表!B42/1000000</f>
        <v>71.371681210000006</v>
      </c>
      <c r="E5" s="241">
        <f>现金流量表!C42/1000000</f>
        <v>1534.4138469699999</v>
      </c>
      <c r="F5" s="241">
        <f>现金流量表!D42/1000000</f>
        <v>5219.2211055200005</v>
      </c>
    </row>
    <row r="6" spans="1:6">
      <c r="A6" s="390"/>
      <c r="B6" s="261" t="s">
        <v>983</v>
      </c>
      <c r="C6" s="268" t="s">
        <v>995</v>
      </c>
      <c r="D6" s="241">
        <f>现金流量表!B52/1000000</f>
        <v>432.31530904000005</v>
      </c>
      <c r="E6" s="241">
        <f>现金流量表!C52/1000000</f>
        <v>1506.2468134599999</v>
      </c>
      <c r="F6" s="241">
        <f>现金流量表!D52/1000000</f>
        <v>5959.0221325800003</v>
      </c>
    </row>
    <row r="7" spans="1:6">
      <c r="A7" s="390"/>
      <c r="B7" s="261" t="s">
        <v>981</v>
      </c>
      <c r="C7" s="268" t="s">
        <v>995</v>
      </c>
      <c r="D7" s="241">
        <f>现金流量表!B53/1000000</f>
        <v>-360.94362783000003</v>
      </c>
      <c r="E7" s="241">
        <f>现金流量表!C53/1000000</f>
        <v>28.167033509999989</v>
      </c>
      <c r="F7" s="241">
        <f>现金流量表!D53/1000000</f>
        <v>-739.80102705999946</v>
      </c>
    </row>
    <row r="8" spans="1:6">
      <c r="A8" s="390" t="s">
        <v>984</v>
      </c>
      <c r="B8" s="261" t="s">
        <v>979</v>
      </c>
      <c r="C8" s="268" t="s">
        <v>995</v>
      </c>
      <c r="D8" s="241">
        <f>现金流量表!B62/1000000</f>
        <v>0</v>
      </c>
      <c r="E8" s="241">
        <f>现金流量表!C62/1000000</f>
        <v>119.5104</v>
      </c>
      <c r="F8" s="241">
        <f>现金流量表!D62/1000000</f>
        <v>0</v>
      </c>
    </row>
    <row r="9" spans="1:6">
      <c r="A9" s="390"/>
      <c r="B9" s="261" t="s">
        <v>980</v>
      </c>
      <c r="C9" s="268" t="s">
        <v>995</v>
      </c>
      <c r="D9" s="241">
        <f>现金流量表!B69/1000000</f>
        <v>775.56107759999998</v>
      </c>
      <c r="E9" s="241">
        <f>现金流量表!C69/1000000</f>
        <v>966.56826828999999</v>
      </c>
      <c r="F9" s="241">
        <f>现金流量表!D69/1000000</f>
        <v>1369.4020765799999</v>
      </c>
    </row>
    <row r="10" spans="1:6">
      <c r="A10" s="390"/>
      <c r="B10" s="261" t="s">
        <v>985</v>
      </c>
      <c r="C10" s="268" t="s">
        <v>995</v>
      </c>
      <c r="D10" s="241">
        <f>现金流量表!B70/1000000</f>
        <v>-775.56107759999998</v>
      </c>
      <c r="E10" s="241">
        <f>现金流量表!C70/1000000</f>
        <v>-847.05786828999999</v>
      </c>
      <c r="F10" s="241">
        <f>现金流量表!D70/1000000</f>
        <v>-1369.4020765799999</v>
      </c>
    </row>
    <row r="11" spans="1:6">
      <c r="A11" s="391" t="s">
        <v>986</v>
      </c>
      <c r="B11" s="391"/>
      <c r="C11" s="268" t="s">
        <v>995</v>
      </c>
      <c r="D11" s="241">
        <f>现金流量表!B71/1000000</f>
        <v>0</v>
      </c>
      <c r="E11" s="241">
        <f>现金流量表!C71/1000000</f>
        <v>8.9507059999999999E-2</v>
      </c>
      <c r="F11" s="241">
        <f>现金流量表!D71/1000000</f>
        <v>-1.20431668</v>
      </c>
    </row>
    <row r="12" spans="1:6">
      <c r="A12" s="392" t="s">
        <v>987</v>
      </c>
      <c r="B12" s="393"/>
      <c r="C12" s="268" t="s">
        <v>995</v>
      </c>
      <c r="D12" s="241">
        <f>现金流量表!B72/1000000</f>
        <v>-170.583784549999</v>
      </c>
      <c r="E12" s="241">
        <f>现金流量表!C72/1000000</f>
        <v>2257.7497563000024</v>
      </c>
      <c r="F12" s="241">
        <f>现金流量表!D72/1000000</f>
        <v>-100.58701652000016</v>
      </c>
    </row>
    <row r="15" spans="1:6">
      <c r="B15" s="263" t="s">
        <v>988</v>
      </c>
      <c r="C15" s="268" t="s">
        <v>995</v>
      </c>
      <c r="D15" s="253">
        <f>D2+D5+D8</f>
        <v>8905.4165408899989</v>
      </c>
      <c r="E15" s="253">
        <f t="shared" ref="E15:F15" si="0">E2+E5+E8</f>
        <v>15182.529181150001</v>
      </c>
      <c r="F15" s="253">
        <f t="shared" si="0"/>
        <v>18978.122343880001</v>
      </c>
    </row>
    <row r="16" spans="1:6">
      <c r="B16" s="263" t="s">
        <v>989</v>
      </c>
      <c r="C16" s="268" t="s">
        <v>995</v>
      </c>
      <c r="D16" s="253">
        <f>D3+D6+D9</f>
        <v>9076.0003254399981</v>
      </c>
      <c r="E16" s="253">
        <f t="shared" ref="E16:F16" si="1">E3+E6+E9</f>
        <v>12924.868931910001</v>
      </c>
      <c r="F16" s="253">
        <f t="shared" si="1"/>
        <v>19077.505043720001</v>
      </c>
    </row>
    <row r="17" spans="1:6">
      <c r="B17" s="263" t="s">
        <v>990</v>
      </c>
      <c r="C17" s="268" t="s">
        <v>995</v>
      </c>
      <c r="D17" s="253">
        <f>D11</f>
        <v>0</v>
      </c>
      <c r="E17" s="253">
        <f t="shared" ref="E17:F17" si="2">E11</f>
        <v>8.9507059999999999E-2</v>
      </c>
      <c r="F17" s="253">
        <f t="shared" si="2"/>
        <v>-1.20431668</v>
      </c>
    </row>
    <row r="18" spans="1:6">
      <c r="B18" s="263" t="s">
        <v>994</v>
      </c>
      <c r="C18" s="268" t="s">
        <v>995</v>
      </c>
      <c r="D18" s="253">
        <f>D12</f>
        <v>-170.583784549999</v>
      </c>
      <c r="E18" s="253">
        <f t="shared" ref="E18:F18" si="3">E12</f>
        <v>2257.7497563000024</v>
      </c>
      <c r="F18" s="253">
        <f t="shared" si="3"/>
        <v>-100.58701652000016</v>
      </c>
    </row>
    <row r="20" spans="1:6">
      <c r="A20" s="264"/>
      <c r="B20" s="265"/>
      <c r="C20" s="267"/>
    </row>
    <row r="21" spans="1:6">
      <c r="A21" s="266" t="s">
        <v>991</v>
      </c>
      <c r="B21" s="266"/>
      <c r="C21" s="269"/>
      <c r="D21" s="241">
        <f>D2/D3</f>
        <v>1.1227638161769116</v>
      </c>
      <c r="E21" s="241">
        <f t="shared" ref="E21:F21" si="4">E2/E3</f>
        <v>1.2943489507541053</v>
      </c>
      <c r="F21" s="241">
        <f t="shared" si="4"/>
        <v>1.1710619266392397</v>
      </c>
    </row>
    <row r="22" spans="1:6">
      <c r="A22" s="263" t="s">
        <v>992</v>
      </c>
      <c r="B22" s="263"/>
      <c r="C22" s="269"/>
      <c r="D22" s="241">
        <f>D5/D6</f>
        <v>0.16509172753675566</v>
      </c>
      <c r="E22" s="241">
        <f t="shared" ref="E22:F22" si="5">E5/E6</f>
        <v>1.0187001447958568</v>
      </c>
      <c r="F22" s="241">
        <f t="shared" si="5"/>
        <v>0.87585194171116498</v>
      </c>
    </row>
    <row r="23" spans="1:6">
      <c r="A23" s="263" t="s">
        <v>993</v>
      </c>
      <c r="B23" s="263"/>
      <c r="C23" s="269"/>
      <c r="D23" s="241">
        <f>D8/D9</f>
        <v>0</v>
      </c>
      <c r="E23" s="241">
        <f t="shared" ref="E23:F23" si="6">E8/E9</f>
        <v>0.12364403417818723</v>
      </c>
      <c r="F23" s="241">
        <f t="shared" si="6"/>
        <v>0</v>
      </c>
    </row>
  </sheetData>
  <mergeCells count="5">
    <mergeCell ref="A2:A4"/>
    <mergeCell ref="A5:A7"/>
    <mergeCell ref="A8:A10"/>
    <mergeCell ref="A11:B11"/>
    <mergeCell ref="A12:B1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518E-CFE9-46D4-A57F-ED54CCEDAAF5}">
  <sheetPr codeName="Sheet12"/>
  <dimension ref="A1:D10"/>
  <sheetViews>
    <sheetView workbookViewId="0">
      <selection activeCell="B3" sqref="B3"/>
    </sheetView>
  </sheetViews>
  <sheetFormatPr defaultRowHeight="14.25"/>
  <cols>
    <col min="1" max="1" width="18.375" bestFit="1" customWidth="1"/>
    <col min="2" max="4" width="13.25" bestFit="1" customWidth="1"/>
  </cols>
  <sheetData>
    <row r="1" spans="1:4">
      <c r="A1" s="270"/>
      <c r="B1" s="148" t="s">
        <v>775</v>
      </c>
      <c r="C1" s="148" t="s">
        <v>871</v>
      </c>
      <c r="D1" s="148" t="s">
        <v>1072</v>
      </c>
    </row>
    <row r="2" spans="1:4">
      <c r="A2" s="271" t="s">
        <v>996</v>
      </c>
      <c r="B2" s="251">
        <f>现金流量表总体情况!D2/现金流量表总体情况!D15</f>
        <v>0.99198558754862398</v>
      </c>
      <c r="C2" s="251">
        <f>现金流量表总体情况!E2/现金流量表总体情况!E15</f>
        <v>0.89106398365936013</v>
      </c>
      <c r="D2" s="251">
        <f>现金流量表总体情况!F2/现金流量表总体情况!F15</f>
        <v>0.72498748764768717</v>
      </c>
    </row>
    <row r="3" spans="1:4">
      <c r="A3" s="271" t="s">
        <v>997</v>
      </c>
      <c r="B3" s="251">
        <f>现金流量表总体情况!D5/现金流量表总体情况!D15</f>
        <v>8.0144124513761589E-3</v>
      </c>
      <c r="C3" s="251">
        <f>现金流量表总体情况!E5/现金流量表总体情况!E15</f>
        <v>0.10106444246951059</v>
      </c>
      <c r="D3" s="251">
        <f>现金流量表总体情况!F5/现金流量表总体情况!F15</f>
        <v>0.27501251235231272</v>
      </c>
    </row>
    <row r="4" spans="1:4">
      <c r="A4" s="271" t="s">
        <v>998</v>
      </c>
      <c r="B4" s="251">
        <f>现金流量表总体情况!D8/现金流量表总体情况!D15</f>
        <v>0</v>
      </c>
      <c r="C4" s="251">
        <f>现金流量表总体情况!E8/现金流量表总体情况!E15</f>
        <v>7.871573871129401E-3</v>
      </c>
      <c r="D4" s="251">
        <f>现金流量表总体情况!F8/现金流量表总体情况!F15</f>
        <v>0</v>
      </c>
    </row>
    <row r="5" spans="1:4">
      <c r="A5" s="271" t="s">
        <v>988</v>
      </c>
      <c r="B5" s="251">
        <f>B2+B3+B4</f>
        <v>1.0000000000000002</v>
      </c>
      <c r="C5" s="251">
        <f t="shared" ref="C5:D5" si="0">C2+C3+C4</f>
        <v>1.0000000000000002</v>
      </c>
      <c r="D5" s="251">
        <f t="shared" si="0"/>
        <v>0.99999999999999989</v>
      </c>
    </row>
    <row r="6" spans="1:4">
      <c r="A6" s="271"/>
      <c r="B6" s="251"/>
      <c r="C6" s="251"/>
      <c r="D6" s="251"/>
    </row>
    <row r="7" spans="1:4">
      <c r="A7" s="271" t="s">
        <v>999</v>
      </c>
      <c r="B7" s="251">
        <f>现金流量表总体情况!D3/现金流量表总体情况!D16</f>
        <v>0.86691534339698895</v>
      </c>
      <c r="C7" s="251">
        <f>现金流量表总体情况!E3/现金流量表总体情况!E16</f>
        <v>0.8086777440624634</v>
      </c>
      <c r="D7" s="251">
        <f>现金流量表总体情况!F3/现金流量表总体情况!F16</f>
        <v>0.615860449657048</v>
      </c>
    </row>
    <row r="8" spans="1:4">
      <c r="A8" s="271" t="s">
        <v>1000</v>
      </c>
      <c r="B8" s="251">
        <f>现金流量表总体情况!D6/现金流量表总体情况!D16</f>
        <v>4.7632800081355404E-2</v>
      </c>
      <c r="C8" s="251">
        <f>现金流量表总体情况!E6/现金流量表总体情况!E16</f>
        <v>0.11653865284012678</v>
      </c>
      <c r="D8" s="251">
        <f>现金流量表总体情况!F6/现金流量表总体情况!F16</f>
        <v>0.31235856674778401</v>
      </c>
    </row>
    <row r="9" spans="1:4">
      <c r="A9" s="271" t="s">
        <v>1001</v>
      </c>
      <c r="B9" s="251">
        <f>现金流量表总体情况!D9/现金流量表总体情况!D16</f>
        <v>8.5451856521655795E-2</v>
      </c>
      <c r="C9" s="251">
        <f>现金流量表总体情况!E9/现金流量表总体情况!E16</f>
        <v>7.4783603097409765E-2</v>
      </c>
      <c r="D9" s="251">
        <f>现金流量表总体情况!F9/现金流量表总体情况!F16</f>
        <v>7.1780983595167991E-2</v>
      </c>
    </row>
    <row r="10" spans="1:4">
      <c r="A10" s="271" t="s">
        <v>1002</v>
      </c>
      <c r="B10" s="251">
        <f>B7+B8+B9</f>
        <v>1.0000000000000002</v>
      </c>
      <c r="C10" s="251">
        <f t="shared" ref="C10:D10" si="1">C7+C8+C9</f>
        <v>0.99999999999999989</v>
      </c>
      <c r="D10" s="251">
        <f t="shared" si="1"/>
        <v>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E6F0-E5CD-40B4-B556-9811F4C2AEA4}">
  <sheetPr codeName="Sheet13"/>
  <dimension ref="A1:D107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D57" sqref="D57"/>
    </sheetView>
  </sheetViews>
  <sheetFormatPr defaultRowHeight="14.25"/>
  <cols>
    <col min="1" max="1" width="55.5" customWidth="1"/>
    <col min="2" max="4" width="21.5" style="141" bestFit="1" customWidth="1"/>
    <col min="5" max="16384" width="9" style="60"/>
  </cols>
  <sheetData>
    <row r="1" spans="1:4" s="231" customFormat="1">
      <c r="A1" s="4"/>
      <c r="B1" s="148" t="s">
        <v>775</v>
      </c>
      <c r="C1" s="148" t="s">
        <v>871</v>
      </c>
      <c r="D1" s="148" t="s">
        <v>1072</v>
      </c>
    </row>
    <row r="2" spans="1:4">
      <c r="A2" t="s">
        <v>7</v>
      </c>
    </row>
    <row r="3" spans="1:4">
      <c r="A3" t="s">
        <v>84</v>
      </c>
      <c r="B3" s="251">
        <f>IF(现金流量表!B3&lt;&gt;"",现金流量表!B3/现金流量表!B$15,"")</f>
        <v>0.98419009619619935</v>
      </c>
      <c r="C3" s="251">
        <f>IF(现金流量表!C3&lt;&gt;"",现金流量表!C3/现金流量表!C$15,"")</f>
        <v>0.99516148168059659</v>
      </c>
      <c r="D3" s="251">
        <f>IF(现金流量表!D3&lt;&gt;"",现金流量表!D3/现金流量表!D$15,"")</f>
        <v>0.98808191406863066</v>
      </c>
    </row>
    <row r="4" spans="1:4">
      <c r="A4" t="s">
        <v>139</v>
      </c>
      <c r="B4" s="251" t="str">
        <f>IF(现金流量表!B4&lt;&gt;"",现金流量表!B4/现金流量表!B$15,"")</f>
        <v/>
      </c>
      <c r="C4" s="251" t="str">
        <f>IF(现金流量表!C4&lt;&gt;"",现金流量表!C4/现金流量表!C$15,"")</f>
        <v/>
      </c>
      <c r="D4" s="251" t="str">
        <f>IF(现金流量表!D4&lt;&gt;"",现金流量表!D4/现金流量表!D$15,"")</f>
        <v/>
      </c>
    </row>
    <row r="5" spans="1:4">
      <c r="A5" s="4" t="s">
        <v>892</v>
      </c>
      <c r="B5" s="251" t="str">
        <f>IF(现金流量表!B5&lt;&gt;"",现金流量表!B5/现金流量表!B$15,"")</f>
        <v/>
      </c>
      <c r="C5" s="251" t="str">
        <f>IF(现金流量表!C5&lt;&gt;"",现金流量表!C5/现金流量表!C$15,"")</f>
        <v/>
      </c>
      <c r="D5" s="251" t="str">
        <f>IF(现金流量表!D5&lt;&gt;"",现金流量表!D5/现金流量表!D$15,"")</f>
        <v/>
      </c>
    </row>
    <row r="6" spans="1:4">
      <c r="A6" t="s">
        <v>140</v>
      </c>
      <c r="B6" s="251" t="str">
        <f>IF(现金流量表!B6&lt;&gt;"",现金流量表!B6/现金流量表!B$15,"")</f>
        <v/>
      </c>
      <c r="C6" s="251" t="str">
        <f>IF(现金流量表!C6&lt;&gt;"",现金流量表!C6/现金流量表!C$15,"")</f>
        <v/>
      </c>
      <c r="D6" s="251" t="str">
        <f>IF(现金流量表!D6&lt;&gt;"",现金流量表!D6/现金流量表!D$15,"")</f>
        <v/>
      </c>
    </row>
    <row r="7" spans="1:4">
      <c r="A7" s="4" t="s">
        <v>280</v>
      </c>
      <c r="B7" s="251" t="str">
        <f>IF(现金流量表!B7&lt;&gt;"",现金流量表!B7/现金流量表!B$15,"")</f>
        <v/>
      </c>
      <c r="C7" s="251" t="str">
        <f>IF(现金流量表!C7&lt;&gt;"",现金流量表!C7/现金流量表!C$15,"")</f>
        <v/>
      </c>
      <c r="D7" s="251" t="str">
        <f>IF(现金流量表!D7&lt;&gt;"",现金流量表!D7/现金流量表!D$15,"")</f>
        <v/>
      </c>
    </row>
    <row r="8" spans="1:4">
      <c r="A8" s="4" t="s">
        <v>620</v>
      </c>
      <c r="B8" s="251" t="str">
        <f>IF(现金流量表!B8&lt;&gt;"",现金流量表!B8/现金流量表!B$15,"")</f>
        <v/>
      </c>
      <c r="C8" s="251" t="str">
        <f>IF(现金流量表!C8&lt;&gt;"",现金流量表!C8/现金流量表!C$15,"")</f>
        <v/>
      </c>
      <c r="D8" s="251" t="str">
        <f>IF(现金流量表!D8&lt;&gt;"",现金流量表!D8/现金流量表!D$15,"")</f>
        <v/>
      </c>
    </row>
    <row r="9" spans="1:4">
      <c r="A9" s="4" t="s">
        <v>281</v>
      </c>
      <c r="B9" s="251" t="str">
        <f>IF(现金流量表!B9&lt;&gt;"",现金流量表!B9/现金流量表!B$15,"")</f>
        <v/>
      </c>
      <c r="C9" s="251" t="str">
        <f>IF(现金流量表!C9&lt;&gt;"",现金流量表!C9/现金流量表!C$15,"")</f>
        <v/>
      </c>
      <c r="D9" s="251" t="str">
        <f>IF(现金流量表!D9&lt;&gt;"",现金流量表!D9/现金流量表!D$15,"")</f>
        <v/>
      </c>
    </row>
    <row r="10" spans="1:4">
      <c r="A10" t="s">
        <v>141</v>
      </c>
      <c r="B10" s="251" t="str">
        <f>IF(现金流量表!B10&lt;&gt;"",现金流量表!B10/现金流量表!B$15,"")</f>
        <v/>
      </c>
      <c r="C10" s="251" t="str">
        <f>IF(现金流量表!C10&lt;&gt;"",现金流量表!C10/现金流量表!C$15,"")</f>
        <v/>
      </c>
      <c r="D10" s="251" t="str">
        <f>IF(现金流量表!D10&lt;&gt;"",现金流量表!D10/现金流量表!D$15,"")</f>
        <v/>
      </c>
    </row>
    <row r="11" spans="1:4">
      <c r="A11" t="s">
        <v>288</v>
      </c>
      <c r="B11" s="251" t="str">
        <f>IF(现金流量表!B11&lt;&gt;"",现金流量表!B11/现金流量表!B$15,"")</f>
        <v/>
      </c>
      <c r="C11" s="251" t="str">
        <f>IF(现金流量表!C11&lt;&gt;"",现金流量表!C11/现金流量表!C$15,"")</f>
        <v/>
      </c>
      <c r="D11" s="251" t="str">
        <f>IF(现金流量表!D11&lt;&gt;"",现金流量表!D11/现金流量表!D$15,"")</f>
        <v/>
      </c>
    </row>
    <row r="12" spans="1:4">
      <c r="A12" s="4" t="s">
        <v>704</v>
      </c>
      <c r="B12" s="251" t="str">
        <f>IF(现金流量表!B12&lt;&gt;"",现金流量表!B12/现金流量表!B$15,"")</f>
        <v/>
      </c>
      <c r="C12" s="251" t="str">
        <f>IF(现金流量表!C12&lt;&gt;"",现金流量表!C12/现金流量表!C$15,"")</f>
        <v/>
      </c>
      <c r="D12" s="251" t="str">
        <f>IF(现金流量表!D12&lt;&gt;"",现金流量表!D12/现金流量表!D$15,"")</f>
        <v/>
      </c>
    </row>
    <row r="13" spans="1:4">
      <c r="A13" t="s">
        <v>85</v>
      </c>
      <c r="B13" s="251">
        <f>IF(现金流量表!B13&lt;&gt;"",现金流量表!B13/现金流量表!B$15,"")</f>
        <v>0</v>
      </c>
      <c r="C13" s="251">
        <f>IF(现金流量表!C13&lt;&gt;"",现金流量表!C13/现金流量表!C$15,"")</f>
        <v>1.5828061728596777E-4</v>
      </c>
      <c r="D13" s="251">
        <f>IF(现金流量表!D13&lt;&gt;"",现金流量表!D13/现金流量表!D$15,"")</f>
        <v>1.7568467787680139E-3</v>
      </c>
    </row>
    <row r="14" spans="1:4">
      <c r="A14" t="s">
        <v>86</v>
      </c>
      <c r="B14" s="251">
        <f>IF(现金流量表!B14&lt;&gt;"",现金流量表!B14/现金流量表!B$15,"")</f>
        <v>1.5809903803800603E-2</v>
      </c>
      <c r="C14" s="251">
        <f>IF(现金流量表!C14&lt;&gt;"",现金流量表!C14/现金流量表!C$15,"")</f>
        <v>4.6802377021173455E-3</v>
      </c>
      <c r="D14" s="251">
        <f>IF(现金流量表!D14&lt;&gt;"",现金流量表!D14/现金流量表!D$15,"")</f>
        <v>1.0161239152601436E-2</v>
      </c>
    </row>
    <row r="15" spans="1:4">
      <c r="A15" s="1" t="s">
        <v>83</v>
      </c>
      <c r="B15" s="272">
        <f>IF(现金流量表!B15&lt;&gt;"",现金流量表!B15/现金流量表!B$15,"")</f>
        <v>1</v>
      </c>
      <c r="C15" s="272">
        <f>IF(现金流量表!C15&lt;&gt;"",现金流量表!C15/现金流量表!C$15,"")</f>
        <v>1</v>
      </c>
      <c r="D15" s="272">
        <f>IF(现金流量表!D15&lt;&gt;"",现金流量表!D15/现金流量表!D$15,"")</f>
        <v>1</v>
      </c>
    </row>
    <row r="16" spans="1:4">
      <c r="A16" t="s">
        <v>87</v>
      </c>
      <c r="B16" s="251">
        <f>IF(现金流量表!B16&lt;&gt;"",现金流量表!B16/现金流量表!B$29,"")</f>
        <v>0.40816096243646527</v>
      </c>
      <c r="C16" s="251">
        <f>IF(现金流量表!C16&lt;&gt;"",现金流量表!C16/现金流量表!C$29,"")</f>
        <v>0.33135826951915126</v>
      </c>
      <c r="D16" s="251">
        <f>IF(现金流量表!D16&lt;&gt;"",现金流量表!D16/现金流量表!D$29,"")</f>
        <v>0.35312984543997966</v>
      </c>
    </row>
    <row r="17" spans="1:4">
      <c r="A17" t="s">
        <v>142</v>
      </c>
      <c r="B17" s="251" t="str">
        <f>IF(现金流量表!B17&lt;&gt;"",现金流量表!B17/现金流量表!B$29,"")</f>
        <v/>
      </c>
      <c r="C17" s="251" t="str">
        <f>IF(现金流量表!C17&lt;&gt;"",现金流量表!C17/现金流量表!C$29,"")</f>
        <v/>
      </c>
      <c r="D17" s="251" t="str">
        <f>IF(现金流量表!D17&lt;&gt;"",现金流量表!D17/现金流量表!D$29,"")</f>
        <v/>
      </c>
    </row>
    <row r="18" spans="1:4">
      <c r="A18" s="4" t="s">
        <v>702</v>
      </c>
      <c r="B18" s="251" t="str">
        <f>IF(现金流量表!B18&lt;&gt;"",现金流量表!B18/现金流量表!B$29,"")</f>
        <v/>
      </c>
      <c r="C18" s="251" t="str">
        <f>IF(现金流量表!C18&lt;&gt;"",现金流量表!C18/现金流量表!C$29,"")</f>
        <v/>
      </c>
      <c r="D18" s="251" t="str">
        <f>IF(现金流量表!D18&lt;&gt;"",现金流量表!D18/现金流量表!D$29,"")</f>
        <v/>
      </c>
    </row>
    <row r="19" spans="1:4">
      <c r="A19" t="s">
        <v>289</v>
      </c>
      <c r="B19" s="251" t="str">
        <f>IF(现金流量表!B19&lt;&gt;"",现金流量表!B19/现金流量表!B$29,"")</f>
        <v/>
      </c>
      <c r="C19" s="251" t="str">
        <f>IF(现金流量表!C19&lt;&gt;"",现金流量表!C19/现金流量表!C$29,"")</f>
        <v/>
      </c>
      <c r="D19" s="251" t="str">
        <f>IF(现金流量表!D19&lt;&gt;"",现金流量表!D19/现金流量表!D$29,"")</f>
        <v/>
      </c>
    </row>
    <row r="20" spans="1:4">
      <c r="A20" t="s">
        <v>143</v>
      </c>
      <c r="B20" s="251" t="str">
        <f>IF(现金流量表!B20&lt;&gt;"",现金流量表!B20/现金流量表!B$29,"")</f>
        <v/>
      </c>
      <c r="C20" s="251" t="str">
        <f>IF(现金流量表!C20&lt;&gt;"",现金流量表!C20/现金流量表!C$29,"")</f>
        <v/>
      </c>
      <c r="D20" s="251" t="str">
        <f>IF(现金流量表!D20&lt;&gt;"",现金流量表!D20/现金流量表!D$29,"")</f>
        <v/>
      </c>
    </row>
    <row r="21" spans="1:4">
      <c r="A21" t="s">
        <v>290</v>
      </c>
      <c r="B21" s="251" t="str">
        <f>IF(现金流量表!B21&lt;&gt;"",现金流量表!B21/现金流量表!B$29,"")</f>
        <v/>
      </c>
      <c r="C21" s="251" t="str">
        <f>IF(现金流量表!C21&lt;&gt;"",现金流量表!C21/现金流量表!C$29,"")</f>
        <v/>
      </c>
      <c r="D21" s="251" t="str">
        <f>IF(现金流量表!D21&lt;&gt;"",现金流量表!D21/现金流量表!D$29,"")</f>
        <v/>
      </c>
    </row>
    <row r="22" spans="1:4">
      <c r="A22" t="s">
        <v>144</v>
      </c>
      <c r="B22" s="251" t="str">
        <f>IF(现金流量表!B22&lt;&gt;"",现金流量表!B22/现金流量表!B$29,"")</f>
        <v/>
      </c>
      <c r="C22" s="251" t="str">
        <f>IF(现金流量表!C22&lt;&gt;"",现金流量表!C22/现金流量表!C$29,"")</f>
        <v/>
      </c>
      <c r="D22" s="251" t="str">
        <f>IF(现金流量表!D22&lt;&gt;"",现金流量表!D22/现金流量表!D$29,"")</f>
        <v/>
      </c>
    </row>
    <row r="23" spans="1:4">
      <c r="A23" t="s">
        <v>282</v>
      </c>
      <c r="B23" s="251" t="str">
        <f>IF(现金流量表!B23&lt;&gt;"",现金流量表!B23/现金流量表!B$29,"")</f>
        <v/>
      </c>
      <c r="C23" s="251" t="str">
        <f>IF(现金流量表!C23&lt;&gt;"",现金流量表!C23/现金流量表!C$29,"")</f>
        <v/>
      </c>
      <c r="D23" s="251" t="str">
        <f>IF(现金流量表!D23&lt;&gt;"",现金流量表!D23/现金流量表!D$29,"")</f>
        <v/>
      </c>
    </row>
    <row r="24" spans="1:4">
      <c r="A24" s="4" t="s">
        <v>705</v>
      </c>
      <c r="B24" s="251" t="str">
        <f>IF(现金流量表!B24&lt;&gt;"",现金流量表!B24/现金流量表!B$29,"")</f>
        <v/>
      </c>
      <c r="C24" s="251" t="str">
        <f>IF(现金流量表!C24&lt;&gt;"",现金流量表!C24/现金流量表!C$29,"")</f>
        <v/>
      </c>
      <c r="D24" s="251" t="str">
        <f>IF(现金流量表!D24&lt;&gt;"",现金流量表!D24/现金流量表!D$29,"")</f>
        <v/>
      </c>
    </row>
    <row r="25" spans="1:4">
      <c r="A25" t="s">
        <v>145</v>
      </c>
      <c r="B25" s="251" t="str">
        <f>IF(现金流量表!B25&lt;&gt;"",现金流量表!B25/现金流量表!B$29,"")</f>
        <v/>
      </c>
      <c r="C25" s="251" t="str">
        <f>IF(现金流量表!C25&lt;&gt;"",现金流量表!C25/现金流量表!C$29,"")</f>
        <v/>
      </c>
      <c r="D25" s="251" t="str">
        <f>IF(现金流量表!D25&lt;&gt;"",现金流量表!D25/现金流量表!D$29,"")</f>
        <v/>
      </c>
    </row>
    <row r="26" spans="1:4">
      <c r="A26" t="s">
        <v>88</v>
      </c>
      <c r="B26" s="251">
        <f>IF(现金流量表!B26&lt;&gt;"",现金流量表!B26/现金流量表!B$29,"")</f>
        <v>0.15702913188457415</v>
      </c>
      <c r="C26" s="251">
        <f>IF(现金流量表!C26&lt;&gt;"",现金流量表!C26/现金流量表!C$29,"")</f>
        <v>0.13991205242284646</v>
      </c>
      <c r="D26" s="251">
        <f>IF(现金流量表!D26&lt;&gt;"",现金流量表!D26/现金流量表!D$29,"")</f>
        <v>0.18706674870301113</v>
      </c>
    </row>
    <row r="27" spans="1:4">
      <c r="A27" t="s">
        <v>89</v>
      </c>
      <c r="B27" s="251">
        <f>IF(现金流量表!B27&lt;&gt;"",现金流量表!B27/现金流量表!B$29,"")</f>
        <v>0.36069298856556037</v>
      </c>
      <c r="C27" s="251">
        <f>IF(现金流量表!C27&lt;&gt;"",现金流量表!C27/现金流量表!C$29,"")</f>
        <v>0.44447438164307623</v>
      </c>
      <c r="D27" s="251">
        <f>IF(现金流量表!D27&lt;&gt;"",现金流量表!D27/现金流量表!D$29,"")</f>
        <v>0.402924363983856</v>
      </c>
    </row>
    <row r="28" spans="1:4">
      <c r="A28" t="s">
        <v>90</v>
      </c>
      <c r="B28" s="251">
        <f>IF(现金流量表!B28&lt;&gt;"",现金流量表!B28/现金流量表!B$29,"")</f>
        <v>7.4116917113400266E-2</v>
      </c>
      <c r="C28" s="251">
        <f>IF(现金流量表!C28&lt;&gt;"",现金流量表!C28/现金流量表!C$29,"")</f>
        <v>8.4255296414926059E-2</v>
      </c>
      <c r="D28" s="251">
        <f>IF(现金流量表!D28&lt;&gt;"",现金流量表!D28/现金流量表!D$29,"")</f>
        <v>5.6879041873153201E-2</v>
      </c>
    </row>
    <row r="29" spans="1:4">
      <c r="A29" s="1" t="s">
        <v>91</v>
      </c>
      <c r="B29" s="272">
        <f>IF(现金流量表!B29&lt;&gt;"",现金流量表!B29/现金流量表!B$29,"")</f>
        <v>1</v>
      </c>
      <c r="C29" s="272">
        <f>IF(现金流量表!C29&lt;&gt;"",现金流量表!C29/现金流量表!C$29,"")</f>
        <v>1</v>
      </c>
      <c r="D29" s="272">
        <f>IF(现金流量表!D29&lt;&gt;"",现金流量表!D29/现金流量表!D$29,"")</f>
        <v>1</v>
      </c>
    </row>
    <row r="30" spans="1:4">
      <c r="A30" s="2" t="s">
        <v>92</v>
      </c>
      <c r="B30" s="132"/>
      <c r="C30" s="132"/>
      <c r="D30" s="132"/>
    </row>
    <row r="31" spans="1:4">
      <c r="A31" t="s">
        <v>8</v>
      </c>
      <c r="B31" s="142"/>
      <c r="C31" s="142"/>
      <c r="D31" s="142"/>
    </row>
    <row r="32" spans="1:4">
      <c r="A32" t="s">
        <v>93</v>
      </c>
      <c r="B32" s="251">
        <f>IF(现金流量表!B32&lt;&gt;"",现金流量表!B32/现金流量表!B$42,"")</f>
        <v>0.66373441296157465</v>
      </c>
      <c r="C32" s="251">
        <f>IF(现金流量表!C32&lt;&gt;"",现金流量表!C32/现金流量表!C$42,"")</f>
        <v>0.92054915665631154</v>
      </c>
      <c r="D32" s="251">
        <f>IF(现金流量表!D32&lt;&gt;"",现金流量表!D32/现金流量表!D$42,"")</f>
        <v>0.99032018293561697</v>
      </c>
    </row>
    <row r="33" spans="1:4">
      <c r="A33" t="s">
        <v>94</v>
      </c>
      <c r="B33" s="251">
        <f>IF(现金流量表!B33&lt;&gt;"",现金流量表!B33/现金流量表!B$42,"")</f>
        <v>0.33374979230085028</v>
      </c>
      <c r="C33" s="251">
        <f>IF(现金流量表!C33&lt;&gt;"",现金流量表!C33/现金流量表!C$42,"")</f>
        <v>6.0510137479106912E-2</v>
      </c>
      <c r="D33" s="251">
        <f>IF(现金流量表!D33&lt;&gt;"",现金流量表!D33/现金流量表!D$42,"")</f>
        <v>9.599785157024518E-3</v>
      </c>
    </row>
    <row r="34" spans="1:4">
      <c r="A34" t="s">
        <v>95</v>
      </c>
      <c r="B34" s="251">
        <f>IF(现金流量表!B34&lt;&gt;"",现金流量表!B34/现金流量表!B$42,"")</f>
        <v>2.5157947375750206E-3</v>
      </c>
      <c r="C34" s="251">
        <f>IF(现金流量表!C34&lt;&gt;"",现金流量表!C34/现金流量表!C$42,"")</f>
        <v>1.3683278550607671E-2</v>
      </c>
      <c r="D34" s="251">
        <f>IF(现金流量表!D34&lt;&gt;"",现金流量表!D34/现金流量表!D$42,"")</f>
        <v>8.0031907358403304E-5</v>
      </c>
    </row>
    <row r="35" spans="1:4">
      <c r="A35" t="s">
        <v>146</v>
      </c>
      <c r="B35" s="251" t="str">
        <f>IF(现金流量表!B35&lt;&gt;"",现金流量表!B35/现金流量表!B$42,"")</f>
        <v/>
      </c>
      <c r="C35" s="251" t="str">
        <f>IF(现金流量表!C35&lt;&gt;"",现金流量表!C35/现金流量表!C$42,"")</f>
        <v/>
      </c>
      <c r="D35" s="251" t="str">
        <f>IF(现金流量表!D35&lt;&gt;"",现金流量表!D35/现金流量表!D$42,"")</f>
        <v/>
      </c>
    </row>
    <row r="36" spans="1:4">
      <c r="A36" t="s">
        <v>147</v>
      </c>
      <c r="B36" s="251" t="str">
        <f>IF(现金流量表!B36&lt;&gt;"",现金流量表!B36/现金流量表!B$42,"")</f>
        <v/>
      </c>
      <c r="C36" s="251" t="str">
        <f>IF(现金流量表!C36&lt;&gt;"",现金流量表!C36/现金流量表!C$42,"")</f>
        <v/>
      </c>
      <c r="D36" s="251" t="str">
        <f>IF(现金流量表!D36&lt;&gt;"",现金流量表!D36/现金流量表!D$42,"")</f>
        <v/>
      </c>
    </row>
    <row r="37" spans="1:4">
      <c r="A37" t="s">
        <v>283</v>
      </c>
      <c r="B37" s="251" t="str">
        <f>IF(现金流量表!B37&lt;&gt;"",现金流量表!B37/现金流量表!B$42,"")</f>
        <v/>
      </c>
      <c r="C37" s="251" t="str">
        <f>IF(现金流量表!C37&lt;&gt;"",现金流量表!C37/现金流量表!C$42,"")</f>
        <v/>
      </c>
      <c r="D37" s="251" t="str">
        <f>IF(现金流量表!D37&lt;&gt;"",现金流量表!D37/现金流量表!D$42,"")</f>
        <v/>
      </c>
    </row>
    <row r="38" spans="1:4">
      <c r="A38" t="s">
        <v>148</v>
      </c>
      <c r="B38" s="251" t="str">
        <f>IF(现金流量表!B38&lt;&gt;"",现金流量表!B38/现金流量表!B$42,"")</f>
        <v/>
      </c>
      <c r="C38" s="251" t="str">
        <f>IF(现金流量表!C38&lt;&gt;"",现金流量表!C38/现金流量表!C$42,"")</f>
        <v/>
      </c>
      <c r="D38" s="251" t="str">
        <f>IF(现金流量表!D38&lt;&gt;"",现金流量表!D38/现金流量表!D$42,"")</f>
        <v/>
      </c>
    </row>
    <row r="39" spans="1:4">
      <c r="A39" t="s">
        <v>155</v>
      </c>
      <c r="B39" s="251" t="str">
        <f>IF(现金流量表!B39&lt;&gt;"",现金流量表!B39/现金流量表!B$42,"")</f>
        <v/>
      </c>
      <c r="C39" s="251" t="str">
        <f>IF(现金流量表!C39&lt;&gt;"",现金流量表!C39/现金流量表!C$42,"")</f>
        <v/>
      </c>
      <c r="D39" s="251" t="str">
        <f>IF(现金流量表!D39&lt;&gt;"",现金流量表!D39/现金流量表!D$42,"")</f>
        <v/>
      </c>
    </row>
    <row r="40" spans="1:4">
      <c r="A40" t="s">
        <v>96</v>
      </c>
      <c r="B40" s="251">
        <f>IF(现金流量表!B40&lt;&gt;"",现金流量表!B40/现金流量表!B$42,"")</f>
        <v>0</v>
      </c>
      <c r="C40" s="251">
        <f>IF(现金流量表!C40&lt;&gt;"",现金流量表!C40/现金流量表!C$42,"")</f>
        <v>0</v>
      </c>
      <c r="D40" s="251">
        <f>IF(现金流量表!D40&lt;&gt;"",现金流量表!D40/现金流量表!D$42,"")</f>
        <v>0</v>
      </c>
    </row>
    <row r="41" spans="1:4">
      <c r="A41" t="s">
        <v>97</v>
      </c>
      <c r="B41" s="251">
        <f>IF(现金流量表!B41&lt;&gt;"",现金流量表!B41/现金流量表!B$42,"")</f>
        <v>0</v>
      </c>
      <c r="C41" s="251">
        <f>IF(现金流量表!C41&lt;&gt;"",现金流量表!C41/现金流量表!C$42,"")</f>
        <v>5.2574273139740007E-3</v>
      </c>
      <c r="D41" s="251">
        <f>IF(现金流量表!D41&lt;&gt;"",现金流量表!D41/现金流量表!D$42,"")</f>
        <v>0</v>
      </c>
    </row>
    <row r="42" spans="1:4">
      <c r="A42" s="1" t="s">
        <v>98</v>
      </c>
      <c r="B42" s="272">
        <f>IF(现金流量表!B42&lt;&gt;"",现金流量表!B42/现金流量表!B$42,"")</f>
        <v>1</v>
      </c>
      <c r="C42" s="272">
        <f>IF(现金流量表!C42&lt;&gt;"",现金流量表!C42/现金流量表!C$42,"")</f>
        <v>1</v>
      </c>
      <c r="D42" s="272">
        <f>IF(现金流量表!D42&lt;&gt;"",现金流量表!D42/现金流量表!D$42,"")</f>
        <v>1</v>
      </c>
    </row>
    <row r="43" spans="1:4">
      <c r="A43" t="s">
        <v>99</v>
      </c>
      <c r="B43" s="251">
        <f>IF(现金流量表!B43&lt;&gt;"",现金流量表!B43/现金流量表!B$52,"")</f>
        <v>0.17363555597115016</v>
      </c>
      <c r="C43" s="251">
        <f>IF(现金流量表!C43&lt;&gt;"",现金流量表!C43/现金流量表!C$52,"")</f>
        <v>0.10705887951362786</v>
      </c>
      <c r="D43" s="251">
        <f>IF(现金流量表!D43&lt;&gt;"",现金流量表!D43/现金流量表!D$52,"")</f>
        <v>3.2861454148554653E-2</v>
      </c>
    </row>
    <row r="44" spans="1:4">
      <c r="A44" t="s">
        <v>100</v>
      </c>
      <c r="B44" s="251">
        <f>IF(现金流量表!B44&lt;&gt;"",现金流量表!B44/现金流量表!B$52,"")</f>
        <v>0.82636444402884979</v>
      </c>
      <c r="C44" s="251">
        <f>IF(现金流量表!C44&lt;&gt;"",现金流量表!C44/现金流量表!C$52,"")</f>
        <v>0.89059333490541781</v>
      </c>
      <c r="D44" s="251">
        <f>IF(现金流量表!D44&lt;&gt;"",现金流量表!D44/现金流量表!D$52,"")</f>
        <v>0.96713854585144532</v>
      </c>
    </row>
    <row r="45" spans="1:4">
      <c r="A45" t="s">
        <v>101</v>
      </c>
      <c r="B45" s="251">
        <f>IF(现金流量表!B45&lt;&gt;"",现金流量表!B45/现金流量表!B$52,"")</f>
        <v>0</v>
      </c>
      <c r="C45" s="251">
        <f>IF(现金流量表!C45&lt;&gt;"",现金流量表!C45/现金流量表!C$52,"")</f>
        <v>0</v>
      </c>
      <c r="D45" s="251">
        <f>IF(现金流量表!D45&lt;&gt;"",现金流量表!D45/现金流量表!D$52,"")</f>
        <v>0</v>
      </c>
    </row>
    <row r="46" spans="1:4">
      <c r="A46" s="4" t="s">
        <v>703</v>
      </c>
      <c r="B46" s="251" t="str">
        <f>IF(现金流量表!B46&lt;&gt;"",现金流量表!B46/现金流量表!B$52,"")</f>
        <v/>
      </c>
      <c r="C46" s="251" t="str">
        <f>IF(现金流量表!C46&lt;&gt;"",现金流量表!C46/现金流量表!C$52,"")</f>
        <v/>
      </c>
      <c r="D46" s="251" t="str">
        <f>IF(现金流量表!D46&lt;&gt;"",现金流量表!D46/现金流量表!D$52,"")</f>
        <v/>
      </c>
    </row>
    <row r="47" spans="1:4">
      <c r="A47" t="s">
        <v>149</v>
      </c>
      <c r="B47" s="251" t="str">
        <f>IF(现金流量表!B47&lt;&gt;"",现金流量表!B47/现金流量表!B$52,"")</f>
        <v/>
      </c>
      <c r="C47" s="251" t="str">
        <f>IF(现金流量表!C47&lt;&gt;"",现金流量表!C47/现金流量表!C$52,"")</f>
        <v/>
      </c>
      <c r="D47" s="251" t="str">
        <f>IF(现金流量表!D47&lt;&gt;"",现金流量表!D47/现金流量表!D$52,"")</f>
        <v/>
      </c>
    </row>
    <row r="48" spans="1:4">
      <c r="A48" t="s">
        <v>150</v>
      </c>
      <c r="B48" s="251" t="str">
        <f>IF(现金流量表!B48&lt;&gt;"",现金流量表!B48/现金流量表!B$52,"")</f>
        <v/>
      </c>
      <c r="C48" s="251" t="str">
        <f>IF(现金流量表!C48&lt;&gt;"",现金流量表!C48/现金流量表!C$52,"")</f>
        <v/>
      </c>
      <c r="D48" s="251" t="str">
        <f>IF(现金流量表!D48&lt;&gt;"",现金流量表!D48/现金流量表!D$52,"")</f>
        <v/>
      </c>
    </row>
    <row r="49" spans="1:4">
      <c r="A49" t="s">
        <v>156</v>
      </c>
      <c r="B49" s="251" t="str">
        <f>IF(现金流量表!B49&lt;&gt;"",现金流量表!B49/现金流量表!B$52,"")</f>
        <v/>
      </c>
      <c r="C49" s="251" t="str">
        <f>IF(现金流量表!C49&lt;&gt;"",现金流量表!C49/现金流量表!C$52,"")</f>
        <v/>
      </c>
      <c r="D49" s="251" t="str">
        <f>IF(现金流量表!D49&lt;&gt;"",现金流量表!D49/现金流量表!D$52,"")</f>
        <v/>
      </c>
    </row>
    <row r="50" spans="1:4">
      <c r="A50" t="s">
        <v>157</v>
      </c>
      <c r="B50" s="251" t="str">
        <f>IF(现金流量表!B50&lt;&gt;"",现金流量表!B50/现金流量表!B$52,"")</f>
        <v/>
      </c>
      <c r="C50" s="251" t="str">
        <f>IF(现金流量表!C50&lt;&gt;"",现金流量表!C50/现金流量表!C$52,"")</f>
        <v/>
      </c>
      <c r="D50" s="251" t="str">
        <f>IF(现金流量表!D50&lt;&gt;"",现金流量表!D50/现金流量表!D$52,"")</f>
        <v/>
      </c>
    </row>
    <row r="51" spans="1:4">
      <c r="A51" t="s">
        <v>102</v>
      </c>
      <c r="B51" s="251">
        <f>IF(现金流量表!B51&lt;&gt;"",现金流量表!B51/现金流量表!B$52,"")</f>
        <v>0</v>
      </c>
      <c r="C51" s="251">
        <f>IF(现金流量表!C51&lt;&gt;"",现金流量表!C51/现金流量表!C$52,"")</f>
        <v>2.3477855809544666E-3</v>
      </c>
      <c r="D51" s="251">
        <f>IF(现金流量表!D51&lt;&gt;"",现金流量表!D51/现金流量表!D$52,"")</f>
        <v>0</v>
      </c>
    </row>
    <row r="52" spans="1:4">
      <c r="A52" s="1" t="s">
        <v>103</v>
      </c>
      <c r="B52" s="272">
        <f>IF(现金流量表!B52&lt;&gt;"",现金流量表!B52/现金流量表!B$52,"")</f>
        <v>1</v>
      </c>
      <c r="C52" s="272">
        <f>IF(现金流量表!C52&lt;&gt;"",现金流量表!C52/现金流量表!C$52,"")</f>
        <v>1</v>
      </c>
      <c r="D52" s="272">
        <f>IF(现金流量表!D52&lt;&gt;"",现金流量表!D52/现金流量表!D$52,"")</f>
        <v>1</v>
      </c>
    </row>
    <row r="53" spans="1:4">
      <c r="A53" s="2" t="s">
        <v>152</v>
      </c>
      <c r="B53" s="132"/>
      <c r="C53" s="132"/>
      <c r="D53" s="132"/>
    </row>
    <row r="54" spans="1:4">
      <c r="A54" t="s">
        <v>9</v>
      </c>
    </row>
    <row r="55" spans="1:4">
      <c r="A55" t="s">
        <v>158</v>
      </c>
      <c r="B55" s="251" t="str">
        <f>IF(现金流量表!B55&lt;&gt;"",现金流量表!B55/现金流量表!B$62,"")</f>
        <v/>
      </c>
      <c r="C55" s="251" t="str">
        <f>IF(现金流量表!C55&lt;&gt;"",现金流量表!C55/现金流量表!C$62,"")</f>
        <v/>
      </c>
      <c r="D55" s="251" t="str">
        <f>IF(现金流量表!D55&lt;&gt;"",现金流量表!D55/现金流量表!D$62,"")</f>
        <v/>
      </c>
    </row>
    <row r="56" spans="1:4">
      <c r="A56" t="s">
        <v>104</v>
      </c>
      <c r="B56" s="251" t="e">
        <f>IF(现金流量表!B56&lt;&gt;"",现金流量表!B56/现金流量表!B$62,"")</f>
        <v>#DIV/0!</v>
      </c>
      <c r="C56" s="251">
        <f>IF(现金流量表!C56&lt;&gt;"",现金流量表!C56/现金流量表!C$62,"")</f>
        <v>0.91632527378370421</v>
      </c>
      <c r="D56" s="251" t="e">
        <f>IF(现金流量表!D56&lt;&gt;"",现金流量表!D56/现金流量表!D$62,"")</f>
        <v>#DIV/0!</v>
      </c>
    </row>
    <row r="57" spans="1:4">
      <c r="A57" t="s">
        <v>105</v>
      </c>
      <c r="B57" s="251" t="e">
        <f>IF(现金流量表!B57&lt;&gt;"",现金流量表!B57/现金流量表!B$62,"")</f>
        <v>#DIV/0!</v>
      </c>
      <c r="C57" s="251">
        <f>IF(现金流量表!C57&lt;&gt;"",现金流量表!C57/现金流量表!C$62,"")</f>
        <v>0</v>
      </c>
      <c r="D57" s="251" t="e">
        <f>IF(现金流量表!D57&lt;&gt;"",现金流量表!D57/现金流量表!D$62,"")</f>
        <v>#DIV/0!</v>
      </c>
    </row>
    <row r="58" spans="1:4">
      <c r="A58" t="s">
        <v>106</v>
      </c>
      <c r="B58" s="251" t="e">
        <f>IF(现金流量表!B58&lt;&gt;"",现金流量表!B58/现金流量表!B$62,"")</f>
        <v>#DIV/0!</v>
      </c>
      <c r="C58" s="251">
        <f>IF(现金流量表!C58&lt;&gt;"",现金流量表!C58/现金流量表!C$62,"")</f>
        <v>0</v>
      </c>
      <c r="D58" s="251" t="e">
        <f>IF(现金流量表!D58&lt;&gt;"",现金流量表!D58/现金流量表!D$62,"")</f>
        <v>#DIV/0!</v>
      </c>
    </row>
    <row r="59" spans="1:4">
      <c r="A59" s="4" t="s">
        <v>284</v>
      </c>
      <c r="B59" s="251" t="str">
        <f>IF(现金流量表!B59&lt;&gt;"",现金流量表!B59/现金流量表!B$62,"")</f>
        <v/>
      </c>
      <c r="C59" s="251" t="str">
        <f>IF(现金流量表!C59&lt;&gt;"",现金流量表!C59/现金流量表!C$62,"")</f>
        <v/>
      </c>
      <c r="D59" s="251" t="str">
        <f>IF(现金流量表!D59&lt;&gt;"",现金流量表!D59/现金流量表!D$62,"")</f>
        <v/>
      </c>
    </row>
    <row r="60" spans="1:4">
      <c r="A60" s="4" t="s">
        <v>691</v>
      </c>
      <c r="B60" s="251" t="e">
        <f>IF(现金流量表!B60&lt;&gt;"",现金流量表!B60/现金流量表!B$62,"")</f>
        <v>#DIV/0!</v>
      </c>
      <c r="C60" s="251">
        <f>IF(现金流量表!C60&lt;&gt;"",现金流量表!C60/现金流量表!C$62,"")</f>
        <v>0</v>
      </c>
      <c r="D60" s="251" t="e">
        <f>IF(现金流量表!D60&lt;&gt;"",现金流量表!D60/现金流量表!D$62,"")</f>
        <v>#DIV/0!</v>
      </c>
    </row>
    <row r="61" spans="1:4">
      <c r="A61" t="s">
        <v>107</v>
      </c>
      <c r="B61" s="251" t="e">
        <f>IF(现金流量表!B61&lt;&gt;"",现金流量表!B61/现金流量表!B$62,"")</f>
        <v>#DIV/0!</v>
      </c>
      <c r="C61" s="251">
        <f>IF(现金流量表!C61&lt;&gt;"",现金流量表!C61/现金流量表!C$62,"")</f>
        <v>8.3674726216295819E-2</v>
      </c>
      <c r="D61" s="251" t="e">
        <f>IF(现金流量表!D61&lt;&gt;"",现金流量表!D61/现金流量表!D$62,"")</f>
        <v>#DIV/0!</v>
      </c>
    </row>
    <row r="62" spans="1:4">
      <c r="A62" s="1" t="s">
        <v>108</v>
      </c>
      <c r="B62" s="272" t="e">
        <f>IF(现金流量表!B62&lt;&gt;"",现金流量表!B62/现金流量表!B$62,"")</f>
        <v>#DIV/0!</v>
      </c>
      <c r="C62" s="272">
        <f>IF(现金流量表!C62&lt;&gt;"",现金流量表!C62/现金流量表!C$62,"")</f>
        <v>1</v>
      </c>
      <c r="D62" s="272" t="e">
        <f>IF(现金流量表!D62&lt;&gt;"",现金流量表!D62/现金流量表!D$62,"")</f>
        <v>#DIV/0!</v>
      </c>
    </row>
    <row r="63" spans="1:4">
      <c r="A63" t="s">
        <v>109</v>
      </c>
      <c r="B63" s="251">
        <f>IF(现金流量表!B63&lt;&gt;"",现金流量表!B63/现金流量表!B$69,"")</f>
        <v>0</v>
      </c>
      <c r="C63" s="251">
        <f>IF(现金流量表!C63&lt;&gt;"",现金流量表!C63/现金流量表!C$69,"")</f>
        <v>0</v>
      </c>
      <c r="D63" s="251">
        <f>IF(现金流量表!D63&lt;&gt;"",现金流量表!D63/现金流量表!D$69,"")</f>
        <v>0</v>
      </c>
    </row>
    <row r="64" spans="1:4">
      <c r="A64" t="s">
        <v>110</v>
      </c>
      <c r="B64" s="251">
        <f>IF(现金流量表!B64&lt;&gt;"",现金流量表!B64/现金流量表!B$69,"")</f>
        <v>0.72258986917473433</v>
      </c>
      <c r="C64" s="251">
        <f>IF(现金流量表!C64&lt;&gt;"",现金流量表!C64/现金流量表!C$69,"")</f>
        <v>0.66340945790040284</v>
      </c>
      <c r="D64" s="251">
        <f>IF(现金流量表!D64&lt;&gt;"",现金流量表!D64/现金流量表!D$69,"")</f>
        <v>0.57678636991891341</v>
      </c>
    </row>
    <row r="65" spans="1:4">
      <c r="A65" t="s">
        <v>111</v>
      </c>
      <c r="B65" s="251">
        <f>IF(现金流量表!B65&lt;&gt;"",现金流量表!B65/现金流量表!B$69,"")</f>
        <v>0</v>
      </c>
      <c r="C65" s="251">
        <f>IF(现金流量表!C65&lt;&gt;"",现金流量表!C65/现金流量表!C$69,"")</f>
        <v>9.5595937743196413E-3</v>
      </c>
      <c r="D65" s="251">
        <f>IF(现金流量表!D65&lt;&gt;"",现金流量表!D65/现金流量表!D$69,"")</f>
        <v>0</v>
      </c>
    </row>
    <row r="66" spans="1:4">
      <c r="A66" t="s">
        <v>285</v>
      </c>
      <c r="B66" s="251" t="str">
        <f>IF(现金流量表!B66&lt;&gt;"",现金流量表!B66/现金流量表!B$69,"")</f>
        <v/>
      </c>
      <c r="C66" s="251" t="str">
        <f>IF(现金流量表!C66&lt;&gt;"",现金流量表!C66/现金流量表!C$69,"")</f>
        <v/>
      </c>
      <c r="D66" s="251" t="str">
        <f>IF(现金流量表!D66&lt;&gt;"",现金流量表!D66/现金流量表!D$69,"")</f>
        <v/>
      </c>
    </row>
    <row r="67" spans="1:4">
      <c r="A67" t="s">
        <v>151</v>
      </c>
      <c r="B67" s="251" t="str">
        <f>IF(现金流量表!B67&lt;&gt;"",现金流量表!B67/现金流量表!B$69,"")</f>
        <v/>
      </c>
      <c r="C67" s="251" t="str">
        <f>IF(现金流量表!C67&lt;&gt;"",现金流量表!C67/现金流量表!C$69,"")</f>
        <v/>
      </c>
      <c r="D67" s="251" t="str">
        <f>IF(现金流量表!D67&lt;&gt;"",现金流量表!D67/现金流量表!D$69,"")</f>
        <v/>
      </c>
    </row>
    <row r="68" spans="1:4">
      <c r="A68" t="s">
        <v>112</v>
      </c>
      <c r="B68" s="251">
        <f>IF(现金流量表!B68&lt;&gt;"",现金流量表!B68/现金流量表!B$69,"")</f>
        <v>0.27741013082526561</v>
      </c>
      <c r="C68" s="251">
        <f>IF(现金流量表!C68&lt;&gt;"",现金流量表!C68/现金流量表!C$69,"")</f>
        <v>0.33659054209959716</v>
      </c>
      <c r="D68" s="251">
        <f>IF(现金流量表!D68&lt;&gt;"",现金流量表!D68/现金流量表!D$69,"")</f>
        <v>0.42321363008108664</v>
      </c>
    </row>
    <row r="69" spans="1:4">
      <c r="A69" s="1" t="s">
        <v>113</v>
      </c>
      <c r="B69" s="272">
        <f>IF(现金流量表!B69&lt;&gt;"",现金流量表!B69/现金流量表!B$69,"")</f>
        <v>1</v>
      </c>
      <c r="C69" s="272">
        <f>IF(现金流量表!C69&lt;&gt;"",现金流量表!C69/现金流量表!C$69,"")</f>
        <v>1</v>
      </c>
      <c r="D69" s="272">
        <f>IF(现金流量表!D69&lt;&gt;"",现金流量表!D69/现金流量表!D$69,"")</f>
        <v>1</v>
      </c>
    </row>
    <row r="70" spans="1:4">
      <c r="A70" s="2" t="s">
        <v>114</v>
      </c>
      <c r="B70" s="230"/>
      <c r="C70" s="230"/>
      <c r="D70" s="230"/>
    </row>
    <row r="71" spans="1:4">
      <c r="A71" s="2" t="s">
        <v>160</v>
      </c>
      <c r="B71" s="142"/>
      <c r="C71" s="229"/>
      <c r="D71" s="229"/>
    </row>
    <row r="72" spans="1:4">
      <c r="A72" s="2" t="s">
        <v>115</v>
      </c>
      <c r="B72" s="132"/>
      <c r="C72" s="132"/>
      <c r="D72" s="132"/>
    </row>
    <row r="73" spans="1:4">
      <c r="A73" s="4" t="s">
        <v>893</v>
      </c>
      <c r="B73" s="142"/>
      <c r="C73" s="229"/>
      <c r="D73" s="229"/>
    </row>
    <row r="74" spans="1:4">
      <c r="A74" t="s">
        <v>116</v>
      </c>
      <c r="B74" s="142"/>
      <c r="C74" s="229"/>
      <c r="D74" s="229"/>
    </row>
    <row r="76" spans="1:4">
      <c r="B76" s="142"/>
      <c r="C76" s="142"/>
      <c r="D76" s="142"/>
    </row>
    <row r="77" spans="1:4">
      <c r="B77" s="131"/>
      <c r="C77" s="131"/>
      <c r="D77" s="131"/>
    </row>
    <row r="78" spans="1:4">
      <c r="B78" s="142"/>
      <c r="C78" s="142"/>
      <c r="D78" s="142"/>
    </row>
    <row r="79" spans="1:4">
      <c r="B79" s="142"/>
      <c r="C79" s="142"/>
      <c r="D79" s="142"/>
    </row>
    <row r="80" spans="1:4">
      <c r="B80" s="142"/>
      <c r="C80" s="142"/>
      <c r="D80" s="142"/>
    </row>
    <row r="81" spans="2:4">
      <c r="B81" s="142"/>
      <c r="C81" s="142"/>
      <c r="D81" s="142"/>
    </row>
    <row r="84" spans="2:4">
      <c r="B84" s="142"/>
      <c r="C84" s="142"/>
      <c r="D84" s="142"/>
    </row>
    <row r="86" spans="2:4">
      <c r="B86" s="142"/>
      <c r="C86" s="142"/>
      <c r="D86" s="142"/>
    </row>
    <row r="87" spans="2:4">
      <c r="B87" s="142"/>
      <c r="C87" s="142"/>
      <c r="D87" s="142"/>
    </row>
    <row r="88" spans="2:4">
      <c r="B88" s="142"/>
      <c r="C88" s="142"/>
      <c r="D88" s="142"/>
    </row>
    <row r="89" spans="2:4">
      <c r="B89" s="142"/>
      <c r="C89" s="142"/>
      <c r="D89" s="142"/>
    </row>
    <row r="90" spans="2:4">
      <c r="B90" s="142"/>
      <c r="C90" s="142"/>
      <c r="D90" s="142"/>
    </row>
    <row r="91" spans="2:4">
      <c r="B91" s="142"/>
      <c r="C91" s="142"/>
      <c r="D91" s="142"/>
    </row>
    <row r="92" spans="2:4">
      <c r="B92" s="142"/>
      <c r="C92" s="142"/>
      <c r="D92" s="142"/>
    </row>
    <row r="93" spans="2:4">
      <c r="B93" s="142"/>
      <c r="C93" s="142"/>
      <c r="D93" s="142"/>
    </row>
    <row r="96" spans="2:4">
      <c r="B96" s="131"/>
      <c r="C96" s="131"/>
      <c r="D96" s="131"/>
    </row>
    <row r="100" spans="2:4">
      <c r="B100" s="142"/>
      <c r="C100" s="142"/>
      <c r="D100" s="142"/>
    </row>
    <row r="101" spans="2:4">
      <c r="B101" s="142"/>
      <c r="C101" s="142"/>
      <c r="D101" s="142"/>
    </row>
    <row r="102" spans="2:4">
      <c r="B102" s="142"/>
      <c r="C102" s="142"/>
      <c r="D102" s="142"/>
    </row>
    <row r="103" spans="2:4">
      <c r="B103" s="142"/>
      <c r="C103" s="142"/>
      <c r="D103" s="142"/>
    </row>
    <row r="104" spans="2:4">
      <c r="B104" s="131"/>
      <c r="C104" s="131"/>
      <c r="D104" s="131"/>
    </row>
    <row r="107" spans="2:4">
      <c r="B107" s="150"/>
      <c r="C107" s="150"/>
      <c r="D107" s="150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344"/>
  <sheetViews>
    <sheetView zoomScale="96" zoomScaleNormal="96" workbookViewId="0">
      <pane xSplit="2" ySplit="1" topLeftCell="C183" activePane="bottomRight" state="frozen"/>
      <selection activeCell="H310" sqref="H310"/>
      <selection pane="topRight" activeCell="H310" sqref="H310"/>
      <selection pane="bottomLeft" activeCell="H310" sqref="H310"/>
      <selection pane="bottomRight" activeCell="E211" sqref="E211"/>
    </sheetView>
  </sheetViews>
  <sheetFormatPr defaultColWidth="9" defaultRowHeight="14.25"/>
  <cols>
    <col min="1" max="1" width="35.75" style="3" customWidth="1"/>
    <col min="2" max="2" width="25.625" style="289" customWidth="1"/>
    <col min="3" max="3" width="22.75" style="3" bestFit="1" customWidth="1"/>
    <col min="4" max="4" width="34.125" style="3" bestFit="1" customWidth="1"/>
    <col min="5" max="5" width="41" style="3" bestFit="1" customWidth="1"/>
    <col min="6" max="6" width="38.5" style="12" customWidth="1"/>
    <col min="7" max="7" width="37.25" style="12" customWidth="1"/>
    <col min="8" max="8" width="37.75" style="12" customWidth="1"/>
    <col min="9" max="16384" width="9" style="3"/>
  </cols>
  <sheetData>
    <row r="1" spans="1:9">
      <c r="B1" s="289" t="s">
        <v>848</v>
      </c>
      <c r="C1" s="156" t="s">
        <v>777</v>
      </c>
      <c r="D1" s="156" t="s">
        <v>706</v>
      </c>
      <c r="E1" s="156" t="s">
        <v>1074</v>
      </c>
      <c r="F1" s="107" t="s">
        <v>776</v>
      </c>
      <c r="G1" s="107" t="s">
        <v>1003</v>
      </c>
      <c r="H1" s="107" t="s">
        <v>1075</v>
      </c>
    </row>
    <row r="2" spans="1:9">
      <c r="A2" s="3" t="s">
        <v>72</v>
      </c>
      <c r="C2" s="8">
        <f t="shared" ref="C2:D2" si="0">C4+C6+C8+C10</f>
        <v>9381937874.3099995</v>
      </c>
      <c r="D2" s="8">
        <f t="shared" si="0"/>
        <v>11880073342.110001</v>
      </c>
      <c r="E2" s="8">
        <f t="shared" ref="E2:H2" si="1">E4+E6+E8+E10</f>
        <v>13989804850.799999</v>
      </c>
      <c r="F2" s="19">
        <f t="shared" si="1"/>
        <v>15500703774.686401</v>
      </c>
      <c r="G2" s="19">
        <f t="shared" si="1"/>
        <v>16505149379.286079</v>
      </c>
      <c r="H2" s="19">
        <f t="shared" si="1"/>
        <v>16567868946.927366</v>
      </c>
    </row>
    <row r="3" spans="1:9" s="5" customFormat="1">
      <c r="B3" s="290" t="s">
        <v>163</v>
      </c>
      <c r="D3" s="5">
        <f>D2/C2-1</f>
        <v>0.26627073225889686</v>
      </c>
      <c r="E3" s="5">
        <f>E2/D2-1</f>
        <v>0.17758573099139574</v>
      </c>
      <c r="F3" s="135"/>
      <c r="G3" s="135"/>
      <c r="H3" s="135"/>
    </row>
    <row r="4" spans="1:9">
      <c r="A4" s="193" t="s">
        <v>118</v>
      </c>
      <c r="C4" s="8">
        <f>利润表!B3</f>
        <v>9381937874.3099995</v>
      </c>
      <c r="D4" s="8">
        <f>利润表!C3</f>
        <v>11880073342.110001</v>
      </c>
      <c r="E4" s="8">
        <f>利润表!D3</f>
        <v>13989804850.799999</v>
      </c>
      <c r="F4" s="19">
        <f>E4*(1+F5)</f>
        <v>15500703774.686401</v>
      </c>
      <c r="G4" s="19">
        <f>F4*(1+G5)</f>
        <v>16505149379.286079</v>
      </c>
      <c r="H4" s="19">
        <f>G4*(1+H5)</f>
        <v>16567868946.927366</v>
      </c>
    </row>
    <row r="5" spans="1:9">
      <c r="A5" s="194" t="s">
        <v>849</v>
      </c>
      <c r="B5" s="291" t="s">
        <v>163</v>
      </c>
      <c r="C5" s="5"/>
      <c r="D5" s="5">
        <f>D4/C4-1</f>
        <v>0.26627073225889686</v>
      </c>
      <c r="E5" s="5">
        <f>E4/D4-1</f>
        <v>0.17758573099139574</v>
      </c>
      <c r="F5" s="121">
        <v>0.108</v>
      </c>
      <c r="G5" s="121">
        <v>6.4799999999999996E-2</v>
      </c>
      <c r="H5" s="121">
        <v>3.8E-3</v>
      </c>
      <c r="I5" s="161"/>
    </row>
    <row r="6" spans="1:9">
      <c r="A6" s="197" t="s">
        <v>119</v>
      </c>
      <c r="C6" s="10">
        <f>利润表!B4</f>
        <v>0</v>
      </c>
      <c r="D6" s="10">
        <f>利润表!C4</f>
        <v>0</v>
      </c>
      <c r="E6" s="10">
        <f>利润表!D4</f>
        <v>0</v>
      </c>
      <c r="F6" s="19">
        <f>E6*(1+F7)</f>
        <v>0</v>
      </c>
      <c r="G6" s="19">
        <f>F6*(1+G7)</f>
        <v>0</v>
      </c>
      <c r="H6" s="19">
        <f>G6*(1+H7)</f>
        <v>0</v>
      </c>
    </row>
    <row r="7" spans="1:9">
      <c r="A7" s="198" t="s">
        <v>850</v>
      </c>
      <c r="B7" s="289" t="s">
        <v>165</v>
      </c>
      <c r="C7" s="5">
        <f t="shared" ref="C7:D7" si="2">(C6-B6)/(B6+0.000000000001)</f>
        <v>0</v>
      </c>
      <c r="D7" s="5">
        <f t="shared" si="2"/>
        <v>0</v>
      </c>
      <c r="E7" s="5">
        <f>(E6-D6)/(D6+0.000000000001)</f>
        <v>0</v>
      </c>
      <c r="F7" s="121">
        <v>0</v>
      </c>
      <c r="G7" s="121">
        <v>0</v>
      </c>
      <c r="H7" s="121">
        <v>0</v>
      </c>
      <c r="I7" s="161" t="s">
        <v>12489</v>
      </c>
    </row>
    <row r="8" spans="1:9">
      <c r="A8" s="197" t="s">
        <v>120</v>
      </c>
      <c r="C8" s="3">
        <f>利润表!B5</f>
        <v>0</v>
      </c>
      <c r="D8" s="3">
        <f>利润表!C5</f>
        <v>0</v>
      </c>
      <c r="E8" s="3">
        <f>利润表!D5</f>
        <v>0</v>
      </c>
      <c r="F8" s="20">
        <v>0</v>
      </c>
      <c r="G8" s="20">
        <v>0</v>
      </c>
      <c r="H8" s="20">
        <v>0</v>
      </c>
    </row>
    <row r="9" spans="1:9">
      <c r="B9" s="289" t="s">
        <v>165</v>
      </c>
      <c r="F9" s="20"/>
      <c r="G9" s="20"/>
      <c r="H9" s="20"/>
    </row>
    <row r="10" spans="1:9">
      <c r="A10" s="197" t="s">
        <v>121</v>
      </c>
      <c r="C10" s="8">
        <f>利润表!B6</f>
        <v>0</v>
      </c>
      <c r="D10" s="8">
        <f>利润表!C6</f>
        <v>0</v>
      </c>
      <c r="E10" s="8">
        <f>利润表!D6</f>
        <v>0</v>
      </c>
      <c r="F10" s="19">
        <f>E10*(1+F11)</f>
        <v>0</v>
      </c>
      <c r="G10" s="19">
        <f>F10*(1+G11)</f>
        <v>0</v>
      </c>
      <c r="H10" s="19">
        <f>G10*(1+H11)</f>
        <v>0</v>
      </c>
    </row>
    <row r="11" spans="1:9">
      <c r="B11" s="289" t="s">
        <v>165</v>
      </c>
      <c r="C11" s="5">
        <f>(C10-B10)/(B10+0.000000000001)</f>
        <v>0</v>
      </c>
      <c r="D11" s="5">
        <f t="shared" ref="D11:E11" si="3">(D10-C10)/(C10+0.000000000001)</f>
        <v>0</v>
      </c>
      <c r="E11" s="5">
        <f t="shared" si="3"/>
        <v>0</v>
      </c>
      <c r="F11" s="121">
        <v>0</v>
      </c>
      <c r="G11" s="121">
        <v>0</v>
      </c>
      <c r="H11" s="121">
        <v>0</v>
      </c>
      <c r="I11" s="161" t="s">
        <v>12490</v>
      </c>
    </row>
    <row r="12" spans="1:9" s="6" customFormat="1">
      <c r="A12" s="6" t="s">
        <v>73</v>
      </c>
      <c r="B12" s="292"/>
      <c r="C12" s="7">
        <f t="shared" ref="C12:H12" si="4">C13+C15+C17+C19+C21+C23+C25+C27+C29+C31+C33+C35+C37</f>
        <v>7232990723.4800005</v>
      </c>
      <c r="D12" s="7">
        <f t="shared" si="4"/>
        <v>9047934450.0200005</v>
      </c>
      <c r="E12" s="7">
        <f t="shared" si="4"/>
        <v>9781927907.9499989</v>
      </c>
      <c r="F12" s="7">
        <f t="shared" si="4"/>
        <v>11157493141.809191</v>
      </c>
      <c r="G12" s="7">
        <f t="shared" si="4"/>
        <v>11880693385.398426</v>
      </c>
      <c r="H12" s="7">
        <f t="shared" si="4"/>
        <v>11926179053.86294</v>
      </c>
    </row>
    <row r="13" spans="1:9">
      <c r="A13" s="3" t="s">
        <v>122</v>
      </c>
      <c r="C13" s="8">
        <f>利润表!B8</f>
        <v>3169832819.9200001</v>
      </c>
      <c r="D13" s="8">
        <f>利润表!C8</f>
        <v>3335713287.21</v>
      </c>
      <c r="E13" s="8">
        <f>利润表!D8</f>
        <v>3895511990.8200002</v>
      </c>
      <c r="F13" s="21">
        <f>F$4*F14</f>
        <v>4635233905.6291494</v>
      </c>
      <c r="G13" s="21">
        <f>G$4*G14</f>
        <v>4935597062.7139177</v>
      </c>
      <c r="H13" s="21">
        <f>H$4*H14</f>
        <v>4954352331.5522308</v>
      </c>
    </row>
    <row r="14" spans="1:9">
      <c r="B14" s="293" t="s">
        <v>164</v>
      </c>
      <c r="C14" s="5">
        <f>C13/C$4</f>
        <v>0.3378654668562413</v>
      </c>
      <c r="D14" s="5">
        <f>D13/D$4</f>
        <v>0.28078221330387421</v>
      </c>
      <c r="E14" s="5">
        <f>E13/E$4</f>
        <v>0.27845363336839096</v>
      </c>
      <c r="F14" s="144">
        <f>AVERAGE(C14:E14)</f>
        <v>0.29903377117616881</v>
      </c>
      <c r="G14" s="120">
        <f>F14</f>
        <v>0.29903377117616881</v>
      </c>
      <c r="H14" s="120">
        <f>G14</f>
        <v>0.29903377117616881</v>
      </c>
      <c r="I14" s="161" t="s">
        <v>12353</v>
      </c>
    </row>
    <row r="15" spans="1:9">
      <c r="A15" s="197" t="s">
        <v>123</v>
      </c>
      <c r="C15" s="10">
        <f>利润表!B9</f>
        <v>0</v>
      </c>
      <c r="D15" s="10">
        <f>利润表!C9</f>
        <v>0</v>
      </c>
      <c r="E15" s="10">
        <f>利润表!D9</f>
        <v>0</v>
      </c>
      <c r="F15" s="23">
        <f>F$6*F16</f>
        <v>0</v>
      </c>
      <c r="G15" s="23">
        <f>G$6*G16</f>
        <v>0</v>
      </c>
      <c r="H15" s="23">
        <f>H$6*H16</f>
        <v>0</v>
      </c>
    </row>
    <row r="16" spans="1:9">
      <c r="B16" s="289" t="s">
        <v>162</v>
      </c>
      <c r="C16" s="5">
        <f>C15/(C$6+0.000000000001)</f>
        <v>0</v>
      </c>
      <c r="D16" s="5">
        <f t="shared" ref="D16:E16" si="5">D15/(D$6+0.000000000001)</f>
        <v>0</v>
      </c>
      <c r="E16" s="5">
        <f t="shared" si="5"/>
        <v>0</v>
      </c>
      <c r="F16" s="22">
        <f>E16</f>
        <v>0</v>
      </c>
      <c r="G16" s="22">
        <f>F16</f>
        <v>0</v>
      </c>
      <c r="H16" s="22">
        <f>G16</f>
        <v>0</v>
      </c>
    </row>
    <row r="17" spans="1:8">
      <c r="A17" s="197" t="s">
        <v>124</v>
      </c>
      <c r="C17" s="10">
        <f>利润表!B10</f>
        <v>0</v>
      </c>
      <c r="D17" s="10">
        <f>利润表!C10</f>
        <v>0</v>
      </c>
      <c r="E17" s="10">
        <f>利润表!D10</f>
        <v>0</v>
      </c>
      <c r="F17" s="23">
        <f>F$10*F18</f>
        <v>0</v>
      </c>
      <c r="G17" s="23">
        <f>G$10*G18</f>
        <v>0</v>
      </c>
      <c r="H17" s="23">
        <f>H$10*H18</f>
        <v>0</v>
      </c>
    </row>
    <row r="18" spans="1:8">
      <c r="B18" s="289" t="s">
        <v>162</v>
      </c>
      <c r="C18" s="5">
        <f>C17/(C$10+0.000000000001)</f>
        <v>0</v>
      </c>
      <c r="D18" s="5">
        <f t="shared" ref="D18:E18" si="6">D17/(D$10+0.000000000001)</f>
        <v>0</v>
      </c>
      <c r="E18" s="5">
        <f t="shared" si="6"/>
        <v>0</v>
      </c>
      <c r="F18" s="22">
        <f>E18</f>
        <v>0</v>
      </c>
      <c r="G18" s="22">
        <f>F18</f>
        <v>0</v>
      </c>
      <c r="H18" s="22">
        <f>G18</f>
        <v>0</v>
      </c>
    </row>
    <row r="19" spans="1:8">
      <c r="A19" s="197" t="s">
        <v>125</v>
      </c>
      <c r="C19" s="3">
        <f>利润表!B11</f>
        <v>0</v>
      </c>
      <c r="D19" s="3">
        <f>利润表!C11</f>
        <v>0</v>
      </c>
      <c r="E19" s="3">
        <f>利润表!D11</f>
        <v>0</v>
      </c>
    </row>
    <row r="20" spans="1:8">
      <c r="B20" s="289" t="s">
        <v>162</v>
      </c>
    </row>
    <row r="21" spans="1:8">
      <c r="A21" s="197" t="s">
        <v>126</v>
      </c>
      <c r="C21" s="3">
        <f>利润表!B12</f>
        <v>0</v>
      </c>
      <c r="D21" s="3">
        <f>利润表!C12</f>
        <v>0</v>
      </c>
      <c r="E21" s="3">
        <f>利润表!D12</f>
        <v>0</v>
      </c>
    </row>
    <row r="22" spans="1:8">
      <c r="B22" s="289" t="s">
        <v>162</v>
      </c>
    </row>
    <row r="23" spans="1:8">
      <c r="A23" s="197" t="s">
        <v>127</v>
      </c>
      <c r="C23" s="3">
        <f>利润表!B13</f>
        <v>0</v>
      </c>
      <c r="D23" s="3">
        <f>利润表!C13</f>
        <v>0</v>
      </c>
      <c r="E23" s="3">
        <f>利润表!D13</f>
        <v>0</v>
      </c>
    </row>
    <row r="24" spans="1:8">
      <c r="B24" s="289" t="s">
        <v>162</v>
      </c>
    </row>
    <row r="25" spans="1:8">
      <c r="A25" s="197" t="s">
        <v>128</v>
      </c>
      <c r="C25" s="3">
        <f>利润表!B14</f>
        <v>0</v>
      </c>
      <c r="D25" s="3">
        <f>利润表!C14</f>
        <v>0</v>
      </c>
      <c r="E25" s="3">
        <f>利润表!D14</f>
        <v>0</v>
      </c>
    </row>
    <row r="26" spans="1:8">
      <c r="B26" s="289" t="s">
        <v>162</v>
      </c>
    </row>
    <row r="27" spans="1:8">
      <c r="A27" s="197" t="s">
        <v>129</v>
      </c>
      <c r="C27" s="3">
        <f>利润表!B15</f>
        <v>0</v>
      </c>
      <c r="D27" s="3">
        <f>利润表!C15</f>
        <v>0</v>
      </c>
      <c r="E27" s="3">
        <f>利润表!D15</f>
        <v>0</v>
      </c>
    </row>
    <row r="28" spans="1:8">
      <c r="B28" s="289" t="s">
        <v>162</v>
      </c>
    </row>
    <row r="29" spans="1:8">
      <c r="A29" s="194" t="s">
        <v>707</v>
      </c>
      <c r="C29" s="8">
        <f>利润表!B16</f>
        <v>1795593456.6900001</v>
      </c>
      <c r="D29" s="8">
        <f>利润表!C16</f>
        <v>2253368730.7399998</v>
      </c>
      <c r="E29" s="8">
        <f>利润表!D16</f>
        <v>2503306673.4000001</v>
      </c>
      <c r="F29" s="23">
        <f>F$2*F30</f>
        <v>2773663794.1272006</v>
      </c>
      <c r="G29" s="23">
        <f>G$2*G30</f>
        <v>2953397207.9866428</v>
      </c>
      <c r="H29" s="23">
        <f>H$2*H30</f>
        <v>2964620117.3769922</v>
      </c>
    </row>
    <row r="30" spans="1:8">
      <c r="B30" s="293" t="s">
        <v>164</v>
      </c>
      <c r="C30" s="5">
        <f>C29/C$2</f>
        <v>0.19138833370521099</v>
      </c>
      <c r="D30" s="5">
        <f>D29/D$2</f>
        <v>0.18967633160586048</v>
      </c>
      <c r="E30" s="5">
        <f>E29/E$2</f>
        <v>0.17893792658993737</v>
      </c>
      <c r="F30" s="22">
        <f>E30</f>
        <v>0.17893792658993737</v>
      </c>
      <c r="G30" s="22">
        <f>F30</f>
        <v>0.17893792658993737</v>
      </c>
      <c r="H30" s="22">
        <f>G30</f>
        <v>0.17893792658993737</v>
      </c>
    </row>
    <row r="31" spans="1:8">
      <c r="A31" s="193" t="s">
        <v>131</v>
      </c>
      <c r="C31" s="8">
        <f>利润表!B17</f>
        <v>1626982558.49</v>
      </c>
      <c r="D31" s="8">
        <f>利润表!C17</f>
        <v>2581288185.5500002</v>
      </c>
      <c r="E31" s="8">
        <f>利润表!D17</f>
        <v>2276161799.77</v>
      </c>
      <c r="F31" s="23">
        <f>F$2*F32</f>
        <v>2521987274.1451602</v>
      </c>
      <c r="G31" s="23">
        <f>G$2*G32</f>
        <v>2685412049.5097666</v>
      </c>
      <c r="H31" s="23">
        <f>H$2*H32</f>
        <v>2695616615.2979035</v>
      </c>
    </row>
    <row r="32" spans="1:8">
      <c r="B32" s="293" t="s">
        <v>164</v>
      </c>
      <c r="C32" s="5">
        <f>C31/C$2</f>
        <v>0.1734164711264044</v>
      </c>
      <c r="D32" s="5">
        <f>D31/D$2</f>
        <v>0.21727880891108553</v>
      </c>
      <c r="E32" s="5">
        <f>E31/E$2</f>
        <v>0.16270146896579754</v>
      </c>
      <c r="F32" s="120">
        <f>E32</f>
        <v>0.16270146896579754</v>
      </c>
      <c r="G32" s="120">
        <f>F32</f>
        <v>0.16270146896579754</v>
      </c>
      <c r="H32" s="120">
        <f>G32</f>
        <v>0.16270146896579754</v>
      </c>
    </row>
    <row r="33" spans="1:8">
      <c r="A33" s="193" t="s">
        <v>132</v>
      </c>
      <c r="C33" s="8">
        <f>利润表!B18</f>
        <v>628429864.71000004</v>
      </c>
      <c r="D33" s="8">
        <f>利润表!C18</f>
        <v>855402611.99000001</v>
      </c>
      <c r="E33" s="8">
        <f>利润表!D18</f>
        <v>1089080994.5</v>
      </c>
      <c r="F33" s="23">
        <f>F$2*F34</f>
        <v>1206701741.9060001</v>
      </c>
      <c r="G33" s="23">
        <f>G$2*G34</f>
        <v>1284896014.7815089</v>
      </c>
      <c r="H33" s="23">
        <f>H$2*H34</f>
        <v>1289778619.6376786</v>
      </c>
    </row>
    <row r="34" spans="1:8">
      <c r="B34" s="293" t="s">
        <v>164</v>
      </c>
      <c r="C34" s="5">
        <f>C33/C$2</f>
        <v>6.6982948845866058E-2</v>
      </c>
      <c r="D34" s="5">
        <f>D33/D$2</f>
        <v>7.2003142350809207E-2</v>
      </c>
      <c r="E34" s="5">
        <f>E33/E$2</f>
        <v>7.7848190601295025E-2</v>
      </c>
      <c r="F34" s="120">
        <f>E34</f>
        <v>7.7848190601295025E-2</v>
      </c>
      <c r="G34" s="120">
        <f>F34</f>
        <v>7.7848190601295025E-2</v>
      </c>
      <c r="H34" s="120">
        <f>G34</f>
        <v>7.7848190601295025E-2</v>
      </c>
    </row>
    <row r="35" spans="1:8">
      <c r="A35" s="194" t="s">
        <v>780</v>
      </c>
      <c r="C35" s="8">
        <f>利润表!B19</f>
        <v>12152023.67</v>
      </c>
      <c r="D35" s="8">
        <f>利润表!C19</f>
        <v>22251634.530000001</v>
      </c>
      <c r="E35" s="8">
        <f>利润表!D19</f>
        <v>16666449.460000001</v>
      </c>
      <c r="F35" s="23">
        <f>F$2*F36</f>
        <v>18466426.001680005</v>
      </c>
      <c r="G35" s="23">
        <f>G$2*G36</f>
        <v>19663050.406588867</v>
      </c>
      <c r="H35" s="23">
        <f>H$2*H36</f>
        <v>19737769.998133905</v>
      </c>
    </row>
    <row r="36" spans="1:8">
      <c r="B36" s="293" t="s">
        <v>164</v>
      </c>
      <c r="C36" s="5">
        <f>C35/C$2</f>
        <v>1.2952573160045283E-3</v>
      </c>
      <c r="D36" s="5">
        <f>D35/D$2</f>
        <v>1.8730216463502005E-3</v>
      </c>
      <c r="E36" s="5">
        <f>E35/E$2</f>
        <v>1.1913282306469728E-3</v>
      </c>
      <c r="F36" s="120">
        <f>E36</f>
        <v>1.1913282306469728E-3</v>
      </c>
      <c r="G36" s="120">
        <f>F36</f>
        <v>1.1913282306469728E-3</v>
      </c>
      <c r="H36" s="120">
        <f>G36</f>
        <v>1.1913282306469728E-3</v>
      </c>
    </row>
    <row r="37" spans="1:8">
      <c r="A37" s="199" t="s">
        <v>870</v>
      </c>
      <c r="C37" s="44">
        <f>C49+C50+C53+C54+C55</f>
        <v>0</v>
      </c>
      <c r="D37" s="44">
        <f>D49+D50+D53+D54+D55</f>
        <v>-90000</v>
      </c>
      <c r="E37" s="44">
        <f>E49+E50+E53+E54+E55</f>
        <v>1200000</v>
      </c>
      <c r="F37" s="44">
        <f>F49-F50-F53+F54+F55</f>
        <v>1440000</v>
      </c>
      <c r="G37" s="44">
        <f>G49-G50-G53+G54+G55</f>
        <v>1728000</v>
      </c>
      <c r="H37" s="44">
        <f>H49-H50-H53+H54+H55</f>
        <v>2073600</v>
      </c>
    </row>
    <row r="38" spans="1:8">
      <c r="A38" s="199" t="s">
        <v>779</v>
      </c>
      <c r="C38" s="8">
        <f>利润表!B21</f>
        <v>0</v>
      </c>
      <c r="D38" s="8">
        <f>利润表!C21</f>
        <v>0</v>
      </c>
      <c r="E38" s="8">
        <f>利润表!D21</f>
        <v>0</v>
      </c>
      <c r="F38" s="44"/>
      <c r="G38" s="44"/>
      <c r="H38" s="44"/>
    </row>
    <row r="39" spans="1:8">
      <c r="A39" s="199" t="s">
        <v>1004</v>
      </c>
      <c r="C39" s="8">
        <f>利润表!B22</f>
        <v>0</v>
      </c>
      <c r="D39" s="8">
        <f>利润表!C22</f>
        <v>0</v>
      </c>
      <c r="E39" s="8">
        <f>利润表!D22</f>
        <v>0</v>
      </c>
      <c r="F39" s="44"/>
      <c r="G39" s="44"/>
      <c r="H39" s="44"/>
    </row>
    <row r="40" spans="1:8">
      <c r="A40" s="199"/>
      <c r="C40" s="44"/>
      <c r="D40" s="44"/>
      <c r="E40" s="44"/>
      <c r="F40" s="44"/>
      <c r="G40" s="44"/>
      <c r="H40" s="44"/>
    </row>
    <row r="41" spans="1:8">
      <c r="A41" s="199" t="s">
        <v>851</v>
      </c>
      <c r="B41" s="293" t="s">
        <v>852</v>
      </c>
      <c r="C41" s="5">
        <f>C37/C$4</f>
        <v>0</v>
      </c>
      <c r="D41" s="5">
        <f>D37/D$4</f>
        <v>-7.5757108065138633E-6</v>
      </c>
      <c r="E41" s="5">
        <f>E37/E$4</f>
        <v>8.5776750483505039E-5</v>
      </c>
      <c r="F41" s="22">
        <f>E41</f>
        <v>8.5776750483505039E-5</v>
      </c>
      <c r="G41" s="22">
        <f>(E41+F41*2)/3</f>
        <v>8.5776750483505026E-5</v>
      </c>
      <c r="H41" s="22">
        <f>(F41+G41*2)/3</f>
        <v>8.5776750483505026E-5</v>
      </c>
    </row>
    <row r="42" spans="1:8">
      <c r="B42" s="294" t="s">
        <v>166</v>
      </c>
      <c r="C42" s="10">
        <f>资产负债表!B48</f>
        <v>0</v>
      </c>
      <c r="D42" s="10">
        <f>资产负债表!C48</f>
        <v>0</v>
      </c>
      <c r="E42" s="10">
        <f>资产负债表!D48</f>
        <v>0</v>
      </c>
      <c r="F42" s="24">
        <f>F220</f>
        <v>0</v>
      </c>
      <c r="G42" s="24">
        <f>G220</f>
        <v>0</v>
      </c>
      <c r="H42" s="24">
        <f>H220</f>
        <v>0</v>
      </c>
    </row>
    <row r="43" spans="1:8">
      <c r="B43" s="294" t="s">
        <v>715</v>
      </c>
      <c r="C43" s="10">
        <f>资产负债表!B71</f>
        <v>0</v>
      </c>
      <c r="D43" s="10">
        <f>资产负债表!C71</f>
        <v>0</v>
      </c>
      <c r="E43" s="10">
        <f>资产负债表!D71</f>
        <v>0</v>
      </c>
      <c r="F43" s="25">
        <f>F276</f>
        <v>0</v>
      </c>
      <c r="G43" s="25">
        <f>G276</f>
        <v>0</v>
      </c>
      <c r="H43" s="25">
        <f>H276</f>
        <v>0</v>
      </c>
    </row>
    <row r="44" spans="1:8">
      <c r="B44" s="294" t="s">
        <v>1027</v>
      </c>
      <c r="C44" s="10">
        <f>资产负债表!B72</f>
        <v>0</v>
      </c>
      <c r="D44" s="10">
        <f>资产负债表!C72</f>
        <v>0</v>
      </c>
      <c r="E44" s="10">
        <f>资产负债表!D72</f>
        <v>403902886.07999998</v>
      </c>
      <c r="F44" s="10">
        <f>F278</f>
        <v>422058830.8411001</v>
      </c>
      <c r="G44" s="10">
        <f t="shared" ref="G44:H44" si="7">G278</f>
        <v>449408243.07960337</v>
      </c>
      <c r="H44" s="10">
        <f t="shared" si="7"/>
        <v>451115994.40330583</v>
      </c>
    </row>
    <row r="45" spans="1:8">
      <c r="B45" s="294" t="s">
        <v>167</v>
      </c>
      <c r="C45" s="10">
        <f>资产负债表!B75</f>
        <v>0</v>
      </c>
      <c r="D45" s="10">
        <f>资产负债表!C75</f>
        <v>0</v>
      </c>
      <c r="E45" s="10">
        <f>资产负债表!D75</f>
        <v>0</v>
      </c>
      <c r="F45" s="25">
        <f>F282</f>
        <v>0</v>
      </c>
      <c r="G45" s="25">
        <f>G282</f>
        <v>0</v>
      </c>
      <c r="H45" s="25">
        <f>H282</f>
        <v>0</v>
      </c>
    </row>
    <row r="46" spans="1:8">
      <c r="B46" s="294" t="s">
        <v>645</v>
      </c>
      <c r="C46" s="10">
        <f>资产负债表!B76</f>
        <v>0</v>
      </c>
      <c r="D46" s="10">
        <f>资产负债表!C76</f>
        <v>0</v>
      </c>
      <c r="E46" s="10">
        <f>资产负债表!D76</f>
        <v>0</v>
      </c>
      <c r="F46" s="25">
        <f>F284</f>
        <v>0</v>
      </c>
      <c r="G46" s="25">
        <f>G284</f>
        <v>0</v>
      </c>
      <c r="H46" s="25">
        <f>H284</f>
        <v>0</v>
      </c>
    </row>
    <row r="47" spans="1:8">
      <c r="B47" s="294" t="s">
        <v>1026</v>
      </c>
      <c r="C47" s="10">
        <f>资产负债表!B79</f>
        <v>0</v>
      </c>
      <c r="D47" s="10">
        <f>资产负债表!C79</f>
        <v>0</v>
      </c>
      <c r="E47" s="10">
        <f>资产负债表!D79</f>
        <v>0</v>
      </c>
      <c r="F47" s="10">
        <f>F290</f>
        <v>0</v>
      </c>
      <c r="G47" s="10">
        <f t="shared" ref="G47:H47" si="8">G290</f>
        <v>0</v>
      </c>
      <c r="H47" s="10">
        <f t="shared" si="8"/>
        <v>0</v>
      </c>
    </row>
    <row r="48" spans="1:8">
      <c r="B48" s="294" t="s">
        <v>168</v>
      </c>
      <c r="C48" s="10">
        <f>资产负债表!B3</f>
        <v>1296106412.1099999</v>
      </c>
      <c r="D48" s="10">
        <f>资产负债表!C3</f>
        <v>3963599835.71</v>
      </c>
      <c r="E48" s="10">
        <f>资产负债表!D3</f>
        <v>4606714042.7399998</v>
      </c>
      <c r="F48" s="26">
        <f>F100</f>
        <v>4526659556.4975967</v>
      </c>
      <c r="G48" s="26">
        <f>G100</f>
        <v>4943455072.0709791</v>
      </c>
      <c r="H48" s="26">
        <f>H100</f>
        <v>4969480607.3631592</v>
      </c>
    </row>
    <row r="49" spans="1:9">
      <c r="A49" s="10"/>
      <c r="B49" s="295" t="s">
        <v>169</v>
      </c>
      <c r="C49" s="274">
        <v>0</v>
      </c>
      <c r="D49" s="274">
        <v>0</v>
      </c>
      <c r="E49" s="274">
        <v>0</v>
      </c>
      <c r="F49" s="130">
        <f>(F42+F43+F44+F45+F46+F47)*F56</f>
        <v>0</v>
      </c>
      <c r="G49" s="130">
        <f>(G42+G43+G44+G45+G46+G47)*G56</f>
        <v>0</v>
      </c>
      <c r="H49" s="130">
        <f>(H42+H43+H44+H45+H46+H47)*H56</f>
        <v>0</v>
      </c>
    </row>
    <row r="50" spans="1:9">
      <c r="A50" s="10"/>
      <c r="B50" s="296" t="s">
        <v>293</v>
      </c>
      <c r="C50" s="274">
        <v>0</v>
      </c>
      <c r="D50" s="274">
        <v>0</v>
      </c>
      <c r="E50" s="274">
        <v>0</v>
      </c>
      <c r="F50" s="61">
        <f>F49*F51</f>
        <v>0</v>
      </c>
      <c r="G50" s="61">
        <f>F50/(F49*G49+0.000000000001)</f>
        <v>0</v>
      </c>
      <c r="H50" s="61">
        <f>G50/(G49*H49+0.000000000001)</f>
        <v>0</v>
      </c>
    </row>
    <row r="51" spans="1:9">
      <c r="A51" s="10"/>
      <c r="B51" s="297" t="s">
        <v>643</v>
      </c>
      <c r="C51" s="118">
        <f>ABS(C50)/(C49+0.000000000001)</f>
        <v>0</v>
      </c>
      <c r="D51" s="118">
        <f t="shared" ref="D51:E51" si="9">ABS(D50)/(D49+0.000000000001)</f>
        <v>0</v>
      </c>
      <c r="E51" s="118">
        <f t="shared" si="9"/>
        <v>0</v>
      </c>
      <c r="F51" s="22">
        <f>E51</f>
        <v>0</v>
      </c>
      <c r="G51" s="22">
        <f>F51</f>
        <v>0</v>
      </c>
      <c r="H51" s="22">
        <f>G51</f>
        <v>0</v>
      </c>
    </row>
    <row r="52" spans="1:9">
      <c r="A52" s="10"/>
      <c r="B52" s="297" t="s">
        <v>644</v>
      </c>
      <c r="C52" s="61">
        <f>C49+C50</f>
        <v>0</v>
      </c>
      <c r="D52" s="61">
        <f t="shared" ref="D52:E52" si="10">D49+D50</f>
        <v>0</v>
      </c>
      <c r="E52" s="61">
        <f t="shared" si="10"/>
        <v>0</v>
      </c>
      <c r="F52" s="61">
        <f t="shared" ref="F52:H52" si="11">F49-F50</f>
        <v>0</v>
      </c>
      <c r="G52" s="61">
        <f t="shared" si="11"/>
        <v>0</v>
      </c>
      <c r="H52" s="61">
        <f t="shared" si="11"/>
        <v>0</v>
      </c>
    </row>
    <row r="53" spans="1:9">
      <c r="A53" s="10"/>
      <c r="B53" s="295" t="s">
        <v>170</v>
      </c>
      <c r="C53" s="274">
        <v>0</v>
      </c>
      <c r="D53" s="274">
        <v>0</v>
      </c>
      <c r="E53" s="8">
        <v>0</v>
      </c>
      <c r="F53" s="25">
        <f>F48*F57</f>
        <v>0</v>
      </c>
      <c r="G53" s="25">
        <f>G48*G57</f>
        <v>0</v>
      </c>
      <c r="H53" s="25">
        <f>H48*H57</f>
        <v>0</v>
      </c>
    </row>
    <row r="54" spans="1:9">
      <c r="A54" s="10"/>
      <c r="B54" s="295" t="s">
        <v>1035</v>
      </c>
      <c r="C54" s="274">
        <v>0</v>
      </c>
      <c r="D54" s="274">
        <v>-90000</v>
      </c>
      <c r="E54" s="334">
        <v>1200000</v>
      </c>
      <c r="F54" s="122">
        <f>E54*(1+20%)</f>
        <v>1440000</v>
      </c>
      <c r="G54" s="122">
        <f>F54*(1+20%)</f>
        <v>1728000</v>
      </c>
      <c r="H54" s="122">
        <f>G54*(1+20%)</f>
        <v>2073600</v>
      </c>
    </row>
    <row r="55" spans="1:9">
      <c r="A55" s="10"/>
      <c r="B55" s="295" t="s">
        <v>171</v>
      </c>
      <c r="C55" s="274">
        <v>0</v>
      </c>
      <c r="D55" s="274">
        <v>0</v>
      </c>
      <c r="E55" s="274">
        <v>0</v>
      </c>
      <c r="F55" s="119">
        <f>E55</f>
        <v>0</v>
      </c>
      <c r="G55" s="119">
        <f t="shared" ref="G55:H57" si="12">F55</f>
        <v>0</v>
      </c>
      <c r="H55" s="119">
        <f t="shared" si="12"/>
        <v>0</v>
      </c>
    </row>
    <row r="56" spans="1:9">
      <c r="B56" s="294" t="s">
        <v>172</v>
      </c>
      <c r="C56" s="5"/>
      <c r="D56" s="5">
        <f>2*D49/(D42+D43+C44+D45+D46+C47+C42+C43+D44+C45+C46+D47+0.000000000001)</f>
        <v>0</v>
      </c>
      <c r="E56" s="5">
        <f>2*E49/(E42+E43+D44+E45+E46+D47+D42+D43+E44+D45+D46+E47+0.000000000001)</f>
        <v>0</v>
      </c>
      <c r="F56" s="143">
        <f>E56</f>
        <v>0</v>
      </c>
      <c r="G56" s="118">
        <f t="shared" si="12"/>
        <v>0</v>
      </c>
      <c r="H56" s="118">
        <f t="shared" si="12"/>
        <v>0</v>
      </c>
    </row>
    <row r="57" spans="1:9">
      <c r="B57" s="294" t="s">
        <v>173</v>
      </c>
      <c r="C57" s="5"/>
      <c r="D57" s="5">
        <f>2*D53/(D48+C48)</f>
        <v>0</v>
      </c>
      <c r="E57" s="5">
        <f>2*E53/(E48+D48)</f>
        <v>0</v>
      </c>
      <c r="F57" s="118">
        <f>E57</f>
        <v>0</v>
      </c>
      <c r="G57" s="118">
        <f t="shared" si="12"/>
        <v>0</v>
      </c>
      <c r="H57" s="118">
        <f t="shared" si="12"/>
        <v>0</v>
      </c>
    </row>
    <row r="58" spans="1:9">
      <c r="B58" s="294" t="s">
        <v>177</v>
      </c>
      <c r="C58" s="9"/>
      <c r="D58" s="9">
        <f>(D54-C54)/(C54+0.000000000001)</f>
        <v>-9E+16</v>
      </c>
      <c r="E58" s="9">
        <f>(E54-D54)/(D54+0.000000000001)</f>
        <v>-14.333333333333334</v>
      </c>
      <c r="F58" s="27">
        <f t="shared" ref="F58:H58" si="13">F54/E54-1</f>
        <v>0.19999999999999996</v>
      </c>
      <c r="G58" s="27">
        <f t="shared" si="13"/>
        <v>0.19999999999999996</v>
      </c>
      <c r="H58" s="27">
        <f t="shared" si="13"/>
        <v>0.19999999999999996</v>
      </c>
    </row>
    <row r="59" spans="1:9">
      <c r="B59" s="294" t="s">
        <v>174</v>
      </c>
      <c r="C59" s="9"/>
      <c r="D59" s="9">
        <f>(D55-C55)/(C55+0.000000000001)</f>
        <v>0</v>
      </c>
      <c r="E59" s="9">
        <f>(E55-D55)/(D55+0.000000000001)</f>
        <v>0</v>
      </c>
      <c r="F59" s="27">
        <f>F54/E54-1</f>
        <v>0.19999999999999996</v>
      </c>
      <c r="G59" s="27">
        <f>G54/F54-1</f>
        <v>0.19999999999999996</v>
      </c>
      <c r="H59" s="27">
        <f>H54/G54-1</f>
        <v>0.19999999999999996</v>
      </c>
    </row>
    <row r="60" spans="1:9">
      <c r="A60" s="20" t="s">
        <v>1005</v>
      </c>
      <c r="B60" s="294"/>
      <c r="C60" s="277">
        <f>利润表!B23</f>
        <v>0</v>
      </c>
      <c r="D60" s="277">
        <f>利润表!C23</f>
        <v>0</v>
      </c>
      <c r="E60" s="277">
        <f>利润表!D23</f>
        <v>0</v>
      </c>
      <c r="F60" s="278">
        <f>E60</f>
        <v>0</v>
      </c>
      <c r="G60" s="278">
        <f>F60</f>
        <v>0</v>
      </c>
      <c r="H60" s="278">
        <f>G60</f>
        <v>0</v>
      </c>
      <c r="I60" s="20" t="s">
        <v>774</v>
      </c>
    </row>
    <row r="61" spans="1:9">
      <c r="B61" s="294"/>
      <c r="F61" s="27"/>
      <c r="G61" s="27"/>
      <c r="H61" s="27"/>
    </row>
    <row r="62" spans="1:9">
      <c r="A62" s="20" t="s">
        <v>1006</v>
      </c>
      <c r="B62" s="294"/>
      <c r="C62" s="10">
        <f>利润表!B24</f>
        <v>997940.34</v>
      </c>
      <c r="D62" s="10">
        <f>利润表!C24</f>
        <v>-97798371.620000005</v>
      </c>
      <c r="E62" s="10">
        <f>利润表!D24</f>
        <v>-48775854.25</v>
      </c>
      <c r="F62" s="335">
        <v>-53530000</v>
      </c>
      <c r="G62" s="278">
        <f>F62</f>
        <v>-53530000</v>
      </c>
      <c r="H62" s="278">
        <f>G62</f>
        <v>-53530000</v>
      </c>
    </row>
    <row r="63" spans="1:9">
      <c r="A63" t="s">
        <v>134</v>
      </c>
      <c r="B63" s="294"/>
      <c r="C63" s="10">
        <f>利润表!B25</f>
        <v>879155.49</v>
      </c>
      <c r="D63" s="10">
        <f>利润表!C25</f>
        <v>0</v>
      </c>
      <c r="E63" s="10">
        <f>利润表!D25</f>
        <v>-572130.16</v>
      </c>
      <c r="F63" s="27"/>
      <c r="G63" s="27"/>
      <c r="H63" s="27"/>
    </row>
    <row r="64" spans="1:9">
      <c r="A64" s="4" t="s">
        <v>886</v>
      </c>
      <c r="B64" s="294"/>
      <c r="C64" s="10">
        <f>利润表!B26</f>
        <v>118784.84999999998</v>
      </c>
      <c r="D64" s="10">
        <f>利润表!C26</f>
        <v>0</v>
      </c>
      <c r="E64" s="10">
        <f>利润表!D26</f>
        <v>-48203724.090000004</v>
      </c>
      <c r="F64" s="27"/>
      <c r="G64" s="27"/>
      <c r="H64" s="27"/>
    </row>
    <row r="65" spans="1:9">
      <c r="B65" s="294"/>
      <c r="F65" s="27"/>
      <c r="G65" s="27"/>
      <c r="H65" s="27"/>
    </row>
    <row r="66" spans="1:9">
      <c r="A66" s="4" t="s">
        <v>890</v>
      </c>
      <c r="B66" s="294"/>
      <c r="C66" s="10">
        <f>利润表!B27</f>
        <v>0</v>
      </c>
      <c r="D66" s="10">
        <f>利润表!C27</f>
        <v>0</v>
      </c>
      <c r="E66" s="10">
        <f>利润表!D27</f>
        <v>0</v>
      </c>
      <c r="F66" s="278">
        <f>E66</f>
        <v>0</v>
      </c>
      <c r="G66" s="278">
        <f>F66</f>
        <v>0</v>
      </c>
      <c r="H66" s="278">
        <f>G66</f>
        <v>0</v>
      </c>
    </row>
    <row r="67" spans="1:9">
      <c r="A67" s="4"/>
      <c r="B67" s="294"/>
      <c r="F67" s="27"/>
      <c r="G67" s="27"/>
      <c r="H67" s="27"/>
    </row>
    <row r="68" spans="1:9">
      <c r="A68" s="4" t="s">
        <v>887</v>
      </c>
      <c r="B68" s="294"/>
      <c r="C68" s="10">
        <f>利润表!B28</f>
        <v>0</v>
      </c>
      <c r="D68" s="10">
        <f>利润表!C28</f>
        <v>0</v>
      </c>
      <c r="E68" s="10">
        <f>利润表!D28</f>
        <v>0</v>
      </c>
      <c r="F68" s="335">
        <v>0</v>
      </c>
      <c r="G68" s="335">
        <v>0</v>
      </c>
      <c r="H68" s="335">
        <v>0</v>
      </c>
    </row>
    <row r="69" spans="1:9" ht="36">
      <c r="B69" s="298" t="s">
        <v>1028</v>
      </c>
      <c r="F69" s="279"/>
      <c r="G69" s="279"/>
      <c r="H69" s="279"/>
    </row>
    <row r="70" spans="1:9">
      <c r="A70" s="152" t="s">
        <v>888</v>
      </c>
      <c r="C70" s="10">
        <f>利润表!B29</f>
        <v>2210260.88</v>
      </c>
      <c r="D70" s="10">
        <f>利润表!C29</f>
        <v>0</v>
      </c>
      <c r="E70" s="10">
        <f>利润表!D29</f>
        <v>0</v>
      </c>
      <c r="F70" s="229">
        <v>0</v>
      </c>
      <c r="G70" s="229">
        <v>0</v>
      </c>
      <c r="H70" s="229">
        <v>0</v>
      </c>
    </row>
    <row r="71" spans="1:9" ht="36">
      <c r="A71" s="20"/>
      <c r="B71" s="298" t="s">
        <v>1029</v>
      </c>
      <c r="F71" s="120"/>
      <c r="G71" s="120"/>
      <c r="H71" s="120"/>
    </row>
    <row r="72" spans="1:9">
      <c r="A72" s="201" t="s">
        <v>845</v>
      </c>
      <c r="C72" s="10">
        <f>利润表!B30</f>
        <v>0</v>
      </c>
      <c r="D72" s="10">
        <f>利润表!C30</f>
        <v>0</v>
      </c>
      <c r="E72" s="10">
        <f>利润表!D30</f>
        <v>0</v>
      </c>
      <c r="F72" s="335">
        <v>0</v>
      </c>
      <c r="G72" s="335">
        <v>0</v>
      </c>
      <c r="H72" s="335">
        <v>0</v>
      </c>
      <c r="I72" s="20">
        <v>0</v>
      </c>
    </row>
    <row r="73" spans="1:9">
      <c r="B73" s="289" t="s">
        <v>1030</v>
      </c>
      <c r="C73" s="5"/>
      <c r="D73" s="5"/>
      <c r="E73" s="5"/>
      <c r="F73" s="120"/>
      <c r="G73" s="120"/>
      <c r="H73" s="120"/>
    </row>
    <row r="74" spans="1:9" s="6" customFormat="1">
      <c r="A74" s="6" t="s">
        <v>74</v>
      </c>
      <c r="B74" s="292"/>
      <c r="C74" s="7">
        <f t="shared" ref="C74:H74" si="14">C2-C12+C60+C62+C66+C68+C70+C72</f>
        <v>2152155352.0499992</v>
      </c>
      <c r="D74" s="7">
        <f t="shared" si="14"/>
        <v>2734340520.4700003</v>
      </c>
      <c r="E74" s="7">
        <f t="shared" si="14"/>
        <v>4159101088.6000004</v>
      </c>
      <c r="F74" s="7">
        <f t="shared" si="14"/>
        <v>4289680632.8772106</v>
      </c>
      <c r="G74" s="7">
        <f t="shared" si="14"/>
        <v>4570925993.8876534</v>
      </c>
      <c r="H74" s="7">
        <f t="shared" si="14"/>
        <v>4588159893.0644264</v>
      </c>
    </row>
    <row r="75" spans="1:9">
      <c r="A75" s="195" t="s">
        <v>75</v>
      </c>
      <c r="C75" s="8">
        <f>利润表!B32</f>
        <v>1159244.8899999999</v>
      </c>
      <c r="D75" s="8">
        <f>利润表!C32</f>
        <v>3120489.04</v>
      </c>
      <c r="E75" s="8">
        <f>利润表!D32</f>
        <v>5516516.3499999996</v>
      </c>
      <c r="F75" s="23">
        <f>F$2*F76</f>
        <v>6112300.1158000007</v>
      </c>
      <c r="G75" s="23">
        <f>G$2*G76</f>
        <v>6508377.1633038409</v>
      </c>
      <c r="H75" s="23">
        <f>H$2*H76</f>
        <v>6533108.9965243954</v>
      </c>
    </row>
    <row r="76" spans="1:9">
      <c r="C76" s="5">
        <f>C75/C$2</f>
        <v>1.2356134793583434E-4</v>
      </c>
      <c r="D76" s="5">
        <f>D75/D$2</f>
        <v>2.6266580602151188E-4</v>
      </c>
      <c r="E76" s="5">
        <f>E75/E$2</f>
        <v>3.943240387434383E-4</v>
      </c>
      <c r="F76" s="5">
        <f>E76</f>
        <v>3.943240387434383E-4</v>
      </c>
      <c r="G76" s="5">
        <f>F76</f>
        <v>3.943240387434383E-4</v>
      </c>
      <c r="H76" s="5">
        <f>G76</f>
        <v>3.943240387434383E-4</v>
      </c>
    </row>
    <row r="77" spans="1:9">
      <c r="A77" s="195" t="s">
        <v>76</v>
      </c>
      <c r="C77" s="8">
        <f>利润表!B33</f>
        <v>3758911.81</v>
      </c>
      <c r="D77" s="8">
        <f>利润表!C33</f>
        <v>1439757.06</v>
      </c>
      <c r="E77" s="8">
        <f>利润表!D33</f>
        <v>3779665.21</v>
      </c>
      <c r="F77" s="23">
        <f>F$2*F78</f>
        <v>4187869.0526800007</v>
      </c>
      <c r="G77" s="23">
        <f>G$2*G78</f>
        <v>4459242.9672936648</v>
      </c>
      <c r="H77" s="23">
        <f>H$2*H78</f>
        <v>4476188.0905693807</v>
      </c>
    </row>
    <row r="78" spans="1:9">
      <c r="C78" s="5">
        <f>C77/C$2</f>
        <v>4.0065409304114067E-4</v>
      </c>
      <c r="D78" s="5">
        <f>D77/D$2</f>
        <v>1.211909235355181E-4</v>
      </c>
      <c r="E78" s="5">
        <f>E77/E$2</f>
        <v>2.7017283302446224E-4</v>
      </c>
      <c r="F78" s="22">
        <f>E78</f>
        <v>2.7017283302446224E-4</v>
      </c>
      <c r="G78" s="22">
        <f>F78</f>
        <v>2.7017283302446224E-4</v>
      </c>
      <c r="H78" s="22">
        <f>G78</f>
        <v>2.7017283302446224E-4</v>
      </c>
    </row>
    <row r="79" spans="1:9">
      <c r="A79" s="3" t="s">
        <v>135</v>
      </c>
      <c r="C79" s="10">
        <f>利润表!B34</f>
        <v>0</v>
      </c>
      <c r="D79" s="10">
        <f>利润表!C34</f>
        <v>0</v>
      </c>
      <c r="E79" s="10">
        <f>利润表!D34</f>
        <v>0</v>
      </c>
      <c r="F79" s="23">
        <f>F$2*F80</f>
        <v>0</v>
      </c>
      <c r="G79" s="23">
        <f>G$2*G80</f>
        <v>0</v>
      </c>
      <c r="H79" s="23">
        <f>H$2*H80</f>
        <v>0</v>
      </c>
    </row>
    <row r="80" spans="1:9">
      <c r="C80" s="5">
        <f>C79/C$2</f>
        <v>0</v>
      </c>
      <c r="D80" s="5">
        <f>D79/D$2</f>
        <v>0</v>
      </c>
      <c r="E80" s="5">
        <f>E79/E$2</f>
        <v>0</v>
      </c>
      <c r="F80" s="22">
        <f>E80</f>
        <v>0</v>
      </c>
      <c r="G80" s="22">
        <f>F80</f>
        <v>0</v>
      </c>
      <c r="H80" s="22">
        <f>G80</f>
        <v>0</v>
      </c>
    </row>
    <row r="81" spans="1:9" s="6" customFormat="1">
      <c r="A81" s="6" t="s">
        <v>77</v>
      </c>
      <c r="B81" s="292"/>
      <c r="C81" s="7">
        <f t="shared" ref="C81:D81" si="15">C74+C75-C77</f>
        <v>2149555685.1299992</v>
      </c>
      <c r="D81" s="7">
        <f t="shared" si="15"/>
        <v>2736021252.4500003</v>
      </c>
      <c r="E81" s="7">
        <f t="shared" ref="E81:H81" si="16">E74+E75-E77</f>
        <v>4160837939.7400002</v>
      </c>
      <c r="F81" s="28">
        <f t="shared" si="16"/>
        <v>4291605063.9403305</v>
      </c>
      <c r="G81" s="28">
        <f t="shared" si="16"/>
        <v>4572975128.083663</v>
      </c>
      <c r="H81" s="28">
        <f t="shared" si="16"/>
        <v>4590216813.9703817</v>
      </c>
    </row>
    <row r="82" spans="1:9">
      <c r="A82" s="193" t="s">
        <v>136</v>
      </c>
      <c r="B82" s="293" t="s">
        <v>291</v>
      </c>
      <c r="C82" s="8">
        <f>利润表!B36</f>
        <v>614528955.04999995</v>
      </c>
      <c r="D82" s="8">
        <f>利润表!C36</f>
        <v>791533525.12</v>
      </c>
      <c r="E82" s="8">
        <f>利润表!D36</f>
        <v>1120754493.3699999</v>
      </c>
      <c r="F82" s="23">
        <f>F$81*F83</f>
        <v>1155977648.9350903</v>
      </c>
      <c r="G82" s="23">
        <f>G$81*G83</f>
        <v>1231766893.3746731</v>
      </c>
      <c r="H82" s="23">
        <f>H$81*H83</f>
        <v>1236411077.3613298</v>
      </c>
    </row>
    <row r="83" spans="1:9">
      <c r="C83" s="5">
        <f>C82/C81</f>
        <v>0.28588650170876356</v>
      </c>
      <c r="D83" s="5">
        <f>D82/D81</f>
        <v>0.28930094180051147</v>
      </c>
      <c r="E83" s="5">
        <f>E82/E81</f>
        <v>0.2693578816578549</v>
      </c>
      <c r="F83" s="312">
        <f>E83</f>
        <v>0.2693578816578549</v>
      </c>
      <c r="G83" s="29">
        <f>F83</f>
        <v>0.2693578816578549</v>
      </c>
      <c r="H83" s="29">
        <f>G83</f>
        <v>0.2693578816578549</v>
      </c>
    </row>
    <row r="84" spans="1:9">
      <c r="A84" s="3" t="s">
        <v>78</v>
      </c>
    </row>
    <row r="86" spans="1:9" s="6" customFormat="1">
      <c r="A86" s="6" t="s">
        <v>79</v>
      </c>
      <c r="B86" s="292"/>
      <c r="C86" s="7">
        <f t="shared" ref="C86:D86" si="17">C81-C82+C84</f>
        <v>1535026730.0799992</v>
      </c>
      <c r="D86" s="7">
        <f t="shared" si="17"/>
        <v>1944487727.3300004</v>
      </c>
      <c r="E86" s="7">
        <f t="shared" ref="E86:H86" si="18">E81-E82+E84</f>
        <v>3040083446.3700004</v>
      </c>
      <c r="F86" s="28">
        <f t="shared" si="18"/>
        <v>3135627415.0052404</v>
      </c>
      <c r="G86" s="28">
        <f t="shared" si="18"/>
        <v>3341208234.7089901</v>
      </c>
      <c r="H86" s="28">
        <f t="shared" si="18"/>
        <v>3353805736.6090517</v>
      </c>
    </row>
    <row r="87" spans="1:9" s="60" customFormat="1">
      <c r="A87" s="152" t="s">
        <v>708</v>
      </c>
      <c r="B87" s="299"/>
      <c r="C87" s="153"/>
      <c r="D87" s="153"/>
      <c r="E87" s="153"/>
      <c r="F87" s="154"/>
      <c r="G87" s="154"/>
      <c r="H87" s="154"/>
    </row>
    <row r="88" spans="1:9" s="60" customFormat="1">
      <c r="A88" s="152" t="s">
        <v>709</v>
      </c>
      <c r="B88" s="299"/>
      <c r="C88" s="153">
        <f>利润表!B40</f>
        <v>0</v>
      </c>
      <c r="D88" s="153">
        <f>D86</f>
        <v>1944487727.3300004</v>
      </c>
      <c r="E88" s="153">
        <f>E86</f>
        <v>3040083446.3700004</v>
      </c>
      <c r="F88" s="154"/>
      <c r="G88" s="154"/>
      <c r="H88" s="154"/>
    </row>
    <row r="89" spans="1:9" s="60" customFormat="1">
      <c r="A89" s="152" t="s">
        <v>710</v>
      </c>
      <c r="B89" s="299"/>
      <c r="C89" s="153">
        <f>利润表!B41</f>
        <v>0</v>
      </c>
      <c r="D89" s="153"/>
      <c r="E89" s="153"/>
      <c r="F89" s="154"/>
      <c r="G89" s="154"/>
      <c r="H89" s="154"/>
    </row>
    <row r="90" spans="1:9">
      <c r="A90" s="4" t="s">
        <v>711</v>
      </c>
      <c r="C90" s="8"/>
      <c r="D90" s="8"/>
      <c r="E90" s="8"/>
    </row>
    <row r="91" spans="1:9">
      <c r="A91" s="20" t="s">
        <v>712</v>
      </c>
      <c r="B91" s="293" t="s">
        <v>178</v>
      </c>
      <c r="C91" s="8">
        <f>利润表!B43</f>
        <v>93156459.599999994</v>
      </c>
      <c r="D91" s="8">
        <f>利润表!C43</f>
        <v>115065545.45999999</v>
      </c>
      <c r="E91" s="8">
        <f>利润表!D43</f>
        <v>36628106.450000003</v>
      </c>
      <c r="F91" s="23">
        <f>F$86*F92</f>
        <v>37779257.303443089</v>
      </c>
      <c r="G91" s="23">
        <f>G$86*G92</f>
        <v>40256174.888445042</v>
      </c>
      <c r="H91" s="23">
        <f>H$86*H92</f>
        <v>40407954.485531598</v>
      </c>
    </row>
    <row r="92" spans="1:9">
      <c r="C92" s="9">
        <f>C91/C$86</f>
        <v>6.0687190505891102E-2</v>
      </c>
      <c r="D92" s="9">
        <f>D91/D$86</f>
        <v>5.9175249009155682E-2</v>
      </c>
      <c r="E92" s="9">
        <f>E91/E$86</f>
        <v>1.2048388505169372E-2</v>
      </c>
      <c r="F92" s="30">
        <f>E92</f>
        <v>1.2048388505169372E-2</v>
      </c>
      <c r="G92" s="30">
        <f t="shared" ref="F92:H94" si="19">F92</f>
        <v>1.2048388505169372E-2</v>
      </c>
      <c r="H92" s="30">
        <f t="shared" si="19"/>
        <v>1.2048388505169372E-2</v>
      </c>
    </row>
    <row r="93" spans="1:9">
      <c r="A93" s="20" t="s">
        <v>713</v>
      </c>
      <c r="B93" s="293" t="s">
        <v>178</v>
      </c>
      <c r="C93" s="8">
        <f>利润表!B44</f>
        <v>1465667936.24</v>
      </c>
      <c r="D93" s="8">
        <f>利润表!C44</f>
        <v>1939366276.03</v>
      </c>
      <c r="E93" s="8">
        <f>利润表!D44</f>
        <v>3079364869.9000001</v>
      </c>
      <c r="F93" s="23">
        <f>F$86*F94</f>
        <v>3176143378.0351934</v>
      </c>
      <c r="G93" s="23">
        <f>G$86*G94</f>
        <v>3384380541.6817617</v>
      </c>
      <c r="H93" s="23">
        <f>H$86*H94</f>
        <v>3397140817.9978175</v>
      </c>
      <c r="I93" s="161" t="s">
        <v>847</v>
      </c>
    </row>
    <row r="94" spans="1:9">
      <c r="C94" s="9">
        <f>C93/C$86</f>
        <v>0.9548159048433088</v>
      </c>
      <c r="D94" s="9">
        <f>D93/D$86</f>
        <v>0.99736616938846268</v>
      </c>
      <c r="E94" s="9">
        <f>E93/E$86</f>
        <v>1.0129211662189417</v>
      </c>
      <c r="F94" s="30">
        <f t="shared" si="19"/>
        <v>1.0129211662189417</v>
      </c>
      <c r="G94" s="30">
        <f t="shared" si="19"/>
        <v>1.0129211662189417</v>
      </c>
      <c r="H94" s="30">
        <f t="shared" si="19"/>
        <v>1.0129211662189417</v>
      </c>
    </row>
    <row r="95" spans="1:9">
      <c r="A95" s="3" t="s">
        <v>6</v>
      </c>
      <c r="F95" s="37"/>
    </row>
    <row r="96" spans="1:9">
      <c r="A96" s="3" t="s">
        <v>81</v>
      </c>
      <c r="C96" s="141">
        <f>利润表!B46</f>
        <v>1.69</v>
      </c>
      <c r="D96" s="141">
        <f>利润表!C46</f>
        <v>2.23</v>
      </c>
      <c r="E96" s="141">
        <f>利润表!D46</f>
        <v>3.55</v>
      </c>
      <c r="F96" s="37">
        <f>F93/F307</f>
        <v>3.6443305199306892</v>
      </c>
      <c r="G96" s="37">
        <f>G93/G307</f>
        <v>3.8832633893058892</v>
      </c>
      <c r="H96" s="37">
        <f>H93/H307</f>
        <v>3.8979046251968579</v>
      </c>
    </row>
    <row r="97" spans="1:9">
      <c r="A97" s="3" t="s">
        <v>82</v>
      </c>
      <c r="C97" s="141">
        <f>利润表!B47</f>
        <v>1.69</v>
      </c>
      <c r="D97" s="141">
        <f>利润表!C47</f>
        <v>2.23</v>
      </c>
      <c r="E97" s="141">
        <f>利润表!D47</f>
        <v>3.54</v>
      </c>
    </row>
    <row r="99" spans="1:9">
      <c r="A99" s="3" t="s">
        <v>0</v>
      </c>
    </row>
    <row r="100" spans="1:9">
      <c r="A100" s="3" t="s">
        <v>10</v>
      </c>
      <c r="B100" s="289" t="s">
        <v>208</v>
      </c>
      <c r="C100" s="8">
        <f>资产负债表!B3</f>
        <v>1296106412.1099999</v>
      </c>
      <c r="D100" s="8">
        <f>资产负债表!C3</f>
        <v>3963599835.71</v>
      </c>
      <c r="E100" s="8">
        <f>资产负债表!D3</f>
        <v>4606714042.7399998</v>
      </c>
      <c r="F100" s="46">
        <f>F$211*F101+F342</f>
        <v>4526659556.4975967</v>
      </c>
      <c r="G100" s="46">
        <f t="shared" ref="G100:H100" si="20">G$211*G101+G342</f>
        <v>4943455072.0709791</v>
      </c>
      <c r="H100" s="46">
        <f t="shared" si="20"/>
        <v>4969480607.3631592</v>
      </c>
    </row>
    <row r="101" spans="1:9">
      <c r="B101" s="294" t="s">
        <v>179</v>
      </c>
      <c r="C101" s="5">
        <f>C100/C$211</f>
        <v>0.10957057985285176</v>
      </c>
      <c r="D101" s="5">
        <f>D100/D$211</f>
        <v>0.24668011250181449</v>
      </c>
      <c r="E101" s="5">
        <f>E100/E$211</f>
        <v>0.23291482726044241</v>
      </c>
      <c r="F101" s="32">
        <f>E101</f>
        <v>0.23291482726044241</v>
      </c>
      <c r="G101" s="32">
        <f>F101</f>
        <v>0.23291482726044241</v>
      </c>
      <c r="H101" s="32">
        <f>G101</f>
        <v>0.23291482726044241</v>
      </c>
      <c r="I101" s="311" t="s">
        <v>1036</v>
      </c>
    </row>
    <row r="102" spans="1:9">
      <c r="B102" s="294" t="s">
        <v>180</v>
      </c>
      <c r="C102" s="159"/>
      <c r="D102" s="159">
        <f t="shared" ref="D102:H102" si="21">D100/C100-1</f>
        <v>2.0580821132251379</v>
      </c>
      <c r="E102" s="159">
        <f t="shared" si="21"/>
        <v>0.16225507964650498</v>
      </c>
      <c r="F102" s="159">
        <f t="shared" si="21"/>
        <v>-1.7377785011111313E-2</v>
      </c>
      <c r="G102" s="159">
        <f t="shared" si="21"/>
        <v>9.2075737168064942E-2</v>
      </c>
      <c r="H102" s="159">
        <f t="shared" si="21"/>
        <v>5.2646448511723953E-3</v>
      </c>
    </row>
    <row r="103" spans="1:9">
      <c r="A103" s="3" t="s">
        <v>11</v>
      </c>
      <c r="C103" s="280">
        <f>资产负债表!B4</f>
        <v>0</v>
      </c>
      <c r="D103" s="280">
        <f>资产负债表!C4</f>
        <v>0</v>
      </c>
      <c r="E103" s="280">
        <f>资产负债表!D4</f>
        <v>0</v>
      </c>
      <c r="F103" s="145"/>
      <c r="G103" s="24"/>
      <c r="H103" s="24"/>
    </row>
    <row r="104" spans="1:9">
      <c r="B104" s="294" t="s">
        <v>179</v>
      </c>
      <c r="C104" s="5">
        <f>C103/C$211</f>
        <v>0</v>
      </c>
      <c r="D104" s="5">
        <f>D103/D$211</f>
        <v>0</v>
      </c>
      <c r="E104" s="5">
        <f>E103/E$211</f>
        <v>0</v>
      </c>
      <c r="F104" s="32"/>
      <c r="G104" s="32"/>
      <c r="H104" s="32"/>
    </row>
    <row r="105" spans="1:9">
      <c r="A105" s="3" t="s">
        <v>12</v>
      </c>
      <c r="C105" s="8">
        <f>资产负债表!B5</f>
        <v>0</v>
      </c>
      <c r="D105" s="8">
        <f>资产负债表!C5</f>
        <v>0</v>
      </c>
      <c r="E105" s="8">
        <f>资产负债表!D5</f>
        <v>0</v>
      </c>
      <c r="F105" s="145">
        <f>F$211*F106</f>
        <v>0</v>
      </c>
      <c r="G105" s="24">
        <f>G$211*G106</f>
        <v>0</v>
      </c>
      <c r="H105" s="24">
        <f>H$211*H106</f>
        <v>0</v>
      </c>
    </row>
    <row r="106" spans="1:9">
      <c r="B106" s="294" t="s">
        <v>179</v>
      </c>
      <c r="C106" s="5">
        <f>C105/C$211</f>
        <v>0</v>
      </c>
      <c r="D106" s="5">
        <f>D105/D$211</f>
        <v>0</v>
      </c>
      <c r="E106" s="5">
        <f>E105/E$211</f>
        <v>0</v>
      </c>
      <c r="F106" s="32">
        <f>E106</f>
        <v>0</v>
      </c>
      <c r="G106" s="32">
        <f>F106</f>
        <v>0</v>
      </c>
      <c r="H106" s="32">
        <f>G106</f>
        <v>0</v>
      </c>
    </row>
    <row r="107" spans="1:9" s="60" customFormat="1">
      <c r="A107" s="152" t="s">
        <v>872</v>
      </c>
      <c r="B107" s="300"/>
      <c r="C107" s="153">
        <f>资产负债表!B6</f>
        <v>0</v>
      </c>
      <c r="D107" s="153">
        <f>资产负债表!C6</f>
        <v>0</v>
      </c>
      <c r="E107" s="153">
        <f>资产负债表!D6</f>
        <v>0</v>
      </c>
      <c r="F107" s="145">
        <f>F$211*F108</f>
        <v>0</v>
      </c>
      <c r="G107" s="310">
        <f>G$211*G108</f>
        <v>0</v>
      </c>
      <c r="H107" s="310">
        <f>H$211*H108</f>
        <v>0</v>
      </c>
    </row>
    <row r="108" spans="1:9">
      <c r="B108" s="294"/>
      <c r="C108" s="5">
        <f>C107/C$211</f>
        <v>0</v>
      </c>
      <c r="D108" s="5">
        <f>D107/D$211</f>
        <v>0</v>
      </c>
      <c r="E108" s="5">
        <f>E107/E$211</f>
        <v>0</v>
      </c>
      <c r="F108" s="32">
        <f>E108</f>
        <v>0</v>
      </c>
      <c r="G108" s="32">
        <f>F108</f>
        <v>0</v>
      </c>
      <c r="H108" s="32">
        <f>G108</f>
        <v>0</v>
      </c>
    </row>
    <row r="109" spans="1:9">
      <c r="A109" s="282" t="s">
        <v>13</v>
      </c>
      <c r="C109" s="284">
        <f>资产负债表!B7</f>
        <v>3695298648.52</v>
      </c>
      <c r="D109" s="284">
        <f>资产负债表!C7</f>
        <v>0</v>
      </c>
      <c r="E109" s="284">
        <f>资产负债表!D7</f>
        <v>0</v>
      </c>
      <c r="F109" s="33">
        <f>F4/(F111)</f>
        <v>8.8640000000000014E-13</v>
      </c>
      <c r="G109" s="33">
        <f>G4/G111</f>
        <v>9.4383872000000017E-13</v>
      </c>
      <c r="H109" s="33">
        <f>H4/H111</f>
        <v>9.4742530713600015E-13</v>
      </c>
      <c r="I109" s="20" t="s">
        <v>12360</v>
      </c>
    </row>
    <row r="110" spans="1:9">
      <c r="B110" s="294" t="s">
        <v>179</v>
      </c>
      <c r="C110" s="5">
        <f>C109/C$211</f>
        <v>0.31239411507010778</v>
      </c>
      <c r="D110" s="5">
        <f>D109/D$211</f>
        <v>0</v>
      </c>
      <c r="E110" s="5">
        <f>E109/E$211</f>
        <v>0</v>
      </c>
      <c r="F110" s="32"/>
      <c r="G110" s="32"/>
      <c r="H110" s="32"/>
    </row>
    <row r="111" spans="1:9">
      <c r="B111" s="301" t="s">
        <v>1031</v>
      </c>
      <c r="C111" s="5">
        <f>C4/C109</f>
        <v>2.5388848822997159</v>
      </c>
      <c r="D111" s="5">
        <f>D4/(D109+0.000000000001)</f>
        <v>1.188007334211E+22</v>
      </c>
      <c r="E111" s="5">
        <f>E4/(E109+0.000000000001)</f>
        <v>1.39898048508E+22</v>
      </c>
      <c r="F111" s="95">
        <f>E111*(1+25%)</f>
        <v>1.7487256063499999E+22</v>
      </c>
      <c r="G111" s="32">
        <f t="shared" ref="G111:H111" si="22">F111</f>
        <v>1.7487256063499999E+22</v>
      </c>
      <c r="H111" s="32">
        <f t="shared" si="22"/>
        <v>1.7487256063499999E+22</v>
      </c>
    </row>
    <row r="112" spans="1:9">
      <c r="A112" s="282" t="s">
        <v>14</v>
      </c>
      <c r="C112" s="284">
        <f>资产负债表!B8</f>
        <v>10802750.65</v>
      </c>
      <c r="D112" s="284">
        <f>资产负债表!C8</f>
        <v>6234063.2400000002</v>
      </c>
      <c r="E112" s="284">
        <f>资产负债表!D8</f>
        <v>1682997.2</v>
      </c>
      <c r="F112" s="33">
        <f>F4/F114</f>
        <v>1491808.7180800003</v>
      </c>
      <c r="G112" s="33">
        <f>G4/G114</f>
        <v>1588477.9230115842</v>
      </c>
      <c r="H112" s="33">
        <f>H4/H114</f>
        <v>1594514.1391190283</v>
      </c>
    </row>
    <row r="113" spans="1:8">
      <c r="B113" s="294" t="s">
        <v>179</v>
      </c>
      <c r="C113" s="5">
        <f>C112/C$211</f>
        <v>9.1324573481534044E-4</v>
      </c>
      <c r="D113" s="5">
        <f>D112/D$211</f>
        <v>3.8798553969340258E-4</v>
      </c>
      <c r="E113" s="5">
        <f>E112/E$211</f>
        <v>8.50921065386242E-5</v>
      </c>
      <c r="F113" s="124"/>
      <c r="G113" s="124"/>
      <c r="H113" s="124"/>
    </row>
    <row r="114" spans="1:8">
      <c r="B114" s="301" t="s">
        <v>1032</v>
      </c>
      <c r="C114" s="8">
        <f>C4/C112</f>
        <v>868.47675914004355</v>
      </c>
      <c r="D114" s="8">
        <f>D4/D112</f>
        <v>1905.6709700798608</v>
      </c>
      <c r="E114" s="8">
        <f>E4/E112</f>
        <v>8312.4350122507622</v>
      </c>
      <c r="F114" s="95">
        <f>E114*(1+25%)</f>
        <v>10390.543765313452</v>
      </c>
      <c r="G114" s="35">
        <f t="shared" ref="G114:H116" si="23">F114</f>
        <v>10390.543765313452</v>
      </c>
      <c r="H114" s="35">
        <f t="shared" si="23"/>
        <v>10390.543765313452</v>
      </c>
    </row>
    <row r="115" spans="1:8">
      <c r="B115" s="294" t="s">
        <v>181</v>
      </c>
      <c r="C115" s="8">
        <f>2*C4/(C112+B112)</f>
        <v>1736.9535182800871</v>
      </c>
      <c r="D115" s="8">
        <f>2*D4/(D112+C112)</f>
        <v>1394.6355719813525</v>
      </c>
      <c r="E115" s="8">
        <f>2*E4/(E112+D112)</f>
        <v>3534.0907036955746</v>
      </c>
      <c r="F115" s="36"/>
      <c r="G115" s="36"/>
      <c r="H115" s="36"/>
    </row>
    <row r="116" spans="1:8">
      <c r="B116" s="291" t="s">
        <v>175</v>
      </c>
      <c r="C116" s="5"/>
      <c r="D116" s="5">
        <f>D114/C114-1</f>
        <v>1.1942682403693059</v>
      </c>
      <c r="E116" s="5">
        <f>E114/D114-1</f>
        <v>3.3619466018850117</v>
      </c>
      <c r="F116" s="32">
        <f>E116*(1+10%)</f>
        <v>3.6981412620735132</v>
      </c>
      <c r="G116" s="32">
        <f t="shared" si="23"/>
        <v>3.6981412620735132</v>
      </c>
      <c r="H116" s="32">
        <f t="shared" si="23"/>
        <v>3.6981412620735132</v>
      </c>
    </row>
    <row r="117" spans="1:8" s="60" customFormat="1">
      <c r="A117" s="283" t="s">
        <v>873</v>
      </c>
      <c r="B117" s="302"/>
      <c r="C117" s="284">
        <f>资产负债表!B9</f>
        <v>0</v>
      </c>
      <c r="D117" s="284">
        <f>资产负债表!C9</f>
        <v>2727971880.3000002</v>
      </c>
      <c r="E117" s="284">
        <f>资产负债表!D9</f>
        <v>4280178031.48</v>
      </c>
      <c r="F117" s="336">
        <f>F4/F119</f>
        <v>3793949807.1038723</v>
      </c>
      <c r="G117" s="336">
        <f t="shared" ref="G117:H117" si="24">G4/G119</f>
        <v>4039797754.6042032</v>
      </c>
      <c r="H117" s="336">
        <f t="shared" si="24"/>
        <v>4055148986.0716991</v>
      </c>
    </row>
    <row r="118" spans="1:8" s="60" customFormat="1">
      <c r="A118" s="3"/>
      <c r="B118" s="294" t="s">
        <v>179</v>
      </c>
      <c r="C118" s="5">
        <f t="shared" ref="C118:D118" si="25">C117/C$211</f>
        <v>0</v>
      </c>
      <c r="D118" s="5">
        <f t="shared" si="25"/>
        <v>0.16977909936098462</v>
      </c>
      <c r="E118" s="5">
        <f t="shared" ref="E118" si="26">E117/E$211</f>
        <v>0.21640521152321285</v>
      </c>
      <c r="F118" s="281"/>
      <c r="G118" s="281"/>
      <c r="H118" s="281"/>
    </row>
    <row r="119" spans="1:8" s="60" customFormat="1">
      <c r="A119" s="287"/>
      <c r="B119" s="301" t="s">
        <v>1033</v>
      </c>
      <c r="C119" s="285"/>
      <c r="D119" s="285"/>
      <c r="E119" s="286">
        <f>E4/(E117+0.000000000001)</f>
        <v>3.2685100357759196</v>
      </c>
      <c r="F119" s="95">
        <f>E119*(1+25%)</f>
        <v>4.0856375447198996</v>
      </c>
      <c r="G119" s="288">
        <f t="shared" ref="G119:H119" si="27">F119</f>
        <v>4.0856375447198996</v>
      </c>
      <c r="H119" s="288">
        <f t="shared" si="27"/>
        <v>4.0856375447198996</v>
      </c>
    </row>
    <row r="120" spans="1:8" s="60" customFormat="1">
      <c r="A120" s="3"/>
      <c r="B120" s="192"/>
      <c r="C120" s="285"/>
      <c r="D120" s="285"/>
      <c r="E120" s="285"/>
      <c r="F120" s="281"/>
      <c r="G120" s="281"/>
      <c r="H120" s="281"/>
    </row>
    <row r="121" spans="1:8">
      <c r="B121" s="192"/>
      <c r="C121" s="5"/>
      <c r="D121" s="5"/>
      <c r="E121" s="5"/>
      <c r="F121" s="32"/>
      <c r="G121" s="32"/>
      <c r="H121" s="32"/>
    </row>
    <row r="122" spans="1:8">
      <c r="A122" s="3" t="s">
        <v>15</v>
      </c>
      <c r="B122" s="192"/>
      <c r="C122" s="8">
        <f>资产负债表!B10</f>
        <v>103738166.02</v>
      </c>
      <c r="D122" s="8">
        <f>资产负债表!C10</f>
        <v>129579151.23999999</v>
      </c>
      <c r="E122" s="8">
        <f>资产负债表!D10</f>
        <v>116692392.44</v>
      </c>
      <c r="F122" s="24">
        <f>F$13*F124</f>
        <v>85132959.361634344</v>
      </c>
      <c r="G122" s="24">
        <f t="shared" ref="G122:H122" si="28">G$13*G124</f>
        <v>90649575.128268242</v>
      </c>
      <c r="H122" s="24">
        <f t="shared" si="28"/>
        <v>90994043.513755664</v>
      </c>
    </row>
    <row r="123" spans="1:8">
      <c r="B123" s="294" t="s">
        <v>179</v>
      </c>
      <c r="C123" s="5">
        <f>C122/C$211</f>
        <v>8.7698439707419029E-3</v>
      </c>
      <c r="D123" s="5">
        <f>D122/D$211</f>
        <v>8.0645375241436331E-3</v>
      </c>
      <c r="E123" s="5">
        <f>E122/E$211</f>
        <v>5.8999512831937129E-3</v>
      </c>
      <c r="F123" s="34">
        <f t="shared" ref="F123:H124" si="29">E123</f>
        <v>5.8999512831937129E-3</v>
      </c>
      <c r="G123" s="34">
        <f t="shared" si="29"/>
        <v>5.8999512831937129E-3</v>
      </c>
      <c r="H123" s="34">
        <f t="shared" si="29"/>
        <v>5.8999512831937129E-3</v>
      </c>
    </row>
    <row r="124" spans="1:8">
      <c r="B124" s="303" t="s">
        <v>1034</v>
      </c>
      <c r="C124" s="5">
        <f>C122/C135</f>
        <v>3.2869640622558857E-2</v>
      </c>
      <c r="D124" s="5">
        <f>D122/D135</f>
        <v>2.464362227903023E-2</v>
      </c>
      <c r="E124" s="5">
        <f>E122/E135</f>
        <v>1.8366486156879084E-2</v>
      </c>
      <c r="F124" s="203">
        <f t="shared" si="29"/>
        <v>1.8366486156879084E-2</v>
      </c>
      <c r="G124" s="203">
        <f t="shared" si="29"/>
        <v>1.8366486156879084E-2</v>
      </c>
      <c r="H124" s="203">
        <f t="shared" si="29"/>
        <v>1.8366486156879084E-2</v>
      </c>
    </row>
    <row r="125" spans="1:8">
      <c r="A125" s="3" t="s">
        <v>16</v>
      </c>
      <c r="B125" s="303"/>
      <c r="C125" s="8">
        <f>资产负债表!B11</f>
        <v>35420246.619999997</v>
      </c>
      <c r="D125" s="8">
        <f>资产负债表!C11</f>
        <v>34741502.899999999</v>
      </c>
      <c r="E125" s="8">
        <f>资产负债表!D11</f>
        <v>140781985.58000001</v>
      </c>
      <c r="F125" s="155">
        <v>140780000</v>
      </c>
      <c r="G125" s="155">
        <f>F125</f>
        <v>140780000</v>
      </c>
      <c r="H125" s="155">
        <f>G125</f>
        <v>140780000</v>
      </c>
    </row>
    <row r="126" spans="1:8">
      <c r="B126" s="303"/>
      <c r="C126" s="5"/>
      <c r="D126" s="5"/>
      <c r="E126" s="5"/>
      <c r="F126" s="203">
        <v>0</v>
      </c>
      <c r="G126" s="203">
        <v>0</v>
      </c>
      <c r="H126" s="203">
        <v>0</v>
      </c>
    </row>
    <row r="127" spans="1:8">
      <c r="A127" s="20" t="s">
        <v>1007</v>
      </c>
      <c r="C127" s="10">
        <v>1130000</v>
      </c>
      <c r="D127" s="10"/>
      <c r="E127" s="10"/>
      <c r="F127" s="24">
        <f>F$211*F128</f>
        <v>0</v>
      </c>
      <c r="G127" s="24">
        <f>G$211*G128</f>
        <v>0</v>
      </c>
      <c r="H127" s="24">
        <f>H$211*H128</f>
        <v>0</v>
      </c>
    </row>
    <row r="128" spans="1:8">
      <c r="B128" s="294" t="s">
        <v>179</v>
      </c>
      <c r="C128" s="5">
        <f>C127/C$211</f>
        <v>9.5528232926614355E-5</v>
      </c>
      <c r="D128" s="5">
        <f>D127/D$211</f>
        <v>0</v>
      </c>
      <c r="E128" s="5">
        <f>E127/E$211</f>
        <v>0</v>
      </c>
      <c r="F128" s="34">
        <f>E128</f>
        <v>0</v>
      </c>
      <c r="G128" s="34">
        <f>F128</f>
        <v>0</v>
      </c>
      <c r="H128" s="34">
        <f>G128</f>
        <v>0</v>
      </c>
    </row>
    <row r="129" spans="1:9">
      <c r="A129" s="20" t="s">
        <v>1008</v>
      </c>
      <c r="C129" s="8"/>
      <c r="D129" s="8"/>
      <c r="E129" s="8"/>
      <c r="F129" s="24">
        <f>F$211*F130</f>
        <v>0</v>
      </c>
      <c r="G129" s="24">
        <f>G$211*G130</f>
        <v>0</v>
      </c>
      <c r="H129" s="24">
        <f>H$211*H130</f>
        <v>0</v>
      </c>
    </row>
    <row r="130" spans="1:9">
      <c r="B130" s="294" t="s">
        <v>179</v>
      </c>
      <c r="C130" s="5">
        <f>C129/C$211</f>
        <v>0</v>
      </c>
      <c r="D130" s="5">
        <f>D129/D$211</f>
        <v>0</v>
      </c>
      <c r="E130" s="5">
        <f>E129/E$211</f>
        <v>0</v>
      </c>
      <c r="F130" s="34">
        <f>E130</f>
        <v>0</v>
      </c>
      <c r="G130" s="34">
        <f>F130</f>
        <v>0</v>
      </c>
      <c r="H130" s="34">
        <f>G130</f>
        <v>0</v>
      </c>
    </row>
    <row r="131" spans="1:9">
      <c r="A131" s="20" t="s">
        <v>1009</v>
      </c>
      <c r="B131" s="294"/>
      <c r="C131" s="8">
        <f>C125-C127</f>
        <v>34290246.619999997</v>
      </c>
      <c r="D131" s="8">
        <f t="shared" ref="D131" si="30">D125-D127</f>
        <v>34741502.899999999</v>
      </c>
      <c r="E131" s="8">
        <f t="shared" ref="E131" si="31">E125-E127</f>
        <v>140781985.58000001</v>
      </c>
      <c r="F131" s="46">
        <f>F$211*F132</f>
        <v>147110313.60547048</v>
      </c>
      <c r="G131" s="46">
        <f>G$211*G132</f>
        <v>156643061.92710498</v>
      </c>
      <c r="H131" s="46">
        <f>H$211*H132</f>
        <v>157238305.56242797</v>
      </c>
    </row>
    <row r="132" spans="1:9">
      <c r="B132" s="294" t="s">
        <v>179</v>
      </c>
      <c r="C132" s="5">
        <f>C131/C$211</f>
        <v>2.8988377577224872E-3</v>
      </c>
      <c r="D132" s="5">
        <f>D131/D$211</f>
        <v>2.1621854372488544E-3</v>
      </c>
      <c r="E132" s="5">
        <f>E131/E$211</f>
        <v>7.1179177931445263E-3</v>
      </c>
      <c r="F132" s="34">
        <f>E132</f>
        <v>7.1179177931445263E-3</v>
      </c>
      <c r="G132" s="34">
        <f>F132</f>
        <v>7.1179177931445263E-3</v>
      </c>
      <c r="H132" s="34">
        <f>G132</f>
        <v>7.1179177931445263E-3</v>
      </c>
    </row>
    <row r="133" spans="1:9">
      <c r="A133" s="3" t="s">
        <v>17</v>
      </c>
      <c r="C133" s="10">
        <f>资产负债表!B14</f>
        <v>0</v>
      </c>
      <c r="D133" s="10">
        <f>资产负债表!C14</f>
        <v>0</v>
      </c>
      <c r="E133" s="10">
        <f>资产负债表!D14</f>
        <v>0</v>
      </c>
      <c r="F133" s="24">
        <f>F$211*F134</f>
        <v>0</v>
      </c>
      <c r="G133" s="24">
        <f>G$211*G134</f>
        <v>0</v>
      </c>
      <c r="H133" s="24">
        <f>H$211*H134</f>
        <v>0</v>
      </c>
    </row>
    <row r="134" spans="1:9">
      <c r="B134" s="294" t="s">
        <v>179</v>
      </c>
      <c r="C134" s="5">
        <f>C133/C$211</f>
        <v>0</v>
      </c>
      <c r="D134" s="5">
        <f>D133/D$211</f>
        <v>0</v>
      </c>
      <c r="E134" s="5">
        <f>E133/E$211</f>
        <v>0</v>
      </c>
      <c r="F134" s="34">
        <f>E134</f>
        <v>0</v>
      </c>
      <c r="G134" s="34">
        <f>F134</f>
        <v>0</v>
      </c>
      <c r="H134" s="34">
        <f>G134</f>
        <v>0</v>
      </c>
    </row>
    <row r="135" spans="1:9">
      <c r="A135" s="3" t="s">
        <v>18</v>
      </c>
      <c r="C135" s="8">
        <f>资产负债表!B15</f>
        <v>3156048075.2199998</v>
      </c>
      <c r="D135" s="8">
        <f>资产负债表!C15</f>
        <v>5258121138.7200003</v>
      </c>
      <c r="E135" s="8">
        <f>资产负债表!D15</f>
        <v>6353550235.1000004</v>
      </c>
      <c r="F135" s="33">
        <f>F13/F137</f>
        <v>7725389842.7152491</v>
      </c>
      <c r="G135" s="33">
        <f>G13/G137</f>
        <v>8225995104.5231962</v>
      </c>
      <c r="H135" s="33">
        <f>H13/H137</f>
        <v>8257253885.9203854</v>
      </c>
    </row>
    <row r="136" spans="1:9">
      <c r="B136" s="294" t="s">
        <v>179</v>
      </c>
      <c r="C136" s="5">
        <f>C135/C$211</f>
        <v>0.2668068103161142</v>
      </c>
      <c r="D136" s="5">
        <f>D135/D$211</f>
        <v>0.32724643450674518</v>
      </c>
      <c r="E136" s="5">
        <f>E135/E$211</f>
        <v>0.32123462445667172</v>
      </c>
      <c r="F136" s="138"/>
      <c r="G136" s="34"/>
      <c r="H136" s="34"/>
    </row>
    <row r="137" spans="1:9">
      <c r="B137" s="304" t="s">
        <v>182</v>
      </c>
      <c r="C137" s="8">
        <f>C13/C135</f>
        <v>1.0043677232955457</v>
      </c>
      <c r="D137" s="8">
        <f>D13/D135</f>
        <v>0.6343926279382035</v>
      </c>
      <c r="E137" s="8">
        <f>E13/E135</f>
        <v>0.61312366262556006</v>
      </c>
      <c r="F137" s="95">
        <v>0.6</v>
      </c>
      <c r="G137" s="95">
        <f t="shared" ref="G137:H138" si="32">F137</f>
        <v>0.6</v>
      </c>
      <c r="H137" s="95">
        <f t="shared" si="32"/>
        <v>0.6</v>
      </c>
      <c r="I137" s="202" t="s">
        <v>12358</v>
      </c>
    </row>
    <row r="138" spans="1:9">
      <c r="B138" s="305" t="s">
        <v>183</v>
      </c>
      <c r="C138" s="8">
        <f>2*C13/(B135+C135)</f>
        <v>2.0087354465910914</v>
      </c>
      <c r="D138" s="8">
        <f>2*D13/(C135+D135)</f>
        <v>0.79288001046701706</v>
      </c>
      <c r="E138" s="8">
        <f>2*E13/(D135+E135)</f>
        <v>0.67096490512174345</v>
      </c>
      <c r="F138" s="36">
        <f>E138</f>
        <v>0.67096490512174345</v>
      </c>
      <c r="G138" s="36">
        <f t="shared" si="32"/>
        <v>0.67096490512174345</v>
      </c>
      <c r="H138" s="36">
        <f t="shared" si="32"/>
        <v>0.67096490512174345</v>
      </c>
    </row>
    <row r="139" spans="1:9">
      <c r="A139" s="4" t="s">
        <v>1073</v>
      </c>
      <c r="C139" s="8">
        <f>资产负债表!B16</f>
        <v>0</v>
      </c>
      <c r="D139" s="8">
        <f>资产负债表!C16</f>
        <v>0</v>
      </c>
      <c r="E139" s="8">
        <f>资产负债表!D16</f>
        <v>0</v>
      </c>
      <c r="F139" s="24">
        <v>0</v>
      </c>
      <c r="G139" s="24">
        <v>0</v>
      </c>
      <c r="H139" s="24">
        <v>0</v>
      </c>
    </row>
    <row r="140" spans="1:9">
      <c r="B140" s="294" t="s">
        <v>179</v>
      </c>
      <c r="C140" s="5">
        <f>C139/C$211</f>
        <v>0</v>
      </c>
      <c r="D140" s="5">
        <f>D139/D$211</f>
        <v>0</v>
      </c>
      <c r="E140" s="5">
        <f>E139/E$211</f>
        <v>0</v>
      </c>
      <c r="F140" s="34">
        <f t="shared" ref="F140" si="33">E140</f>
        <v>0</v>
      </c>
      <c r="G140" s="34">
        <f t="shared" ref="G140" si="34">F140</f>
        <v>0</v>
      </c>
      <c r="H140" s="34">
        <f t="shared" ref="H140" si="35">G140</f>
        <v>0</v>
      </c>
    </row>
    <row r="141" spans="1:9">
      <c r="B141" s="301" t="s">
        <v>12354</v>
      </c>
      <c r="C141" s="5"/>
      <c r="D141" s="5"/>
      <c r="E141" s="5"/>
      <c r="F141" s="337">
        <f>E141</f>
        <v>0</v>
      </c>
      <c r="G141" s="337">
        <f>F141</f>
        <v>0</v>
      </c>
      <c r="H141" s="337">
        <f>G141</f>
        <v>0</v>
      </c>
    </row>
    <row r="142" spans="1:9">
      <c r="A142" t="s">
        <v>286</v>
      </c>
      <c r="C142" s="8">
        <f>资产负债表!B17</f>
        <v>0</v>
      </c>
      <c r="D142" s="8">
        <f>资产负债表!C17</f>
        <v>0</v>
      </c>
      <c r="E142" s="8">
        <f>资产负债表!D17</f>
        <v>0</v>
      </c>
      <c r="F142" s="24">
        <f>F$211*F143</f>
        <v>0</v>
      </c>
      <c r="G142" s="24">
        <f>G$211*G143</f>
        <v>0</v>
      </c>
      <c r="H142" s="24">
        <f>H$211*H143</f>
        <v>0</v>
      </c>
    </row>
    <row r="143" spans="1:9">
      <c r="B143" s="294" t="s">
        <v>179</v>
      </c>
      <c r="C143" s="5">
        <f>C142/C$211</f>
        <v>0</v>
      </c>
      <c r="D143" s="5">
        <f>D142/D$211</f>
        <v>0</v>
      </c>
      <c r="E143" s="5">
        <f>E142/E$211</f>
        <v>0</v>
      </c>
      <c r="F143" s="34">
        <f t="shared" ref="F143:H145" si="36">E143</f>
        <v>0</v>
      </c>
      <c r="G143" s="34">
        <f t="shared" si="36"/>
        <v>0</v>
      </c>
      <c r="H143" s="34">
        <f t="shared" si="36"/>
        <v>0</v>
      </c>
    </row>
    <row r="144" spans="1:9">
      <c r="A144" s="4" t="s">
        <v>648</v>
      </c>
      <c r="B144" s="294"/>
      <c r="C144" s="10">
        <f>资产负债表!B18</f>
        <v>718776044.07000005</v>
      </c>
      <c r="D144" s="10">
        <f>资产负债表!C18</f>
        <v>522165369.87</v>
      </c>
      <c r="E144" s="10">
        <f>资产负债表!D18</f>
        <v>308356521.52999997</v>
      </c>
      <c r="F144" s="24">
        <f>F$211*F145</f>
        <v>322217536.55259323</v>
      </c>
      <c r="G144" s="24">
        <f>G$211*G145</f>
        <v>343097232.92120129</v>
      </c>
      <c r="H144" s="24">
        <f>H$211*H145</f>
        <v>344401002.4063018</v>
      </c>
    </row>
    <row r="145" spans="1:8">
      <c r="B145" s="297" t="s">
        <v>294</v>
      </c>
      <c r="C145" s="5">
        <f>C144/C$211</f>
        <v>6.0764075539813625E-2</v>
      </c>
      <c r="D145" s="5">
        <f>D144/D$211</f>
        <v>3.2497683298800976E-2</v>
      </c>
      <c r="E145" s="5">
        <f>E144/E$211</f>
        <v>1.5590463241359121E-2</v>
      </c>
      <c r="F145" s="34">
        <f t="shared" si="36"/>
        <v>1.5590463241359121E-2</v>
      </c>
      <c r="G145" s="34">
        <f>F145</f>
        <v>1.5590463241359121E-2</v>
      </c>
      <c r="H145" s="34">
        <f>G145</f>
        <v>1.5590463241359121E-2</v>
      </c>
    </row>
    <row r="146" spans="1:8" s="6" customFormat="1">
      <c r="A146" s="6" t="s">
        <v>19</v>
      </c>
      <c r="B146" s="292"/>
      <c r="C146" s="7">
        <f>C100+C103+C105+C107+C109+C112+C117+C122+C125+C133+C135+C139+C142+C144</f>
        <v>9016190343.2099991</v>
      </c>
      <c r="D146" s="7">
        <f>D100+D103+D105+D107+D109+D112+D117+D122+D125+D133+D135+D139+D142+D144</f>
        <v>12642412941.980001</v>
      </c>
      <c r="E146" s="7">
        <f>E100+E103+E105+E107+E109+E112+E117+E122+E125+E133+E135+E139+E142+E144</f>
        <v>15807956206.070002</v>
      </c>
      <c r="F146" s="7">
        <f t="shared" ref="F146:H146" si="37">F100+F103+F105+F107+F109+F112+F117+F122+F125+F133+F135+F139+F142+F144</f>
        <v>16595621510.949024</v>
      </c>
      <c r="G146" s="7">
        <f t="shared" si="37"/>
        <v>17785363217.17086</v>
      </c>
      <c r="H146" s="7">
        <f t="shared" si="37"/>
        <v>17859653039.414421</v>
      </c>
    </row>
    <row r="147" spans="1:8">
      <c r="A147" s="3" t="s">
        <v>1</v>
      </c>
      <c r="C147" s="10"/>
      <c r="D147" s="327"/>
      <c r="E147" s="327"/>
    </row>
    <row r="148" spans="1:8">
      <c r="A148" s="3" t="s">
        <v>20</v>
      </c>
      <c r="C148" s="10">
        <f>资产负债表!B21</f>
        <v>0</v>
      </c>
      <c r="D148" s="10">
        <f>资产负债表!C21</f>
        <v>0</v>
      </c>
      <c r="E148" s="10">
        <f>资产负债表!D21</f>
        <v>0</v>
      </c>
      <c r="F148" s="24">
        <f>F$211*F149</f>
        <v>0</v>
      </c>
      <c r="G148" s="24">
        <f>G$211*G149</f>
        <v>0</v>
      </c>
      <c r="H148" s="24">
        <f>H$211*H149</f>
        <v>0</v>
      </c>
    </row>
    <row r="149" spans="1:8">
      <c r="B149" s="294" t="s">
        <v>179</v>
      </c>
      <c r="C149" s="5">
        <f>C148/C$211</f>
        <v>0</v>
      </c>
      <c r="D149" s="5">
        <f>D148/D$211</f>
        <v>0</v>
      </c>
      <c r="E149" s="5">
        <f>E148/E$211</f>
        <v>0</v>
      </c>
      <c r="F149" s="32">
        <f>E149</f>
        <v>0</v>
      </c>
      <c r="G149" s="32">
        <f>F149</f>
        <v>0</v>
      </c>
      <c r="H149" s="32">
        <f>G149</f>
        <v>0</v>
      </c>
    </row>
    <row r="150" spans="1:8">
      <c r="A150" s="20" t="s">
        <v>877</v>
      </c>
      <c r="B150" s="294"/>
      <c r="C150" s="10">
        <f>资产负债表!B22</f>
        <v>0</v>
      </c>
      <c r="D150" s="10">
        <f>资产负债表!C22</f>
        <v>0</v>
      </c>
      <c r="E150" s="10">
        <f>资产负债表!D22</f>
        <v>0</v>
      </c>
      <c r="F150" s="24">
        <f>F$211*F151</f>
        <v>0</v>
      </c>
      <c r="G150" s="24">
        <f t="shared" ref="G150:H150" si="38">G$211*G151</f>
        <v>0</v>
      </c>
      <c r="H150" s="24">
        <f t="shared" si="38"/>
        <v>0</v>
      </c>
    </row>
    <row r="151" spans="1:8">
      <c r="B151" s="294"/>
      <c r="C151" s="5">
        <f>C150/C$211</f>
        <v>0</v>
      </c>
      <c r="D151" s="5">
        <f>D150/D$211</f>
        <v>0</v>
      </c>
      <c r="E151" s="5">
        <f>E150/E$211</f>
        <v>0</v>
      </c>
      <c r="F151" s="32">
        <f>E151</f>
        <v>0</v>
      </c>
      <c r="G151" s="32">
        <f>F151</f>
        <v>0</v>
      </c>
      <c r="H151" s="32">
        <f>G151</f>
        <v>0</v>
      </c>
    </row>
    <row r="152" spans="1:8">
      <c r="A152" s="3" t="s">
        <v>21</v>
      </c>
      <c r="C152" s="10">
        <f>资产负债表!B23</f>
        <v>8807610.3599999994</v>
      </c>
      <c r="D152" s="10">
        <f>资产负债表!C23</f>
        <v>0</v>
      </c>
      <c r="E152" s="10">
        <f>资产负债表!D23</f>
        <v>0</v>
      </c>
      <c r="F152" s="24">
        <f>F$211*F153</f>
        <v>0</v>
      </c>
      <c r="G152" s="24">
        <f t="shared" ref="G152:H152" si="39">G$211*G153</f>
        <v>0</v>
      </c>
      <c r="H152" s="24">
        <f t="shared" si="39"/>
        <v>0</v>
      </c>
    </row>
    <row r="153" spans="1:8">
      <c r="B153" s="294" t="s">
        <v>179</v>
      </c>
      <c r="C153" s="5">
        <f>C152/C$211</f>
        <v>7.4458004778490418E-4</v>
      </c>
      <c r="D153" s="5">
        <f>D152/D$211</f>
        <v>0</v>
      </c>
      <c r="E153" s="5">
        <f>E152/E$211</f>
        <v>0</v>
      </c>
      <c r="F153" s="32">
        <f>E153</f>
        <v>0</v>
      </c>
      <c r="G153" s="32">
        <f>F153</f>
        <v>0</v>
      </c>
      <c r="H153" s="32">
        <f>G153</f>
        <v>0</v>
      </c>
    </row>
    <row r="154" spans="1:8">
      <c r="A154" s="20" t="s">
        <v>878</v>
      </c>
      <c r="B154" s="294"/>
      <c r="C154" s="10">
        <f>资产负债表!B24</f>
        <v>0</v>
      </c>
      <c r="D154" s="10">
        <f>资产负债表!C24</f>
        <v>0</v>
      </c>
      <c r="E154" s="10">
        <f>资产负债表!D24</f>
        <v>0</v>
      </c>
      <c r="F154" s="24">
        <f>F$211*F155</f>
        <v>0</v>
      </c>
      <c r="G154" s="24">
        <f t="shared" ref="G154:H154" si="40">G$211*G155</f>
        <v>0</v>
      </c>
      <c r="H154" s="24">
        <f t="shared" si="40"/>
        <v>0</v>
      </c>
    </row>
    <row r="155" spans="1:8">
      <c r="B155" s="294" t="s">
        <v>179</v>
      </c>
      <c r="C155" s="5">
        <f>C154/C$211</f>
        <v>0</v>
      </c>
      <c r="D155" s="5">
        <f>D154/D$211</f>
        <v>0</v>
      </c>
      <c r="E155" s="5">
        <f>E154/E$211</f>
        <v>0</v>
      </c>
      <c r="F155" s="5">
        <f>E155</f>
        <v>0</v>
      </c>
      <c r="G155" s="5">
        <f>F155</f>
        <v>0</v>
      </c>
      <c r="H155" s="5">
        <f>G155</f>
        <v>0</v>
      </c>
    </row>
    <row r="156" spans="1:8">
      <c r="A156" s="3" t="s">
        <v>22</v>
      </c>
      <c r="C156" s="8">
        <f>资产负债表!B25</f>
        <v>0</v>
      </c>
      <c r="D156" s="8">
        <f>资产负债表!C25</f>
        <v>0</v>
      </c>
      <c r="E156" s="8">
        <f>资产负债表!D25</f>
        <v>0</v>
      </c>
      <c r="F156" s="24">
        <f>F$211*F157</f>
        <v>0</v>
      </c>
      <c r="G156" s="24">
        <f>G$211*G157</f>
        <v>0</v>
      </c>
      <c r="H156" s="24">
        <f>H$211*H157</f>
        <v>0</v>
      </c>
    </row>
    <row r="157" spans="1:8">
      <c r="B157" s="294" t="s">
        <v>179</v>
      </c>
      <c r="C157" s="5">
        <f>C156/C$211</f>
        <v>0</v>
      </c>
      <c r="D157" s="5">
        <f>D156/D$211</f>
        <v>0</v>
      </c>
      <c r="E157" s="5">
        <f>E156/E$211</f>
        <v>0</v>
      </c>
      <c r="F157" s="32">
        <f>E157</f>
        <v>0</v>
      </c>
      <c r="G157" s="32">
        <f>F157</f>
        <v>0</v>
      </c>
      <c r="H157" s="32">
        <f>G157</f>
        <v>0</v>
      </c>
    </row>
    <row r="158" spans="1:8">
      <c r="A158" s="3" t="s">
        <v>23</v>
      </c>
      <c r="C158" s="10">
        <f>资产负债表!B26</f>
        <v>0</v>
      </c>
      <c r="D158" s="10">
        <f>资产负债表!C26</f>
        <v>0</v>
      </c>
      <c r="E158" s="10">
        <f>资产负债表!D26</f>
        <v>0</v>
      </c>
      <c r="F158" s="125">
        <f>F$211*F159</f>
        <v>0</v>
      </c>
      <c r="G158" s="125">
        <f>G$211*G159</f>
        <v>0</v>
      </c>
      <c r="H158" s="125">
        <f>H$211*H159</f>
        <v>0</v>
      </c>
    </row>
    <row r="159" spans="1:8">
      <c r="B159" s="294" t="s">
        <v>179</v>
      </c>
      <c r="C159" s="5">
        <f>C158/C$211</f>
        <v>0</v>
      </c>
      <c r="D159" s="5">
        <f>D158/D$211</f>
        <v>0</v>
      </c>
      <c r="E159" s="5">
        <f>E158/E$211</f>
        <v>0</v>
      </c>
      <c r="F159" s="32">
        <f>E159</f>
        <v>0</v>
      </c>
      <c r="G159" s="32">
        <f>F159</f>
        <v>0</v>
      </c>
      <c r="H159" s="32">
        <f>G159</f>
        <v>0</v>
      </c>
    </row>
    <row r="160" spans="1:8">
      <c r="A160" s="3" t="s">
        <v>24</v>
      </c>
      <c r="C160" s="8">
        <f>资产负债表!B27</f>
        <v>4283539.2</v>
      </c>
      <c r="D160" s="8">
        <f>资产负债表!C27</f>
        <v>12805376.909999847</v>
      </c>
      <c r="E160" s="8">
        <f>资产负债表!D27</f>
        <v>39427869.840000004</v>
      </c>
      <c r="F160" s="24">
        <f>F$211*F161</f>
        <v>41200202.377185933</v>
      </c>
      <c r="G160" s="24">
        <f>G$211*G161</f>
        <v>43869975.491227582</v>
      </c>
      <c r="H160" s="24">
        <f>H$211*H161</f>
        <v>44036681.398094244</v>
      </c>
    </row>
    <row r="161" spans="1:9">
      <c r="B161" s="294" t="s">
        <v>179</v>
      </c>
      <c r="C161" s="5">
        <f>C160/C$211</f>
        <v>3.6212294729901184E-4</v>
      </c>
      <c r="D161" s="5">
        <f>D160/D$211</f>
        <v>7.9696032589552724E-4</v>
      </c>
      <c r="E161" s="5">
        <f>E160/E$211</f>
        <v>1.9934676665037164E-3</v>
      </c>
      <c r="F161" s="32">
        <f>E161</f>
        <v>1.9934676665037164E-3</v>
      </c>
      <c r="G161" s="32">
        <f>F161</f>
        <v>1.9934676665037164E-3</v>
      </c>
      <c r="H161" s="32">
        <f>G161</f>
        <v>1.9934676665037164E-3</v>
      </c>
    </row>
    <row r="162" spans="1:9">
      <c r="A162" s="20" t="s">
        <v>1010</v>
      </c>
      <c r="B162" s="294"/>
      <c r="C162" s="10">
        <f>资产负债表!B28</f>
        <v>0</v>
      </c>
      <c r="D162" s="10">
        <f>资产负债表!C28</f>
        <v>0</v>
      </c>
      <c r="E162" s="10">
        <f>资产负债表!D28</f>
        <v>0</v>
      </c>
      <c r="F162" s="24">
        <f>F$211*F163</f>
        <v>0</v>
      </c>
      <c r="G162" s="24">
        <f>G$211*G163</f>
        <v>0</v>
      </c>
      <c r="H162" s="24">
        <f>H$211*H163</f>
        <v>0</v>
      </c>
    </row>
    <row r="163" spans="1:9">
      <c r="B163" s="294" t="s">
        <v>179</v>
      </c>
      <c r="C163" s="5">
        <f>C162/C$211</f>
        <v>0</v>
      </c>
      <c r="D163" s="5">
        <f>D162/D$211</f>
        <v>0</v>
      </c>
      <c r="E163" s="5">
        <f>E162/E$211</f>
        <v>0</v>
      </c>
      <c r="F163" s="5">
        <f>E163</f>
        <v>0</v>
      </c>
      <c r="G163" s="5">
        <f t="shared" ref="G163:H163" si="41">F163</f>
        <v>0</v>
      </c>
      <c r="H163" s="5">
        <f t="shared" si="41"/>
        <v>0</v>
      </c>
    </row>
    <row r="164" spans="1:9">
      <c r="A164" s="20" t="s">
        <v>1011</v>
      </c>
      <c r="B164" s="294"/>
      <c r="C164" s="10">
        <f>资产负债表!B29</f>
        <v>0</v>
      </c>
      <c r="D164" s="10">
        <f>资产负债表!C29</f>
        <v>0</v>
      </c>
      <c r="E164" s="10">
        <f>资产负债表!D29</f>
        <v>0</v>
      </c>
      <c r="F164" s="24">
        <f>F$211*F165</f>
        <v>0</v>
      </c>
      <c r="G164" s="24">
        <f>G$211*G165</f>
        <v>0</v>
      </c>
      <c r="H164" s="24">
        <f>H$211*H165</f>
        <v>0</v>
      </c>
    </row>
    <row r="165" spans="1:9">
      <c r="B165" s="294" t="s">
        <v>179</v>
      </c>
      <c r="C165" s="5">
        <f>C164/C$211</f>
        <v>0</v>
      </c>
      <c r="D165" s="5">
        <f>D164/D$211</f>
        <v>0</v>
      </c>
      <c r="E165" s="5">
        <f>E164/E$211</f>
        <v>0</v>
      </c>
      <c r="F165" s="5">
        <f>E165</f>
        <v>0</v>
      </c>
      <c r="G165" s="5">
        <f t="shared" ref="G165:H165" si="42">F165</f>
        <v>0</v>
      </c>
      <c r="H165" s="5">
        <f t="shared" si="42"/>
        <v>0</v>
      </c>
    </row>
    <row r="166" spans="1:9">
      <c r="A166" s="3" t="s">
        <v>25</v>
      </c>
      <c r="C166" s="10">
        <f>资产负债表!B30</f>
        <v>13924937.800000001</v>
      </c>
      <c r="D166" s="10">
        <f>资产负债表!C30</f>
        <v>13459730.779999999</v>
      </c>
      <c r="E166" s="10">
        <f>资产负债表!D30</f>
        <v>16030326.140000001</v>
      </c>
      <c r="F166" s="24">
        <f>F$211*F167</f>
        <v>16750909.542423652</v>
      </c>
      <c r="G166" s="24">
        <f>G$211*G167</f>
        <v>17836368.480772704</v>
      </c>
      <c r="H166" s="24">
        <f>H$211*H167</f>
        <v>17904146.68099964</v>
      </c>
    </row>
    <row r="167" spans="1:9">
      <c r="B167" s="294" t="s">
        <v>179</v>
      </c>
      <c r="C167" s="5">
        <f>C166/C$211</f>
        <v>1.1771900014575373E-3</v>
      </c>
      <c r="D167" s="5">
        <f>D166/D$211</f>
        <v>8.37684943152133E-4</v>
      </c>
      <c r="E167" s="5">
        <f>E166/E$211</f>
        <v>8.104910808846102E-4</v>
      </c>
      <c r="F167" s="32">
        <f>E167</f>
        <v>8.104910808846102E-4</v>
      </c>
      <c r="G167" s="32">
        <f>F167</f>
        <v>8.104910808846102E-4</v>
      </c>
      <c r="H167" s="32">
        <f>G167</f>
        <v>8.104910808846102E-4</v>
      </c>
    </row>
    <row r="168" spans="1:9">
      <c r="A168" s="3" t="s">
        <v>26</v>
      </c>
      <c r="C168" s="8">
        <f>资产负债表!B31</f>
        <v>1598571677.47</v>
      </c>
      <c r="D168" s="8">
        <f>资产负债表!C31</f>
        <v>1618612151.98</v>
      </c>
      <c r="E168" s="8">
        <f>资产负债表!D31</f>
        <v>1760640111.8900001</v>
      </c>
      <c r="F168" s="31">
        <f>F182</f>
        <v>1764590004.8199999</v>
      </c>
      <c r="G168" s="31">
        <f>G182</f>
        <v>1764590004.8199999</v>
      </c>
      <c r="H168" s="31">
        <f>H182</f>
        <v>1764590004.8199999</v>
      </c>
    </row>
    <row r="169" spans="1:9">
      <c r="B169" s="294" t="s">
        <v>179</v>
      </c>
      <c r="C169" s="5">
        <f>C168/C$211</f>
        <v>0.13514046686304673</v>
      </c>
      <c r="D169" s="5">
        <f>D168/D$211</f>
        <v>0.10073656380493504</v>
      </c>
      <c r="E169" s="5">
        <f>E168/E$211</f>
        <v>8.9017721465679878E-2</v>
      </c>
    </row>
    <row r="170" spans="1:9">
      <c r="A170" s="3" t="s">
        <v>184</v>
      </c>
      <c r="B170" s="294"/>
      <c r="C170" s="10">
        <v>2645170000</v>
      </c>
      <c r="D170" s="10">
        <v>2904230000</v>
      </c>
      <c r="E170" s="10">
        <v>2904230001</v>
      </c>
      <c r="F170" s="126">
        <f>E170+F174-E174</f>
        <v>2762202042.0410957</v>
      </c>
      <c r="G170" s="126">
        <f>F170+G174-F174</f>
        <v>2627119793.690197</v>
      </c>
      <c r="H170" s="126">
        <f>G170+H174-G174</f>
        <v>2498643584.1235032</v>
      </c>
      <c r="I170" s="161" t="s">
        <v>716</v>
      </c>
    </row>
    <row r="171" spans="1:9">
      <c r="B171" s="294" t="s">
        <v>179</v>
      </c>
      <c r="C171" s="5">
        <f>C170/C$211</f>
        <v>0.22361806715972787</v>
      </c>
      <c r="D171" s="5">
        <f>D170/D$211</f>
        <v>0.18074876698616399</v>
      </c>
      <c r="E171" s="5">
        <f>E170/E$211</f>
        <v>0.14683746868845693</v>
      </c>
      <c r="F171" s="339"/>
      <c r="G171" s="36"/>
      <c r="H171" s="32"/>
      <c r="I171" s="20"/>
    </row>
    <row r="172" spans="1:9">
      <c r="B172" s="306" t="s">
        <v>646</v>
      </c>
      <c r="C172" s="10">
        <f>C2/C170</f>
        <v>3.5468184934465459</v>
      </c>
      <c r="D172" s="10">
        <f>D2/D170</f>
        <v>4.0906103656080957</v>
      </c>
      <c r="E172" s="10">
        <f>E2/E170</f>
        <v>4.8170443959269598</v>
      </c>
      <c r="F172" s="123">
        <f t="shared" ref="F172:H172" si="43">E172</f>
        <v>4.8170443959269598</v>
      </c>
      <c r="G172" s="123">
        <f t="shared" si="43"/>
        <v>4.8170443959269598</v>
      </c>
      <c r="H172" s="123">
        <f t="shared" si="43"/>
        <v>4.8170443959269598</v>
      </c>
    </row>
    <row r="173" spans="1:9">
      <c r="B173" s="306" t="s">
        <v>647</v>
      </c>
      <c r="C173" s="5"/>
      <c r="D173" s="5">
        <f>D172-C172</f>
        <v>0.54379187216154978</v>
      </c>
      <c r="E173" s="5">
        <f>E172-D172</f>
        <v>0.72643403031886411</v>
      </c>
      <c r="F173" s="32"/>
      <c r="G173" s="32"/>
      <c r="H173" s="32"/>
    </row>
    <row r="174" spans="1:9">
      <c r="A174" s="3" t="s">
        <v>185</v>
      </c>
      <c r="B174" s="294"/>
      <c r="C174" s="10">
        <v>1046598322.53</v>
      </c>
      <c r="D174" s="10">
        <v>1285617848.02</v>
      </c>
      <c r="E174" s="10">
        <v>1143589889.1099999</v>
      </c>
      <c r="F174" s="126">
        <f>E170*F177+E174</f>
        <v>1001561930.151096</v>
      </c>
      <c r="G174" s="37">
        <f>F170*G177+F174</f>
        <v>866479681.80019712</v>
      </c>
      <c r="H174" s="37">
        <f>G170*H177+G174</f>
        <v>738003472.23350334</v>
      </c>
    </row>
    <row r="175" spans="1:9">
      <c r="B175" s="294" t="s">
        <v>179</v>
      </c>
      <c r="C175" s="5">
        <f t="shared" ref="C175:D175" si="44">C174/C$211</f>
        <v>8.8477600296681155E-2</v>
      </c>
      <c r="D175" s="5">
        <f t="shared" si="44"/>
        <v>8.0012203181228952E-2</v>
      </c>
      <c r="E175" s="5">
        <f t="shared" ref="E175" si="45">E174/E$211</f>
        <v>5.7819747222777045E-2</v>
      </c>
      <c r="F175" s="38">
        <f>F174/F$211</f>
        <v>4.8460473700557449E-2</v>
      </c>
      <c r="G175" s="38">
        <f>G174/G$211</f>
        <v>3.9373152366964953E-2</v>
      </c>
      <c r="H175" s="38">
        <f>H174/H$211</f>
        <v>3.340819546244532E-2</v>
      </c>
    </row>
    <row r="176" spans="1:9">
      <c r="B176" s="291" t="s">
        <v>189</v>
      </c>
      <c r="C176" s="5">
        <f>C174/C170</f>
        <v>0.3956639166972255</v>
      </c>
      <c r="D176" s="5">
        <f>D174/D170</f>
        <v>0.44267081051431878</v>
      </c>
      <c r="E176" s="5">
        <f>E174/E170</f>
        <v>0.39376698426647783</v>
      </c>
      <c r="F176" s="39">
        <f>F174/F$170</f>
        <v>0.36259546365804723</v>
      </c>
      <c r="G176" s="39">
        <f>G174/G$170</f>
        <v>0.3298211539044788</v>
      </c>
      <c r="H176" s="39">
        <f>H174/H$170</f>
        <v>0.29536164218170669</v>
      </c>
    </row>
    <row r="177" spans="1:12">
      <c r="B177" s="291" t="s">
        <v>190</v>
      </c>
      <c r="C177" s="157"/>
      <c r="D177" s="157">
        <f>(D174-C174)/C170</f>
        <v>9.0360742594993895E-2</v>
      </c>
      <c r="E177" s="157">
        <f>(E174-D174)/D170</f>
        <v>-4.8903826112256979E-2</v>
      </c>
      <c r="F177" s="94">
        <f>E177</f>
        <v>-4.8903826112256979E-2</v>
      </c>
      <c r="G177" s="94">
        <f>F177</f>
        <v>-4.8903826112256979E-2</v>
      </c>
      <c r="H177" s="94">
        <f>G177</f>
        <v>-4.8903826112256979E-2</v>
      </c>
    </row>
    <row r="178" spans="1:12" s="6" customFormat="1">
      <c r="A178" s="6" t="s">
        <v>186</v>
      </c>
      <c r="B178" s="307"/>
      <c r="C178" s="18">
        <f t="shared" ref="C178:D178" si="46">C170-C174</f>
        <v>1598571677.47</v>
      </c>
      <c r="D178" s="18">
        <f t="shared" si="46"/>
        <v>1618612151.98</v>
      </c>
      <c r="E178" s="18">
        <f t="shared" ref="E178" si="47">E170-E174</f>
        <v>1760640111.8900001</v>
      </c>
      <c r="F178" s="40">
        <f t="shared" ref="F178:H178" si="48">F170-F174</f>
        <v>1760640111.8899999</v>
      </c>
      <c r="G178" s="40">
        <f t="shared" si="48"/>
        <v>1760640111.8899999</v>
      </c>
      <c r="H178" s="40">
        <f t="shared" si="48"/>
        <v>1760640111.8899999</v>
      </c>
    </row>
    <row r="179" spans="1:12">
      <c r="B179" s="294" t="s">
        <v>179</v>
      </c>
      <c r="C179" s="5">
        <f t="shared" ref="C179:D179" si="49">C178/C$211</f>
        <v>0.13514046686304673</v>
      </c>
      <c r="D179" s="5">
        <f t="shared" si="49"/>
        <v>0.10073656380493504</v>
      </c>
      <c r="E179" s="5">
        <f t="shared" ref="E179" si="50">E178/E$211</f>
        <v>8.9017721465679878E-2</v>
      </c>
      <c r="F179" s="38">
        <f>F178/F$211</f>
        <v>8.5188395514913626E-2</v>
      </c>
      <c r="G179" s="38">
        <f>G178/G$211</f>
        <v>8.000412801926525E-2</v>
      </c>
      <c r="H179" s="38">
        <f>H178/H$211</f>
        <v>7.9701263219032925E-2</v>
      </c>
    </row>
    <row r="180" spans="1:12">
      <c r="A180" s="3" t="s">
        <v>187</v>
      </c>
      <c r="B180" s="294"/>
      <c r="C180" s="3">
        <v>2210260.88</v>
      </c>
      <c r="D180" s="10">
        <v>0</v>
      </c>
      <c r="E180" s="10">
        <v>-3949892.93</v>
      </c>
      <c r="F180" s="35">
        <f t="shared" ref="F180:H181" si="51">E180</f>
        <v>-3949892.93</v>
      </c>
      <c r="G180" s="35">
        <f t="shared" si="51"/>
        <v>-3949892.93</v>
      </c>
      <c r="H180" s="35">
        <f t="shared" si="51"/>
        <v>-3949892.93</v>
      </c>
    </row>
    <row r="181" spans="1:12">
      <c r="B181" s="291" t="s">
        <v>191</v>
      </c>
      <c r="C181" s="5"/>
      <c r="D181" s="5">
        <f>(D180-C180)/C170</f>
        <v>-8.3558367893178881E-4</v>
      </c>
      <c r="E181" s="5">
        <f>(E180-D180)/D170</f>
        <v>-1.3600482503107537E-3</v>
      </c>
      <c r="F181" s="32">
        <f t="shared" si="51"/>
        <v>-1.3600482503107537E-3</v>
      </c>
      <c r="G181" s="32">
        <f t="shared" si="51"/>
        <v>-1.3600482503107537E-3</v>
      </c>
      <c r="H181" s="32">
        <f t="shared" si="51"/>
        <v>-1.3600482503107537E-3</v>
      </c>
    </row>
    <row r="182" spans="1:12" s="6" customFormat="1">
      <c r="A182" s="6" t="s">
        <v>188</v>
      </c>
      <c r="B182" s="308"/>
      <c r="C182" s="18">
        <f t="shared" ref="C182:D182" si="52">C178-C180</f>
        <v>1596361416.5899999</v>
      </c>
      <c r="D182" s="18">
        <f t="shared" si="52"/>
        <v>1618612151.98</v>
      </c>
      <c r="E182" s="18">
        <f t="shared" ref="E182" si="53">E178-E180</f>
        <v>1764590004.8200002</v>
      </c>
      <c r="F182" s="40">
        <f t="shared" ref="F182:H182" si="54">F178-F180</f>
        <v>1764590004.8199999</v>
      </c>
      <c r="G182" s="40">
        <f t="shared" si="54"/>
        <v>1764590004.8199999</v>
      </c>
      <c r="H182" s="40">
        <f t="shared" si="54"/>
        <v>1764590004.8199999</v>
      </c>
      <c r="I182" s="18"/>
      <c r="J182" s="18"/>
      <c r="K182" s="18"/>
      <c r="L182" s="18"/>
    </row>
    <row r="183" spans="1:12">
      <c r="B183" s="294" t="s">
        <v>179</v>
      </c>
      <c r="C183" s="5"/>
      <c r="D183" s="5"/>
      <c r="E183" s="5"/>
    </row>
    <row r="184" spans="1:12">
      <c r="A184" s="3" t="s">
        <v>27</v>
      </c>
      <c r="C184" s="8">
        <f>资产负债表!B32</f>
        <v>305795847.94</v>
      </c>
      <c r="D184" s="8">
        <f>资产负债表!C32</f>
        <v>510641550.01999998</v>
      </c>
      <c r="E184" s="8">
        <f>资产负债表!D32</f>
        <v>527105766.16000003</v>
      </c>
      <c r="F184" s="24">
        <f>F$211*F185</f>
        <v>550799835.95618069</v>
      </c>
      <c r="G184" s="24">
        <f>G$211*G185</f>
        <v>586491665.32614112</v>
      </c>
      <c r="H184" s="24">
        <f>H$211*H185</f>
        <v>588720333.65438044</v>
      </c>
      <c r="I184" s="20" t="s">
        <v>12359</v>
      </c>
    </row>
    <row r="185" spans="1:12">
      <c r="B185" s="294" t="s">
        <v>179</v>
      </c>
      <c r="C185" s="5">
        <f>C184/C$211</f>
        <v>2.5851448663720234E-2</v>
      </c>
      <c r="D185" s="5">
        <f>D184/D$211</f>
        <v>3.1780482447333232E-2</v>
      </c>
      <c r="E185" s="5">
        <f>E184/E$211</f>
        <v>2.6650394909278435E-2</v>
      </c>
      <c r="F185" s="32">
        <f>E185</f>
        <v>2.6650394909278435E-2</v>
      </c>
      <c r="G185" s="32">
        <f>F185</f>
        <v>2.6650394909278435E-2</v>
      </c>
      <c r="H185" s="32">
        <f>G185</f>
        <v>2.6650394909278435E-2</v>
      </c>
    </row>
    <row r="186" spans="1:12">
      <c r="A186" s="3" t="s">
        <v>28</v>
      </c>
      <c r="C186" s="8">
        <f>资产负债表!B33</f>
        <v>0</v>
      </c>
      <c r="D186" s="8">
        <f>资产负债表!C33</f>
        <v>0</v>
      </c>
      <c r="E186" s="8">
        <f>资产负债表!D33</f>
        <v>0</v>
      </c>
      <c r="F186" s="24">
        <f>F$211*F187</f>
        <v>0</v>
      </c>
      <c r="G186" s="24">
        <f>G$211*G187</f>
        <v>0</v>
      </c>
      <c r="H186" s="24">
        <f>H$211*H187</f>
        <v>0</v>
      </c>
    </row>
    <row r="187" spans="1:12">
      <c r="B187" s="294" t="s">
        <v>179</v>
      </c>
      <c r="C187" s="158">
        <f>C186/C$211</f>
        <v>0</v>
      </c>
      <c r="D187" s="158">
        <f>D186/D$211</f>
        <v>0</v>
      </c>
      <c r="E187" s="158">
        <f>E186/E$211</f>
        <v>0</v>
      </c>
      <c r="F187" s="32">
        <f>E187</f>
        <v>0</v>
      </c>
      <c r="G187" s="32">
        <f>F187</f>
        <v>0</v>
      </c>
      <c r="H187" s="32">
        <f>G187</f>
        <v>0</v>
      </c>
    </row>
    <row r="188" spans="1:12">
      <c r="A188" s="3" t="s">
        <v>29</v>
      </c>
      <c r="C188" s="3">
        <f>资产负债表!B34</f>
        <v>0</v>
      </c>
      <c r="D188" s="3">
        <f>资产负债表!C34</f>
        <v>1782340.68</v>
      </c>
      <c r="E188" s="3">
        <f>资产负债表!D34</f>
        <v>1803537.15</v>
      </c>
    </row>
    <row r="189" spans="1:12">
      <c r="B189" s="294" t="s">
        <v>179</v>
      </c>
      <c r="F189" s="32">
        <f>E189</f>
        <v>0</v>
      </c>
      <c r="G189" s="32">
        <f>F189</f>
        <v>0</v>
      </c>
      <c r="H189" s="32">
        <f>G189</f>
        <v>0</v>
      </c>
    </row>
    <row r="190" spans="1:12">
      <c r="A190" s="3" t="s">
        <v>30</v>
      </c>
      <c r="C190" s="3">
        <f>资产负债表!B35</f>
        <v>0</v>
      </c>
      <c r="D190" s="3">
        <f>资产负债表!C35</f>
        <v>0</v>
      </c>
      <c r="E190" s="3">
        <f>资产负债表!D35</f>
        <v>0</v>
      </c>
    </row>
    <row r="191" spans="1:12">
      <c r="B191" s="294" t="s">
        <v>179</v>
      </c>
      <c r="F191" s="32"/>
      <c r="G191" s="32"/>
      <c r="H191" s="32"/>
    </row>
    <row r="192" spans="1:12">
      <c r="A192" s="3" t="s">
        <v>31</v>
      </c>
      <c r="C192" s="3">
        <f>资产负债表!B36</f>
        <v>0</v>
      </c>
      <c r="D192" s="3">
        <f>资产负债表!C36</f>
        <v>0</v>
      </c>
      <c r="E192" s="3">
        <f>资产负债表!D36</f>
        <v>0</v>
      </c>
    </row>
    <row r="193" spans="1:9">
      <c r="B193" s="294" t="s">
        <v>179</v>
      </c>
      <c r="F193" s="32"/>
      <c r="G193" s="32"/>
      <c r="H193" s="32"/>
    </row>
    <row r="194" spans="1:9">
      <c r="A194" s="20" t="s">
        <v>1012</v>
      </c>
      <c r="B194" s="294"/>
      <c r="C194" s="5"/>
      <c r="D194" s="5"/>
      <c r="E194" s="5"/>
      <c r="F194" s="338">
        <v>0</v>
      </c>
      <c r="G194" s="338">
        <f>F194</f>
        <v>0</v>
      </c>
      <c r="H194" s="338">
        <f>G194</f>
        <v>0</v>
      </c>
      <c r="I194" s="117" t="s">
        <v>12357</v>
      </c>
    </row>
    <row r="195" spans="1:9">
      <c r="B195" s="294" t="s">
        <v>179</v>
      </c>
      <c r="C195" s="5">
        <f>C194/C$211</f>
        <v>0</v>
      </c>
      <c r="D195" s="5">
        <f>D194/D$211</f>
        <v>0</v>
      </c>
      <c r="E195" s="5">
        <f>E194/E$211</f>
        <v>0</v>
      </c>
      <c r="G195" s="32"/>
      <c r="H195" s="32"/>
    </row>
    <row r="196" spans="1:9">
      <c r="A196" s="3" t="s">
        <v>32</v>
      </c>
      <c r="C196" s="8">
        <f>资产负债表!B38</f>
        <v>223238293.53999999</v>
      </c>
      <c r="D196" s="8">
        <f>资产负债表!C38</f>
        <v>313491062.44999999</v>
      </c>
      <c r="E196" s="8">
        <f>资产负债表!D38</f>
        <v>338952461.67000002</v>
      </c>
      <c r="F196" s="24">
        <f>F$211*F197</f>
        <v>354188802.83716989</v>
      </c>
      <c r="G196" s="24">
        <f>G$211*G197</f>
        <v>377140237.26101846</v>
      </c>
      <c r="H196" s="24">
        <f>H$211*H197</f>
        <v>378573370.16261029</v>
      </c>
    </row>
    <row r="197" spans="1:9">
      <c r="B197" s="294" t="s">
        <v>179</v>
      </c>
      <c r="C197" s="5">
        <f>C196/C$211</f>
        <v>1.8872176728698255E-2</v>
      </c>
      <c r="D197" s="5">
        <f>D196/D$211</f>
        <v>1.9510549439617397E-2</v>
      </c>
      <c r="E197" s="5">
        <f>E196/E$211</f>
        <v>1.7137389759146703E-2</v>
      </c>
      <c r="F197" s="32">
        <f>E197</f>
        <v>1.7137389759146703E-2</v>
      </c>
      <c r="G197" s="32">
        <f>F197</f>
        <v>1.7137389759146703E-2</v>
      </c>
      <c r="H197" s="32">
        <f>G197</f>
        <v>1.7137389759146703E-2</v>
      </c>
    </row>
    <row r="198" spans="1:9">
      <c r="A198" s="3" t="s">
        <v>33</v>
      </c>
      <c r="C198" s="3">
        <f>资产负债表!B39</f>
        <v>0</v>
      </c>
      <c r="D198" s="3">
        <f>资产负债表!C39</f>
        <v>0</v>
      </c>
      <c r="E198" s="3">
        <f>资产负债表!D39</f>
        <v>0</v>
      </c>
      <c r="F198" s="24">
        <f>F$211*F199</f>
        <v>0</v>
      </c>
      <c r="G198" s="24">
        <f>G$211*G199</f>
        <v>0</v>
      </c>
      <c r="H198" s="24">
        <f>H$211*H199</f>
        <v>0</v>
      </c>
    </row>
    <row r="199" spans="1:9">
      <c r="B199" s="294" t="s">
        <v>179</v>
      </c>
      <c r="F199" s="32">
        <f t="shared" ref="F199:H201" si="55">E199</f>
        <v>0</v>
      </c>
      <c r="G199" s="32">
        <f t="shared" si="55"/>
        <v>0</v>
      </c>
      <c r="H199" s="32">
        <f t="shared" si="55"/>
        <v>0</v>
      </c>
    </row>
    <row r="200" spans="1:9">
      <c r="A200" s="3" t="s">
        <v>34</v>
      </c>
      <c r="C200" s="10">
        <f>资产负债表!B40</f>
        <v>0</v>
      </c>
      <c r="D200" s="10">
        <f>资产负债表!C40</f>
        <v>0</v>
      </c>
      <c r="E200" s="10">
        <f>资产负债表!D40</f>
        <v>0</v>
      </c>
      <c r="F200" s="24">
        <f t="shared" si="55"/>
        <v>0</v>
      </c>
      <c r="G200" s="24">
        <f t="shared" si="55"/>
        <v>0</v>
      </c>
      <c r="H200" s="24">
        <f t="shared" si="55"/>
        <v>0</v>
      </c>
    </row>
    <row r="201" spans="1:9">
      <c r="B201" s="309" t="s">
        <v>12355</v>
      </c>
      <c r="C201" s="5">
        <f>C200/C$211</f>
        <v>0</v>
      </c>
      <c r="D201" s="5">
        <f>D200/D$211</f>
        <v>0</v>
      </c>
      <c r="E201" s="5">
        <f>E200/E$211</f>
        <v>0</v>
      </c>
      <c r="F201" s="32">
        <f t="shared" si="55"/>
        <v>0</v>
      </c>
      <c r="G201" s="32">
        <f t="shared" si="55"/>
        <v>0</v>
      </c>
      <c r="H201" s="32">
        <f t="shared" si="55"/>
        <v>0</v>
      </c>
    </row>
    <row r="202" spans="1:9">
      <c r="A202" s="3" t="s">
        <v>35</v>
      </c>
      <c r="C202" s="8">
        <f>资产负债表!B41</f>
        <v>9851928.2300000004</v>
      </c>
      <c r="D202" s="8">
        <f>资产负债表!C41</f>
        <v>8575010.9900000002</v>
      </c>
      <c r="E202" s="8">
        <f>资产负债表!D41</f>
        <v>7298093.75</v>
      </c>
      <c r="F202" s="24">
        <f>F$211*F203</f>
        <v>7626152.2797924448</v>
      </c>
      <c r="G202" s="24">
        <f>G$211*G203</f>
        <v>8120326.9475229951</v>
      </c>
      <c r="H202" s="24">
        <f>H$211*H203</f>
        <v>8151184.1899235817</v>
      </c>
    </row>
    <row r="203" spans="1:9">
      <c r="B203" s="294" t="s">
        <v>179</v>
      </c>
      <c r="C203" s="5">
        <f>C202/C$211</f>
        <v>8.3286486259444921E-4</v>
      </c>
      <c r="D203" s="5">
        <f>D202/D$211</f>
        <v>5.3367765753239429E-4</v>
      </c>
      <c r="E203" s="5">
        <f>E202/E$211</f>
        <v>3.6899061442518589E-4</v>
      </c>
      <c r="F203" s="32">
        <f>E203</f>
        <v>3.6899061442518589E-4</v>
      </c>
      <c r="G203" s="32">
        <f>F203</f>
        <v>3.6899061442518589E-4</v>
      </c>
      <c r="H203" s="32">
        <f>G203</f>
        <v>3.6899061442518589E-4</v>
      </c>
    </row>
    <row r="204" spans="1:9">
      <c r="A204" s="3" t="s">
        <v>153</v>
      </c>
      <c r="C204" s="8">
        <f>资产负债表!B42</f>
        <v>0</v>
      </c>
      <c r="D204" s="8">
        <f>资产负债表!C42</f>
        <v>0</v>
      </c>
      <c r="E204" s="8">
        <f>资产负债表!D42</f>
        <v>0</v>
      </c>
      <c r="F204" s="24">
        <f>F$211*F205</f>
        <v>0</v>
      </c>
      <c r="G204" s="24">
        <f>G$211*G205</f>
        <v>0</v>
      </c>
      <c r="H204" s="24">
        <f>H$211*H205</f>
        <v>0</v>
      </c>
    </row>
    <row r="205" spans="1:9">
      <c r="B205" s="294" t="s">
        <v>179</v>
      </c>
      <c r="C205" s="5">
        <f>C204/C$211</f>
        <v>0</v>
      </c>
      <c r="D205" s="5">
        <f>D204/D$211</f>
        <v>0</v>
      </c>
      <c r="E205" s="5">
        <f>E204/E$211</f>
        <v>0</v>
      </c>
      <c r="F205" s="32">
        <f>E205</f>
        <v>0</v>
      </c>
      <c r="G205" s="32">
        <f>F205</f>
        <v>0</v>
      </c>
      <c r="H205" s="32">
        <f>G205</f>
        <v>0</v>
      </c>
    </row>
    <row r="206" spans="1:9">
      <c r="A206" s="3" t="s">
        <v>36</v>
      </c>
      <c r="C206" s="8">
        <f>资产负债表!B43</f>
        <v>565272315.25</v>
      </c>
      <c r="D206" s="8">
        <f>资产负债表!C43</f>
        <v>833442544.39999998</v>
      </c>
      <c r="E206" s="8">
        <f>资产负债表!D43</f>
        <v>1139814185.5399995</v>
      </c>
      <c r="F206" s="24">
        <f>F$211*F207</f>
        <v>1191050272.490078</v>
      </c>
      <c r="G206" s="24">
        <f>G$211*G207</f>
        <v>1268230330.1474352</v>
      </c>
      <c r="H206" s="24">
        <f>H$211*H207</f>
        <v>1273049605.4019952</v>
      </c>
    </row>
    <row r="207" spans="1:9">
      <c r="B207" s="294" t="s">
        <v>179</v>
      </c>
      <c r="C207" s="5">
        <f>C206/C$211</f>
        <v>4.7787137520503169E-2</v>
      </c>
      <c r="D207" s="5">
        <f>D206/D$211</f>
        <v>5.1870448364665069E-2</v>
      </c>
      <c r="E207" s="5">
        <f>E206/E$211</f>
        <v>5.762884817051675E-2</v>
      </c>
      <c r="F207" s="32">
        <f>E207</f>
        <v>5.762884817051675E-2</v>
      </c>
      <c r="G207" s="32">
        <f>F207</f>
        <v>5.762884817051675E-2</v>
      </c>
      <c r="H207" s="32">
        <f>G207</f>
        <v>5.762884817051675E-2</v>
      </c>
    </row>
    <row r="208" spans="1:9">
      <c r="A208" s="3" t="s">
        <v>37</v>
      </c>
      <c r="C208" s="8">
        <f>资产负债表!B44</f>
        <v>83027211.040000007</v>
      </c>
      <c r="D208" s="8">
        <f>资产负债表!C44</f>
        <v>112549415.87</v>
      </c>
      <c r="E208" s="8">
        <f>资产负债表!D44</f>
        <v>139506354.84999999</v>
      </c>
      <c r="F208" s="24">
        <f>F$211*F209</f>
        <v>145777341.66334343</v>
      </c>
      <c r="G208" s="24">
        <f>G$211*G209</f>
        <v>155223713.40312806</v>
      </c>
      <c r="H208" s="24">
        <f>H$211*H209</f>
        <v>155813563.51405993</v>
      </c>
    </row>
    <row r="209" spans="1:9">
      <c r="B209" s="294" t="s">
        <v>179</v>
      </c>
      <c r="C209" s="5">
        <f>C208/C$211</f>
        <v>7.0189758898020248E-3</v>
      </c>
      <c r="D209" s="5">
        <f>D208/D$211</f>
        <v>7.0046684124588955E-3</v>
      </c>
      <c r="E209" s="5">
        <f>E208/E$211</f>
        <v>7.0534220791997233E-3</v>
      </c>
      <c r="F209" s="32">
        <f>E209</f>
        <v>7.0534220791997233E-3</v>
      </c>
      <c r="G209" s="32">
        <f>F209</f>
        <v>7.0534220791997233E-3</v>
      </c>
      <c r="H209" s="32">
        <f>G209</f>
        <v>7.0534220791997233E-3</v>
      </c>
    </row>
    <row r="210" spans="1:9" s="6" customFormat="1">
      <c r="A210" s="15" t="s">
        <v>38</v>
      </c>
      <c r="B210" s="292"/>
      <c r="C210" s="7">
        <f t="shared" ref="C210:D210" si="56">C148+C150+C152+C154+C156+C158+C160+C162+C164+C166+C168+C184+C186+C188+C190+C192+C194+C196+C198+C200+C202+C204+C206+C208</f>
        <v>2812773360.8299999</v>
      </c>
      <c r="D210" s="7">
        <f t="shared" si="56"/>
        <v>3425359184.079999</v>
      </c>
      <c r="E210" s="7">
        <f t="shared" ref="E210" si="57">E148+E150+E152+E154+E156+E158+E160+E162+E164+E166+E168+E184+E186+E188+E190+E192+E194+E196+E198+E200+E202+E204+E206+E208</f>
        <v>3970578706.9899998</v>
      </c>
      <c r="F210" s="7">
        <f>F148+F150+F152+F154+F156+F158+F160+F162+F164+F166+F168+F184+F186+F188+F190+F192+F194+F196+F198+F200+F202+F204+F206+F208</f>
        <v>4071983521.9661736</v>
      </c>
      <c r="G210" s="7">
        <f>G148+G150+G152+G154+G156+G158+G160+G162+G164+G166+G168+G184+G186+G188+G190+G192+G194+G196+G198+G200+G202+G204+G206+G208</f>
        <v>4221502621.8772459</v>
      </c>
      <c r="H210" s="7">
        <f>H148+H150+H152+H154+H156+H158+H160+H162+H164+H166+H168+H184+H186+H188+H190+H192+H194+H196+H198+H200+H202+H204+H206+H208</f>
        <v>4230838889.8220634</v>
      </c>
    </row>
    <row r="211" spans="1:9" s="6" customFormat="1">
      <c r="A211" s="15" t="s">
        <v>192</v>
      </c>
      <c r="B211" s="292"/>
      <c r="C211" s="7">
        <f>C146+C210</f>
        <v>11828963704.039999</v>
      </c>
      <c r="D211" s="7">
        <f>D146+D210</f>
        <v>16067772126.060001</v>
      </c>
      <c r="E211" s="7">
        <f>E146+E210</f>
        <v>19778534913.060001</v>
      </c>
      <c r="F211" s="41">
        <f>F2/F212</f>
        <v>20667605032.915203</v>
      </c>
      <c r="G211" s="41">
        <f>G2/G212</f>
        <v>22006865839.048107</v>
      </c>
      <c r="H211" s="41">
        <f>H2/H212</f>
        <v>22090491929.236488</v>
      </c>
    </row>
    <row r="212" spans="1:9" s="6" customFormat="1">
      <c r="A212" s="13" t="s">
        <v>193</v>
      </c>
      <c r="B212" s="292"/>
      <c r="C212" s="7">
        <f>C2/C211</f>
        <v>0.79313269607089454</v>
      </c>
      <c r="D212" s="7">
        <f>D2/D211</f>
        <v>0.73937277980448479</v>
      </c>
      <c r="E212" s="7">
        <f>E2/E211</f>
        <v>0.70732260565783189</v>
      </c>
      <c r="F212" s="36">
        <v>0.75</v>
      </c>
      <c r="G212" s="36">
        <f>F212</f>
        <v>0.75</v>
      </c>
      <c r="H212" s="36">
        <v>0.75</v>
      </c>
      <c r="I212" s="202" t="s">
        <v>12491</v>
      </c>
    </row>
    <row r="213" spans="1:9" s="6" customFormat="1">
      <c r="A213" s="11" t="s">
        <v>194</v>
      </c>
      <c r="B213" s="292"/>
      <c r="C213" s="7"/>
      <c r="D213" s="7">
        <f t="shared" ref="D213:H213" si="58">2*D2/(C211+D211)</f>
        <v>0.8517178077366061</v>
      </c>
      <c r="E213" s="7">
        <f t="shared" si="58"/>
        <v>0.78054371601139072</v>
      </c>
      <c r="F213" s="28">
        <f t="shared" si="58"/>
        <v>0.76648618609296371</v>
      </c>
      <c r="G213" s="28">
        <f t="shared" si="58"/>
        <v>0.77353738860906618</v>
      </c>
      <c r="H213" s="28">
        <f t="shared" si="58"/>
        <v>0.75142229763449453</v>
      </c>
    </row>
    <row r="214" spans="1:9" s="6" customFormat="1">
      <c r="A214" s="16"/>
      <c r="B214" s="292"/>
      <c r="C214" s="62"/>
      <c r="D214" s="62"/>
      <c r="E214" s="62"/>
      <c r="F214" s="45">
        <f>F211/E211-1</f>
        <v>4.4951262758503807E-2</v>
      </c>
      <c r="G214" s="45">
        <f>G211/F211-1</f>
        <v>6.4799999999999969E-2</v>
      </c>
      <c r="H214" s="45">
        <f>H211/G211-1</f>
        <v>3.8000000000000256E-3</v>
      </c>
    </row>
    <row r="215" spans="1:9" s="6" customFormat="1">
      <c r="A215" s="17" t="s">
        <v>195</v>
      </c>
      <c r="B215" s="292"/>
      <c r="C215" s="28">
        <f t="shared" ref="C215:D215" si="59">C146+C210</f>
        <v>11828963704.039999</v>
      </c>
      <c r="D215" s="28">
        <f t="shared" si="59"/>
        <v>16067772126.060001</v>
      </c>
      <c r="E215" s="28">
        <f>E146+E210</f>
        <v>19778534913.060001</v>
      </c>
      <c r="F215" s="28">
        <f>F146+F210</f>
        <v>20667605032.915199</v>
      </c>
      <c r="G215" s="28">
        <f t="shared" ref="G215:H215" si="60">G146+G210</f>
        <v>22006865839.048107</v>
      </c>
      <c r="H215" s="28">
        <f t="shared" si="60"/>
        <v>22090491929.236485</v>
      </c>
    </row>
    <row r="216" spans="1:9" s="6" customFormat="1">
      <c r="A216" s="17" t="s">
        <v>196</v>
      </c>
      <c r="B216" s="292"/>
      <c r="C216" s="28">
        <f t="shared" ref="C216:D216" si="61">C215-C211</f>
        <v>0</v>
      </c>
      <c r="D216" s="28">
        <f t="shared" si="61"/>
        <v>0</v>
      </c>
      <c r="E216" s="28">
        <f>E215-E211</f>
        <v>0</v>
      </c>
      <c r="F216" s="28">
        <f>F215-F211</f>
        <v>0</v>
      </c>
      <c r="G216" s="28">
        <f t="shared" ref="G216:H216" si="62">G215-G211</f>
        <v>0</v>
      </c>
      <c r="H216" s="28">
        <f t="shared" si="62"/>
        <v>0</v>
      </c>
    </row>
    <row r="217" spans="1:9" s="6" customFormat="1">
      <c r="A217" s="17"/>
      <c r="B217" s="292"/>
      <c r="C217" s="7"/>
      <c r="D217" s="7"/>
      <c r="E217" s="7"/>
      <c r="F217" s="28"/>
      <c r="G217" s="28"/>
      <c r="H217" s="28"/>
    </row>
    <row r="218" spans="1:9" s="6" customFormat="1">
      <c r="A218" s="14"/>
      <c r="B218" s="292"/>
      <c r="C218" s="7"/>
      <c r="D218" s="7"/>
      <c r="E218" s="7"/>
      <c r="F218" s="205" t="s">
        <v>12373</v>
      </c>
      <c r="G218" s="205" t="s">
        <v>12373</v>
      </c>
      <c r="H218" s="205" t="s">
        <v>12373</v>
      </c>
    </row>
    <row r="219" spans="1:9">
      <c r="A219" s="3" t="s">
        <v>2</v>
      </c>
      <c r="C219" s="10"/>
      <c r="D219" s="10"/>
      <c r="E219" s="10"/>
    </row>
    <row r="220" spans="1:9">
      <c r="A220" s="3" t="s">
        <v>40</v>
      </c>
      <c r="B220" s="289" t="s">
        <v>206</v>
      </c>
      <c r="C220" s="8">
        <f>资产负债表!B48</f>
        <v>0</v>
      </c>
      <c r="D220" s="8">
        <f>资产负债表!C48</f>
        <v>0</v>
      </c>
      <c r="E220" s="8">
        <f>资产负债表!D48</f>
        <v>0</v>
      </c>
      <c r="F220" s="46">
        <f>F$211*F221</f>
        <v>0</v>
      </c>
      <c r="G220" s="46">
        <f>G$211*G221</f>
        <v>0</v>
      </c>
      <c r="H220" s="46">
        <f>H$211*H221</f>
        <v>0</v>
      </c>
      <c r="I220" s="161" t="s">
        <v>12362</v>
      </c>
    </row>
    <row r="221" spans="1:9">
      <c r="B221" s="294" t="s">
        <v>179</v>
      </c>
      <c r="C221" s="5">
        <f>C220/C$211</f>
        <v>0</v>
      </c>
      <c r="D221" s="5">
        <f>D220/D$211</f>
        <v>0</v>
      </c>
      <c r="E221" s="5">
        <f>E220/E$211</f>
        <v>0</v>
      </c>
      <c r="F221" s="341">
        <f>E221*(1-10%)</f>
        <v>0</v>
      </c>
      <c r="G221" s="34">
        <f>F221</f>
        <v>0</v>
      </c>
      <c r="H221" s="34">
        <f>G221</f>
        <v>0</v>
      </c>
    </row>
    <row r="222" spans="1:9">
      <c r="B222" s="294" t="s">
        <v>197</v>
      </c>
      <c r="C222" s="5">
        <f t="shared" ref="C222:H222" si="63">C220/C146</f>
        <v>0</v>
      </c>
      <c r="D222" s="5">
        <f t="shared" si="63"/>
        <v>0</v>
      </c>
      <c r="E222" s="5">
        <f t="shared" ref="E222" si="64">E220/E146</f>
        <v>0</v>
      </c>
      <c r="F222" s="383">
        <f>F220/(F146+0.000000000001)</f>
        <v>0</v>
      </c>
      <c r="G222" s="42">
        <f t="shared" si="63"/>
        <v>0</v>
      </c>
      <c r="H222" s="42">
        <f t="shared" si="63"/>
        <v>0</v>
      </c>
    </row>
    <row r="223" spans="1:9">
      <c r="B223" s="291" t="s">
        <v>198</v>
      </c>
      <c r="C223" s="5"/>
      <c r="D223" s="5">
        <f>(D220-C220)/(D146-C146)</f>
        <v>0</v>
      </c>
      <c r="E223" s="5">
        <f>(E220-D220)/(E146-D146)</f>
        <v>0</v>
      </c>
      <c r="F223" s="117">
        <f>E223</f>
        <v>0</v>
      </c>
      <c r="G223" s="117">
        <f>F223</f>
        <v>0</v>
      </c>
      <c r="H223" s="117">
        <f>G223</f>
        <v>0</v>
      </c>
    </row>
    <row r="224" spans="1:9">
      <c r="B224" s="294" t="s">
        <v>176</v>
      </c>
      <c r="C224" s="5"/>
      <c r="D224" s="5">
        <f>(D220-C220)/(C220+0.000000000001)</f>
        <v>0</v>
      </c>
      <c r="E224" s="5">
        <f>(E220-D220)/(D220+0.000000000001)</f>
        <v>0</v>
      </c>
      <c r="F224" s="5">
        <v>0</v>
      </c>
      <c r="G224" s="5">
        <v>0</v>
      </c>
      <c r="H224" s="5">
        <v>0</v>
      </c>
    </row>
    <row r="225" spans="1:9">
      <c r="B225" s="294"/>
      <c r="C225" s="9"/>
      <c r="D225" s="9"/>
      <c r="E225" s="9"/>
    </row>
    <row r="226" spans="1:9">
      <c r="A226" s="3" t="s">
        <v>41</v>
      </c>
      <c r="C226" s="10">
        <f>资产负债表!B49</f>
        <v>0</v>
      </c>
      <c r="D226" s="10">
        <f>资产负债表!C49</f>
        <v>0</v>
      </c>
      <c r="E226" s="10">
        <f>资产负债表!D49</f>
        <v>0</v>
      </c>
    </row>
    <row r="227" spans="1:9">
      <c r="B227" s="294" t="s">
        <v>179</v>
      </c>
    </row>
    <row r="228" spans="1:9">
      <c r="A228" s="3" t="s">
        <v>42</v>
      </c>
      <c r="C228" s="10">
        <f>资产负债表!B50</f>
        <v>0</v>
      </c>
      <c r="D228" s="10">
        <f>资产负债表!C50</f>
        <v>0</v>
      </c>
      <c r="E228" s="10">
        <f>资产负债表!D50</f>
        <v>0</v>
      </c>
      <c r="F228" s="340">
        <v>0</v>
      </c>
      <c r="G228" s="24">
        <f>G$211*G229</f>
        <v>0</v>
      </c>
      <c r="H228" s="24">
        <f>H$211*H229</f>
        <v>0</v>
      </c>
      <c r="I228" s="161" t="s">
        <v>12361</v>
      </c>
    </row>
    <row r="229" spans="1:9">
      <c r="B229" s="294" t="s">
        <v>179</v>
      </c>
      <c r="C229" s="5">
        <f>C228/C$211</f>
        <v>0</v>
      </c>
      <c r="D229" s="5">
        <f>D228/D$211</f>
        <v>0</v>
      </c>
      <c r="E229" s="5">
        <f>E228/E$211</f>
        <v>0</v>
      </c>
      <c r="F229" s="117">
        <f>E229*(1-5%)</f>
        <v>0</v>
      </c>
      <c r="G229" s="117">
        <f t="shared" ref="G229:H231" si="65">F229</f>
        <v>0</v>
      </c>
      <c r="H229" s="117">
        <f t="shared" si="65"/>
        <v>0</v>
      </c>
    </row>
    <row r="230" spans="1:9">
      <c r="A230" s="3" t="s">
        <v>43</v>
      </c>
      <c r="C230" s="10">
        <f>资产负债表!B51</f>
        <v>0</v>
      </c>
      <c r="D230" s="10">
        <f>资产负债表!C51</f>
        <v>0</v>
      </c>
      <c r="E230" s="10">
        <f>资产负债表!D51</f>
        <v>0</v>
      </c>
      <c r="F230" s="204">
        <f>E230</f>
        <v>0</v>
      </c>
      <c r="G230" s="204">
        <f t="shared" si="65"/>
        <v>0</v>
      </c>
      <c r="H230" s="204">
        <f t="shared" si="65"/>
        <v>0</v>
      </c>
      <c r="I230" s="161"/>
    </row>
    <row r="231" spans="1:9">
      <c r="B231" s="294" t="s">
        <v>179</v>
      </c>
      <c r="C231" s="5">
        <f>C230/C$211</f>
        <v>0</v>
      </c>
      <c r="D231" s="5">
        <f>D230/D$211</f>
        <v>0</v>
      </c>
      <c r="E231" s="5">
        <f>E230/E$211</f>
        <v>0</v>
      </c>
      <c r="F231" s="117">
        <f>E231</f>
        <v>0</v>
      </c>
      <c r="G231" s="312">
        <f t="shared" si="65"/>
        <v>0</v>
      </c>
      <c r="H231" s="312">
        <f t="shared" si="65"/>
        <v>0</v>
      </c>
    </row>
    <row r="232" spans="1:9">
      <c r="A232" s="20" t="s">
        <v>1039</v>
      </c>
      <c r="B232" s="294"/>
      <c r="C232" s="10">
        <f>资产负债表!B52</f>
        <v>0</v>
      </c>
      <c r="D232" s="10">
        <f>资产负债表!C52</f>
        <v>0</v>
      </c>
      <c r="E232" s="10">
        <f>资产负债表!D52</f>
        <v>0</v>
      </c>
      <c r="F232" s="10">
        <f>资产负债表!D52</f>
        <v>0</v>
      </c>
      <c r="G232" s="10">
        <f>资产负债表!E52</f>
        <v>0</v>
      </c>
      <c r="H232" s="10">
        <f>资产负债表!E52</f>
        <v>0</v>
      </c>
    </row>
    <row r="233" spans="1:9">
      <c r="B233" s="294"/>
      <c r="C233" s="5"/>
      <c r="D233" s="5"/>
      <c r="E233" s="5"/>
      <c r="F233" s="117"/>
      <c r="G233" s="312"/>
      <c r="H233" s="312"/>
    </row>
    <row r="234" spans="1:9">
      <c r="A234" s="20" t="s">
        <v>714</v>
      </c>
      <c r="C234" s="10">
        <f>资产负债表!B53</f>
        <v>0</v>
      </c>
      <c r="D234" s="10">
        <f>资产负债表!C53</f>
        <v>0</v>
      </c>
      <c r="E234" s="10">
        <f>资产负债表!D53</f>
        <v>0</v>
      </c>
      <c r="F234" s="204">
        <f t="shared" ref="F234:H235" si="66">E234</f>
        <v>0</v>
      </c>
      <c r="G234" s="24">
        <f t="shared" si="66"/>
        <v>0</v>
      </c>
      <c r="H234" s="24">
        <f t="shared" si="66"/>
        <v>0</v>
      </c>
      <c r="I234" s="161"/>
    </row>
    <row r="235" spans="1:9">
      <c r="B235" s="294" t="s">
        <v>179</v>
      </c>
      <c r="C235" s="5">
        <f>C234/C$211</f>
        <v>0</v>
      </c>
      <c r="D235" s="5">
        <f>D234/D$211</f>
        <v>0</v>
      </c>
      <c r="E235" s="5">
        <f>E234/E$211</f>
        <v>0</v>
      </c>
      <c r="F235" s="117">
        <f t="shared" si="66"/>
        <v>0</v>
      </c>
      <c r="G235" s="117">
        <f t="shared" si="66"/>
        <v>0</v>
      </c>
      <c r="H235" s="117">
        <f t="shared" si="66"/>
        <v>0</v>
      </c>
    </row>
    <row r="236" spans="1:9">
      <c r="A236" s="20" t="s">
        <v>881</v>
      </c>
      <c r="B236" s="294"/>
      <c r="C236" s="8">
        <f>资产负债表!B54</f>
        <v>0</v>
      </c>
      <c r="D236" s="8">
        <f>资产负债表!C54</f>
        <v>0</v>
      </c>
      <c r="E236" s="8">
        <f>资产负债表!D54</f>
        <v>0</v>
      </c>
      <c r="F236" s="117"/>
      <c r="G236" s="117"/>
      <c r="H236" s="117"/>
    </row>
    <row r="237" spans="1:9">
      <c r="B237" s="294"/>
      <c r="C237" s="5"/>
      <c r="D237" s="5">
        <f>D236/D$211</f>
        <v>0</v>
      </c>
      <c r="E237" s="5">
        <f>E236/E$211</f>
        <v>0</v>
      </c>
      <c r="F237" s="117">
        <f>E237</f>
        <v>0</v>
      </c>
      <c r="G237" s="117">
        <f>F237</f>
        <v>0</v>
      </c>
      <c r="H237" s="117">
        <f>G237</f>
        <v>0</v>
      </c>
    </row>
    <row r="238" spans="1:9">
      <c r="A238" s="3" t="s">
        <v>45</v>
      </c>
      <c r="C238" s="8">
        <f>资产负债表!B55</f>
        <v>489597243.37</v>
      </c>
      <c r="D238" s="8">
        <f>资产负债表!C55</f>
        <v>753766489.77999997</v>
      </c>
      <c r="E238" s="8">
        <f>资产负债表!D55</f>
        <v>856514344.29999995</v>
      </c>
      <c r="F238" s="24">
        <f>F$211*F239</f>
        <v>984517320.21176267</v>
      </c>
      <c r="G238" s="24">
        <f>G$211*G239</f>
        <v>1048314042.5614848</v>
      </c>
      <c r="H238" s="24">
        <f>H$211*H239</f>
        <v>1052297635.9232184</v>
      </c>
    </row>
    <row r="239" spans="1:9">
      <c r="B239" s="294" t="s">
        <v>179</v>
      </c>
      <c r="C239" s="5">
        <f>C238/C$211</f>
        <v>4.1389698676882886E-2</v>
      </c>
      <c r="D239" s="5">
        <f>D238/D$211</f>
        <v>4.691169901255203E-2</v>
      </c>
      <c r="E239" s="5">
        <f>E238/E$211</f>
        <v>4.3305247232161434E-2</v>
      </c>
      <c r="F239" s="342">
        <f>E239*(1+10%)</f>
        <v>4.7635771955377583E-2</v>
      </c>
      <c r="G239" s="42">
        <f t="shared" ref="F239:H240" si="67">F239</f>
        <v>4.7635771955377583E-2</v>
      </c>
      <c r="H239" s="42">
        <f t="shared" si="67"/>
        <v>4.7635771955377583E-2</v>
      </c>
      <c r="I239" s="161" t="s">
        <v>12362</v>
      </c>
    </row>
    <row r="240" spans="1:9">
      <c r="B240" s="294" t="s">
        <v>199</v>
      </c>
      <c r="C240" s="9">
        <f>C238/C135</f>
        <v>0.15512984330438992</v>
      </c>
      <c r="D240" s="9">
        <f>D238/D135</f>
        <v>0.14335281936153557</v>
      </c>
      <c r="E240" s="9">
        <f>E238/E135</f>
        <v>0.13480877818014436</v>
      </c>
      <c r="F240" s="117">
        <f t="shared" si="67"/>
        <v>0.13480877818014436</v>
      </c>
      <c r="G240" s="117">
        <f t="shared" si="67"/>
        <v>0.13480877818014436</v>
      </c>
      <c r="H240" s="117">
        <f t="shared" si="67"/>
        <v>0.13480877818014436</v>
      </c>
    </row>
    <row r="241" spans="1:9">
      <c r="A241" s="3" t="s">
        <v>46</v>
      </c>
      <c r="C241" s="8">
        <f>资产负债表!B56</f>
        <v>853993898.25999999</v>
      </c>
      <c r="D241" s="8">
        <f>资产负债表!C56</f>
        <v>1973530702.1099999</v>
      </c>
      <c r="E241" s="8">
        <f>资产负债表!D56</f>
        <v>1454927658.73</v>
      </c>
      <c r="F241" s="24">
        <f>F$211*F242</f>
        <v>1672361343.6334062</v>
      </c>
      <c r="G241" s="24">
        <f>G$211*G242</f>
        <v>1780730358.7008507</v>
      </c>
      <c r="H241" s="24">
        <f>H$211*H242</f>
        <v>1787497134.0639138</v>
      </c>
    </row>
    <row r="242" spans="1:9">
      <c r="B242" s="294" t="s">
        <v>179</v>
      </c>
      <c r="C242" s="5">
        <f>C241/C$211</f>
        <v>7.2195157549459016E-2</v>
      </c>
      <c r="D242" s="5">
        <f>D241/D$211</f>
        <v>0.12282541018298172</v>
      </c>
      <c r="E242" s="5">
        <f>E241/E$211</f>
        <v>7.3560941956792469E-2</v>
      </c>
      <c r="F242" s="342">
        <f>E242*(1+10%)</f>
        <v>8.0917036152471727E-2</v>
      </c>
      <c r="G242" s="42">
        <f t="shared" ref="F242:H243" si="68">F242</f>
        <v>8.0917036152471727E-2</v>
      </c>
      <c r="H242" s="42">
        <f t="shared" si="68"/>
        <v>8.0917036152471727E-2</v>
      </c>
      <c r="I242" s="161" t="s">
        <v>12362</v>
      </c>
    </row>
    <row r="243" spans="1:9">
      <c r="B243" s="294" t="s">
        <v>199</v>
      </c>
      <c r="C243" s="5">
        <f>C241/C135</f>
        <v>0.27058963548914583</v>
      </c>
      <c r="D243" s="5">
        <f>D241/D135</f>
        <v>0.37533001808901312</v>
      </c>
      <c r="E243" s="5">
        <f>E241/E135</f>
        <v>0.22899443695153227</v>
      </c>
      <c r="F243" s="117">
        <f t="shared" si="68"/>
        <v>0.22899443695153227</v>
      </c>
      <c r="G243" s="117">
        <f t="shared" si="68"/>
        <v>0.22899443695153227</v>
      </c>
      <c r="H243" s="117">
        <f t="shared" si="68"/>
        <v>0.22899443695153227</v>
      </c>
    </row>
    <row r="244" spans="1:9">
      <c r="A244" s="3" t="s">
        <v>47</v>
      </c>
      <c r="C244" s="8">
        <f>资产负债表!B57</f>
        <v>1653191383.3399999</v>
      </c>
      <c r="D244" s="8">
        <f>资产负债表!C57</f>
        <v>2839722777.6999998</v>
      </c>
      <c r="E244" s="8">
        <f>资产负债表!D57</f>
        <v>3106945277.5600004</v>
      </c>
      <c r="F244" s="145">
        <f>F$2*F246</f>
        <v>3442495367.5364809</v>
      </c>
      <c r="G244" s="139">
        <f>G$2*G246</f>
        <v>3665569067.3528447</v>
      </c>
      <c r="H244" s="24">
        <f>H$2*H246</f>
        <v>3679498229.8087854</v>
      </c>
    </row>
    <row r="245" spans="1:9">
      <c r="B245" s="294" t="s">
        <v>179</v>
      </c>
      <c r="C245" s="5">
        <f t="shared" ref="C245:D245" si="69">C244/C$211</f>
        <v>0.13975792171679233</v>
      </c>
      <c r="D245" s="5">
        <f t="shared" si="69"/>
        <v>0.17673407087310566</v>
      </c>
      <c r="E245" s="5">
        <f t="shared" ref="E245" si="70">E244/E$211</f>
        <v>0.15708672514001265</v>
      </c>
      <c r="F245" s="42">
        <f>F244/F$211</f>
        <v>0.16656479364948029</v>
      </c>
      <c r="G245" s="42">
        <f>G244/G$211</f>
        <v>0.16656479364948029</v>
      </c>
      <c r="H245" s="42">
        <f>H244/H$211</f>
        <v>0.16656479364948029</v>
      </c>
    </row>
    <row r="246" spans="1:9">
      <c r="B246" s="294" t="s">
        <v>200</v>
      </c>
      <c r="C246" s="5">
        <f>C244/C2</f>
        <v>0.17621001177878562</v>
      </c>
      <c r="D246" s="5">
        <f>D244/D2</f>
        <v>0.23903242816139392</v>
      </c>
      <c r="E246" s="5">
        <f>E244/E2</f>
        <v>0.2220863915326404</v>
      </c>
      <c r="F246" s="117">
        <f>E246</f>
        <v>0.2220863915326404</v>
      </c>
      <c r="G246" s="117">
        <f>F246</f>
        <v>0.2220863915326404</v>
      </c>
      <c r="H246" s="117">
        <f>G246</f>
        <v>0.2220863915326404</v>
      </c>
    </row>
    <row r="247" spans="1:9">
      <c r="A247" s="20" t="s">
        <v>12352</v>
      </c>
      <c r="C247" s="8">
        <f>资产负债表!B58</f>
        <v>0</v>
      </c>
      <c r="D247" s="8">
        <f>资产负债表!C58</f>
        <v>0</v>
      </c>
      <c r="E247" s="8">
        <f>资产负债表!D58</f>
        <v>0</v>
      </c>
      <c r="F247" s="145">
        <f>F$2*F249*(1-10%)</f>
        <v>0</v>
      </c>
      <c r="G247" s="139">
        <f>G$2*G249</f>
        <v>0</v>
      </c>
      <c r="H247" s="24">
        <f>H$2*H249</f>
        <v>0</v>
      </c>
      <c r="I247" s="161" t="s">
        <v>12362</v>
      </c>
    </row>
    <row r="248" spans="1:9">
      <c r="B248" s="294" t="s">
        <v>179</v>
      </c>
      <c r="C248" s="5">
        <f t="shared" ref="C248:D248" si="71">C247/C$211</f>
        <v>0</v>
      </c>
      <c r="D248" s="5">
        <f t="shared" si="71"/>
        <v>0</v>
      </c>
      <c r="E248" s="5">
        <f t="shared" ref="E248" si="72">E247/E$211</f>
        <v>0</v>
      </c>
      <c r="F248" s="42">
        <f>E248</f>
        <v>0</v>
      </c>
      <c r="G248" s="42">
        <f>G247/G$211</f>
        <v>0</v>
      </c>
      <c r="H248" s="42">
        <f>H247/H$211</f>
        <v>0</v>
      </c>
    </row>
    <row r="249" spans="1:9">
      <c r="B249" s="294" t="s">
        <v>200</v>
      </c>
      <c r="C249" s="5" t="e">
        <f>C247/C5</f>
        <v>#DIV/0!</v>
      </c>
      <c r="D249" s="5">
        <f>D247/D5</f>
        <v>0</v>
      </c>
      <c r="E249" s="5">
        <f>E247/E5</f>
        <v>0</v>
      </c>
      <c r="F249" s="343">
        <f>E249*(1-20%)</f>
        <v>0</v>
      </c>
      <c r="G249" s="117">
        <f>F249</f>
        <v>0</v>
      </c>
      <c r="H249" s="117">
        <f>G249</f>
        <v>0</v>
      </c>
    </row>
    <row r="250" spans="1:9">
      <c r="A250" s="3" t="s">
        <v>48</v>
      </c>
      <c r="C250" s="10">
        <f>资产负债表!B59</f>
        <v>0</v>
      </c>
      <c r="D250" s="10">
        <f>资产负债表!C59</f>
        <v>0</v>
      </c>
      <c r="E250" s="10">
        <f>资产负债表!D59</f>
        <v>0</v>
      </c>
      <c r="F250" s="340">
        <v>0</v>
      </c>
      <c r="G250" s="43">
        <f>F250</f>
        <v>0</v>
      </c>
      <c r="H250" s="43">
        <f>G250</f>
        <v>0</v>
      </c>
      <c r="I250" s="161" t="s">
        <v>12362</v>
      </c>
    </row>
    <row r="251" spans="1:9">
      <c r="B251" s="294" t="s">
        <v>179</v>
      </c>
      <c r="C251" s="5">
        <f>C250/C$211</f>
        <v>0</v>
      </c>
      <c r="D251" s="5">
        <f>D250/D$211</f>
        <v>0</v>
      </c>
      <c r="E251" s="5">
        <f>E250/E$211</f>
        <v>0</v>
      </c>
    </row>
    <row r="252" spans="1:9">
      <c r="A252" s="20" t="s">
        <v>1014</v>
      </c>
      <c r="C252" s="10">
        <f>资产负债表!B60</f>
        <v>0</v>
      </c>
      <c r="D252" s="10">
        <f>资产负债表!C60</f>
        <v>0</v>
      </c>
      <c r="E252" s="10">
        <f>资产负债表!D60</f>
        <v>0</v>
      </c>
      <c r="F252" s="24">
        <f>F$211*F253</f>
        <v>0</v>
      </c>
      <c r="G252" s="24">
        <f>G$211*G253</f>
        <v>0</v>
      </c>
      <c r="H252" s="24">
        <f>H$211*H253</f>
        <v>0</v>
      </c>
    </row>
    <row r="253" spans="1:9">
      <c r="B253" s="294" t="s">
        <v>179</v>
      </c>
      <c r="F253" s="312">
        <f>E253</f>
        <v>0</v>
      </c>
      <c r="G253" s="312">
        <f>F253</f>
        <v>0</v>
      </c>
      <c r="H253" s="312">
        <f>G253</f>
        <v>0</v>
      </c>
    </row>
    <row r="254" spans="1:9">
      <c r="A254" s="4" t="s">
        <v>1040</v>
      </c>
      <c r="B254" s="294"/>
      <c r="F254" s="312"/>
      <c r="G254" s="312"/>
      <c r="H254" s="312"/>
    </row>
    <row r="255" spans="1:9">
      <c r="B255" s="294"/>
      <c r="F255" s="312"/>
      <c r="G255" s="312"/>
      <c r="H255" s="312"/>
    </row>
    <row r="256" spans="1:9">
      <c r="A256" s="4" t="s">
        <v>1041</v>
      </c>
      <c r="B256" s="294"/>
      <c r="F256" s="312"/>
      <c r="G256" s="312"/>
      <c r="H256" s="312"/>
    </row>
    <row r="257" spans="1:8">
      <c r="B257" s="294"/>
      <c r="F257" s="312"/>
      <c r="G257" s="312"/>
      <c r="H257" s="312"/>
    </row>
    <row r="258" spans="1:8">
      <c r="A258" s="3" t="s">
        <v>49</v>
      </c>
      <c r="C258" s="8">
        <f>资产负债表!B63</f>
        <v>443982034.45999998</v>
      </c>
      <c r="D258" s="8">
        <f>资产负债表!C63</f>
        <v>825623299.48000002</v>
      </c>
      <c r="E258" s="8">
        <f>资产负债表!D63</f>
        <v>1068802947.71</v>
      </c>
      <c r="F258" s="24">
        <f>F$211*F259</f>
        <v>1116846989.8495758</v>
      </c>
      <c r="G258" s="24">
        <f>G$211*G259</f>
        <v>1189218674.7918282</v>
      </c>
      <c r="H258" s="24">
        <f>H$211*H259</f>
        <v>1193737705.756037</v>
      </c>
    </row>
    <row r="259" spans="1:8">
      <c r="B259" s="294" t="s">
        <v>179</v>
      </c>
      <c r="C259" s="5">
        <f>C258/C$211</f>
        <v>3.7533468321351328E-2</v>
      </c>
      <c r="D259" s="5">
        <f>D258/D$211</f>
        <v>5.1383806852783154E-2</v>
      </c>
      <c r="E259" s="5">
        <f>E258/E$211</f>
        <v>5.4038529770183169E-2</v>
      </c>
      <c r="F259" s="117">
        <f>E259</f>
        <v>5.4038529770183169E-2</v>
      </c>
      <c r="G259" s="117">
        <f>F259</f>
        <v>5.4038529770183169E-2</v>
      </c>
      <c r="H259" s="117">
        <f>G259</f>
        <v>5.4038529770183169E-2</v>
      </c>
    </row>
    <row r="260" spans="1:8">
      <c r="A260" s="3" t="s">
        <v>50</v>
      </c>
      <c r="C260" s="8">
        <f>资产负债表!B64</f>
        <v>1278210210.4300001</v>
      </c>
      <c r="D260" s="8">
        <f>资产负债表!C64</f>
        <v>1169534434.1500001</v>
      </c>
      <c r="E260" s="8">
        <f>资产负债表!D64</f>
        <v>1795736202.5699999</v>
      </c>
      <c r="F260" s="24">
        <f>F$211*F261</f>
        <v>1876456812.456682</v>
      </c>
      <c r="G260" s="24">
        <f>G$211*G261</f>
        <v>1998051213.9038749</v>
      </c>
      <c r="H260" s="24">
        <f>H$211*H261</f>
        <v>2005643808.5167093</v>
      </c>
    </row>
    <row r="261" spans="1:8">
      <c r="B261" s="294" t="s">
        <v>179</v>
      </c>
      <c r="C261" s="5">
        <f>C260/C$211</f>
        <v>0.10805766611604761</v>
      </c>
      <c r="D261" s="5">
        <f>D260/D$211</f>
        <v>7.2787591520118419E-2</v>
      </c>
      <c r="E261" s="5">
        <f>E260/E$211</f>
        <v>9.0792174974712314E-2</v>
      </c>
      <c r="F261" s="117">
        <f>E261</f>
        <v>9.0792174974712314E-2</v>
      </c>
      <c r="G261" s="117">
        <f>F261</f>
        <v>9.0792174974712314E-2</v>
      </c>
      <c r="H261" s="117">
        <f>G261</f>
        <v>9.0792174974712314E-2</v>
      </c>
    </row>
    <row r="262" spans="1:8">
      <c r="A262" s="20" t="s">
        <v>1015</v>
      </c>
      <c r="C262" s="8">
        <f>资产负债表!B65</f>
        <v>590515680.5</v>
      </c>
      <c r="D262" s="8">
        <f>资产负债表!C65</f>
        <v>826483971.38999999</v>
      </c>
      <c r="E262" s="8">
        <f>资产负债表!D65</f>
        <v>942505641.87</v>
      </c>
      <c r="F262" s="275">
        <f t="shared" ref="F262:H262" si="73">F264+F266+F268</f>
        <v>-630791415.76185703</v>
      </c>
      <c r="G262" s="275">
        <f t="shared" si="73"/>
        <v>-1638186458.2613463</v>
      </c>
      <c r="H262" s="275">
        <f t="shared" si="73"/>
        <v>-3324312324.0463915</v>
      </c>
    </row>
    <row r="263" spans="1:8">
      <c r="B263" s="294" t="s">
        <v>179</v>
      </c>
      <c r="C263" s="5">
        <f>C262/C$211</f>
        <v>4.9921167675771844E-2</v>
      </c>
      <c r="D263" s="5">
        <f>D262/D$211</f>
        <v>5.1437371958340264E-2</v>
      </c>
      <c r="E263" s="5">
        <f>E262/E$211</f>
        <v>4.7652955388907618E-2</v>
      </c>
      <c r="F263" s="117">
        <f>E263</f>
        <v>4.7652955388907618E-2</v>
      </c>
      <c r="G263" s="117">
        <f>F263</f>
        <v>4.7652955388907618E-2</v>
      </c>
      <c r="H263" s="117">
        <f>G263</f>
        <v>4.7652955388907618E-2</v>
      </c>
    </row>
    <row r="264" spans="1:8">
      <c r="A264" s="20" t="s">
        <v>1016</v>
      </c>
      <c r="C264" s="8">
        <f>资产负债表!B66</f>
        <v>0</v>
      </c>
      <c r="D264" s="8">
        <f>资产负债表!C66</f>
        <v>0</v>
      </c>
      <c r="E264" s="8">
        <f>资产负债表!D66</f>
        <v>0</v>
      </c>
      <c r="F264" s="24">
        <f>F$211*F265</f>
        <v>0</v>
      </c>
      <c r="G264" s="24">
        <f>G$211*G265</f>
        <v>0</v>
      </c>
      <c r="H264" s="24">
        <f>H$211*H265</f>
        <v>0</v>
      </c>
    </row>
    <row r="265" spans="1:8">
      <c r="B265" s="294" t="s">
        <v>179</v>
      </c>
      <c r="C265" s="5">
        <f>C264/C$211</f>
        <v>0</v>
      </c>
      <c r="D265" s="5">
        <f>D264/D$211</f>
        <v>0</v>
      </c>
      <c r="E265" s="5">
        <f>E264/E$211</f>
        <v>0</v>
      </c>
      <c r="F265" s="117">
        <f t="shared" ref="F265:H267" si="74">E265</f>
        <v>0</v>
      </c>
      <c r="G265" s="117">
        <f t="shared" si="74"/>
        <v>0</v>
      </c>
      <c r="H265" s="117">
        <f t="shared" si="74"/>
        <v>0</v>
      </c>
    </row>
    <row r="266" spans="1:8">
      <c r="A266" s="20" t="s">
        <v>1017</v>
      </c>
      <c r="B266" s="289" t="s">
        <v>207</v>
      </c>
      <c r="C266" s="8">
        <f>资产负债表!B67</f>
        <v>5973370.96</v>
      </c>
      <c r="D266" s="8">
        <f>资产负债表!C67</f>
        <v>6857466.46</v>
      </c>
      <c r="E266" s="8">
        <f>资产负债表!D67</f>
        <v>2436988.96</v>
      </c>
      <c r="F266" s="314">
        <f>E266+F343</f>
        <v>-1613117341.6998472</v>
      </c>
      <c r="G266" s="314">
        <f>F266+G343</f>
        <v>-2684167104.2001181</v>
      </c>
      <c r="H266" s="314">
        <f>G266+H343</f>
        <v>-4374267696.4397306</v>
      </c>
    </row>
    <row r="267" spans="1:8">
      <c r="B267" s="294" t="s">
        <v>179</v>
      </c>
      <c r="C267" s="5">
        <f>C266/C$211</f>
        <v>5.0497838267606553E-4</v>
      </c>
      <c r="D267" s="5">
        <f>D266/D$211</f>
        <v>4.2678390048101383E-4</v>
      </c>
      <c r="E267" s="5">
        <f>E266/E$211</f>
        <v>1.2321382603474977E-4</v>
      </c>
      <c r="F267" s="117">
        <f t="shared" si="74"/>
        <v>1.2321382603474977E-4</v>
      </c>
      <c r="G267" s="117">
        <f t="shared" si="74"/>
        <v>1.2321382603474977E-4</v>
      </c>
      <c r="H267" s="117">
        <f t="shared" si="74"/>
        <v>1.2321382603474977E-4</v>
      </c>
    </row>
    <row r="268" spans="1:8">
      <c r="A268" s="20" t="s">
        <v>1018</v>
      </c>
      <c r="C268" s="8">
        <f>C262-C264-C266</f>
        <v>584542309.53999996</v>
      </c>
      <c r="D268" s="8">
        <f>D262-D264-D266</f>
        <v>819626504.92999995</v>
      </c>
      <c r="E268" s="8">
        <f>E262-E264-E266</f>
        <v>940068652.90999997</v>
      </c>
      <c r="F268" s="313">
        <f>F$211*F269</f>
        <v>982325925.93799019</v>
      </c>
      <c r="G268" s="313">
        <f>G$211*G269</f>
        <v>1045980645.9387718</v>
      </c>
      <c r="H268" s="313">
        <f>H$211*H269</f>
        <v>1049955372.3933392</v>
      </c>
    </row>
    <row r="269" spans="1:8">
      <c r="B269" s="294" t="s">
        <v>179</v>
      </c>
      <c r="C269" s="5">
        <f>C268/C$211</f>
        <v>4.9416189293095776E-2</v>
      </c>
      <c r="D269" s="5">
        <f>D268/D$211</f>
        <v>5.1010588057859248E-2</v>
      </c>
      <c r="E269" s="5">
        <f>E268/E$211</f>
        <v>4.7529741562872867E-2</v>
      </c>
      <c r="F269" s="312">
        <f>E269</f>
        <v>4.7529741562872867E-2</v>
      </c>
      <c r="G269" s="312">
        <f>F269</f>
        <v>4.7529741562872867E-2</v>
      </c>
      <c r="H269" s="312">
        <f>G269</f>
        <v>4.7529741562872867E-2</v>
      </c>
    </row>
    <row r="270" spans="1:8">
      <c r="A270" s="20" t="s">
        <v>1019</v>
      </c>
      <c r="C270" s="8">
        <f>资产负债表!B68</f>
        <v>0</v>
      </c>
      <c r="D270" s="8">
        <f>资产负债表!C68</f>
        <v>0</v>
      </c>
      <c r="E270" s="8">
        <f>资产负债表!D68</f>
        <v>0</v>
      </c>
    </row>
    <row r="271" spans="1:8">
      <c r="B271" s="294" t="s">
        <v>179</v>
      </c>
    </row>
    <row r="272" spans="1:8">
      <c r="A272" s="20" t="s">
        <v>1020</v>
      </c>
      <c r="C272" s="8">
        <f>资产负债表!B69</f>
        <v>0</v>
      </c>
      <c r="D272" s="8">
        <f>资产负债表!C69</f>
        <v>0</v>
      </c>
      <c r="E272" s="8">
        <f>资产负债表!D69</f>
        <v>0</v>
      </c>
    </row>
    <row r="273" spans="1:9">
      <c r="B273" s="294" t="s">
        <v>179</v>
      </c>
    </row>
    <row r="274" spans="1:9">
      <c r="A274" s="20" t="s">
        <v>1021</v>
      </c>
      <c r="C274" s="8">
        <f>资产负债表!B70</f>
        <v>0</v>
      </c>
      <c r="D274" s="8">
        <f>资产负债表!C70</f>
        <v>0</v>
      </c>
      <c r="E274" s="8">
        <f>资产负债表!D70</f>
        <v>0</v>
      </c>
    </row>
    <row r="275" spans="1:9">
      <c r="B275" s="294" t="s">
        <v>179</v>
      </c>
    </row>
    <row r="276" spans="1:9">
      <c r="A276" s="3" t="s">
        <v>161</v>
      </c>
      <c r="C276" s="204">
        <f>资产负债表!B71</f>
        <v>0</v>
      </c>
      <c r="D276" s="8">
        <f>资产负债表!C71</f>
        <v>0</v>
      </c>
      <c r="E276" s="8">
        <f>资产负债表!D71</f>
        <v>0</v>
      </c>
      <c r="F276" s="24">
        <f>F$211*F277</f>
        <v>0</v>
      </c>
      <c r="G276" s="24">
        <f t="shared" ref="G276:H276" si="75">G$211*G277</f>
        <v>0</v>
      </c>
      <c r="H276" s="24">
        <f t="shared" si="75"/>
        <v>0</v>
      </c>
      <c r="I276" s="161"/>
    </row>
    <row r="277" spans="1:9">
      <c r="B277" s="294" t="s">
        <v>179</v>
      </c>
      <c r="C277" s="5">
        <f>C276/C$211</f>
        <v>0</v>
      </c>
      <c r="D277" s="5">
        <f>D276/D$211</f>
        <v>0</v>
      </c>
      <c r="E277" s="5">
        <f>E276/E$211</f>
        <v>0</v>
      </c>
      <c r="F277" s="117">
        <f>E277</f>
        <v>0</v>
      </c>
      <c r="G277" s="117">
        <f t="shared" ref="G277:H277" si="76">F277</f>
        <v>0</v>
      </c>
      <c r="H277" s="117">
        <f t="shared" si="76"/>
        <v>0</v>
      </c>
    </row>
    <row r="278" spans="1:9">
      <c r="A278" s="3" t="s">
        <v>52</v>
      </c>
      <c r="C278" s="327">
        <f>资产负债表!B72</f>
        <v>0</v>
      </c>
      <c r="D278" s="10">
        <f>资产负债表!C72</f>
        <v>0</v>
      </c>
      <c r="E278" s="10">
        <f>资产负债表!D72</f>
        <v>403902886.07999998</v>
      </c>
      <c r="F278" s="24">
        <f>F$211*F279</f>
        <v>422058830.8411001</v>
      </c>
      <c r="G278" s="24">
        <f t="shared" ref="G278:H278" si="77">G$211*G279</f>
        <v>449408243.07960337</v>
      </c>
      <c r="H278" s="24">
        <f t="shared" si="77"/>
        <v>451115994.40330583</v>
      </c>
      <c r="I278" s="161"/>
    </row>
    <row r="279" spans="1:9">
      <c r="B279" s="294" t="s">
        <v>179</v>
      </c>
      <c r="C279" s="5">
        <f>C278/C$211</f>
        <v>0</v>
      </c>
      <c r="D279" s="5">
        <f>D278/D$211</f>
        <v>0</v>
      </c>
      <c r="E279" s="5">
        <f>E278/E$211</f>
        <v>2.0421274268060074E-2</v>
      </c>
      <c r="F279" s="312">
        <f>E279</f>
        <v>2.0421274268060074E-2</v>
      </c>
      <c r="G279" s="312">
        <f>F279</f>
        <v>2.0421274268060074E-2</v>
      </c>
      <c r="H279" s="312">
        <f>G279</f>
        <v>2.0421274268060074E-2</v>
      </c>
    </row>
    <row r="280" spans="1:9" s="6" customFormat="1">
      <c r="A280" s="6" t="s">
        <v>53</v>
      </c>
      <c r="B280" s="292"/>
      <c r="C280" s="7">
        <f t="shared" ref="C280:D280" si="78">C220+C226+C228+C230+C234+C236+C238+C241+C244+C250+C252+C258+C260+C262+C270+C272+C274+C276+C278</f>
        <v>5309490450.3600006</v>
      </c>
      <c r="D280" s="7">
        <f t="shared" si="78"/>
        <v>8388661674.6099997</v>
      </c>
      <c r="E280" s="7">
        <f t="shared" ref="E280" si="79">E220+E226+E228+E230+E234+E236+E238+E241+E244+E250+E252+E258+E260+E262+E270+E272+E274+E276+E278</f>
        <v>9629334958.8199997</v>
      </c>
      <c r="F280" s="7">
        <f>F220+F226+F228+F230+F234+F236+F238+F241+F244+F247+F250+F252+F258+F260+F262+F270+F272+F274+F276+F278</f>
        <v>8883945248.7671509</v>
      </c>
      <c r="G280" s="7">
        <f>G220+G226+G228+G230+G234+G236+G238+G241+G244+G247+G250+G252+G258+G260+G262+G270+G272+G274+G276+G278</f>
        <v>8493105142.1291409</v>
      </c>
      <c r="H280" s="7">
        <f>H220+H226+H228+H230+H234+H236+H238+H241+H244+H247+H250+H252+H258+H260+H262+H270+H272+H274+H276+H278</f>
        <v>6845478184.4255791</v>
      </c>
    </row>
    <row r="281" spans="1:9">
      <c r="A281" s="3" t="s">
        <v>3</v>
      </c>
      <c r="C281" s="10"/>
      <c r="D281" s="280"/>
    </row>
    <row r="282" spans="1:9">
      <c r="A282" s="3" t="s">
        <v>54</v>
      </c>
      <c r="C282" s="8">
        <f>资产负债表!B75</f>
        <v>0</v>
      </c>
      <c r="D282" s="8">
        <f>资产负债表!C75</f>
        <v>0</v>
      </c>
      <c r="E282" s="8">
        <f>资产负债表!D75</f>
        <v>0</v>
      </c>
      <c r="F282" s="24">
        <f>F$211*F283</f>
        <v>0</v>
      </c>
      <c r="G282" s="24">
        <f>G$211*G283</f>
        <v>0</v>
      </c>
      <c r="H282" s="24">
        <f>H$211*H283</f>
        <v>0</v>
      </c>
    </row>
    <row r="283" spans="1:9">
      <c r="B283" s="294" t="s">
        <v>179</v>
      </c>
      <c r="C283" s="5">
        <f>C282/C$211</f>
        <v>0</v>
      </c>
      <c r="D283" s="5">
        <f>D282/D$211</f>
        <v>0</v>
      </c>
      <c r="E283" s="5">
        <f>E282/E$211</f>
        <v>0</v>
      </c>
      <c r="F283" s="117">
        <f t="shared" ref="F283:H284" si="80">E283</f>
        <v>0</v>
      </c>
      <c r="G283" s="117">
        <f t="shared" si="80"/>
        <v>0</v>
      </c>
      <c r="H283" s="117">
        <f t="shared" si="80"/>
        <v>0</v>
      </c>
    </row>
    <row r="284" spans="1:9">
      <c r="A284" s="3" t="s">
        <v>55</v>
      </c>
      <c r="C284" s="10">
        <f>资产负债表!B76</f>
        <v>0</v>
      </c>
      <c r="D284" s="10">
        <f>资产负债表!C76</f>
        <v>0</v>
      </c>
      <c r="E284" s="10">
        <f>资产负债表!D76</f>
        <v>0</v>
      </c>
      <c r="F284" s="127">
        <v>0</v>
      </c>
      <c r="G284" s="125">
        <f t="shared" si="80"/>
        <v>0</v>
      </c>
      <c r="H284" s="125">
        <f t="shared" si="80"/>
        <v>0</v>
      </c>
      <c r="I284" s="161" t="s">
        <v>12362</v>
      </c>
    </row>
    <row r="285" spans="1:9">
      <c r="B285" s="294" t="s">
        <v>12356</v>
      </c>
      <c r="C285" s="9"/>
      <c r="D285" s="9"/>
      <c r="E285" s="9"/>
      <c r="F285" s="134"/>
    </row>
    <row r="286" spans="1:9">
      <c r="A286" s="276" t="s">
        <v>1024</v>
      </c>
      <c r="B286" s="294"/>
      <c r="C286" s="9"/>
      <c r="D286" s="9"/>
      <c r="E286" s="9"/>
      <c r="F286" s="134"/>
    </row>
    <row r="287" spans="1:9">
      <c r="B287" s="294"/>
      <c r="C287" s="9"/>
      <c r="D287" s="9"/>
      <c r="E287" s="9"/>
      <c r="F287" s="134"/>
    </row>
    <row r="288" spans="1:9">
      <c r="A288" s="20" t="s">
        <v>1025</v>
      </c>
      <c r="C288" s="8">
        <f>资产负债表!B79</f>
        <v>0</v>
      </c>
      <c r="D288" s="8">
        <f>资产负债表!C79</f>
        <v>0</v>
      </c>
      <c r="E288" s="8">
        <f>资产负债表!D79</f>
        <v>0</v>
      </c>
      <c r="F288" s="8"/>
      <c r="G288" s="8"/>
      <c r="H288" s="8"/>
    </row>
    <row r="289" spans="1:8">
      <c r="B289" s="294" t="s">
        <v>12356</v>
      </c>
      <c r="C289" s="5">
        <f>C288/C$211</f>
        <v>0</v>
      </c>
      <c r="D289" s="5">
        <f>D288/D$211</f>
        <v>0</v>
      </c>
      <c r="E289" s="5">
        <f>E288/E$211</f>
        <v>0</v>
      </c>
      <c r="F289" s="117">
        <f>E289</f>
        <v>0</v>
      </c>
      <c r="G289" s="117">
        <f>F289</f>
        <v>0</v>
      </c>
      <c r="H289" s="117">
        <f>G289</f>
        <v>0</v>
      </c>
    </row>
    <row r="290" spans="1:8">
      <c r="A290" s="20" t="s">
        <v>1022</v>
      </c>
      <c r="B290" s="294"/>
      <c r="C290" s="10">
        <f>资产负债表!B79</f>
        <v>0</v>
      </c>
      <c r="D290" s="10">
        <f>资产负债表!C79</f>
        <v>0</v>
      </c>
      <c r="E290" s="10">
        <f>资产负债表!D79</f>
        <v>0</v>
      </c>
      <c r="F290" s="333">
        <f>资产负债表!D79</f>
        <v>0</v>
      </c>
      <c r="G290" s="333">
        <f>F290</f>
        <v>0</v>
      </c>
      <c r="H290" s="333">
        <f>G290</f>
        <v>0</v>
      </c>
    </row>
    <row r="291" spans="1:8">
      <c r="B291" s="294"/>
      <c r="C291" s="5"/>
      <c r="D291" s="5"/>
      <c r="E291" s="5"/>
      <c r="F291" s="117" t="s">
        <v>12357</v>
      </c>
      <c r="G291" s="117"/>
      <c r="H291" s="117"/>
    </row>
    <row r="292" spans="1:8">
      <c r="A292" s="20" t="s">
        <v>1023</v>
      </c>
      <c r="C292" s="8">
        <f>资产负债表!B80</f>
        <v>0</v>
      </c>
      <c r="D292" s="8">
        <f>资产负债表!C80</f>
        <v>0</v>
      </c>
      <c r="E292" s="8">
        <f>资产负债表!D80</f>
        <v>0</v>
      </c>
      <c r="F292" s="24">
        <f>F$211*F293</f>
        <v>0</v>
      </c>
      <c r="G292" s="24">
        <f>G$211*G293</f>
        <v>0</v>
      </c>
      <c r="H292" s="24">
        <f>H$211*H293</f>
        <v>0</v>
      </c>
    </row>
    <row r="293" spans="1:8">
      <c r="B293" s="294" t="s">
        <v>179</v>
      </c>
      <c r="C293" s="5">
        <f>C292/C$211</f>
        <v>0</v>
      </c>
      <c r="D293" s="5">
        <f>D292/D$211</f>
        <v>0</v>
      </c>
      <c r="E293" s="5">
        <f>E292/E$211</f>
        <v>0</v>
      </c>
      <c r="F293" s="117">
        <f>E293</f>
        <v>0</v>
      </c>
      <c r="G293" s="117">
        <f>F293</f>
        <v>0</v>
      </c>
      <c r="H293" s="117">
        <f>G293</f>
        <v>0</v>
      </c>
    </row>
    <row r="294" spans="1:8">
      <c r="A294" s="20" t="s">
        <v>686</v>
      </c>
      <c r="C294" s="8">
        <f>资产负债表!B81</f>
        <v>21019407.940000001</v>
      </c>
      <c r="D294" s="8">
        <f>资产负债表!C81</f>
        <v>27129311.300000001</v>
      </c>
      <c r="E294" s="8">
        <f>资产负债表!D81</f>
        <v>25602039.210000001</v>
      </c>
      <c r="F294" s="24">
        <f>F$211*F295</f>
        <v>26752883.201682229</v>
      </c>
      <c r="G294" s="24">
        <f>G$211*G295</f>
        <v>28486470.033151235</v>
      </c>
      <c r="H294" s="24">
        <f>H$211*H295</f>
        <v>28594718.619277209</v>
      </c>
    </row>
    <row r="295" spans="1:8">
      <c r="B295" s="294" t="s">
        <v>179</v>
      </c>
      <c r="C295" s="5">
        <f>C294/C$211</f>
        <v>1.7769441572317234E-3</v>
      </c>
      <c r="D295" s="5">
        <f>D294/D$211</f>
        <v>1.6884301748342266E-3</v>
      </c>
      <c r="E295" s="5">
        <f>E294/E$211</f>
        <v>1.2944355748561876E-3</v>
      </c>
      <c r="F295" s="117">
        <f>E295</f>
        <v>1.2944355748561876E-3</v>
      </c>
      <c r="G295" s="117">
        <f>F295</f>
        <v>1.2944355748561876E-3</v>
      </c>
      <c r="H295" s="117">
        <f>G295</f>
        <v>1.2944355748561876E-3</v>
      </c>
    </row>
    <row r="296" spans="1:8">
      <c r="A296" s="3" t="s">
        <v>57</v>
      </c>
      <c r="C296" s="10">
        <f>资产负债表!B82</f>
        <v>0</v>
      </c>
      <c r="D296" s="10">
        <f>资产负债表!C82</f>
        <v>0</v>
      </c>
      <c r="E296" s="10">
        <f>资产负债表!D82</f>
        <v>0</v>
      </c>
      <c r="F296" s="24">
        <f>F$211*F297</f>
        <v>0</v>
      </c>
      <c r="G296" s="24">
        <f t="shared" ref="G296:H296" si="81">G$211*G297</f>
        <v>0</v>
      </c>
      <c r="H296" s="24">
        <f t="shared" si="81"/>
        <v>0</v>
      </c>
    </row>
    <row r="297" spans="1:8">
      <c r="B297" s="294" t="s">
        <v>179</v>
      </c>
      <c r="F297" s="312">
        <f>E297</f>
        <v>0</v>
      </c>
      <c r="G297" s="312">
        <f t="shared" ref="G297:H297" si="82">F297</f>
        <v>0</v>
      </c>
      <c r="H297" s="312">
        <f t="shared" si="82"/>
        <v>0</v>
      </c>
    </row>
    <row r="298" spans="1:8">
      <c r="A298" s="20" t="s">
        <v>693</v>
      </c>
      <c r="C298" s="8">
        <f>资产负债表!B83</f>
        <v>12383333.33</v>
      </c>
      <c r="D298" s="8">
        <f>资产负债表!C83</f>
        <v>12050000</v>
      </c>
      <c r="E298" s="8">
        <f>资产负债表!D83</f>
        <v>28090000</v>
      </c>
      <c r="F298" s="24">
        <f>F$211*F299</f>
        <v>29352680.970886372</v>
      </c>
      <c r="G298" s="24">
        <f>G$211*G299</f>
        <v>31254734.697799806</v>
      </c>
      <c r="H298" s="24">
        <f>H$211*H299</f>
        <v>31373502.689651445</v>
      </c>
    </row>
    <row r="299" spans="1:8">
      <c r="B299" s="294" t="s">
        <v>179</v>
      </c>
      <c r="C299" s="5">
        <f t="shared" ref="C299" si="83">C298/C$211</f>
        <v>1.0468654431470329E-3</v>
      </c>
      <c r="D299" s="5">
        <f>D298/D$211</f>
        <v>7.4994840015538578E-4</v>
      </c>
      <c r="E299" s="5">
        <f>E298/E$211</f>
        <v>1.4202265295925351E-3</v>
      </c>
      <c r="F299" s="117">
        <f>E299</f>
        <v>1.4202265295925351E-3</v>
      </c>
      <c r="G299" s="117">
        <f>F299</f>
        <v>1.4202265295925351E-3</v>
      </c>
      <c r="H299" s="117">
        <f>G299</f>
        <v>1.4202265295925351E-3</v>
      </c>
    </row>
    <row r="300" spans="1:8">
      <c r="A300" s="3" t="s">
        <v>58</v>
      </c>
      <c r="C300" s="10">
        <f>资产负债表!B84</f>
        <v>4456165.84</v>
      </c>
      <c r="D300" s="10">
        <f>资产负债表!C84</f>
        <v>15340372.189999999</v>
      </c>
      <c r="E300" s="10">
        <f>资产负债表!D84</f>
        <v>30571179.780000001</v>
      </c>
      <c r="F300" s="24">
        <f>F$211*F301</f>
        <v>31945392.915128242</v>
      </c>
      <c r="G300" s="24">
        <f>G$211*G301</f>
        <v>34015454.376028553</v>
      </c>
      <c r="H300" s="24">
        <f>H$211*H301</f>
        <v>34144713.102657452</v>
      </c>
    </row>
    <row r="301" spans="1:8">
      <c r="B301" s="294" t="s">
        <v>179</v>
      </c>
      <c r="C301" s="5">
        <f t="shared" ref="C301" si="84">C300/C$211</f>
        <v>3.7671650294083376E-4</v>
      </c>
      <c r="D301" s="5">
        <f>D300/D$211</f>
        <v>9.547292598903462E-4</v>
      </c>
      <c r="E301" s="5">
        <f>E300/E$211</f>
        <v>1.5456746373976107E-3</v>
      </c>
      <c r="F301" s="117">
        <f>E301</f>
        <v>1.5456746373976107E-3</v>
      </c>
      <c r="G301" s="117">
        <f>F301</f>
        <v>1.5456746373976107E-3</v>
      </c>
      <c r="H301" s="117">
        <f>G301</f>
        <v>1.5456746373976107E-3</v>
      </c>
    </row>
    <row r="302" spans="1:8">
      <c r="A302" s="3" t="s">
        <v>117</v>
      </c>
      <c r="C302" s="3">
        <f>资产负债表!B85</f>
        <v>0</v>
      </c>
      <c r="D302" s="3">
        <f>资产负债表!C85</f>
        <v>0</v>
      </c>
      <c r="E302" s="3">
        <f>资产负债表!D85</f>
        <v>0</v>
      </c>
      <c r="F302" s="24">
        <f>F$211*F303</f>
        <v>0</v>
      </c>
      <c r="G302" s="24">
        <f>G$211*G303</f>
        <v>0</v>
      </c>
      <c r="H302" s="24">
        <f>H$211*H303</f>
        <v>0</v>
      </c>
    </row>
    <row r="303" spans="1:8">
      <c r="B303" s="294" t="s">
        <v>179</v>
      </c>
      <c r="C303" s="5">
        <f>C302/C$211</f>
        <v>0</v>
      </c>
      <c r="D303" s="5">
        <f>D302/D$211</f>
        <v>0</v>
      </c>
      <c r="E303" s="5">
        <f>E302/E$211</f>
        <v>0</v>
      </c>
      <c r="F303" s="117">
        <f>E303</f>
        <v>0</v>
      </c>
      <c r="G303" s="117">
        <f>F303</f>
        <v>0</v>
      </c>
      <c r="H303" s="117">
        <f>G303</f>
        <v>0</v>
      </c>
    </row>
    <row r="304" spans="1:8" s="6" customFormat="1">
      <c r="A304" s="6" t="s">
        <v>59</v>
      </c>
      <c r="B304" s="292"/>
      <c r="C304" s="7">
        <f t="shared" ref="C304:D304" si="85">C282+C284+C290+C292+C294+C296+C298+C300+C302</f>
        <v>37858907.109999999</v>
      </c>
      <c r="D304" s="7">
        <f t="shared" si="85"/>
        <v>54519683.489999995</v>
      </c>
      <c r="E304" s="7">
        <f t="shared" ref="E304" si="86">E282+E284+E290+E292+E294+E296+E298+E300+E302</f>
        <v>84263218.99000001</v>
      </c>
      <c r="F304" s="7">
        <f t="shared" ref="F304:H304" si="87">F282+F284+F290+F292+F294+F296+F298+F300+F302</f>
        <v>88050957.08769685</v>
      </c>
      <c r="G304" s="7">
        <f t="shared" si="87"/>
        <v>93756659.106979594</v>
      </c>
      <c r="H304" s="7">
        <f t="shared" si="87"/>
        <v>94112934.411586106</v>
      </c>
    </row>
    <row r="305" spans="1:9" s="6" customFormat="1">
      <c r="A305" s="6" t="s">
        <v>60</v>
      </c>
      <c r="B305" s="292"/>
      <c r="C305" s="7">
        <f>C280+C304</f>
        <v>5347349357.4700003</v>
      </c>
      <c r="D305" s="7">
        <f>D280+D304</f>
        <v>8443181358.0999994</v>
      </c>
      <c r="E305" s="7">
        <f>E280+E304</f>
        <v>9713598177.8099995</v>
      </c>
      <c r="F305" s="7">
        <f t="shared" ref="F305:H305" si="88">F280+F304</f>
        <v>8971996205.854847</v>
      </c>
      <c r="G305" s="7">
        <f t="shared" si="88"/>
        <v>8586861801.2361202</v>
      </c>
      <c r="H305" s="7">
        <f t="shared" si="88"/>
        <v>6939591118.8371649</v>
      </c>
    </row>
    <row r="306" spans="1:9">
      <c r="A306" s="3" t="s">
        <v>4</v>
      </c>
      <c r="C306" s="10">
        <v>6481610000</v>
      </c>
      <c r="D306" s="10">
        <v>1624590000</v>
      </c>
      <c r="E306" s="10">
        <v>1624590001</v>
      </c>
    </row>
    <row r="307" spans="1:9">
      <c r="A307" s="3" t="s">
        <v>61</v>
      </c>
      <c r="C307" s="8">
        <f>资产负债表!B89</f>
        <v>865848266</v>
      </c>
      <c r="D307" s="8">
        <f>资产负债表!C89</f>
        <v>871528266</v>
      </c>
      <c r="E307" s="8">
        <f>资产负债表!D89</f>
        <v>871528266</v>
      </c>
      <c r="F307" s="335">
        <v>871530000</v>
      </c>
      <c r="G307" s="43">
        <f>F307</f>
        <v>871530000</v>
      </c>
      <c r="H307" s="43">
        <f>G307</f>
        <v>871530000</v>
      </c>
      <c r="I307" s="161" t="s">
        <v>1037</v>
      </c>
    </row>
    <row r="308" spans="1:9">
      <c r="C308" s="8"/>
      <c r="D308" s="8"/>
      <c r="E308" s="8"/>
    </row>
    <row r="309" spans="1:9">
      <c r="A309" s="4" t="s">
        <v>694</v>
      </c>
      <c r="C309" s="8">
        <f>资产负债表!B90</f>
        <v>0</v>
      </c>
      <c r="D309" s="8">
        <f>资产负债表!C90</f>
        <v>0</v>
      </c>
      <c r="E309" s="8">
        <f>资产负债表!D90</f>
        <v>0</v>
      </c>
      <c r="F309" s="43">
        <f>E309</f>
        <v>0</v>
      </c>
      <c r="G309" s="43">
        <f>F309</f>
        <v>0</v>
      </c>
      <c r="H309" s="43">
        <f>G309</f>
        <v>0</v>
      </c>
    </row>
    <row r="310" spans="1:9">
      <c r="C310" s="8"/>
      <c r="D310" s="8"/>
      <c r="E310" s="8"/>
    </row>
    <row r="311" spans="1:9">
      <c r="A311" s="4" t="s">
        <v>1024</v>
      </c>
      <c r="C311" s="8"/>
      <c r="D311" s="8"/>
      <c r="E311" s="8"/>
    </row>
    <row r="312" spans="1:9">
      <c r="C312" s="8"/>
      <c r="D312" s="8"/>
      <c r="E312" s="8"/>
    </row>
    <row r="313" spans="1:9">
      <c r="A313" s="4" t="s">
        <v>1025</v>
      </c>
      <c r="C313" s="8"/>
      <c r="D313" s="8"/>
      <c r="E313" s="8"/>
    </row>
    <row r="314" spans="1:9">
      <c r="A314" s="4"/>
      <c r="C314" s="8"/>
      <c r="D314" s="8"/>
      <c r="E314" s="8"/>
    </row>
    <row r="315" spans="1:9">
      <c r="A315" s="3" t="s">
        <v>62</v>
      </c>
      <c r="C315" s="8">
        <f>资产负债表!B93</f>
        <v>282392039.11000001</v>
      </c>
      <c r="D315" s="8">
        <f>资产负债表!C93</f>
        <v>131968976.90000001</v>
      </c>
      <c r="E315" s="8">
        <f>资产负债表!D93</f>
        <v>204081023.91</v>
      </c>
      <c r="F315" s="335">
        <v>198109000</v>
      </c>
      <c r="G315" s="335">
        <v>198109000</v>
      </c>
      <c r="H315" s="35">
        <f>G315</f>
        <v>198109000</v>
      </c>
      <c r="I315" s="161"/>
    </row>
    <row r="316" spans="1:9">
      <c r="B316" s="294"/>
      <c r="C316" s="8"/>
      <c r="D316" s="8"/>
      <c r="E316" s="8"/>
    </row>
    <row r="317" spans="1:9">
      <c r="A317" s="3" t="s">
        <v>63</v>
      </c>
      <c r="C317" s="10">
        <f>资产负债表!B94</f>
        <v>0</v>
      </c>
      <c r="D317" s="10">
        <f>资产负债表!C94</f>
        <v>105250400</v>
      </c>
      <c r="E317" s="10">
        <f>资产负债表!D94</f>
        <v>100138400</v>
      </c>
      <c r="F317" s="335">
        <v>101673000</v>
      </c>
      <c r="G317" s="37">
        <f>F317</f>
        <v>101673000</v>
      </c>
      <c r="H317" s="37">
        <f>G317</f>
        <v>101673000</v>
      </c>
      <c r="I317" s="161"/>
    </row>
    <row r="319" spans="1:9">
      <c r="A319" s="20" t="s">
        <v>688</v>
      </c>
      <c r="C319" s="10">
        <f>资产负债表!B95</f>
        <v>2586721.33</v>
      </c>
      <c r="D319" s="10">
        <f>资产负债表!C95</f>
        <v>2587896.36</v>
      </c>
      <c r="E319" s="10">
        <f>资产负债表!D95</f>
        <v>2719069.68</v>
      </c>
      <c r="F319" s="335">
        <v>0</v>
      </c>
      <c r="G319" s="35">
        <f>F319</f>
        <v>0</v>
      </c>
      <c r="H319" s="35">
        <f>G319</f>
        <v>0</v>
      </c>
      <c r="I319" s="161"/>
    </row>
    <row r="320" spans="1:9">
      <c r="B320" s="294"/>
    </row>
    <row r="321" spans="1:9">
      <c r="A321" s="3" t="s">
        <v>292</v>
      </c>
      <c r="C321" s="10">
        <f>资产负债表!B96</f>
        <v>58322079.719999999</v>
      </c>
      <c r="D321" s="10">
        <f>资产负债表!C96</f>
        <v>70058407.159999996</v>
      </c>
      <c r="E321" s="10">
        <f>资产负债表!D96</f>
        <v>90403826.159999996</v>
      </c>
      <c r="F321" s="335">
        <f>E321*1.25</f>
        <v>113004782.69999999</v>
      </c>
      <c r="G321" s="35">
        <f>F321</f>
        <v>113004782.69999999</v>
      </c>
      <c r="H321" s="35">
        <f>G321</f>
        <v>113004782.69999999</v>
      </c>
      <c r="I321" s="161"/>
    </row>
    <row r="322" spans="1:9">
      <c r="B322" s="294"/>
    </row>
    <row r="323" spans="1:9">
      <c r="A323" s="3" t="s">
        <v>64</v>
      </c>
      <c r="C323" s="8">
        <f>资产负债表!B97</f>
        <v>471792757.35000002</v>
      </c>
      <c r="D323" s="8">
        <f>资产负债表!C97</f>
        <v>471792757.35000002</v>
      </c>
      <c r="E323" s="8">
        <f>资产负债表!D97</f>
        <v>419793411.01999998</v>
      </c>
      <c r="F323" s="139">
        <f>E323+F93*10%</f>
        <v>737407748.82351935</v>
      </c>
      <c r="G323" s="24">
        <f>F323+G93*10%</f>
        <v>1075845802.9916954</v>
      </c>
      <c r="H323" s="24">
        <f>G323+H93*10%</f>
        <v>1415559884.7914772</v>
      </c>
    </row>
    <row r="324" spans="1:9">
      <c r="B324" s="294"/>
      <c r="C324" s="8"/>
      <c r="D324" s="8"/>
      <c r="E324" s="8"/>
    </row>
    <row r="325" spans="1:9">
      <c r="A325" s="3" t="s">
        <v>65</v>
      </c>
      <c r="C325" s="3">
        <f>资产负债表!B98</f>
        <v>0</v>
      </c>
      <c r="D325" s="3">
        <f>资产负债表!C98</f>
        <v>0</v>
      </c>
      <c r="E325" s="3">
        <f>资产负债表!D98</f>
        <v>0</v>
      </c>
    </row>
    <row r="327" spans="1:9">
      <c r="A327" s="3" t="s">
        <v>66</v>
      </c>
      <c r="C327" s="8">
        <f>资产负债表!B99</f>
        <v>4533218985.6199999</v>
      </c>
      <c r="D327" s="8">
        <f>资产负债表!C99</f>
        <v>6004259883.8999996</v>
      </c>
      <c r="E327" s="8">
        <f>资产负债表!D99</f>
        <v>8288572591.8800001</v>
      </c>
      <c r="F327" s="37">
        <f>E327+F93*(1-10%)-F93*50%</f>
        <v>9559029943.0940781</v>
      </c>
      <c r="G327" s="37">
        <f t="shared" ref="G327:H327" si="89">F327+G93*(1-10%)-G93*50%</f>
        <v>10912782159.766783</v>
      </c>
      <c r="H327" s="37">
        <f t="shared" si="89"/>
        <v>12271638486.96591</v>
      </c>
    </row>
    <row r="328" spans="1:9">
      <c r="C328" s="8"/>
      <c r="D328" s="8"/>
      <c r="E328" s="8"/>
    </row>
    <row r="329" spans="1:9">
      <c r="A329" s="3" t="s">
        <v>67</v>
      </c>
      <c r="C329" s="8">
        <f>资产负债表!B100</f>
        <v>0</v>
      </c>
      <c r="D329" s="8">
        <f>资产负债表!C100</f>
        <v>0</v>
      </c>
      <c r="E329" s="8">
        <f>资产负债表!D100</f>
        <v>0</v>
      </c>
      <c r="F329" s="35">
        <f>E329</f>
        <v>0</v>
      </c>
      <c r="G329" s="35">
        <f>F329</f>
        <v>0</v>
      </c>
      <c r="H329" s="35">
        <f>G329</f>
        <v>0</v>
      </c>
    </row>
    <row r="330" spans="1:9">
      <c r="C330" s="8"/>
      <c r="D330" s="8"/>
      <c r="E330" s="8"/>
    </row>
    <row r="331" spans="1:9">
      <c r="A331" s="3" t="s">
        <v>68</v>
      </c>
      <c r="C331" s="3">
        <f>资产负债表!B101</f>
        <v>0</v>
      </c>
      <c r="D331" s="3">
        <f>资产负债表!C101</f>
        <v>0</v>
      </c>
      <c r="E331" s="3">
        <f>资产负债表!D101</f>
        <v>0</v>
      </c>
    </row>
    <row r="333" spans="1:9" s="6" customFormat="1">
      <c r="A333" s="6" t="s">
        <v>159</v>
      </c>
      <c r="B333" s="292"/>
      <c r="C333" s="7">
        <f t="shared" ref="C333:H333" si="90">C307+C309+C315-C317+C319+C321+C323+C325+C327+C329+C331</f>
        <v>6214160849.1300001</v>
      </c>
      <c r="D333" s="7">
        <f t="shared" si="90"/>
        <v>7446945787.6700001</v>
      </c>
      <c r="E333" s="7">
        <f t="shared" ref="E333" si="91">E307+E309+E315-E317+E319+E321+E323+E325+E327+E329+E331</f>
        <v>9776959788.6499996</v>
      </c>
      <c r="F333" s="7">
        <f t="shared" si="90"/>
        <v>11377408474.617598</v>
      </c>
      <c r="G333" s="7">
        <f t="shared" si="90"/>
        <v>13069598745.458477</v>
      </c>
      <c r="H333" s="7">
        <f t="shared" si="90"/>
        <v>14768169154.457386</v>
      </c>
    </row>
    <row r="334" spans="1:9">
      <c r="C334" s="8"/>
      <c r="D334" s="8"/>
      <c r="E334" s="8"/>
    </row>
    <row r="335" spans="1:9">
      <c r="A335" s="3" t="s">
        <v>69</v>
      </c>
      <c r="C335" s="8">
        <f>资产负债表!B103</f>
        <v>267453497.44</v>
      </c>
      <c r="D335" s="8">
        <f>资产负债表!C103</f>
        <v>177644980.28999999</v>
      </c>
      <c r="E335" s="8">
        <f>资产负债表!D103</f>
        <v>287976946.60000002</v>
      </c>
      <c r="F335" s="37">
        <f>E335+F91*(1-20%)</f>
        <v>318200352.44275451</v>
      </c>
      <c r="G335" s="37">
        <f>F335+G91*(1-20%)</f>
        <v>350405292.35351056</v>
      </c>
      <c r="H335" s="37">
        <f>G335+H91*(1-20%)</f>
        <v>382731655.94193584</v>
      </c>
    </row>
    <row r="336" spans="1:9">
      <c r="B336" s="294" t="s">
        <v>201</v>
      </c>
      <c r="C336" s="129">
        <f t="shared" ref="C336:H336" si="92">B335+C91</f>
        <v>93156459.599999994</v>
      </c>
      <c r="D336" s="129">
        <f t="shared" si="92"/>
        <v>382519042.89999998</v>
      </c>
      <c r="E336" s="129">
        <f t="shared" si="92"/>
        <v>214273086.74000001</v>
      </c>
      <c r="F336" s="129">
        <f t="shared" si="92"/>
        <v>325756203.9034431</v>
      </c>
      <c r="G336" s="129">
        <f t="shared" si="92"/>
        <v>358456527.33119953</v>
      </c>
      <c r="H336" s="129">
        <f t="shared" si="92"/>
        <v>390813246.83904219</v>
      </c>
    </row>
    <row r="337" spans="1:8">
      <c r="C337" s="8"/>
      <c r="D337" s="8"/>
      <c r="E337" s="8"/>
    </row>
    <row r="338" spans="1:8" s="6" customFormat="1">
      <c r="A338" s="6" t="s">
        <v>70</v>
      </c>
      <c r="B338" s="292"/>
      <c r="C338" s="7">
        <f t="shared" ref="C338:D338" si="93">C333+C335</f>
        <v>6481614346.5699997</v>
      </c>
      <c r="D338" s="7">
        <f t="shared" si="93"/>
        <v>7624590767.96</v>
      </c>
      <c r="E338" s="7">
        <f t="shared" ref="E338:H338" si="94">E333+E335</f>
        <v>10064936735.25</v>
      </c>
      <c r="F338" s="28">
        <f t="shared" si="94"/>
        <v>11695608827.060352</v>
      </c>
      <c r="G338" s="28">
        <f t="shared" si="94"/>
        <v>13420004037.811987</v>
      </c>
      <c r="H338" s="28">
        <f t="shared" si="94"/>
        <v>15150900810.399323</v>
      </c>
    </row>
    <row r="339" spans="1:8" s="6" customFormat="1">
      <c r="A339" s="6" t="s">
        <v>71</v>
      </c>
      <c r="B339" s="292"/>
      <c r="C339" s="7">
        <f t="shared" ref="C339:H339" si="95">C305+C338</f>
        <v>11828963704.040001</v>
      </c>
      <c r="D339" s="7">
        <f t="shared" si="95"/>
        <v>16067772126.059999</v>
      </c>
      <c r="E339" s="7">
        <f t="shared" si="95"/>
        <v>19778534913.059998</v>
      </c>
      <c r="F339" s="28">
        <f t="shared" si="95"/>
        <v>20667605032.915199</v>
      </c>
      <c r="G339" s="28">
        <f t="shared" si="95"/>
        <v>22006865839.048107</v>
      </c>
      <c r="H339" s="28">
        <f t="shared" si="95"/>
        <v>22090491929.236488</v>
      </c>
    </row>
    <row r="341" spans="1:8">
      <c r="B341" s="294" t="s">
        <v>202</v>
      </c>
      <c r="C341" s="24">
        <f t="shared" ref="C341:H341" si="96">C211-C339</f>
        <v>0</v>
      </c>
      <c r="D341" s="24">
        <f t="shared" si="96"/>
        <v>0</v>
      </c>
      <c r="E341" s="24">
        <f t="shared" si="96"/>
        <v>0</v>
      </c>
      <c r="F341" s="24">
        <f t="shared" si="96"/>
        <v>0</v>
      </c>
      <c r="G341" s="24">
        <f t="shared" si="96"/>
        <v>0</v>
      </c>
      <c r="H341" s="24">
        <f t="shared" si="96"/>
        <v>0</v>
      </c>
    </row>
    <row r="342" spans="1:8">
      <c r="B342" s="289" t="s">
        <v>203</v>
      </c>
      <c r="F342" s="24">
        <v>-287132099.630898</v>
      </c>
      <c r="G342" s="24">
        <v>-182270283.374641</v>
      </c>
      <c r="H342" s="24">
        <v>-175722504.433155</v>
      </c>
    </row>
    <row r="343" spans="1:8">
      <c r="B343" s="289" t="s">
        <v>204</v>
      </c>
      <c r="F343" s="24">
        <v>-1615554330.6598473</v>
      </c>
      <c r="G343" s="24">
        <v>-1071049762.5002708</v>
      </c>
      <c r="H343" s="24">
        <v>-1690100592.2396126</v>
      </c>
    </row>
    <row r="344" spans="1:8">
      <c r="B344" s="289" t="s">
        <v>205</v>
      </c>
      <c r="F344" s="147">
        <v>0</v>
      </c>
      <c r="G344" s="24">
        <v>0</v>
      </c>
      <c r="H344" s="24">
        <v>0</v>
      </c>
    </row>
  </sheetData>
  <phoneticPr fontId="3" type="noConversion"/>
  <pageMargins left="0.75" right="0.75" top="1" bottom="1" header="0.5" footer="0.5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5"/>
  <dimension ref="A1:H116"/>
  <sheetViews>
    <sheetView zoomScale="110" zoomScaleNormal="110" workbookViewId="0">
      <pane xSplit="2" ySplit="2" topLeftCell="C87" activePane="bottomRight" state="frozen"/>
      <selection activeCell="H310" sqref="H310"/>
      <selection pane="topRight" activeCell="H310" sqref="H310"/>
      <selection pane="bottomLeft" activeCell="H310" sqref="H310"/>
      <selection pane="bottomRight" activeCell="E108" sqref="E107:G108"/>
    </sheetView>
  </sheetViews>
  <sheetFormatPr defaultColWidth="8.75" defaultRowHeight="12"/>
  <cols>
    <col min="1" max="1" width="40.5" style="102" bestFit="1" customWidth="1"/>
    <col min="2" max="4" width="20.5" style="102" customWidth="1"/>
    <col min="5" max="8" width="20.5" style="102" bestFit="1" customWidth="1"/>
    <col min="9" max="16384" width="8.75" style="102"/>
  </cols>
  <sheetData>
    <row r="1" spans="1:8" ht="14.25">
      <c r="B1" s="156" t="s">
        <v>777</v>
      </c>
      <c r="C1" s="156" t="s">
        <v>706</v>
      </c>
      <c r="D1" s="156" t="s">
        <v>1074</v>
      </c>
      <c r="E1" s="107" t="s">
        <v>776</v>
      </c>
      <c r="F1" s="107" t="s">
        <v>1003</v>
      </c>
      <c r="G1" s="107" t="s">
        <v>1075</v>
      </c>
      <c r="H1" s="137"/>
    </row>
    <row r="2" spans="1:8">
      <c r="A2" s="102" t="s">
        <v>0</v>
      </c>
    </row>
    <row r="3" spans="1:8">
      <c r="A3" s="102" t="s">
        <v>10</v>
      </c>
      <c r="B3" s="104">
        <f>预测参数设置!C100</f>
        <v>1296106412.1099999</v>
      </c>
      <c r="C3" s="104">
        <f>预测参数设置!D100</f>
        <v>3963599835.71</v>
      </c>
      <c r="D3" s="322">
        <f>预测参数设置!E100</f>
        <v>4606714042.7399998</v>
      </c>
      <c r="E3" s="104">
        <f>预测参数设置!F100</f>
        <v>4526659556.4975967</v>
      </c>
      <c r="F3" s="104">
        <f>预测参数设置!G100</f>
        <v>4943455072.0709791</v>
      </c>
      <c r="G3" s="104">
        <f>预测参数设置!H100</f>
        <v>4969480607.3631592</v>
      </c>
      <c r="H3" s="104"/>
    </row>
    <row r="4" spans="1:8">
      <c r="A4" s="102" t="s">
        <v>11</v>
      </c>
      <c r="B4" s="104">
        <f>预测参数设置!C103</f>
        <v>0</v>
      </c>
      <c r="C4" s="104">
        <f>预测参数设置!D103</f>
        <v>0</v>
      </c>
      <c r="D4" s="322">
        <f>预测参数设置!E103</f>
        <v>0</v>
      </c>
      <c r="E4" s="104">
        <f>预测参数设置!F103</f>
        <v>0</v>
      </c>
      <c r="F4" s="104">
        <f>预测参数设置!G103</f>
        <v>0</v>
      </c>
      <c r="G4" s="104">
        <f>预测参数设置!H103</f>
        <v>0</v>
      </c>
      <c r="H4" s="104"/>
    </row>
    <row r="5" spans="1:8">
      <c r="A5" s="102" t="s">
        <v>12</v>
      </c>
      <c r="B5" s="104">
        <f>预测参数设置!C105</f>
        <v>0</v>
      </c>
      <c r="C5" s="104">
        <f>预测参数设置!D105</f>
        <v>0</v>
      </c>
      <c r="D5" s="322">
        <f>预测参数设置!E105</f>
        <v>0</v>
      </c>
      <c r="E5" s="104">
        <f>预测参数设置!F105</f>
        <v>0</v>
      </c>
      <c r="F5" s="104">
        <f>预测参数设置!G105</f>
        <v>0</v>
      </c>
      <c r="G5" s="104">
        <f>预测参数设置!H105</f>
        <v>0</v>
      </c>
      <c r="H5" s="104"/>
    </row>
    <row r="6" spans="1:8">
      <c r="A6" s="49" t="s">
        <v>872</v>
      </c>
      <c r="B6" s="104">
        <f>预测参数设置!C107</f>
        <v>0</v>
      </c>
      <c r="C6" s="104">
        <f>预测参数设置!D107</f>
        <v>0</v>
      </c>
      <c r="D6" s="322">
        <f>预测参数设置!E107</f>
        <v>0</v>
      </c>
      <c r="E6" s="104">
        <f>预测参数设置!F107</f>
        <v>0</v>
      </c>
      <c r="F6" s="104">
        <f>预测参数设置!G107</f>
        <v>0</v>
      </c>
      <c r="G6" s="104">
        <f>预测参数设置!H107</f>
        <v>0</v>
      </c>
      <c r="H6" s="104"/>
    </row>
    <row r="7" spans="1:8">
      <c r="A7" s="102" t="s">
        <v>13</v>
      </c>
      <c r="B7" s="104">
        <f>预测参数设置!C109</f>
        <v>3695298648.52</v>
      </c>
      <c r="C7" s="104">
        <f>预测参数设置!D109</f>
        <v>0</v>
      </c>
      <c r="D7" s="104">
        <f>预测参数设置!E109</f>
        <v>0</v>
      </c>
      <c r="E7" s="104">
        <f>预测参数设置!F109</f>
        <v>8.8640000000000014E-13</v>
      </c>
      <c r="F7" s="104">
        <f>预测参数设置!G109</f>
        <v>9.4383872000000017E-13</v>
      </c>
      <c r="G7" s="104">
        <f>预测参数设置!H109</f>
        <v>9.4742530713600015E-13</v>
      </c>
      <c r="H7" s="104"/>
    </row>
    <row r="8" spans="1:8">
      <c r="A8" s="102" t="s">
        <v>14</v>
      </c>
      <c r="B8" s="104">
        <f>预测参数设置!C112</f>
        <v>10802750.65</v>
      </c>
      <c r="C8" s="104">
        <f>预测参数设置!D112</f>
        <v>6234063.2400000002</v>
      </c>
      <c r="D8" s="104">
        <f>预测参数设置!E112</f>
        <v>1682997.2</v>
      </c>
      <c r="E8" s="104">
        <f>预测参数设置!F112</f>
        <v>1491808.7180800003</v>
      </c>
      <c r="F8" s="104">
        <f>预测参数设置!G112</f>
        <v>1588477.9230115842</v>
      </c>
      <c r="G8" s="104">
        <f>预测参数设置!H112</f>
        <v>1594514.1391190283</v>
      </c>
      <c r="H8" s="104"/>
    </row>
    <row r="9" spans="1:8">
      <c r="A9" s="49" t="s">
        <v>873</v>
      </c>
      <c r="B9" s="104">
        <f>预测参数设置!C117</f>
        <v>0</v>
      </c>
      <c r="C9" s="104">
        <f>预测参数设置!D117</f>
        <v>2727971880.3000002</v>
      </c>
      <c r="D9" s="104">
        <f>预测参数设置!E117</f>
        <v>4280178031.48</v>
      </c>
      <c r="E9" s="104">
        <f>预测参数设置!F117</f>
        <v>3793949807.1038723</v>
      </c>
      <c r="F9" s="104">
        <f>预测参数设置!G117</f>
        <v>4039797754.6042032</v>
      </c>
      <c r="G9" s="104">
        <f>预测参数设置!H117</f>
        <v>4055148986.0716991</v>
      </c>
      <c r="H9" s="104"/>
    </row>
    <row r="10" spans="1:8">
      <c r="A10" s="102" t="s">
        <v>15</v>
      </c>
      <c r="B10" s="104">
        <f>预测参数设置!C122</f>
        <v>103738166.02</v>
      </c>
      <c r="C10" s="104">
        <f>预测参数设置!D122</f>
        <v>129579151.23999999</v>
      </c>
      <c r="D10" s="104">
        <f>预测参数设置!E122</f>
        <v>116692392.44</v>
      </c>
      <c r="E10" s="104">
        <f>预测参数设置!F122</f>
        <v>85132959.361634344</v>
      </c>
      <c r="F10" s="104">
        <f>预测参数设置!G122</f>
        <v>90649575.128268242</v>
      </c>
      <c r="G10" s="104">
        <f>预测参数设置!H122</f>
        <v>90994043.513755664</v>
      </c>
      <c r="H10" s="104"/>
    </row>
    <row r="11" spans="1:8">
      <c r="A11" s="102" t="s">
        <v>16</v>
      </c>
      <c r="B11" s="104">
        <f>预测参数设置!C125</f>
        <v>35420246.619999997</v>
      </c>
      <c r="C11" s="104">
        <f>预测参数设置!D125</f>
        <v>34741502.899999999</v>
      </c>
      <c r="D11" s="104">
        <f>预测参数设置!E125</f>
        <v>140781985.58000001</v>
      </c>
      <c r="E11" s="104">
        <f>预测参数设置!F125</f>
        <v>140780000</v>
      </c>
      <c r="F11" s="104">
        <f>预测参数设置!G125</f>
        <v>140780000</v>
      </c>
      <c r="G11" s="104">
        <f>预测参数设置!H125</f>
        <v>140780000</v>
      </c>
      <c r="H11" s="104"/>
    </row>
    <row r="12" spans="1:8">
      <c r="A12" s="49" t="s">
        <v>1007</v>
      </c>
      <c r="B12" s="104">
        <f>预测参数设置!C127</f>
        <v>1130000</v>
      </c>
      <c r="C12" s="104">
        <f>预测参数设置!D127</f>
        <v>0</v>
      </c>
      <c r="D12" s="104">
        <f>预测参数设置!E127</f>
        <v>0</v>
      </c>
      <c r="E12" s="104">
        <f>预测参数设置!F127</f>
        <v>0</v>
      </c>
      <c r="F12" s="104">
        <f>预测参数设置!G127</f>
        <v>0</v>
      </c>
      <c r="G12" s="104">
        <f>预测参数设置!H127</f>
        <v>0</v>
      </c>
      <c r="H12" s="104"/>
    </row>
    <row r="13" spans="1:8">
      <c r="A13" s="49" t="s">
        <v>1008</v>
      </c>
      <c r="B13" s="104">
        <f>预测参数设置!C129</f>
        <v>0</v>
      </c>
      <c r="C13" s="104">
        <f>预测参数设置!D129</f>
        <v>0</v>
      </c>
      <c r="D13" s="104">
        <f>预测参数设置!E129</f>
        <v>0</v>
      </c>
      <c r="E13" s="104">
        <f>预测参数设置!F129</f>
        <v>0</v>
      </c>
      <c r="F13" s="104">
        <f>预测参数设置!G129</f>
        <v>0</v>
      </c>
      <c r="G13" s="104">
        <f>预测参数设置!H129</f>
        <v>0</v>
      </c>
      <c r="H13" s="104"/>
    </row>
    <row r="14" spans="1:8">
      <c r="A14" s="49" t="s">
        <v>1038</v>
      </c>
      <c r="B14" s="104">
        <f>预测参数设置!C131</f>
        <v>34290246.619999997</v>
      </c>
      <c r="C14" s="104">
        <f>预测参数设置!D131</f>
        <v>34741502.899999999</v>
      </c>
      <c r="D14" s="104">
        <f>预测参数设置!E131</f>
        <v>140781985.58000001</v>
      </c>
      <c r="E14" s="104">
        <f>预测参数设置!F131</f>
        <v>147110313.60547048</v>
      </c>
      <c r="F14" s="104">
        <f>预测参数设置!G131</f>
        <v>156643061.92710498</v>
      </c>
      <c r="G14" s="104">
        <f>预测参数设置!H131</f>
        <v>157238305.56242797</v>
      </c>
      <c r="H14" s="104"/>
    </row>
    <row r="15" spans="1:8">
      <c r="A15" s="102" t="s">
        <v>17</v>
      </c>
      <c r="B15" s="104">
        <f>预测参数设置!C133</f>
        <v>0</v>
      </c>
      <c r="C15" s="104">
        <f>预测参数设置!D133</f>
        <v>0</v>
      </c>
      <c r="D15" s="322">
        <f>预测参数设置!E133</f>
        <v>0</v>
      </c>
      <c r="E15" s="104">
        <f>预测参数设置!F133</f>
        <v>0</v>
      </c>
      <c r="F15" s="104">
        <f>预测参数设置!G133</f>
        <v>0</v>
      </c>
      <c r="G15" s="104">
        <f>预测参数设置!H133</f>
        <v>0</v>
      </c>
      <c r="H15" s="104"/>
    </row>
    <row r="16" spans="1:8">
      <c r="A16" s="102" t="s">
        <v>18</v>
      </c>
      <c r="B16" s="104">
        <f>预测参数设置!C135</f>
        <v>3156048075.2199998</v>
      </c>
      <c r="C16" s="104">
        <f>预测参数设置!D135</f>
        <v>5258121138.7200003</v>
      </c>
      <c r="D16" s="104">
        <f>预测参数设置!E135</f>
        <v>6353550235.1000004</v>
      </c>
      <c r="E16" s="104">
        <f>预测参数设置!F135</f>
        <v>7725389842.7152491</v>
      </c>
      <c r="F16" s="104">
        <f>预测参数设置!G135</f>
        <v>8225995104.5231962</v>
      </c>
      <c r="G16" s="104">
        <f>预测参数设置!H135</f>
        <v>8257253885.9203854</v>
      </c>
      <c r="H16" s="104"/>
    </row>
    <row r="17" spans="1:8">
      <c r="A17" s="49" t="s">
        <v>1073</v>
      </c>
      <c r="B17" s="104">
        <f>预测参数设置!C139</f>
        <v>0</v>
      </c>
      <c r="C17" s="104">
        <f>预测参数设置!D139</f>
        <v>0</v>
      </c>
      <c r="D17" s="104">
        <f>预测参数设置!E139</f>
        <v>0</v>
      </c>
      <c r="E17" s="104">
        <f>预测参数设置!F139</f>
        <v>0</v>
      </c>
      <c r="F17" s="104">
        <f>预测参数设置!G139</f>
        <v>0</v>
      </c>
      <c r="G17" s="104">
        <f>预测参数设置!H139</f>
        <v>0</v>
      </c>
      <c r="H17" s="104"/>
    </row>
    <row r="18" spans="1:8">
      <c r="A18" s="49" t="s">
        <v>286</v>
      </c>
      <c r="B18" s="104">
        <f>预测参数设置!C142</f>
        <v>0</v>
      </c>
      <c r="C18" s="104">
        <f>预测参数设置!D142</f>
        <v>0</v>
      </c>
      <c r="D18" s="104">
        <f>预测参数设置!E142</f>
        <v>0</v>
      </c>
      <c r="E18" s="104">
        <f>预测参数设置!F142</f>
        <v>0</v>
      </c>
      <c r="F18" s="104">
        <f>预测参数设置!G142</f>
        <v>0</v>
      </c>
      <c r="G18" s="104">
        <f>预测参数设置!H142</f>
        <v>0</v>
      </c>
      <c r="H18" s="104"/>
    </row>
    <row r="19" spans="1:8">
      <c r="A19" s="49" t="s">
        <v>648</v>
      </c>
      <c r="B19" s="104">
        <f>预测参数设置!C144</f>
        <v>718776044.07000005</v>
      </c>
      <c r="C19" s="104">
        <f>预测参数设置!D144</f>
        <v>522165369.87</v>
      </c>
      <c r="D19" s="104">
        <f>预测参数设置!E144</f>
        <v>308356521.52999997</v>
      </c>
      <c r="E19" s="104">
        <f>预测参数设置!F144</f>
        <v>322217536.55259323</v>
      </c>
      <c r="F19" s="104">
        <f>预测参数设置!G144</f>
        <v>343097232.92120129</v>
      </c>
      <c r="G19" s="104">
        <f>预测参数设置!H144</f>
        <v>344401002.4063018</v>
      </c>
      <c r="H19" s="104"/>
    </row>
    <row r="20" spans="1:8" s="98" customFormat="1">
      <c r="A20" s="98" t="s">
        <v>19</v>
      </c>
      <c r="B20" s="105">
        <f>B3+B4+B5+B6+B7+B8+B9+B10+B11+B15+B16+B17+B18+B19</f>
        <v>9016190343.2099991</v>
      </c>
      <c r="C20" s="105">
        <f t="shared" ref="C20:D20" si="0">C3+C4+C5+C6+C7+C8+C9+C10+C11+C15+C16+C17+C18+C19</f>
        <v>12642412941.980001</v>
      </c>
      <c r="D20" s="105">
        <f t="shared" si="0"/>
        <v>15807956206.070002</v>
      </c>
      <c r="E20" s="105">
        <f>E3+E4+E5+E6+E7+E8+E9+E10+E11+E15+E16+E17+E18+E19</f>
        <v>16595621510.949024</v>
      </c>
      <c r="F20" s="105">
        <f t="shared" ref="F20" si="1">F3+F4+F5+F6+F7+F8+F9+F10+F11+F15+F16+F17+F18+F19</f>
        <v>17785363217.17086</v>
      </c>
      <c r="G20" s="105">
        <f t="shared" ref="G20" si="2">G3+G4+G5+G6+G7+G8+G9+G10+G11+G15+G16+G17+G18+G19</f>
        <v>17859653039.414421</v>
      </c>
      <c r="H20" s="105"/>
    </row>
    <row r="21" spans="1:8">
      <c r="A21" s="102" t="s">
        <v>1</v>
      </c>
      <c r="B21" s="326"/>
      <c r="C21" s="326"/>
      <c r="D21" s="326"/>
    </row>
    <row r="22" spans="1:8">
      <c r="A22" s="102" t="s">
        <v>20</v>
      </c>
      <c r="B22" s="104">
        <f>预测参数设置!C148</f>
        <v>0</v>
      </c>
      <c r="C22" s="104">
        <f>预测参数设置!D148</f>
        <v>0</v>
      </c>
      <c r="D22" s="104">
        <f>预测参数设置!E148</f>
        <v>0</v>
      </c>
      <c r="E22" s="104">
        <f>预测参数设置!F148</f>
        <v>0</v>
      </c>
      <c r="F22" s="104">
        <f>预测参数设置!G148</f>
        <v>0</v>
      </c>
      <c r="G22" s="104">
        <f>预测参数设置!H148</f>
        <v>0</v>
      </c>
      <c r="H22" s="104"/>
    </row>
    <row r="23" spans="1:8">
      <c r="A23" s="102" t="s">
        <v>877</v>
      </c>
      <c r="B23" s="104">
        <f>预测参数设置!C150</f>
        <v>0</v>
      </c>
      <c r="C23" s="104">
        <f>预测参数设置!D150</f>
        <v>0</v>
      </c>
      <c r="D23" s="104">
        <f>预测参数设置!E150</f>
        <v>0</v>
      </c>
      <c r="E23" s="104">
        <f>预测参数设置!F150</f>
        <v>0</v>
      </c>
      <c r="F23" s="104">
        <f>预测参数设置!G150</f>
        <v>0</v>
      </c>
      <c r="G23" s="104">
        <f>预测参数设置!H150</f>
        <v>0</v>
      </c>
      <c r="H23" s="104"/>
    </row>
    <row r="24" spans="1:8">
      <c r="A24" s="102" t="s">
        <v>21</v>
      </c>
      <c r="B24" s="104">
        <f>预测参数设置!C152</f>
        <v>8807610.3599999994</v>
      </c>
      <c r="C24" s="104">
        <f>预测参数设置!D152</f>
        <v>0</v>
      </c>
      <c r="D24" s="104">
        <f>预测参数设置!E152</f>
        <v>0</v>
      </c>
      <c r="E24" s="104">
        <f>预测参数设置!F152</f>
        <v>0</v>
      </c>
      <c r="F24" s="104">
        <f>预测参数设置!G152</f>
        <v>0</v>
      </c>
      <c r="G24" s="104">
        <f>预测参数设置!H152</f>
        <v>0</v>
      </c>
      <c r="H24" s="104"/>
    </row>
    <row r="25" spans="1:8">
      <c r="A25" s="49" t="s">
        <v>878</v>
      </c>
      <c r="B25" s="104">
        <f>预测参数设置!C154</f>
        <v>0</v>
      </c>
      <c r="C25" s="104">
        <f>预测参数设置!D154</f>
        <v>0</v>
      </c>
      <c r="D25" s="104">
        <f>预测参数设置!E154</f>
        <v>0</v>
      </c>
      <c r="E25" s="104">
        <f>预测参数设置!F154</f>
        <v>0</v>
      </c>
      <c r="F25" s="104">
        <f>预测参数设置!G154</f>
        <v>0</v>
      </c>
      <c r="G25" s="104">
        <f>预测参数设置!H154</f>
        <v>0</v>
      </c>
      <c r="H25" s="104"/>
    </row>
    <row r="26" spans="1:8">
      <c r="A26" s="102" t="s">
        <v>22</v>
      </c>
      <c r="B26" s="104">
        <f>预测参数设置!C156</f>
        <v>0</v>
      </c>
      <c r="C26" s="104">
        <f>预测参数设置!D156</f>
        <v>0</v>
      </c>
      <c r="D26" s="104">
        <f>预测参数设置!E156</f>
        <v>0</v>
      </c>
      <c r="E26" s="104">
        <f>预测参数设置!F156</f>
        <v>0</v>
      </c>
      <c r="F26" s="104">
        <f>预测参数设置!G156</f>
        <v>0</v>
      </c>
      <c r="G26" s="104">
        <f>预测参数设置!H156</f>
        <v>0</v>
      </c>
      <c r="H26" s="104"/>
    </row>
    <row r="27" spans="1:8">
      <c r="A27" s="102" t="s">
        <v>23</v>
      </c>
      <c r="B27" s="104">
        <f>预测参数设置!C158</f>
        <v>0</v>
      </c>
      <c r="C27" s="104">
        <f>预测参数设置!D158</f>
        <v>0</v>
      </c>
      <c r="D27" s="104">
        <f>预测参数设置!E158</f>
        <v>0</v>
      </c>
      <c r="E27" s="104">
        <f>预测参数设置!F158</f>
        <v>0</v>
      </c>
      <c r="F27" s="104">
        <f>预测参数设置!G158</f>
        <v>0</v>
      </c>
      <c r="G27" s="104">
        <f>预测参数设置!H158</f>
        <v>0</v>
      </c>
      <c r="H27" s="104"/>
    </row>
    <row r="28" spans="1:8">
      <c r="A28" s="102" t="s">
        <v>24</v>
      </c>
      <c r="B28" s="104">
        <f>预测参数设置!C160</f>
        <v>4283539.2</v>
      </c>
      <c r="C28" s="104">
        <f>预测参数设置!D160</f>
        <v>12805376.909999847</v>
      </c>
      <c r="D28" s="104">
        <f>预测参数设置!E160</f>
        <v>39427869.840000004</v>
      </c>
      <c r="E28" s="104">
        <f>预测参数设置!F160</f>
        <v>41200202.377185933</v>
      </c>
      <c r="F28" s="104">
        <f>预测参数设置!G160</f>
        <v>43869975.491227582</v>
      </c>
      <c r="G28" s="104">
        <f>预测参数设置!H160</f>
        <v>44036681.398094244</v>
      </c>
      <c r="H28" s="104"/>
    </row>
    <row r="29" spans="1:8">
      <c r="A29" s="102" t="s">
        <v>1010</v>
      </c>
      <c r="B29" s="104">
        <f>预测参数设置!C162</f>
        <v>0</v>
      </c>
      <c r="C29" s="104">
        <f>预测参数设置!D162</f>
        <v>0</v>
      </c>
      <c r="D29" s="104">
        <f>预测参数设置!E162</f>
        <v>0</v>
      </c>
      <c r="E29" s="104">
        <f>预测参数设置!F162</f>
        <v>0</v>
      </c>
      <c r="F29" s="104">
        <f>预测参数设置!G162</f>
        <v>0</v>
      </c>
      <c r="G29" s="104">
        <f>预测参数设置!H162</f>
        <v>0</v>
      </c>
      <c r="H29" s="104"/>
    </row>
    <row r="30" spans="1:8">
      <c r="A30" s="102" t="s">
        <v>1011</v>
      </c>
      <c r="B30" s="104">
        <f>预测参数设置!C164</f>
        <v>0</v>
      </c>
      <c r="C30" s="104">
        <f>预测参数设置!D164</f>
        <v>0</v>
      </c>
      <c r="D30" s="104">
        <f>预测参数设置!E164</f>
        <v>0</v>
      </c>
      <c r="E30" s="104">
        <f>预测参数设置!F164</f>
        <v>0</v>
      </c>
      <c r="F30" s="104">
        <f>预测参数设置!G164</f>
        <v>0</v>
      </c>
      <c r="G30" s="104">
        <f>预测参数设置!H164</f>
        <v>0</v>
      </c>
      <c r="H30" s="104"/>
    </row>
    <row r="31" spans="1:8">
      <c r="A31" s="102" t="s">
        <v>25</v>
      </c>
      <c r="B31" s="104">
        <f>预测参数设置!C166</f>
        <v>13924937.800000001</v>
      </c>
      <c r="C31" s="104">
        <f>预测参数设置!D166</f>
        <v>13459730.779999999</v>
      </c>
      <c r="D31" s="104">
        <f>预测参数设置!E166</f>
        <v>16030326.140000001</v>
      </c>
      <c r="E31" s="104">
        <f>预测参数设置!F166</f>
        <v>16750909.542423652</v>
      </c>
      <c r="F31" s="104">
        <f>预测参数设置!G166</f>
        <v>17836368.480772704</v>
      </c>
      <c r="G31" s="104">
        <f>预测参数设置!H166</f>
        <v>17904146.68099964</v>
      </c>
      <c r="H31" s="104"/>
    </row>
    <row r="32" spans="1:8">
      <c r="A32" s="102" t="s">
        <v>26</v>
      </c>
      <c r="B32" s="104">
        <f>预测参数设置!C168</f>
        <v>1598571677.47</v>
      </c>
      <c r="C32" s="104">
        <f>预测参数设置!D168</f>
        <v>1618612151.98</v>
      </c>
      <c r="D32" s="104">
        <f>预测参数设置!E168</f>
        <v>1760640111.8900001</v>
      </c>
      <c r="E32" s="104">
        <f>预测参数设置!F168</f>
        <v>1764590004.8199999</v>
      </c>
      <c r="F32" s="104">
        <f>预测参数设置!G168</f>
        <v>1764590004.8199999</v>
      </c>
      <c r="G32" s="104">
        <f>预测参数设置!H168</f>
        <v>1764590004.8199999</v>
      </c>
      <c r="H32" s="104"/>
    </row>
    <row r="33" spans="1:8">
      <c r="A33" s="102" t="s">
        <v>27</v>
      </c>
      <c r="B33" s="104">
        <f>预测参数设置!C184</f>
        <v>305795847.94</v>
      </c>
      <c r="C33" s="104">
        <f>预测参数设置!D184</f>
        <v>510641550.01999998</v>
      </c>
      <c r="D33" s="104">
        <f>预测参数设置!E184</f>
        <v>527105766.16000003</v>
      </c>
      <c r="E33" s="104">
        <f>预测参数设置!F184</f>
        <v>550799835.95618069</v>
      </c>
      <c r="F33" s="104">
        <f>预测参数设置!G184</f>
        <v>586491665.32614112</v>
      </c>
      <c r="G33" s="104">
        <f>预测参数设置!H184</f>
        <v>588720333.65438044</v>
      </c>
      <c r="H33" s="104"/>
    </row>
    <row r="34" spans="1:8">
      <c r="A34" s="102" t="s">
        <v>28</v>
      </c>
      <c r="B34" s="104">
        <f>预测参数设置!C186</f>
        <v>0</v>
      </c>
      <c r="C34" s="104">
        <f>预测参数设置!D186</f>
        <v>0</v>
      </c>
      <c r="D34" s="104">
        <f>预测参数设置!E186</f>
        <v>0</v>
      </c>
      <c r="E34" s="104">
        <f>预测参数设置!F186</f>
        <v>0</v>
      </c>
      <c r="F34" s="104">
        <f>预测参数设置!G186</f>
        <v>0</v>
      </c>
      <c r="G34" s="104">
        <f>预测参数设置!H186</f>
        <v>0</v>
      </c>
      <c r="H34" s="104"/>
    </row>
    <row r="35" spans="1:8">
      <c r="A35" s="102" t="s">
        <v>29</v>
      </c>
      <c r="B35" s="104">
        <f>预测参数设置!C188</f>
        <v>0</v>
      </c>
      <c r="C35" s="104">
        <f>预测参数设置!D188</f>
        <v>1782340.68</v>
      </c>
      <c r="D35" s="104">
        <f>预测参数设置!E188</f>
        <v>1803537.15</v>
      </c>
      <c r="E35" s="104">
        <f>预测参数设置!F188</f>
        <v>0</v>
      </c>
      <c r="F35" s="104">
        <f>预测参数设置!G188</f>
        <v>0</v>
      </c>
      <c r="G35" s="104">
        <f>预测参数设置!H188</f>
        <v>0</v>
      </c>
      <c r="H35" s="104"/>
    </row>
    <row r="36" spans="1:8">
      <c r="A36" s="102" t="s">
        <v>30</v>
      </c>
      <c r="B36" s="104">
        <f>预测参数设置!C190</f>
        <v>0</v>
      </c>
      <c r="C36" s="104">
        <f>预测参数设置!D190</f>
        <v>0</v>
      </c>
      <c r="D36" s="104">
        <f>预测参数设置!E190</f>
        <v>0</v>
      </c>
      <c r="E36" s="104">
        <f>预测参数设置!F190</f>
        <v>0</v>
      </c>
      <c r="F36" s="104">
        <f>预测参数设置!G190</f>
        <v>0</v>
      </c>
      <c r="G36" s="104">
        <f>预测参数设置!H190</f>
        <v>0</v>
      </c>
      <c r="H36" s="104"/>
    </row>
    <row r="37" spans="1:8">
      <c r="A37" s="102" t="s">
        <v>31</v>
      </c>
      <c r="B37" s="104">
        <f>预测参数设置!C192</f>
        <v>0</v>
      </c>
      <c r="C37" s="104">
        <f>预测参数设置!D192</f>
        <v>0</v>
      </c>
      <c r="D37" s="104">
        <f>预测参数设置!E192</f>
        <v>0</v>
      </c>
      <c r="E37" s="104">
        <f>预测参数设置!F192</f>
        <v>0</v>
      </c>
      <c r="F37" s="104">
        <f>预测参数设置!G192</f>
        <v>0</v>
      </c>
      <c r="G37" s="104">
        <f>预测参数设置!H192</f>
        <v>0</v>
      </c>
      <c r="H37" s="104"/>
    </row>
    <row r="38" spans="1:8">
      <c r="A38" s="332" t="s">
        <v>1012</v>
      </c>
      <c r="B38" s="104">
        <f>预测参数设置!C194</f>
        <v>0</v>
      </c>
      <c r="C38" s="104">
        <f>预测参数设置!D194</f>
        <v>0</v>
      </c>
      <c r="D38" s="104">
        <f>预测参数设置!E194</f>
        <v>0</v>
      </c>
      <c r="E38" s="104">
        <f>预测参数设置!F194</f>
        <v>0</v>
      </c>
      <c r="F38" s="104">
        <f>预测参数设置!G194</f>
        <v>0</v>
      </c>
      <c r="G38" s="104">
        <f>预测参数设置!H194</f>
        <v>0</v>
      </c>
      <c r="H38" s="104"/>
    </row>
    <row r="39" spans="1:8">
      <c r="A39" s="102" t="s">
        <v>32</v>
      </c>
      <c r="B39" s="104">
        <f>预测参数设置!C196</f>
        <v>223238293.53999999</v>
      </c>
      <c r="C39" s="104">
        <f>预测参数设置!D196</f>
        <v>313491062.44999999</v>
      </c>
      <c r="D39" s="104">
        <f>预测参数设置!E196</f>
        <v>338952461.67000002</v>
      </c>
      <c r="E39" s="104">
        <f>预测参数设置!F196</f>
        <v>354188802.83716989</v>
      </c>
      <c r="F39" s="104">
        <f>预测参数设置!G196</f>
        <v>377140237.26101846</v>
      </c>
      <c r="G39" s="104">
        <f>预测参数设置!H196</f>
        <v>378573370.16261029</v>
      </c>
      <c r="H39" s="104"/>
    </row>
    <row r="40" spans="1:8">
      <c r="A40" s="102" t="s">
        <v>33</v>
      </c>
      <c r="B40" s="104">
        <f>预测参数设置!C198</f>
        <v>0</v>
      </c>
      <c r="C40" s="104">
        <f>预测参数设置!D198</f>
        <v>0</v>
      </c>
      <c r="D40" s="104">
        <f>预测参数设置!E198</f>
        <v>0</v>
      </c>
      <c r="E40" s="104">
        <f>预测参数设置!F198</f>
        <v>0</v>
      </c>
      <c r="F40" s="104">
        <f>预测参数设置!G198</f>
        <v>0</v>
      </c>
      <c r="G40" s="104">
        <f>预测参数设置!H198</f>
        <v>0</v>
      </c>
      <c r="H40" s="104"/>
    </row>
    <row r="41" spans="1:8">
      <c r="A41" s="102" t="s">
        <v>34</v>
      </c>
      <c r="B41" s="104">
        <f>预测参数设置!C200</f>
        <v>0</v>
      </c>
      <c r="C41" s="104">
        <f>预测参数设置!D200</f>
        <v>0</v>
      </c>
      <c r="D41" s="104">
        <f>预测参数设置!E200</f>
        <v>0</v>
      </c>
      <c r="E41" s="104">
        <f>预测参数设置!F200</f>
        <v>0</v>
      </c>
      <c r="F41" s="104">
        <f>预测参数设置!G200</f>
        <v>0</v>
      </c>
      <c r="G41" s="104">
        <f>预测参数设置!H200</f>
        <v>0</v>
      </c>
      <c r="H41" s="104"/>
    </row>
    <row r="42" spans="1:8">
      <c r="A42" s="102" t="s">
        <v>35</v>
      </c>
      <c r="B42" s="104">
        <f>预测参数设置!C202</f>
        <v>9851928.2300000004</v>
      </c>
      <c r="C42" s="104">
        <f>预测参数设置!D202</f>
        <v>8575010.9900000002</v>
      </c>
      <c r="D42" s="104">
        <f>预测参数设置!E202</f>
        <v>7298093.75</v>
      </c>
      <c r="E42" s="104">
        <f>预测参数设置!F202</f>
        <v>7626152.2797924448</v>
      </c>
      <c r="F42" s="104">
        <f>预测参数设置!G202</f>
        <v>8120326.9475229951</v>
      </c>
      <c r="G42" s="104">
        <f>预测参数设置!H202</f>
        <v>8151184.1899235817</v>
      </c>
      <c r="H42" s="104"/>
    </row>
    <row r="43" spans="1:8">
      <c r="A43" s="102" t="s">
        <v>153</v>
      </c>
      <c r="B43" s="104">
        <f>预测参数设置!C204</f>
        <v>0</v>
      </c>
      <c r="C43" s="104">
        <f>预测参数设置!D204</f>
        <v>0</v>
      </c>
      <c r="D43" s="104">
        <f>预测参数设置!E204</f>
        <v>0</v>
      </c>
      <c r="E43" s="104">
        <f>预测参数设置!F204</f>
        <v>0</v>
      </c>
      <c r="F43" s="104">
        <f>预测参数设置!G204</f>
        <v>0</v>
      </c>
      <c r="G43" s="104">
        <f>预测参数设置!H204</f>
        <v>0</v>
      </c>
      <c r="H43" s="104"/>
    </row>
    <row r="44" spans="1:8">
      <c r="A44" s="102" t="s">
        <v>36</v>
      </c>
      <c r="B44" s="104">
        <f>预测参数设置!C206</f>
        <v>565272315.25</v>
      </c>
      <c r="C44" s="104">
        <f>预测参数设置!D206</f>
        <v>833442544.39999998</v>
      </c>
      <c r="D44" s="104">
        <f>预测参数设置!E206</f>
        <v>1139814185.5399995</v>
      </c>
      <c r="E44" s="104">
        <f>预测参数设置!F206</f>
        <v>1191050272.490078</v>
      </c>
      <c r="F44" s="104">
        <f>预测参数设置!G206</f>
        <v>1268230330.1474352</v>
      </c>
      <c r="G44" s="104">
        <f>预测参数设置!H206</f>
        <v>1273049605.4019952</v>
      </c>
      <c r="H44" s="104"/>
    </row>
    <row r="45" spans="1:8">
      <c r="A45" s="102" t="s">
        <v>37</v>
      </c>
      <c r="B45" s="104">
        <f>预测参数设置!C208</f>
        <v>83027211.040000007</v>
      </c>
      <c r="C45" s="104">
        <f>预测参数设置!D208</f>
        <v>112549415.87</v>
      </c>
      <c r="D45" s="104">
        <f>预测参数设置!E208</f>
        <v>139506354.84999999</v>
      </c>
      <c r="E45" s="104">
        <f>预测参数设置!F208</f>
        <v>145777341.66334343</v>
      </c>
      <c r="F45" s="104">
        <f>预测参数设置!G208</f>
        <v>155223713.40312806</v>
      </c>
      <c r="G45" s="104">
        <f>预测参数设置!H208</f>
        <v>155813563.51405993</v>
      </c>
      <c r="H45" s="104"/>
    </row>
    <row r="46" spans="1:8" s="98" customFormat="1">
      <c r="A46" s="98" t="s">
        <v>38</v>
      </c>
      <c r="B46" s="105">
        <f>SUM(B22:B45)</f>
        <v>2812773360.8299999</v>
      </c>
      <c r="C46" s="105">
        <f t="shared" ref="C46:F46" si="3">SUM(C22:C45)</f>
        <v>3425359184.079999</v>
      </c>
      <c r="D46" s="105">
        <f t="shared" si="3"/>
        <v>3970578706.9899998</v>
      </c>
      <c r="E46" s="105">
        <f t="shared" si="3"/>
        <v>4071983521.9661736</v>
      </c>
      <c r="F46" s="105">
        <f t="shared" si="3"/>
        <v>4221502621.8772459</v>
      </c>
      <c r="G46" s="105">
        <f>SUM(G22:G45)</f>
        <v>4230838889.8220634</v>
      </c>
      <c r="H46" s="105"/>
    </row>
    <row r="47" spans="1:8" s="98" customFormat="1">
      <c r="A47" s="98" t="s">
        <v>39</v>
      </c>
      <c r="B47" s="105">
        <f t="shared" ref="B47" si="4">B20+B46</f>
        <v>11828963704.039999</v>
      </c>
      <c r="C47" s="105">
        <f t="shared" ref="C47:G47" si="5">C20+C46</f>
        <v>16067772126.060001</v>
      </c>
      <c r="D47" s="105">
        <f t="shared" si="5"/>
        <v>19778534913.060001</v>
      </c>
      <c r="E47" s="105">
        <f t="shared" si="5"/>
        <v>20667605032.915199</v>
      </c>
      <c r="F47" s="105">
        <f t="shared" si="5"/>
        <v>22006865839.048107</v>
      </c>
      <c r="G47" s="105">
        <f t="shared" si="5"/>
        <v>22090491929.236485</v>
      </c>
      <c r="H47" s="105"/>
    </row>
    <row r="48" spans="1:8">
      <c r="A48" s="102" t="s">
        <v>2</v>
      </c>
      <c r="B48" s="326"/>
      <c r="C48" s="326"/>
      <c r="D48" s="326"/>
    </row>
    <row r="49" spans="1:8">
      <c r="A49" s="102" t="s">
        <v>40</v>
      </c>
      <c r="B49" s="104">
        <f>预测参数设置!C220</f>
        <v>0</v>
      </c>
      <c r="C49" s="104">
        <f>预测参数设置!D220</f>
        <v>0</v>
      </c>
      <c r="D49" s="104">
        <f>预测参数设置!E220</f>
        <v>0</v>
      </c>
      <c r="E49" s="104">
        <f>预测参数设置!F220</f>
        <v>0</v>
      </c>
      <c r="F49" s="104">
        <f>预测参数设置!G220</f>
        <v>0</v>
      </c>
      <c r="G49" s="104">
        <f>预测参数设置!H220</f>
        <v>0</v>
      </c>
      <c r="H49" s="104"/>
    </row>
    <row r="50" spans="1:8">
      <c r="A50" s="102" t="s">
        <v>41</v>
      </c>
      <c r="B50" s="104">
        <f>预测参数设置!C226</f>
        <v>0</v>
      </c>
      <c r="C50" s="104">
        <f>预测参数设置!D226</f>
        <v>0</v>
      </c>
      <c r="D50" s="104">
        <f>预测参数设置!E226</f>
        <v>0</v>
      </c>
      <c r="E50" s="104">
        <f>预测参数设置!F226</f>
        <v>0</v>
      </c>
      <c r="F50" s="104">
        <f>预测参数设置!G226</f>
        <v>0</v>
      </c>
      <c r="G50" s="104">
        <f>预测参数设置!H226</f>
        <v>0</v>
      </c>
      <c r="H50" s="104"/>
    </row>
    <row r="51" spans="1:8">
      <c r="A51" s="102" t="s">
        <v>42</v>
      </c>
      <c r="B51" s="104">
        <f>预测参数设置!C228</f>
        <v>0</v>
      </c>
      <c r="C51" s="104">
        <f>预测参数设置!D228</f>
        <v>0</v>
      </c>
      <c r="D51" s="104">
        <f>预测参数设置!E228</f>
        <v>0</v>
      </c>
      <c r="E51" s="104">
        <f>预测参数设置!F228</f>
        <v>0</v>
      </c>
      <c r="F51" s="104">
        <f>预测参数设置!G228</f>
        <v>0</v>
      </c>
      <c r="G51" s="104">
        <f>预测参数设置!H228</f>
        <v>0</v>
      </c>
      <c r="H51" s="104"/>
    </row>
    <row r="52" spans="1:8">
      <c r="A52" s="102" t="s">
        <v>43</v>
      </c>
      <c r="B52" s="104">
        <f>预测参数设置!C230</f>
        <v>0</v>
      </c>
      <c r="C52" s="104">
        <f>预测参数设置!D230</f>
        <v>0</v>
      </c>
      <c r="D52" s="104">
        <f>预测参数设置!E230</f>
        <v>0</v>
      </c>
      <c r="E52" s="104">
        <f>预测参数设置!F230</f>
        <v>0</v>
      </c>
      <c r="F52" s="104">
        <f>预测参数设置!G230</f>
        <v>0</v>
      </c>
      <c r="G52" s="104">
        <f>预测参数设置!H230</f>
        <v>0</v>
      </c>
      <c r="H52" s="104"/>
    </row>
    <row r="53" spans="1:8">
      <c r="A53" s="102" t="s">
        <v>44</v>
      </c>
      <c r="B53" s="104">
        <f>预测参数设置!C232</f>
        <v>0</v>
      </c>
      <c r="C53" s="104">
        <f>预测参数设置!D232</f>
        <v>0</v>
      </c>
      <c r="D53" s="322">
        <f>预测参数设置!E232</f>
        <v>0</v>
      </c>
      <c r="E53" s="104">
        <f>预测参数设置!F232</f>
        <v>0</v>
      </c>
      <c r="F53" s="104">
        <f>预测参数设置!G232</f>
        <v>0</v>
      </c>
      <c r="G53" s="104">
        <f>预测参数设置!H232</f>
        <v>0</v>
      </c>
      <c r="H53" s="104"/>
    </row>
    <row r="54" spans="1:8">
      <c r="A54" s="102" t="s">
        <v>692</v>
      </c>
      <c r="B54" s="104">
        <f>预测参数设置!C234</f>
        <v>0</v>
      </c>
      <c r="C54" s="104">
        <f>预测参数设置!D234</f>
        <v>0</v>
      </c>
      <c r="D54" s="322">
        <f>预测参数设置!E234</f>
        <v>0</v>
      </c>
      <c r="E54" s="104">
        <f>预测参数设置!F234</f>
        <v>0</v>
      </c>
      <c r="F54" s="104">
        <f>预测参数设置!G234</f>
        <v>0</v>
      </c>
      <c r="G54" s="104">
        <f>预测参数设置!H234</f>
        <v>0</v>
      </c>
      <c r="H54" s="104"/>
    </row>
    <row r="55" spans="1:8">
      <c r="A55" s="49" t="s">
        <v>881</v>
      </c>
      <c r="B55" s="104">
        <f>预测参数设置!C236</f>
        <v>0</v>
      </c>
      <c r="C55" s="104">
        <f>预测参数设置!D236</f>
        <v>0</v>
      </c>
      <c r="D55" s="322">
        <f>预测参数设置!E236</f>
        <v>0</v>
      </c>
      <c r="E55" s="104">
        <f>预测参数设置!F236</f>
        <v>0</v>
      </c>
      <c r="F55" s="104">
        <f>预测参数设置!G236</f>
        <v>0</v>
      </c>
      <c r="G55" s="104">
        <f>预测参数设置!H236</f>
        <v>0</v>
      </c>
      <c r="H55" s="104"/>
    </row>
    <row r="56" spans="1:8">
      <c r="A56" s="102" t="s">
        <v>45</v>
      </c>
      <c r="B56" s="104">
        <f>预测参数设置!C238</f>
        <v>489597243.37</v>
      </c>
      <c r="C56" s="104">
        <f>预测参数设置!D238</f>
        <v>753766489.77999997</v>
      </c>
      <c r="D56" s="104">
        <f>预测参数设置!E238</f>
        <v>856514344.29999995</v>
      </c>
      <c r="E56" s="104">
        <f>预测参数设置!F238</f>
        <v>984517320.21176267</v>
      </c>
      <c r="F56" s="104">
        <f>预测参数设置!G238</f>
        <v>1048314042.5614848</v>
      </c>
      <c r="G56" s="104">
        <f>预测参数设置!H238</f>
        <v>1052297635.9232184</v>
      </c>
      <c r="H56" s="104"/>
    </row>
    <row r="57" spans="1:8">
      <c r="A57" s="102" t="s">
        <v>46</v>
      </c>
      <c r="B57" s="104">
        <f>预测参数设置!C241</f>
        <v>853993898.25999999</v>
      </c>
      <c r="C57" s="104">
        <f>预测参数设置!D241</f>
        <v>1973530702.1099999</v>
      </c>
      <c r="D57" s="104">
        <f>预测参数设置!E241</f>
        <v>1454927658.73</v>
      </c>
      <c r="E57" s="104">
        <f>预测参数设置!F241</f>
        <v>1672361343.6334062</v>
      </c>
      <c r="F57" s="104">
        <f>预测参数设置!G241</f>
        <v>1780730358.7008507</v>
      </c>
      <c r="G57" s="104">
        <f>预测参数设置!H241</f>
        <v>1787497134.0639138</v>
      </c>
      <c r="H57" s="104"/>
    </row>
    <row r="58" spans="1:8">
      <c r="A58" s="102" t="s">
        <v>47</v>
      </c>
      <c r="B58" s="104">
        <f>预测参数设置!C244</f>
        <v>1653191383.3399999</v>
      </c>
      <c r="C58" s="104">
        <f>预测参数设置!D244</f>
        <v>2839722777.6999998</v>
      </c>
      <c r="D58" s="104">
        <f>预测参数设置!E244</f>
        <v>3106945277.5600004</v>
      </c>
      <c r="E58" s="104">
        <f>预测参数设置!F244</f>
        <v>3442495367.5364809</v>
      </c>
      <c r="F58" s="104">
        <f>预测参数设置!G244</f>
        <v>3665569067.3528447</v>
      </c>
      <c r="G58" s="104">
        <f>预测参数设置!H244</f>
        <v>3679498229.8087854</v>
      </c>
      <c r="H58" s="104"/>
    </row>
    <row r="59" spans="1:8">
      <c r="A59" s="332" t="s">
        <v>12352</v>
      </c>
      <c r="B59" s="104"/>
      <c r="C59" s="104"/>
      <c r="D59" s="104">
        <f>预测参数设置!E247</f>
        <v>0</v>
      </c>
      <c r="E59" s="104">
        <f>预测参数设置!F247</f>
        <v>0</v>
      </c>
      <c r="F59" s="104">
        <f>预测参数设置!G247</f>
        <v>0</v>
      </c>
      <c r="G59" s="104">
        <f>预测参数设置!H247</f>
        <v>0</v>
      </c>
      <c r="H59" s="104"/>
    </row>
    <row r="60" spans="1:8">
      <c r="A60" s="102" t="s">
        <v>48</v>
      </c>
      <c r="B60" s="104">
        <f>预测参数设置!C250</f>
        <v>0</v>
      </c>
      <c r="C60" s="104">
        <f>预测参数设置!D250</f>
        <v>0</v>
      </c>
      <c r="D60" s="104">
        <f>预测参数设置!E250</f>
        <v>0</v>
      </c>
      <c r="E60" s="104">
        <f>预测参数设置!F250</f>
        <v>0</v>
      </c>
      <c r="F60" s="104">
        <f>预测参数设置!G250</f>
        <v>0</v>
      </c>
      <c r="G60" s="104">
        <f>预测参数设置!H250</f>
        <v>0</v>
      </c>
      <c r="H60" s="104"/>
    </row>
    <row r="61" spans="1:8">
      <c r="A61" s="49" t="s">
        <v>1014</v>
      </c>
      <c r="B61" s="104">
        <f>预测参数设置!C252</f>
        <v>0</v>
      </c>
      <c r="C61" s="104">
        <f>预测参数设置!D252</f>
        <v>0</v>
      </c>
      <c r="D61" s="104">
        <f>预测参数设置!E252</f>
        <v>0</v>
      </c>
      <c r="E61" s="104">
        <f>预测参数设置!F252</f>
        <v>0</v>
      </c>
      <c r="F61" s="104">
        <f>预测参数设置!G252</f>
        <v>0</v>
      </c>
      <c r="G61" s="104">
        <f>预测参数设置!H252</f>
        <v>0</v>
      </c>
      <c r="H61" s="104"/>
    </row>
    <row r="62" spans="1:8">
      <c r="A62" s="49" t="s">
        <v>1040</v>
      </c>
      <c r="B62" s="104">
        <f>预测参数设置!C254</f>
        <v>0</v>
      </c>
      <c r="C62" s="104">
        <f>预测参数设置!D254</f>
        <v>0</v>
      </c>
      <c r="D62" s="104">
        <f>预测参数设置!E254</f>
        <v>0</v>
      </c>
      <c r="E62" s="104">
        <f>预测参数设置!F254</f>
        <v>0</v>
      </c>
      <c r="F62" s="104">
        <f>预测参数设置!G254</f>
        <v>0</v>
      </c>
      <c r="G62" s="104">
        <f>预测参数设置!H254</f>
        <v>0</v>
      </c>
      <c r="H62" s="104"/>
    </row>
    <row r="63" spans="1:8">
      <c r="A63" s="49" t="s">
        <v>1041</v>
      </c>
      <c r="B63" s="104">
        <f>预测参数设置!C256</f>
        <v>0</v>
      </c>
      <c r="C63" s="104">
        <f>预测参数设置!D256</f>
        <v>0</v>
      </c>
      <c r="D63" s="104">
        <f>预测参数设置!E256</f>
        <v>0</v>
      </c>
      <c r="E63" s="104">
        <f>预测参数设置!F256</f>
        <v>0</v>
      </c>
      <c r="F63" s="104">
        <f>预测参数设置!G256</f>
        <v>0</v>
      </c>
      <c r="G63" s="104">
        <f>预测参数设置!H256</f>
        <v>0</v>
      </c>
      <c r="H63" s="104"/>
    </row>
    <row r="64" spans="1:8">
      <c r="A64" s="102" t="s">
        <v>49</v>
      </c>
      <c r="B64" s="104">
        <f>预测参数设置!C258</f>
        <v>443982034.45999998</v>
      </c>
      <c r="C64" s="104">
        <f>预测参数设置!D258</f>
        <v>825623299.48000002</v>
      </c>
      <c r="D64" s="104">
        <f>预测参数设置!E258</f>
        <v>1068802947.71</v>
      </c>
      <c r="E64" s="104">
        <f>预测参数设置!F258</f>
        <v>1116846989.8495758</v>
      </c>
      <c r="F64" s="104">
        <f>预测参数设置!G258</f>
        <v>1189218674.7918282</v>
      </c>
      <c r="G64" s="104">
        <f>预测参数设置!H258</f>
        <v>1193737705.756037</v>
      </c>
      <c r="H64" s="104"/>
    </row>
    <row r="65" spans="1:8">
      <c r="A65" s="102" t="s">
        <v>50</v>
      </c>
      <c r="B65" s="104">
        <f>预测参数设置!C260</f>
        <v>1278210210.4300001</v>
      </c>
      <c r="C65" s="104">
        <f>预测参数设置!D260</f>
        <v>1169534434.1500001</v>
      </c>
      <c r="D65" s="104">
        <f>预测参数设置!E260</f>
        <v>1795736202.5699999</v>
      </c>
      <c r="E65" s="104">
        <f>预测参数设置!F260</f>
        <v>1876456812.456682</v>
      </c>
      <c r="F65" s="104">
        <f>预测参数设置!G260</f>
        <v>1998051213.9038749</v>
      </c>
      <c r="G65" s="104">
        <f>预测参数设置!H260</f>
        <v>2005643808.5167093</v>
      </c>
      <c r="H65" s="104"/>
    </row>
    <row r="66" spans="1:8">
      <c r="A66" s="49" t="s">
        <v>1015</v>
      </c>
      <c r="B66" s="104">
        <f>预测参数设置!C262</f>
        <v>590515680.5</v>
      </c>
      <c r="C66" s="104">
        <f>预测参数设置!D262</f>
        <v>826483971.38999999</v>
      </c>
      <c r="D66" s="104">
        <f>预测参数设置!E262</f>
        <v>942505641.87</v>
      </c>
      <c r="E66" s="104">
        <f>E67+E68+E69</f>
        <v>-630791415.76185703</v>
      </c>
      <c r="F66" s="104">
        <f t="shared" ref="F66" si="6">F67+F68+F69</f>
        <v>-1638186458.2613463</v>
      </c>
      <c r="G66" s="104">
        <f>G67+G68+G69</f>
        <v>-3324312324.0463915</v>
      </c>
      <c r="H66" s="104"/>
    </row>
    <row r="67" spans="1:8">
      <c r="A67" s="49" t="s">
        <v>1042</v>
      </c>
      <c r="B67" s="104">
        <f>预测参数设置!C264</f>
        <v>0</v>
      </c>
      <c r="C67" s="104">
        <f>预测参数设置!D264</f>
        <v>0</v>
      </c>
      <c r="D67" s="104">
        <f>预测参数设置!E264</f>
        <v>0</v>
      </c>
      <c r="E67" s="104">
        <f>预测参数设置!F264</f>
        <v>0</v>
      </c>
      <c r="F67" s="104">
        <f>预测参数设置!G264</f>
        <v>0</v>
      </c>
      <c r="G67" s="104">
        <f>预测参数设置!H264</f>
        <v>0</v>
      </c>
      <c r="H67" s="104"/>
    </row>
    <row r="68" spans="1:8">
      <c r="A68" s="49" t="s">
        <v>1043</v>
      </c>
      <c r="B68" s="104">
        <f>预测参数设置!C266</f>
        <v>5973370.96</v>
      </c>
      <c r="C68" s="104">
        <f>预测参数设置!D266</f>
        <v>6857466.46</v>
      </c>
      <c r="D68" s="104">
        <f>预测参数设置!E266</f>
        <v>2436988.96</v>
      </c>
      <c r="E68" s="104">
        <f>预测参数设置!F266</f>
        <v>-1613117341.6998472</v>
      </c>
      <c r="F68" s="104">
        <f>预测参数设置!G266</f>
        <v>-2684167104.2001181</v>
      </c>
      <c r="G68" s="104">
        <f>预测参数设置!H266</f>
        <v>-4374267696.4397306</v>
      </c>
      <c r="H68" s="104"/>
    </row>
    <row r="69" spans="1:8">
      <c r="A69" s="49" t="s">
        <v>1044</v>
      </c>
      <c r="B69" s="104">
        <f>预测参数设置!C268</f>
        <v>584542309.53999996</v>
      </c>
      <c r="C69" s="104">
        <f>预测参数设置!D268</f>
        <v>819626504.92999995</v>
      </c>
      <c r="D69" s="104">
        <f>预测参数设置!E268</f>
        <v>940068652.90999997</v>
      </c>
      <c r="E69" s="104">
        <f>预测参数设置!F268</f>
        <v>982325925.93799019</v>
      </c>
      <c r="F69" s="104">
        <f>预测参数设置!G268</f>
        <v>1045980645.9387718</v>
      </c>
      <c r="G69" s="104">
        <f>预测参数设置!H268</f>
        <v>1049955372.3933392</v>
      </c>
      <c r="H69" s="104"/>
    </row>
    <row r="70" spans="1:8">
      <c r="A70" s="102" t="s">
        <v>1019</v>
      </c>
      <c r="B70" s="104">
        <f>预测参数设置!C270</f>
        <v>0</v>
      </c>
      <c r="C70" s="104">
        <f>预测参数设置!D270</f>
        <v>0</v>
      </c>
      <c r="D70" s="104">
        <f>预测参数设置!E270</f>
        <v>0</v>
      </c>
      <c r="E70" s="104">
        <f>预测参数设置!F270</f>
        <v>0</v>
      </c>
      <c r="F70" s="104">
        <f>预测参数设置!G270</f>
        <v>0</v>
      </c>
      <c r="G70" s="104">
        <f>预测参数设置!H270</f>
        <v>0</v>
      </c>
      <c r="H70" s="104"/>
    </row>
    <row r="71" spans="1:8">
      <c r="A71" s="102" t="s">
        <v>51</v>
      </c>
      <c r="B71" s="104">
        <f>预测参数设置!C272</f>
        <v>0</v>
      </c>
      <c r="C71" s="104">
        <f>预测参数设置!D272</f>
        <v>0</v>
      </c>
      <c r="D71" s="104">
        <f>预测参数设置!E272</f>
        <v>0</v>
      </c>
      <c r="E71" s="104">
        <f>预测参数设置!F272</f>
        <v>0</v>
      </c>
      <c r="F71" s="104">
        <f>预测参数设置!G272</f>
        <v>0</v>
      </c>
      <c r="G71" s="104">
        <f>预测参数设置!H272</f>
        <v>0</v>
      </c>
      <c r="H71" s="104"/>
    </row>
    <row r="72" spans="1:8">
      <c r="A72" s="49" t="s">
        <v>1021</v>
      </c>
      <c r="B72" s="104">
        <f>预测参数设置!C274</f>
        <v>0</v>
      </c>
      <c r="C72" s="104">
        <f>预测参数设置!D274</f>
        <v>0</v>
      </c>
      <c r="D72" s="104">
        <f>预测参数设置!E274</f>
        <v>0</v>
      </c>
      <c r="E72" s="104">
        <f>预测参数设置!F274</f>
        <v>0</v>
      </c>
      <c r="F72" s="104">
        <f>预测参数设置!G274</f>
        <v>0</v>
      </c>
      <c r="G72" s="104">
        <f>预测参数设置!H274</f>
        <v>0</v>
      </c>
      <c r="H72" s="104"/>
    </row>
    <row r="73" spans="1:8">
      <c r="A73" s="102" t="s">
        <v>161</v>
      </c>
      <c r="B73" s="104">
        <f>预测参数设置!C276</f>
        <v>0</v>
      </c>
      <c r="C73" s="104">
        <f>预测参数设置!D276</f>
        <v>0</v>
      </c>
      <c r="D73" s="104">
        <f>预测参数设置!E276</f>
        <v>0</v>
      </c>
      <c r="E73" s="104">
        <f>预测参数设置!F276</f>
        <v>0</v>
      </c>
      <c r="F73" s="104">
        <f>预测参数设置!G276</f>
        <v>0</v>
      </c>
      <c r="G73" s="104">
        <f>预测参数设置!H276</f>
        <v>0</v>
      </c>
      <c r="H73" s="104"/>
    </row>
    <row r="74" spans="1:8">
      <c r="A74" s="102" t="s">
        <v>52</v>
      </c>
      <c r="B74" s="104">
        <f>预测参数设置!C278</f>
        <v>0</v>
      </c>
      <c r="C74" s="104">
        <f>预测参数设置!D278</f>
        <v>0</v>
      </c>
      <c r="D74" s="104">
        <f>预测参数设置!E278</f>
        <v>403902886.07999998</v>
      </c>
      <c r="E74" s="104">
        <f>预测参数设置!F278</f>
        <v>422058830.8411001</v>
      </c>
      <c r="F74" s="104">
        <f>预测参数设置!G278</f>
        <v>449408243.07960337</v>
      </c>
      <c r="G74" s="104">
        <f>预测参数设置!H278</f>
        <v>451115994.40330583</v>
      </c>
      <c r="H74" s="104"/>
    </row>
    <row r="75" spans="1:8" s="98" customFormat="1">
      <c r="A75" s="98" t="s">
        <v>53</v>
      </c>
      <c r="B75" s="105">
        <f>SUM(B49:B74)-B67-B68-B69</f>
        <v>5309490450.3600006</v>
      </c>
      <c r="C75" s="105">
        <f t="shared" ref="C75:D75" si="7">SUM(C49:C74)-C67-C68-C69</f>
        <v>8388661674.6100006</v>
      </c>
      <c r="D75" s="105">
        <f t="shared" si="7"/>
        <v>9629334958.8199997</v>
      </c>
      <c r="E75" s="105">
        <f>SUM(E49:E74)-E67-E68-E69</f>
        <v>8883945248.7671509</v>
      </c>
      <c r="F75" s="105">
        <f t="shared" ref="F75" si="8">SUM(F49:F74)-F67-F68-F69</f>
        <v>8493105142.1291409</v>
      </c>
      <c r="G75" s="105">
        <f>SUM(G49:G74)-G67-G68-G69</f>
        <v>6845478184.4255791</v>
      </c>
      <c r="H75" s="105"/>
    </row>
    <row r="76" spans="1:8">
      <c r="A76" s="102" t="s">
        <v>3</v>
      </c>
    </row>
    <row r="77" spans="1:8">
      <c r="A77" s="102" t="s">
        <v>54</v>
      </c>
      <c r="B77" s="104">
        <f>预测参数设置!C282</f>
        <v>0</v>
      </c>
      <c r="C77" s="104">
        <f>预测参数设置!D282</f>
        <v>0</v>
      </c>
      <c r="D77" s="104">
        <f>预测参数设置!E282</f>
        <v>0</v>
      </c>
      <c r="E77" s="104">
        <f>预测参数设置!F282</f>
        <v>0</v>
      </c>
      <c r="F77" s="104">
        <f>预测参数设置!G282</f>
        <v>0</v>
      </c>
      <c r="G77" s="104">
        <f>预测参数设置!H282</f>
        <v>0</v>
      </c>
      <c r="H77" s="104"/>
    </row>
    <row r="78" spans="1:8">
      <c r="A78" s="102" t="s">
        <v>55</v>
      </c>
      <c r="B78" s="104">
        <f>预测参数设置!C284</f>
        <v>0</v>
      </c>
      <c r="C78" s="104">
        <f>预测参数设置!D284</f>
        <v>0</v>
      </c>
      <c r="D78" s="104">
        <f>预测参数设置!E284</f>
        <v>0</v>
      </c>
      <c r="E78" s="104">
        <f>预测参数设置!F284</f>
        <v>0</v>
      </c>
      <c r="F78" s="104">
        <f>预测参数设置!G284</f>
        <v>0</v>
      </c>
      <c r="G78" s="104">
        <f>预测参数设置!H284</f>
        <v>0</v>
      </c>
      <c r="H78" s="104"/>
    </row>
    <row r="79" spans="1:8">
      <c r="A79" s="102" t="s">
        <v>1024</v>
      </c>
      <c r="B79" s="104">
        <f>预测参数设置!C286</f>
        <v>0</v>
      </c>
      <c r="C79" s="104">
        <f>预测参数设置!D286</f>
        <v>0</v>
      </c>
      <c r="D79" s="104">
        <f>预测参数设置!E286</f>
        <v>0</v>
      </c>
      <c r="E79" s="104">
        <f>预测参数设置!F286</f>
        <v>0</v>
      </c>
      <c r="F79" s="104">
        <f>预测参数设置!G286</f>
        <v>0</v>
      </c>
      <c r="G79" s="104">
        <f>预测参数设置!H286</f>
        <v>0</v>
      </c>
      <c r="H79" s="104"/>
    </row>
    <row r="80" spans="1:8">
      <c r="A80" s="102" t="s">
        <v>1025</v>
      </c>
      <c r="B80" s="104">
        <f>预测参数设置!C288</f>
        <v>0</v>
      </c>
      <c r="C80" s="104">
        <f>预测参数设置!D288</f>
        <v>0</v>
      </c>
      <c r="D80" s="104">
        <f>预测参数设置!E288</f>
        <v>0</v>
      </c>
      <c r="E80" s="104">
        <f>预测参数设置!F288</f>
        <v>0</v>
      </c>
      <c r="F80" s="104">
        <f>预测参数设置!G288</f>
        <v>0</v>
      </c>
      <c r="G80" s="104">
        <f>预测参数设置!H288</f>
        <v>0</v>
      </c>
      <c r="H80" s="104"/>
    </row>
    <row r="81" spans="1:8">
      <c r="A81" s="49" t="s">
        <v>1022</v>
      </c>
      <c r="B81" s="104">
        <f>预测参数设置!C290</f>
        <v>0</v>
      </c>
      <c r="C81" s="104">
        <f>预测参数设置!D290</f>
        <v>0</v>
      </c>
      <c r="D81" s="104">
        <f>预测参数设置!E290</f>
        <v>0</v>
      </c>
      <c r="E81" s="104">
        <f>预测参数设置!F290</f>
        <v>0</v>
      </c>
      <c r="F81" s="104">
        <f>预测参数设置!G290</f>
        <v>0</v>
      </c>
      <c r="G81" s="104">
        <f>预测参数设置!H290</f>
        <v>0</v>
      </c>
      <c r="H81" s="104"/>
    </row>
    <row r="82" spans="1:8">
      <c r="A82" s="102" t="s">
        <v>56</v>
      </c>
      <c r="B82" s="104">
        <f>预测参数设置!C292</f>
        <v>0</v>
      </c>
      <c r="C82" s="104">
        <f>预测参数设置!D292</f>
        <v>0</v>
      </c>
      <c r="D82" s="104">
        <f>预测参数设置!E292</f>
        <v>0</v>
      </c>
      <c r="E82" s="104">
        <f>预测参数设置!F292</f>
        <v>0</v>
      </c>
      <c r="F82" s="104">
        <f>预测参数设置!G292</f>
        <v>0</v>
      </c>
      <c r="G82" s="104">
        <f>预测参数设置!H292</f>
        <v>0</v>
      </c>
      <c r="H82" s="104"/>
    </row>
    <row r="83" spans="1:8">
      <c r="A83" s="49" t="s">
        <v>686</v>
      </c>
      <c r="B83" s="104">
        <f>预测参数设置!C294</f>
        <v>21019407.940000001</v>
      </c>
      <c r="C83" s="104">
        <f>预测参数设置!D294</f>
        <v>27129311.300000001</v>
      </c>
      <c r="D83" s="104">
        <f>预测参数设置!E294</f>
        <v>25602039.210000001</v>
      </c>
      <c r="E83" s="104">
        <f>预测参数设置!F294</f>
        <v>26752883.201682229</v>
      </c>
      <c r="F83" s="104">
        <f>预测参数设置!G294</f>
        <v>28486470.033151235</v>
      </c>
      <c r="G83" s="104">
        <f>预测参数设置!H294</f>
        <v>28594718.619277209</v>
      </c>
      <c r="H83" s="104"/>
    </row>
    <row r="84" spans="1:8">
      <c r="A84" s="102" t="s">
        <v>57</v>
      </c>
      <c r="B84" s="104">
        <f>预测参数设置!C296</f>
        <v>0</v>
      </c>
      <c r="C84" s="104">
        <f>预测参数设置!D296</f>
        <v>0</v>
      </c>
      <c r="D84" s="104">
        <f>预测参数设置!E296</f>
        <v>0</v>
      </c>
      <c r="E84" s="104">
        <f>预测参数设置!F296</f>
        <v>0</v>
      </c>
      <c r="F84" s="104">
        <f>预测参数设置!G296</f>
        <v>0</v>
      </c>
      <c r="G84" s="104">
        <f>预测参数设置!H296</f>
        <v>0</v>
      </c>
      <c r="H84" s="104"/>
    </row>
    <row r="85" spans="1:8">
      <c r="A85" s="49" t="s">
        <v>693</v>
      </c>
      <c r="B85" s="104">
        <f>预测参数设置!C298</f>
        <v>12383333.33</v>
      </c>
      <c r="C85" s="104">
        <f>预测参数设置!D298</f>
        <v>12050000</v>
      </c>
      <c r="D85" s="104">
        <f>预测参数设置!E298</f>
        <v>28090000</v>
      </c>
      <c r="E85" s="104">
        <f>预测参数设置!F298</f>
        <v>29352680.970886372</v>
      </c>
      <c r="F85" s="104">
        <f>预测参数设置!G298</f>
        <v>31254734.697799806</v>
      </c>
      <c r="G85" s="104">
        <f>预测参数设置!H298</f>
        <v>31373502.689651445</v>
      </c>
      <c r="H85" s="104"/>
    </row>
    <row r="86" spans="1:8">
      <c r="A86" s="102" t="s">
        <v>58</v>
      </c>
      <c r="B86" s="104">
        <f>预测参数设置!C300</f>
        <v>4456165.84</v>
      </c>
      <c r="C86" s="104">
        <f>预测参数设置!D300</f>
        <v>15340372.189999999</v>
      </c>
      <c r="D86" s="104">
        <f>预测参数设置!E300</f>
        <v>30571179.780000001</v>
      </c>
      <c r="E86" s="104">
        <f>预测参数设置!F300</f>
        <v>31945392.915128242</v>
      </c>
      <c r="F86" s="104">
        <f>预测参数设置!G300</f>
        <v>34015454.376028553</v>
      </c>
      <c r="G86" s="104">
        <f>预测参数设置!H300</f>
        <v>34144713.102657452</v>
      </c>
      <c r="H86" s="104"/>
    </row>
    <row r="87" spans="1:8">
      <c r="A87" s="102" t="s">
        <v>117</v>
      </c>
      <c r="B87" s="104">
        <f>预测参数设置!C302</f>
        <v>0</v>
      </c>
      <c r="C87" s="104">
        <f>预测参数设置!D302</f>
        <v>0</v>
      </c>
      <c r="D87" s="104">
        <f>预测参数设置!E302</f>
        <v>0</v>
      </c>
      <c r="E87" s="104">
        <f>预测参数设置!F302</f>
        <v>0</v>
      </c>
      <c r="F87" s="104">
        <f>预测参数设置!G302</f>
        <v>0</v>
      </c>
      <c r="G87" s="104">
        <f>预测参数设置!H302</f>
        <v>0</v>
      </c>
      <c r="H87" s="104"/>
    </row>
    <row r="88" spans="1:8" s="98" customFormat="1">
      <c r="A88" s="98" t="s">
        <v>59</v>
      </c>
      <c r="B88" s="105">
        <f>SUM(B77:B87)-B79-B80</f>
        <v>37858907.109999999</v>
      </c>
      <c r="C88" s="105">
        <f t="shared" ref="C88:E88" si="9">SUM(C77:C87)-C79-C80</f>
        <v>54519683.489999995</v>
      </c>
      <c r="D88" s="105">
        <f t="shared" si="9"/>
        <v>84263218.99000001</v>
      </c>
      <c r="E88" s="105">
        <f t="shared" si="9"/>
        <v>88050957.08769685</v>
      </c>
      <c r="F88" s="105">
        <f>SUM(F77:F87)-F79-F80</f>
        <v>93756659.106979594</v>
      </c>
      <c r="G88" s="105">
        <f t="shared" ref="G88" si="10">SUM(G77:G87)-G79-G80</f>
        <v>94112934.411586106</v>
      </c>
      <c r="H88" s="105"/>
    </row>
    <row r="89" spans="1:8" s="98" customFormat="1">
      <c r="A89" s="98" t="s">
        <v>60</v>
      </c>
      <c r="B89" s="105">
        <f t="shared" ref="B89:G89" si="11">B75+B88</f>
        <v>5347349357.4700003</v>
      </c>
      <c r="C89" s="105">
        <f t="shared" si="11"/>
        <v>8443181358.1000004</v>
      </c>
      <c r="D89" s="105">
        <f t="shared" si="11"/>
        <v>9713598177.8099995</v>
      </c>
      <c r="E89" s="105">
        <f t="shared" si="11"/>
        <v>8971996205.854847</v>
      </c>
      <c r="F89" s="105">
        <f t="shared" si="11"/>
        <v>8586861801.2361202</v>
      </c>
      <c r="G89" s="105">
        <f t="shared" si="11"/>
        <v>6939591118.8371649</v>
      </c>
      <c r="H89" s="105"/>
    </row>
    <row r="90" spans="1:8">
      <c r="A90" s="102" t="s">
        <v>4</v>
      </c>
    </row>
    <row r="91" spans="1:8">
      <c r="A91" s="102" t="s">
        <v>61</v>
      </c>
      <c r="B91" s="104">
        <f>预测参数设置!C307</f>
        <v>865848266</v>
      </c>
      <c r="C91" s="104">
        <f>预测参数设置!D307</f>
        <v>871528266</v>
      </c>
      <c r="D91" s="104">
        <f>预测参数设置!E307</f>
        <v>871528266</v>
      </c>
      <c r="E91" s="104">
        <f>预测参数设置!F307</f>
        <v>871530000</v>
      </c>
      <c r="F91" s="104">
        <f>预测参数设置!G307</f>
        <v>871530000</v>
      </c>
      <c r="G91" s="104">
        <f>预测参数设置!H307</f>
        <v>871530000</v>
      </c>
      <c r="H91" s="104"/>
    </row>
    <row r="92" spans="1:8">
      <c r="A92" s="102" t="s">
        <v>694</v>
      </c>
      <c r="B92" s="104">
        <f>预测参数设置!C309</f>
        <v>0</v>
      </c>
      <c r="C92" s="104">
        <f>预测参数设置!D309</f>
        <v>0</v>
      </c>
      <c r="D92" s="104">
        <f>预测参数设置!E309</f>
        <v>0</v>
      </c>
      <c r="E92" s="104">
        <f>预测参数设置!F309</f>
        <v>0</v>
      </c>
      <c r="F92" s="104">
        <f>预测参数设置!G309</f>
        <v>0</v>
      </c>
      <c r="G92" s="104">
        <f>预测参数设置!H309</f>
        <v>0</v>
      </c>
      <c r="H92" s="104"/>
    </row>
    <row r="93" spans="1:8">
      <c r="A93" s="102" t="s">
        <v>1024</v>
      </c>
      <c r="B93" s="104">
        <f>预测参数设置!C311</f>
        <v>0</v>
      </c>
      <c r="C93" s="104">
        <f>预测参数设置!D311</f>
        <v>0</v>
      </c>
      <c r="D93" s="104">
        <f>预测参数设置!E311</f>
        <v>0</v>
      </c>
      <c r="E93" s="104">
        <f>预测参数设置!F311</f>
        <v>0</v>
      </c>
      <c r="F93" s="104">
        <f>预测参数设置!G311</f>
        <v>0</v>
      </c>
      <c r="G93" s="104">
        <f>预测参数设置!H311</f>
        <v>0</v>
      </c>
      <c r="H93" s="104"/>
    </row>
    <row r="94" spans="1:8">
      <c r="A94" s="102" t="s">
        <v>1025</v>
      </c>
      <c r="B94" s="104">
        <f>预测参数设置!C313</f>
        <v>0</v>
      </c>
      <c r="C94" s="104">
        <f>预测参数设置!D313</f>
        <v>0</v>
      </c>
      <c r="D94" s="104">
        <f>预测参数设置!E313</f>
        <v>0</v>
      </c>
      <c r="E94" s="104">
        <f>预测参数设置!F313</f>
        <v>0</v>
      </c>
      <c r="F94" s="104">
        <f>预测参数设置!G313</f>
        <v>0</v>
      </c>
      <c r="G94" s="104">
        <f>预测参数设置!H313</f>
        <v>0</v>
      </c>
      <c r="H94" s="104"/>
    </row>
    <row r="95" spans="1:8">
      <c r="A95" s="102" t="s">
        <v>62</v>
      </c>
      <c r="B95" s="104">
        <f>预测参数设置!C315</f>
        <v>282392039.11000001</v>
      </c>
      <c r="C95" s="104">
        <f>预测参数设置!D315</f>
        <v>131968976.90000001</v>
      </c>
      <c r="D95" s="104">
        <f>预测参数设置!E315</f>
        <v>204081023.91</v>
      </c>
      <c r="E95" s="104">
        <f>预测参数设置!F315</f>
        <v>198109000</v>
      </c>
      <c r="F95" s="104">
        <f>预测参数设置!G315</f>
        <v>198109000</v>
      </c>
      <c r="G95" s="104">
        <f>预测参数设置!H315</f>
        <v>198109000</v>
      </c>
      <c r="H95" s="104"/>
    </row>
    <row r="96" spans="1:8">
      <c r="A96" s="102" t="s">
        <v>63</v>
      </c>
      <c r="B96" s="104">
        <f>预测参数设置!C317</f>
        <v>0</v>
      </c>
      <c r="C96" s="104">
        <f>预测参数设置!D317</f>
        <v>105250400</v>
      </c>
      <c r="D96" s="104">
        <f>预测参数设置!E317</f>
        <v>100138400</v>
      </c>
      <c r="E96" s="104">
        <f>预测参数设置!F317</f>
        <v>101673000</v>
      </c>
      <c r="F96" s="104">
        <f>预测参数设置!G317</f>
        <v>101673000</v>
      </c>
      <c r="G96" s="104">
        <f>预测参数设置!H317</f>
        <v>101673000</v>
      </c>
      <c r="H96" s="104"/>
    </row>
    <row r="97" spans="1:8">
      <c r="A97" s="49" t="s">
        <v>689</v>
      </c>
      <c r="B97" s="104">
        <f>预测参数设置!C319</f>
        <v>2586721.33</v>
      </c>
      <c r="C97" s="104">
        <f>预测参数设置!D319</f>
        <v>2587896.36</v>
      </c>
      <c r="D97" s="104">
        <f>预测参数设置!E319</f>
        <v>2719069.68</v>
      </c>
      <c r="E97" s="104">
        <f>预测参数设置!F319</f>
        <v>0</v>
      </c>
      <c r="F97" s="104">
        <f>预测参数设置!G319</f>
        <v>0</v>
      </c>
      <c r="G97" s="104">
        <f>预测参数设置!H319</f>
        <v>0</v>
      </c>
      <c r="H97" s="104"/>
    </row>
    <row r="98" spans="1:8">
      <c r="A98" s="49" t="s">
        <v>690</v>
      </c>
      <c r="B98" s="104">
        <f>预测参数设置!C321</f>
        <v>58322079.719999999</v>
      </c>
      <c r="C98" s="104">
        <f>预测参数设置!D321</f>
        <v>70058407.159999996</v>
      </c>
      <c r="D98" s="104">
        <f>预测参数设置!E321</f>
        <v>90403826.159999996</v>
      </c>
      <c r="E98" s="104">
        <f>预测参数设置!F321</f>
        <v>113004782.69999999</v>
      </c>
      <c r="F98" s="104">
        <f>预测参数设置!G321</f>
        <v>113004782.69999999</v>
      </c>
      <c r="G98" s="104">
        <f>预测参数设置!H321</f>
        <v>113004782.69999999</v>
      </c>
      <c r="H98" s="104"/>
    </row>
    <row r="99" spans="1:8">
      <c r="A99" s="102" t="s">
        <v>64</v>
      </c>
      <c r="B99" s="104">
        <f>预测参数设置!C323</f>
        <v>471792757.35000002</v>
      </c>
      <c r="C99" s="104">
        <f>预测参数设置!D323</f>
        <v>471792757.35000002</v>
      </c>
      <c r="D99" s="104">
        <f>预测参数设置!E323</f>
        <v>419793411.01999998</v>
      </c>
      <c r="E99" s="104">
        <f>预测参数设置!F323</f>
        <v>737407748.82351935</v>
      </c>
      <c r="F99" s="104">
        <f>预测参数设置!G323</f>
        <v>1075845802.9916954</v>
      </c>
      <c r="G99" s="104">
        <f>预测参数设置!H323</f>
        <v>1415559884.7914772</v>
      </c>
      <c r="H99" s="104"/>
    </row>
    <row r="100" spans="1:8">
      <c r="A100" s="102" t="s">
        <v>65</v>
      </c>
      <c r="B100" s="104">
        <f>预测参数设置!C325</f>
        <v>0</v>
      </c>
      <c r="C100" s="104">
        <f>预测参数设置!D325</f>
        <v>0</v>
      </c>
      <c r="D100" s="104">
        <f>预测参数设置!E325</f>
        <v>0</v>
      </c>
      <c r="E100" s="104">
        <f>预测参数设置!F325</f>
        <v>0</v>
      </c>
      <c r="F100" s="104">
        <f>预测参数设置!G325</f>
        <v>0</v>
      </c>
      <c r="G100" s="104">
        <f>预测参数设置!H325</f>
        <v>0</v>
      </c>
      <c r="H100" s="104"/>
    </row>
    <row r="101" spans="1:8">
      <c r="A101" s="102" t="s">
        <v>66</v>
      </c>
      <c r="B101" s="104">
        <f>预测参数设置!C327</f>
        <v>4533218985.6199999</v>
      </c>
      <c r="C101" s="104">
        <f>预测参数设置!D327</f>
        <v>6004259883.8999996</v>
      </c>
      <c r="D101" s="104">
        <f>预测参数设置!E327</f>
        <v>8288572591.8800001</v>
      </c>
      <c r="E101" s="104">
        <f>预测参数设置!F327</f>
        <v>9559029943.0940781</v>
      </c>
      <c r="F101" s="104">
        <f>预测参数设置!G327</f>
        <v>10912782159.766783</v>
      </c>
      <c r="G101" s="104">
        <f>预测参数设置!H327</f>
        <v>12271638486.96591</v>
      </c>
      <c r="H101" s="104"/>
    </row>
    <row r="102" spans="1:8">
      <c r="A102" s="102" t="s">
        <v>67</v>
      </c>
      <c r="B102" s="104">
        <f>预测参数设置!C329</f>
        <v>0</v>
      </c>
      <c r="C102" s="104">
        <f>预测参数设置!D329</f>
        <v>0</v>
      </c>
      <c r="D102" s="104">
        <f>预测参数设置!E329</f>
        <v>0</v>
      </c>
      <c r="E102" s="104">
        <f>预测参数设置!F329</f>
        <v>0</v>
      </c>
      <c r="F102" s="104">
        <f>预测参数设置!G329</f>
        <v>0</v>
      </c>
      <c r="G102" s="104">
        <f>预测参数设置!H329</f>
        <v>0</v>
      </c>
      <c r="H102" s="104"/>
    </row>
    <row r="103" spans="1:8">
      <c r="A103" s="102" t="s">
        <v>68</v>
      </c>
      <c r="B103" s="104">
        <f>预测参数设置!C331</f>
        <v>0</v>
      </c>
      <c r="C103" s="104">
        <f>预测参数设置!D331</f>
        <v>0</v>
      </c>
      <c r="D103" s="104">
        <f>预测参数设置!E331</f>
        <v>0</v>
      </c>
      <c r="E103" s="104">
        <f>预测参数设置!F331</f>
        <v>0</v>
      </c>
      <c r="F103" s="104">
        <f>预测参数设置!G331</f>
        <v>0</v>
      </c>
      <c r="G103" s="104">
        <f>预测参数设置!H331</f>
        <v>0</v>
      </c>
      <c r="H103" s="104"/>
    </row>
    <row r="104" spans="1:8">
      <c r="A104" s="323" t="s">
        <v>159</v>
      </c>
      <c r="B104" s="104">
        <f>B91+B92+B95-B96+B97+B98+B99+B100+B101+B102+B103</f>
        <v>6214160849.1300001</v>
      </c>
      <c r="C104" s="104">
        <f t="shared" ref="C104:F104" si="12">C91+C92+C95-C96+C97+C98+C99+C100+C101+C102+C103</f>
        <v>7446945787.6700001</v>
      </c>
      <c r="D104" s="104">
        <f t="shared" si="12"/>
        <v>9776959788.6499996</v>
      </c>
      <c r="E104" s="104">
        <f t="shared" si="12"/>
        <v>11377408474.617598</v>
      </c>
      <c r="F104" s="104">
        <f t="shared" si="12"/>
        <v>13069598745.458477</v>
      </c>
      <c r="G104" s="104">
        <f>G91+G92+G95-G96+G97+G98+G99+G100+G101+G102+G103</f>
        <v>14768169154.457386</v>
      </c>
      <c r="H104" s="104"/>
    </row>
    <row r="105" spans="1:8">
      <c r="A105" s="323" t="s">
        <v>69</v>
      </c>
      <c r="B105" s="104">
        <f>预测参数设置!C335</f>
        <v>267453497.44</v>
      </c>
      <c r="C105" s="104">
        <f>预测参数设置!D335</f>
        <v>177644980.28999999</v>
      </c>
      <c r="D105" s="104">
        <f>预测参数设置!E335</f>
        <v>287976946.60000002</v>
      </c>
      <c r="E105" s="104">
        <f>预测参数设置!F335</f>
        <v>318200352.44275451</v>
      </c>
      <c r="F105" s="104">
        <f>预测参数设置!G335</f>
        <v>350405292.35351056</v>
      </c>
      <c r="G105" s="104">
        <f>预测参数设置!H335</f>
        <v>382731655.94193584</v>
      </c>
      <c r="H105" s="104"/>
    </row>
    <row r="106" spans="1:8" s="98" customFormat="1">
      <c r="A106" s="323" t="s">
        <v>70</v>
      </c>
      <c r="B106" s="105">
        <f>B104+B105</f>
        <v>6481614346.5699997</v>
      </c>
      <c r="C106" s="105">
        <f t="shared" ref="C106:F106" si="13">C104+C105</f>
        <v>7624590767.96</v>
      </c>
      <c r="D106" s="105">
        <f t="shared" si="13"/>
        <v>10064936735.25</v>
      </c>
      <c r="E106" s="105">
        <f t="shared" si="13"/>
        <v>11695608827.060352</v>
      </c>
      <c r="F106" s="105">
        <f t="shared" si="13"/>
        <v>13420004037.811987</v>
      </c>
      <c r="G106" s="105">
        <f>G104+G105</f>
        <v>15150900810.399323</v>
      </c>
      <c r="H106" s="105"/>
    </row>
    <row r="107" spans="1:8" s="98" customFormat="1">
      <c r="A107" s="98" t="s">
        <v>71</v>
      </c>
      <c r="B107" s="105">
        <f t="shared" ref="B107" si="14">B89+B106</f>
        <v>11828963704.040001</v>
      </c>
      <c r="C107" s="105">
        <f t="shared" ref="C107:G107" si="15">C89+C106</f>
        <v>16067772126.060001</v>
      </c>
      <c r="D107" s="105">
        <f t="shared" si="15"/>
        <v>19778534913.059998</v>
      </c>
      <c r="E107" s="105">
        <f t="shared" si="15"/>
        <v>20667605032.915199</v>
      </c>
      <c r="F107" s="105">
        <f t="shared" si="15"/>
        <v>22006865839.048107</v>
      </c>
      <c r="G107" s="105">
        <f t="shared" si="15"/>
        <v>22090491929.236488</v>
      </c>
      <c r="H107" s="105"/>
    </row>
    <row r="110" spans="1:8">
      <c r="A110" s="49" t="s">
        <v>1076</v>
      </c>
      <c r="B110" s="104">
        <f>B47-B107</f>
        <v>0</v>
      </c>
      <c r="C110" s="104">
        <f t="shared" ref="C110:G110" si="16">C47-C107</f>
        <v>0</v>
      </c>
      <c r="D110" s="104">
        <f t="shared" si="16"/>
        <v>0</v>
      </c>
      <c r="E110" s="104">
        <f t="shared" si="16"/>
        <v>0</v>
      </c>
      <c r="F110" s="104">
        <f t="shared" si="16"/>
        <v>0</v>
      </c>
      <c r="G110" s="104">
        <f t="shared" si="16"/>
        <v>0</v>
      </c>
    </row>
    <row r="113" spans="2:8">
      <c r="B113" s="103"/>
      <c r="C113" s="103"/>
      <c r="D113" s="103"/>
      <c r="G113" s="104" t="s">
        <v>594</v>
      </c>
      <c r="H113" s="104" t="s">
        <v>594</v>
      </c>
    </row>
    <row r="116" spans="2:8">
      <c r="B116" s="103"/>
      <c r="C116" s="103"/>
      <c r="D116" s="103"/>
      <c r="E116" s="103"/>
      <c r="F116" s="103"/>
      <c r="G116" s="103"/>
    </row>
  </sheetData>
  <phoneticPr fontId="3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/>
  <dimension ref="A1:XFD47"/>
  <sheetViews>
    <sheetView zoomScaleNormal="100" workbookViewId="0">
      <pane xSplit="1" ySplit="1" topLeftCell="B14" activePane="bottomRight" state="frozen"/>
      <selection activeCell="H310" sqref="H310"/>
      <selection pane="topRight" activeCell="H310" sqref="H310"/>
      <selection pane="bottomLeft" activeCell="H310" sqref="H310"/>
      <selection pane="bottomRight" activeCell="G43" sqref="G43"/>
    </sheetView>
  </sheetViews>
  <sheetFormatPr defaultColWidth="9" defaultRowHeight="12"/>
  <cols>
    <col min="1" max="1" width="47.125" style="96" bestFit="1" customWidth="1"/>
    <col min="2" max="4" width="20.5" style="96" customWidth="1"/>
    <col min="5" max="5" width="19.375" style="96" bestFit="1" customWidth="1"/>
    <col min="6" max="6" width="21.625" style="96" bestFit="1" customWidth="1"/>
    <col min="7" max="7" width="20.5" style="96" bestFit="1" customWidth="1"/>
    <col min="8" max="16384" width="9" style="96"/>
  </cols>
  <sheetData>
    <row r="1" spans="1:8" ht="14.25">
      <c r="B1" s="156" t="s">
        <v>777</v>
      </c>
      <c r="C1" s="156" t="s">
        <v>706</v>
      </c>
      <c r="D1" s="156" t="s">
        <v>1074</v>
      </c>
      <c r="E1" s="107" t="s">
        <v>776</v>
      </c>
      <c r="F1" s="107" t="s">
        <v>1003</v>
      </c>
      <c r="G1" s="107" t="s">
        <v>1075</v>
      </c>
      <c r="H1" s="97"/>
    </row>
    <row r="2" spans="1:8">
      <c r="A2" s="96" t="s">
        <v>72</v>
      </c>
      <c r="B2" s="100">
        <f>预测参数设置!C2</f>
        <v>9381937874.3099995</v>
      </c>
      <c r="C2" s="100">
        <f>预测参数设置!D2</f>
        <v>11880073342.110001</v>
      </c>
      <c r="D2" s="100">
        <f>预测参数设置!E2</f>
        <v>13989804850.799999</v>
      </c>
      <c r="E2" s="100">
        <f>预测参数设置!F2</f>
        <v>15500703774.686401</v>
      </c>
      <c r="F2" s="100">
        <f>预测参数设置!G2</f>
        <v>16505149379.286079</v>
      </c>
      <c r="G2" s="100">
        <f>预测参数设置!H2</f>
        <v>16567868946.927366</v>
      </c>
    </row>
    <row r="3" spans="1:8">
      <c r="A3" s="96" t="s">
        <v>118</v>
      </c>
      <c r="B3" s="100">
        <f>预测参数设置!C4</f>
        <v>9381937874.3099995</v>
      </c>
      <c r="C3" s="100">
        <f>预测参数设置!D4</f>
        <v>11880073342.110001</v>
      </c>
      <c r="D3" s="100">
        <f>预测参数设置!E4</f>
        <v>13989804850.799999</v>
      </c>
      <c r="E3" s="100">
        <f>预测参数设置!F4</f>
        <v>15500703774.686401</v>
      </c>
      <c r="F3" s="100">
        <f>预测参数设置!G4</f>
        <v>16505149379.286079</v>
      </c>
      <c r="G3" s="100">
        <f>预测参数设置!H4</f>
        <v>16567868946.927366</v>
      </c>
    </row>
    <row r="4" spans="1:8">
      <c r="A4" s="96" t="s">
        <v>119</v>
      </c>
      <c r="B4" s="100">
        <f>预测参数设置!C6</f>
        <v>0</v>
      </c>
      <c r="C4" s="100">
        <f>预测参数设置!D6</f>
        <v>0</v>
      </c>
      <c r="D4" s="100">
        <f>预测参数设置!E6</f>
        <v>0</v>
      </c>
      <c r="E4" s="100">
        <f>预测参数设置!F6</f>
        <v>0</v>
      </c>
      <c r="F4" s="100">
        <f>预测参数设置!G6</f>
        <v>0</v>
      </c>
      <c r="G4" s="100">
        <f>预测参数设置!H6</f>
        <v>0</v>
      </c>
    </row>
    <row r="5" spans="1:8">
      <c r="A5" s="96" t="s">
        <v>120</v>
      </c>
      <c r="B5" s="100">
        <f>预测参数设置!C8</f>
        <v>0</v>
      </c>
      <c r="C5" s="100">
        <f>预测参数设置!D8</f>
        <v>0</v>
      </c>
      <c r="D5" s="100">
        <f>预测参数设置!E8</f>
        <v>0</v>
      </c>
      <c r="E5" s="100">
        <f>预测参数设置!F8</f>
        <v>0</v>
      </c>
      <c r="F5" s="100">
        <f>预测参数设置!G8</f>
        <v>0</v>
      </c>
      <c r="G5" s="100">
        <f>预测参数设置!H8</f>
        <v>0</v>
      </c>
    </row>
    <row r="6" spans="1:8">
      <c r="A6" s="96" t="s">
        <v>121</v>
      </c>
      <c r="B6" s="100">
        <f>预测参数设置!H10</f>
        <v>0</v>
      </c>
      <c r="C6" s="100">
        <f>预测参数设置!H10</f>
        <v>0</v>
      </c>
      <c r="D6" s="100">
        <f>预测参数设置!I10</f>
        <v>0</v>
      </c>
      <c r="E6" s="100">
        <f>预测参数设置!G10</f>
        <v>0</v>
      </c>
      <c r="F6" s="100">
        <f>预测参数设置!H10</f>
        <v>0</v>
      </c>
      <c r="G6" s="100">
        <f>预测参数设置!I10</f>
        <v>0</v>
      </c>
    </row>
    <row r="7" spans="1:8" s="98" customFormat="1">
      <c r="A7" s="98" t="s">
        <v>73</v>
      </c>
      <c r="B7" s="105">
        <f>SUM(B8:B22)-B21-B22</f>
        <v>7232990723.4800005</v>
      </c>
      <c r="C7" s="105">
        <f t="shared" ref="C7:G7" si="0">SUM(C8:C23)</f>
        <v>9047934450.0200005</v>
      </c>
      <c r="D7" s="105">
        <f t="shared" si="0"/>
        <v>9781927907.9499989</v>
      </c>
      <c r="E7" s="105">
        <f t="shared" si="0"/>
        <v>11157493141.809191</v>
      </c>
      <c r="F7" s="105">
        <f t="shared" si="0"/>
        <v>11880693385.398426</v>
      </c>
      <c r="G7" s="105">
        <f t="shared" si="0"/>
        <v>11926179053.86294</v>
      </c>
    </row>
    <row r="8" spans="1:8">
      <c r="A8" s="96" t="s">
        <v>122</v>
      </c>
      <c r="B8" s="100">
        <f>预测参数设置!C13</f>
        <v>3169832819.9200001</v>
      </c>
      <c r="C8" s="100">
        <f>预测参数设置!D13</f>
        <v>3335713287.21</v>
      </c>
      <c r="D8" s="100">
        <f>预测参数设置!E13</f>
        <v>3895511990.8200002</v>
      </c>
      <c r="E8" s="100">
        <f>预测参数设置!F13</f>
        <v>4635233905.6291494</v>
      </c>
      <c r="F8" s="100">
        <f>预测参数设置!G13</f>
        <v>4935597062.7139177</v>
      </c>
      <c r="G8" s="100">
        <f>预测参数设置!H13</f>
        <v>4954352331.5522308</v>
      </c>
    </row>
    <row r="9" spans="1:8">
      <c r="A9" s="96" t="s">
        <v>123</v>
      </c>
      <c r="B9" s="100">
        <f>预测参数设置!C15</f>
        <v>0</v>
      </c>
      <c r="C9" s="100">
        <f>预测参数设置!D15</f>
        <v>0</v>
      </c>
      <c r="D9" s="100">
        <f>预测参数设置!E15</f>
        <v>0</v>
      </c>
      <c r="E9" s="100">
        <f>预测参数设置!F15</f>
        <v>0</v>
      </c>
      <c r="F9" s="100">
        <f>预测参数设置!G15</f>
        <v>0</v>
      </c>
      <c r="G9" s="100">
        <f>预测参数设置!H15</f>
        <v>0</v>
      </c>
    </row>
    <row r="10" spans="1:8">
      <c r="A10" s="96" t="s">
        <v>124</v>
      </c>
      <c r="B10" s="100">
        <f>预测参数设置!C17</f>
        <v>0</v>
      </c>
      <c r="C10" s="100">
        <f>预测参数设置!D17</f>
        <v>0</v>
      </c>
      <c r="D10" s="100">
        <f>预测参数设置!E17</f>
        <v>0</v>
      </c>
      <c r="E10" s="100">
        <f>预测参数设置!F17</f>
        <v>0</v>
      </c>
      <c r="F10" s="100">
        <f>预测参数设置!G17</f>
        <v>0</v>
      </c>
      <c r="G10" s="100">
        <f>预测参数设置!H17</f>
        <v>0</v>
      </c>
    </row>
    <row r="11" spans="1:8">
      <c r="A11" s="96" t="s">
        <v>125</v>
      </c>
      <c r="B11" s="100">
        <f>预测参数设置!C19</f>
        <v>0</v>
      </c>
      <c r="C11" s="100">
        <f>预测参数设置!D19</f>
        <v>0</v>
      </c>
      <c r="D11" s="100">
        <f>预测参数设置!E19</f>
        <v>0</v>
      </c>
      <c r="E11" s="100">
        <f>预测参数设置!F19</f>
        <v>0</v>
      </c>
      <c r="F11" s="100">
        <f>预测参数设置!G19</f>
        <v>0</v>
      </c>
      <c r="G11" s="100">
        <f>预测参数设置!H19</f>
        <v>0</v>
      </c>
    </row>
    <row r="12" spans="1:8">
      <c r="A12" s="96" t="s">
        <v>126</v>
      </c>
      <c r="B12" s="100">
        <f>预测参数设置!C21</f>
        <v>0</v>
      </c>
      <c r="C12" s="100">
        <f>预测参数设置!D21</f>
        <v>0</v>
      </c>
      <c r="D12" s="100">
        <f>预测参数设置!E21</f>
        <v>0</v>
      </c>
      <c r="E12" s="100">
        <f>预测参数设置!F21</f>
        <v>0</v>
      </c>
      <c r="F12" s="100">
        <f>预测参数设置!G21</f>
        <v>0</v>
      </c>
      <c r="G12" s="100">
        <f>预测参数设置!H21</f>
        <v>0</v>
      </c>
    </row>
    <row r="13" spans="1:8">
      <c r="A13" s="96" t="s">
        <v>127</v>
      </c>
      <c r="B13" s="100">
        <f>预测参数设置!C23</f>
        <v>0</v>
      </c>
      <c r="C13" s="100">
        <f>预测参数设置!D23</f>
        <v>0</v>
      </c>
      <c r="D13" s="100">
        <f>预测参数设置!E23</f>
        <v>0</v>
      </c>
      <c r="E13" s="100">
        <f>预测参数设置!F23</f>
        <v>0</v>
      </c>
      <c r="F13" s="100">
        <f>预测参数设置!G23</f>
        <v>0</v>
      </c>
      <c r="G13" s="100">
        <f>预测参数设置!H23</f>
        <v>0</v>
      </c>
    </row>
    <row r="14" spans="1:8">
      <c r="A14" s="96" t="s">
        <v>128</v>
      </c>
      <c r="B14" s="100">
        <f>预测参数设置!C25</f>
        <v>0</v>
      </c>
      <c r="C14" s="100">
        <f>预测参数设置!D25</f>
        <v>0</v>
      </c>
      <c r="D14" s="100">
        <f>预测参数设置!E25</f>
        <v>0</v>
      </c>
      <c r="E14" s="100">
        <f>预测参数设置!F25</f>
        <v>0</v>
      </c>
      <c r="F14" s="100">
        <f>预测参数设置!G25</f>
        <v>0</v>
      </c>
      <c r="G14" s="100">
        <f>预测参数设置!H25</f>
        <v>0</v>
      </c>
    </row>
    <row r="15" spans="1:8">
      <c r="A15" s="96" t="s">
        <v>129</v>
      </c>
      <c r="B15" s="100">
        <f>预测参数设置!C27</f>
        <v>0</v>
      </c>
      <c r="C15" s="100">
        <f>预测参数设置!D27</f>
        <v>0</v>
      </c>
      <c r="D15" s="100">
        <f>预测参数设置!E27</f>
        <v>0</v>
      </c>
      <c r="E15" s="100">
        <f>预测参数设置!F27</f>
        <v>0</v>
      </c>
      <c r="F15" s="100">
        <f>预测参数设置!G27</f>
        <v>0</v>
      </c>
      <c r="G15" s="100">
        <f>预测参数设置!H27</f>
        <v>0</v>
      </c>
    </row>
    <row r="16" spans="1:8">
      <c r="A16" s="96" t="s">
        <v>130</v>
      </c>
      <c r="B16" s="100">
        <f>预测参数设置!C29</f>
        <v>1795593456.6900001</v>
      </c>
      <c r="C16" s="100">
        <f>预测参数设置!D29</f>
        <v>2253368730.7399998</v>
      </c>
      <c r="D16" s="100">
        <f>预测参数设置!E29</f>
        <v>2503306673.4000001</v>
      </c>
      <c r="E16" s="100">
        <f>预测参数设置!F29</f>
        <v>2773663794.1272006</v>
      </c>
      <c r="F16" s="100">
        <f>预测参数设置!G29</f>
        <v>2953397207.9866428</v>
      </c>
      <c r="G16" s="100">
        <f>预测参数设置!H29</f>
        <v>2964620117.3769922</v>
      </c>
    </row>
    <row r="17" spans="1:16384">
      <c r="A17" s="96" t="s">
        <v>131</v>
      </c>
      <c r="B17" s="100">
        <f>预测参数设置!C31</f>
        <v>1626982558.49</v>
      </c>
      <c r="C17" s="100">
        <f>预测参数设置!D31</f>
        <v>2581288185.5500002</v>
      </c>
      <c r="D17" s="100">
        <f>预测参数设置!E31</f>
        <v>2276161799.77</v>
      </c>
      <c r="E17" s="100">
        <f>预测参数设置!F31</f>
        <v>2521987274.1451602</v>
      </c>
      <c r="F17" s="100">
        <f>预测参数设置!G31</f>
        <v>2685412049.5097666</v>
      </c>
      <c r="G17" s="100">
        <f>预测参数设置!H31</f>
        <v>2695616615.2979035</v>
      </c>
    </row>
    <row r="18" spans="1:16384">
      <c r="A18" s="96" t="s">
        <v>132</v>
      </c>
      <c r="B18" s="100">
        <f>预测参数设置!C33</f>
        <v>628429864.71000004</v>
      </c>
      <c r="C18" s="100">
        <f>预测参数设置!D33</f>
        <v>855402611.99000001</v>
      </c>
      <c r="D18" s="100">
        <f>预测参数设置!E33</f>
        <v>1089080994.5</v>
      </c>
      <c r="E18" s="100">
        <f>预测参数设置!F33</f>
        <v>1206701741.9060001</v>
      </c>
      <c r="F18" s="100">
        <f>预测参数设置!G33</f>
        <v>1284896014.7815089</v>
      </c>
      <c r="G18" s="100">
        <f>预测参数设置!H33</f>
        <v>1289778619.6376786</v>
      </c>
    </row>
    <row r="19" spans="1:16384">
      <c r="A19" s="192" t="s">
        <v>844</v>
      </c>
      <c r="B19" s="100">
        <f>预测参数设置!C35</f>
        <v>12152023.67</v>
      </c>
      <c r="C19" s="100">
        <f>预测参数设置!D35</f>
        <v>22251634.530000001</v>
      </c>
      <c r="D19" s="100">
        <f>预测参数设置!E35</f>
        <v>16666449.460000001</v>
      </c>
      <c r="E19" s="100">
        <f>预测参数设置!F35</f>
        <v>18466426.001680005</v>
      </c>
      <c r="F19" s="100">
        <f>预测参数设置!G35</f>
        <v>19663050.406588867</v>
      </c>
      <c r="G19" s="100">
        <f>预测参数设置!H35</f>
        <v>19737769.998133905</v>
      </c>
    </row>
    <row r="20" spans="1:16384">
      <c r="A20" s="96" t="s">
        <v>133</v>
      </c>
      <c r="B20" s="100">
        <f>预测参数设置!C37</f>
        <v>0</v>
      </c>
      <c r="C20" s="100">
        <f>预测参数设置!D37</f>
        <v>-90000</v>
      </c>
      <c r="D20" s="100">
        <f>预测参数设置!E37</f>
        <v>1200000</v>
      </c>
      <c r="E20" s="100">
        <f>预测参数设置!F37</f>
        <v>1440000</v>
      </c>
      <c r="F20" s="100">
        <f>预测参数设置!G37</f>
        <v>1728000</v>
      </c>
      <c r="G20" s="100">
        <f>预测参数设置!H37</f>
        <v>2073600</v>
      </c>
    </row>
    <row r="21" spans="1:16384">
      <c r="A21" s="192" t="s">
        <v>779</v>
      </c>
      <c r="B21" s="100">
        <f>预测参数设置!C38</f>
        <v>0</v>
      </c>
      <c r="C21" s="100">
        <f>预测参数设置!D38</f>
        <v>0</v>
      </c>
      <c r="D21" s="100">
        <f>预测参数设置!E38</f>
        <v>0</v>
      </c>
      <c r="E21" s="100">
        <f>预测参数设置!F38</f>
        <v>0</v>
      </c>
      <c r="F21" s="100">
        <f>预测参数设置!G38</f>
        <v>0</v>
      </c>
      <c r="G21" s="100">
        <f>预测参数设置!H38</f>
        <v>0</v>
      </c>
    </row>
    <row r="22" spans="1:16384">
      <c r="A22" s="96" t="s">
        <v>1004</v>
      </c>
      <c r="B22" s="100">
        <f>预测参数设置!C39</f>
        <v>0</v>
      </c>
      <c r="C22" s="100">
        <f>预测参数设置!D39</f>
        <v>0</v>
      </c>
      <c r="D22" s="100">
        <f>预测参数设置!E39</f>
        <v>0</v>
      </c>
      <c r="E22" s="100">
        <f>预测参数设置!F39</f>
        <v>0</v>
      </c>
      <c r="F22" s="100">
        <f>预测参数设置!G39</f>
        <v>0</v>
      </c>
      <c r="G22" s="100">
        <f>预测参数设置!H39</f>
        <v>0</v>
      </c>
    </row>
    <row r="23" spans="1:16384">
      <c r="A23" s="192" t="s">
        <v>885</v>
      </c>
      <c r="B23" s="100">
        <f>预测参数设置!C60</f>
        <v>0</v>
      </c>
      <c r="C23" s="100">
        <f>预测参数设置!D60</f>
        <v>0</v>
      </c>
      <c r="D23" s="100">
        <f>预测参数设置!E60</f>
        <v>0</v>
      </c>
      <c r="E23" s="100">
        <f>预测参数设置!F60</f>
        <v>0</v>
      </c>
      <c r="F23" s="100">
        <f>预测参数设置!G60</f>
        <v>0</v>
      </c>
      <c r="G23" s="100">
        <f>预测参数设置!H60</f>
        <v>0</v>
      </c>
    </row>
    <row r="24" spans="1:16384">
      <c r="A24" s="192" t="s">
        <v>1006</v>
      </c>
      <c r="B24" s="100">
        <f>预测参数设置!C62</f>
        <v>997940.34</v>
      </c>
      <c r="C24" s="100">
        <f>预测参数设置!D62</f>
        <v>-97798371.620000005</v>
      </c>
      <c r="D24" s="100">
        <f>预测参数设置!E62</f>
        <v>-48775854.25</v>
      </c>
      <c r="E24" s="100">
        <f>预测参数设置!F62</f>
        <v>-53530000</v>
      </c>
      <c r="F24" s="100">
        <f>预测参数设置!G62</f>
        <v>-53530000</v>
      </c>
      <c r="G24" s="100">
        <f>预测参数设置!H62</f>
        <v>-53530000</v>
      </c>
    </row>
    <row r="25" spans="1:16384">
      <c r="A25" s="192" t="s">
        <v>134</v>
      </c>
      <c r="B25" s="100">
        <f>预测参数设置!C63</f>
        <v>879155.49</v>
      </c>
      <c r="C25" s="100">
        <f>预测参数设置!D63</f>
        <v>0</v>
      </c>
      <c r="D25" s="100">
        <f>预测参数设置!E63</f>
        <v>-572130.16</v>
      </c>
      <c r="E25" s="100">
        <f>预测参数设置!F63</f>
        <v>0</v>
      </c>
      <c r="F25" s="100">
        <f>预测参数设置!G63</f>
        <v>0</v>
      </c>
      <c r="G25" s="100">
        <f>预测参数设置!H63</f>
        <v>0</v>
      </c>
    </row>
    <row r="26" spans="1:16384">
      <c r="A26" s="192" t="s">
        <v>886</v>
      </c>
      <c r="B26" s="100">
        <f>预测参数设置!C64</f>
        <v>118784.84999999998</v>
      </c>
      <c r="C26" s="100">
        <f>预测参数设置!D64</f>
        <v>0</v>
      </c>
      <c r="D26" s="100">
        <f>预测参数设置!E64</f>
        <v>-48203724.090000004</v>
      </c>
      <c r="E26" s="100">
        <f>预测参数设置!F64</f>
        <v>0</v>
      </c>
      <c r="F26" s="100">
        <f>预测参数设置!G64</f>
        <v>0</v>
      </c>
      <c r="G26" s="100">
        <f>预测参数设置!H64</f>
        <v>0</v>
      </c>
    </row>
    <row r="27" spans="1:16384">
      <c r="A27" s="192" t="s">
        <v>890</v>
      </c>
      <c r="B27" s="100">
        <f>预测参数设置!C66</f>
        <v>0</v>
      </c>
      <c r="C27" s="100">
        <f>预测参数设置!D66</f>
        <v>0</v>
      </c>
      <c r="D27" s="100">
        <f>预测参数设置!E66</f>
        <v>0</v>
      </c>
      <c r="E27" s="100">
        <f>预测参数设置!F66</f>
        <v>0</v>
      </c>
      <c r="F27" s="100">
        <f>预测参数设置!G66</f>
        <v>0</v>
      </c>
      <c r="G27" s="100">
        <f>预测参数设置!H66</f>
        <v>0</v>
      </c>
    </row>
    <row r="28" spans="1:16384">
      <c r="A28" s="192" t="s">
        <v>887</v>
      </c>
      <c r="B28" s="100">
        <f>预测参数设置!C68</f>
        <v>0</v>
      </c>
      <c r="C28" s="100">
        <f>预测参数设置!D68</f>
        <v>0</v>
      </c>
      <c r="D28" s="100">
        <f>预测参数设置!E68</f>
        <v>0</v>
      </c>
      <c r="E28" s="100">
        <f>预测参数设置!F68</f>
        <v>0</v>
      </c>
      <c r="F28" s="100">
        <f>预测参数设置!G68</f>
        <v>0</v>
      </c>
      <c r="G28" s="100">
        <f>预测参数设置!H68</f>
        <v>0</v>
      </c>
    </row>
    <row r="29" spans="1:16384" ht="14.25">
      <c r="A29" s="192" t="s">
        <v>888</v>
      </c>
      <c r="B29" s="100">
        <f>预测参数设置!C70</f>
        <v>2210260.88</v>
      </c>
      <c r="C29" s="100">
        <f>预测参数设置!D70</f>
        <v>0</v>
      </c>
      <c r="D29" s="100">
        <f>预测参数设置!E70</f>
        <v>0</v>
      </c>
      <c r="E29" s="100">
        <f>预测参数设置!F70</f>
        <v>0</v>
      </c>
      <c r="F29" s="100">
        <f>预测参数设置!G70</f>
        <v>0</v>
      </c>
      <c r="G29" s="100">
        <f>预测参数设置!H70</f>
        <v>0</v>
      </c>
      <c r="H29" s="152" t="s">
        <v>888</v>
      </c>
      <c r="I29" s="152" t="s">
        <v>888</v>
      </c>
      <c r="J29" s="152" t="s">
        <v>888</v>
      </c>
      <c r="K29" s="152" t="s">
        <v>888</v>
      </c>
      <c r="L29" s="152" t="s">
        <v>888</v>
      </c>
      <c r="M29" s="152" t="s">
        <v>888</v>
      </c>
      <c r="N29" s="152" t="s">
        <v>888</v>
      </c>
      <c r="O29" s="152" t="s">
        <v>888</v>
      </c>
      <c r="P29" s="152" t="s">
        <v>888</v>
      </c>
      <c r="Q29" s="152" t="s">
        <v>888</v>
      </c>
      <c r="R29" s="152" t="s">
        <v>888</v>
      </c>
      <c r="S29" s="152" t="s">
        <v>888</v>
      </c>
      <c r="T29" s="152" t="s">
        <v>888</v>
      </c>
      <c r="U29" s="152" t="s">
        <v>888</v>
      </c>
      <c r="V29" s="152" t="s">
        <v>888</v>
      </c>
      <c r="W29" s="152" t="s">
        <v>888</v>
      </c>
      <c r="X29" s="152" t="s">
        <v>888</v>
      </c>
      <c r="Y29" s="152" t="s">
        <v>888</v>
      </c>
      <c r="Z29" s="152" t="s">
        <v>888</v>
      </c>
      <c r="AA29" s="152" t="s">
        <v>888</v>
      </c>
      <c r="AB29" s="152" t="s">
        <v>888</v>
      </c>
      <c r="AC29" s="152" t="s">
        <v>888</v>
      </c>
      <c r="AD29" s="152" t="s">
        <v>888</v>
      </c>
      <c r="AE29" s="152" t="s">
        <v>888</v>
      </c>
      <c r="AF29" s="152" t="s">
        <v>888</v>
      </c>
      <c r="AG29" s="152" t="s">
        <v>888</v>
      </c>
      <c r="AH29" s="152" t="s">
        <v>888</v>
      </c>
      <c r="AI29" s="152" t="s">
        <v>888</v>
      </c>
      <c r="AJ29" s="152" t="s">
        <v>888</v>
      </c>
      <c r="AK29" s="152" t="s">
        <v>888</v>
      </c>
      <c r="AL29" s="152" t="s">
        <v>888</v>
      </c>
      <c r="AM29" s="152" t="s">
        <v>888</v>
      </c>
      <c r="AN29" s="152" t="s">
        <v>888</v>
      </c>
      <c r="AO29" s="152" t="s">
        <v>888</v>
      </c>
      <c r="AP29" s="152" t="s">
        <v>888</v>
      </c>
      <c r="AQ29" s="152" t="s">
        <v>888</v>
      </c>
      <c r="AR29" s="152" t="s">
        <v>888</v>
      </c>
      <c r="AS29" s="152" t="s">
        <v>888</v>
      </c>
      <c r="AT29" s="152" t="s">
        <v>888</v>
      </c>
      <c r="AU29" s="152" t="s">
        <v>888</v>
      </c>
      <c r="AV29" s="152" t="s">
        <v>888</v>
      </c>
      <c r="AW29" s="152" t="s">
        <v>888</v>
      </c>
      <c r="AX29" s="152" t="s">
        <v>888</v>
      </c>
      <c r="AY29" s="152" t="s">
        <v>888</v>
      </c>
      <c r="AZ29" s="152" t="s">
        <v>888</v>
      </c>
      <c r="BA29" s="152" t="s">
        <v>888</v>
      </c>
      <c r="BB29" s="152" t="s">
        <v>888</v>
      </c>
      <c r="BC29" s="152" t="s">
        <v>888</v>
      </c>
      <c r="BD29" s="152" t="s">
        <v>888</v>
      </c>
      <c r="BE29" s="152" t="s">
        <v>888</v>
      </c>
      <c r="BF29" s="152" t="s">
        <v>888</v>
      </c>
      <c r="BG29" s="152" t="s">
        <v>888</v>
      </c>
      <c r="BH29" s="152" t="s">
        <v>888</v>
      </c>
      <c r="BI29" s="152" t="s">
        <v>888</v>
      </c>
      <c r="BJ29" s="152" t="s">
        <v>888</v>
      </c>
      <c r="BK29" s="152" t="s">
        <v>888</v>
      </c>
      <c r="BL29" s="152" t="s">
        <v>888</v>
      </c>
      <c r="BM29" s="152" t="s">
        <v>888</v>
      </c>
      <c r="BN29" s="152" t="s">
        <v>888</v>
      </c>
      <c r="BO29" s="152" t="s">
        <v>888</v>
      </c>
      <c r="BP29" s="152" t="s">
        <v>888</v>
      </c>
      <c r="BQ29" s="152" t="s">
        <v>888</v>
      </c>
      <c r="BR29" s="152" t="s">
        <v>888</v>
      </c>
      <c r="BS29" s="152" t="s">
        <v>888</v>
      </c>
      <c r="BT29" s="152" t="s">
        <v>888</v>
      </c>
      <c r="BU29" s="152" t="s">
        <v>888</v>
      </c>
      <c r="BV29" s="152" t="s">
        <v>888</v>
      </c>
      <c r="BW29" s="152" t="s">
        <v>888</v>
      </c>
      <c r="BX29" s="152" t="s">
        <v>888</v>
      </c>
      <c r="BY29" s="152" t="s">
        <v>888</v>
      </c>
      <c r="BZ29" s="152" t="s">
        <v>888</v>
      </c>
      <c r="CA29" s="152" t="s">
        <v>888</v>
      </c>
      <c r="CB29" s="152" t="s">
        <v>888</v>
      </c>
      <c r="CC29" s="152" t="s">
        <v>888</v>
      </c>
      <c r="CD29" s="152" t="s">
        <v>888</v>
      </c>
      <c r="CE29" s="152" t="s">
        <v>888</v>
      </c>
      <c r="CF29" s="152" t="s">
        <v>888</v>
      </c>
      <c r="CG29" s="152" t="s">
        <v>888</v>
      </c>
      <c r="CH29" s="152" t="s">
        <v>888</v>
      </c>
      <c r="CI29" s="152" t="s">
        <v>888</v>
      </c>
      <c r="CJ29" s="152" t="s">
        <v>888</v>
      </c>
      <c r="CK29" s="152" t="s">
        <v>888</v>
      </c>
      <c r="CL29" s="152" t="s">
        <v>888</v>
      </c>
      <c r="CM29" s="152" t="s">
        <v>888</v>
      </c>
      <c r="CN29" s="152" t="s">
        <v>888</v>
      </c>
      <c r="CO29" s="152" t="s">
        <v>888</v>
      </c>
      <c r="CP29" s="152" t="s">
        <v>888</v>
      </c>
      <c r="CQ29" s="152" t="s">
        <v>888</v>
      </c>
      <c r="CR29" s="152" t="s">
        <v>888</v>
      </c>
      <c r="CS29" s="152" t="s">
        <v>888</v>
      </c>
      <c r="CT29" s="152" t="s">
        <v>888</v>
      </c>
      <c r="CU29" s="152" t="s">
        <v>888</v>
      </c>
      <c r="CV29" s="152" t="s">
        <v>888</v>
      </c>
      <c r="CW29" s="152" t="s">
        <v>888</v>
      </c>
      <c r="CX29" s="152" t="s">
        <v>888</v>
      </c>
      <c r="CY29" s="152" t="s">
        <v>888</v>
      </c>
      <c r="CZ29" s="152" t="s">
        <v>888</v>
      </c>
      <c r="DA29" s="152" t="s">
        <v>888</v>
      </c>
      <c r="DB29" s="152" t="s">
        <v>888</v>
      </c>
      <c r="DC29" s="152" t="s">
        <v>888</v>
      </c>
      <c r="DD29" s="152" t="s">
        <v>888</v>
      </c>
      <c r="DE29" s="152" t="s">
        <v>888</v>
      </c>
      <c r="DF29" s="152" t="s">
        <v>888</v>
      </c>
      <c r="DG29" s="152" t="s">
        <v>888</v>
      </c>
      <c r="DH29" s="152" t="s">
        <v>888</v>
      </c>
      <c r="DI29" s="152" t="s">
        <v>888</v>
      </c>
      <c r="DJ29" s="152" t="s">
        <v>888</v>
      </c>
      <c r="DK29" s="152" t="s">
        <v>888</v>
      </c>
      <c r="DL29" s="152" t="s">
        <v>888</v>
      </c>
      <c r="DM29" s="152" t="s">
        <v>888</v>
      </c>
      <c r="DN29" s="152" t="s">
        <v>888</v>
      </c>
      <c r="DO29" s="152" t="s">
        <v>888</v>
      </c>
      <c r="DP29" s="152" t="s">
        <v>888</v>
      </c>
      <c r="DQ29" s="152" t="s">
        <v>888</v>
      </c>
      <c r="DR29" s="152" t="s">
        <v>888</v>
      </c>
      <c r="DS29" s="152" t="s">
        <v>888</v>
      </c>
      <c r="DT29" s="152" t="s">
        <v>888</v>
      </c>
      <c r="DU29" s="152" t="s">
        <v>888</v>
      </c>
      <c r="DV29" s="152" t="s">
        <v>888</v>
      </c>
      <c r="DW29" s="152" t="s">
        <v>888</v>
      </c>
      <c r="DX29" s="152" t="s">
        <v>888</v>
      </c>
      <c r="DY29" s="152" t="s">
        <v>888</v>
      </c>
      <c r="DZ29" s="152" t="s">
        <v>888</v>
      </c>
      <c r="EA29" s="152" t="s">
        <v>888</v>
      </c>
      <c r="EB29" s="152" t="s">
        <v>888</v>
      </c>
      <c r="EC29" s="152" t="s">
        <v>888</v>
      </c>
      <c r="ED29" s="152" t="s">
        <v>888</v>
      </c>
      <c r="EE29" s="152" t="s">
        <v>888</v>
      </c>
      <c r="EF29" s="152" t="s">
        <v>888</v>
      </c>
      <c r="EG29" s="152" t="s">
        <v>888</v>
      </c>
      <c r="EH29" s="152" t="s">
        <v>888</v>
      </c>
      <c r="EI29" s="152" t="s">
        <v>888</v>
      </c>
      <c r="EJ29" s="152" t="s">
        <v>888</v>
      </c>
      <c r="EK29" s="152" t="s">
        <v>888</v>
      </c>
      <c r="EL29" s="152" t="s">
        <v>888</v>
      </c>
      <c r="EM29" s="152" t="s">
        <v>888</v>
      </c>
      <c r="EN29" s="152" t="s">
        <v>888</v>
      </c>
      <c r="EO29" s="152" t="s">
        <v>888</v>
      </c>
      <c r="EP29" s="152" t="s">
        <v>888</v>
      </c>
      <c r="EQ29" s="152" t="s">
        <v>888</v>
      </c>
      <c r="ER29" s="152" t="s">
        <v>888</v>
      </c>
      <c r="ES29" s="152" t="s">
        <v>888</v>
      </c>
      <c r="ET29" s="152" t="s">
        <v>888</v>
      </c>
      <c r="EU29" s="152" t="s">
        <v>888</v>
      </c>
      <c r="EV29" s="152" t="s">
        <v>888</v>
      </c>
      <c r="EW29" s="152" t="s">
        <v>888</v>
      </c>
      <c r="EX29" s="152" t="s">
        <v>888</v>
      </c>
      <c r="EY29" s="152" t="s">
        <v>888</v>
      </c>
      <c r="EZ29" s="152" t="s">
        <v>888</v>
      </c>
      <c r="FA29" s="152" t="s">
        <v>888</v>
      </c>
      <c r="FB29" s="152" t="s">
        <v>888</v>
      </c>
      <c r="FC29" s="152" t="s">
        <v>888</v>
      </c>
      <c r="FD29" s="152" t="s">
        <v>888</v>
      </c>
      <c r="FE29" s="152" t="s">
        <v>888</v>
      </c>
      <c r="FF29" s="152" t="s">
        <v>888</v>
      </c>
      <c r="FG29" s="152" t="s">
        <v>888</v>
      </c>
      <c r="FH29" s="152" t="s">
        <v>888</v>
      </c>
      <c r="FI29" s="152" t="s">
        <v>888</v>
      </c>
      <c r="FJ29" s="152" t="s">
        <v>888</v>
      </c>
      <c r="FK29" s="152" t="s">
        <v>888</v>
      </c>
      <c r="FL29" s="152" t="s">
        <v>888</v>
      </c>
      <c r="FM29" s="152" t="s">
        <v>888</v>
      </c>
      <c r="FN29" s="152" t="s">
        <v>888</v>
      </c>
      <c r="FO29" s="152" t="s">
        <v>888</v>
      </c>
      <c r="FP29" s="152" t="s">
        <v>888</v>
      </c>
      <c r="FQ29" s="152" t="s">
        <v>888</v>
      </c>
      <c r="FR29" s="152" t="s">
        <v>888</v>
      </c>
      <c r="FS29" s="152" t="s">
        <v>888</v>
      </c>
      <c r="FT29" s="152" t="s">
        <v>888</v>
      </c>
      <c r="FU29" s="152" t="s">
        <v>888</v>
      </c>
      <c r="FV29" s="152" t="s">
        <v>888</v>
      </c>
      <c r="FW29" s="152" t="s">
        <v>888</v>
      </c>
      <c r="FX29" s="152" t="s">
        <v>888</v>
      </c>
      <c r="FY29" s="152" t="s">
        <v>888</v>
      </c>
      <c r="FZ29" s="152" t="s">
        <v>888</v>
      </c>
      <c r="GA29" s="152" t="s">
        <v>888</v>
      </c>
      <c r="GB29" s="152" t="s">
        <v>888</v>
      </c>
      <c r="GC29" s="152" t="s">
        <v>888</v>
      </c>
      <c r="GD29" s="152" t="s">
        <v>888</v>
      </c>
      <c r="GE29" s="152" t="s">
        <v>888</v>
      </c>
      <c r="GF29" s="152" t="s">
        <v>888</v>
      </c>
      <c r="GG29" s="152" t="s">
        <v>888</v>
      </c>
      <c r="GH29" s="152" t="s">
        <v>888</v>
      </c>
      <c r="GI29" s="152" t="s">
        <v>888</v>
      </c>
      <c r="GJ29" s="152" t="s">
        <v>888</v>
      </c>
      <c r="GK29" s="152" t="s">
        <v>888</v>
      </c>
      <c r="GL29" s="152" t="s">
        <v>888</v>
      </c>
      <c r="GM29" s="152" t="s">
        <v>888</v>
      </c>
      <c r="GN29" s="152" t="s">
        <v>888</v>
      </c>
      <c r="GO29" s="152" t="s">
        <v>888</v>
      </c>
      <c r="GP29" s="152" t="s">
        <v>888</v>
      </c>
      <c r="GQ29" s="152" t="s">
        <v>888</v>
      </c>
      <c r="GR29" s="152" t="s">
        <v>888</v>
      </c>
      <c r="GS29" s="152" t="s">
        <v>888</v>
      </c>
      <c r="GT29" s="152" t="s">
        <v>888</v>
      </c>
      <c r="GU29" s="152" t="s">
        <v>888</v>
      </c>
      <c r="GV29" s="152" t="s">
        <v>888</v>
      </c>
      <c r="GW29" s="152" t="s">
        <v>888</v>
      </c>
      <c r="GX29" s="152" t="s">
        <v>888</v>
      </c>
      <c r="GY29" s="152" t="s">
        <v>888</v>
      </c>
      <c r="GZ29" s="152" t="s">
        <v>888</v>
      </c>
      <c r="HA29" s="152" t="s">
        <v>888</v>
      </c>
      <c r="HB29" s="152" t="s">
        <v>888</v>
      </c>
      <c r="HC29" s="152" t="s">
        <v>888</v>
      </c>
      <c r="HD29" s="152" t="s">
        <v>888</v>
      </c>
      <c r="HE29" s="152" t="s">
        <v>888</v>
      </c>
      <c r="HF29" s="152" t="s">
        <v>888</v>
      </c>
      <c r="HG29" s="152" t="s">
        <v>888</v>
      </c>
      <c r="HH29" s="152" t="s">
        <v>888</v>
      </c>
      <c r="HI29" s="152" t="s">
        <v>888</v>
      </c>
      <c r="HJ29" s="152" t="s">
        <v>888</v>
      </c>
      <c r="HK29" s="152" t="s">
        <v>888</v>
      </c>
      <c r="HL29" s="152" t="s">
        <v>888</v>
      </c>
      <c r="HM29" s="152" t="s">
        <v>888</v>
      </c>
      <c r="HN29" s="152" t="s">
        <v>888</v>
      </c>
      <c r="HO29" s="152" t="s">
        <v>888</v>
      </c>
      <c r="HP29" s="152" t="s">
        <v>888</v>
      </c>
      <c r="HQ29" s="152" t="s">
        <v>888</v>
      </c>
      <c r="HR29" s="152" t="s">
        <v>888</v>
      </c>
      <c r="HS29" s="152" t="s">
        <v>888</v>
      </c>
      <c r="HT29" s="152" t="s">
        <v>888</v>
      </c>
      <c r="HU29" s="152" t="s">
        <v>888</v>
      </c>
      <c r="HV29" s="152" t="s">
        <v>888</v>
      </c>
      <c r="HW29" s="152" t="s">
        <v>888</v>
      </c>
      <c r="HX29" s="152" t="s">
        <v>888</v>
      </c>
      <c r="HY29" s="152" t="s">
        <v>888</v>
      </c>
      <c r="HZ29" s="152" t="s">
        <v>888</v>
      </c>
      <c r="IA29" s="152" t="s">
        <v>888</v>
      </c>
      <c r="IB29" s="152" t="s">
        <v>888</v>
      </c>
      <c r="IC29" s="152" t="s">
        <v>888</v>
      </c>
      <c r="ID29" s="152" t="s">
        <v>888</v>
      </c>
      <c r="IE29" s="152" t="s">
        <v>888</v>
      </c>
      <c r="IF29" s="152" t="s">
        <v>888</v>
      </c>
      <c r="IG29" s="152" t="s">
        <v>888</v>
      </c>
      <c r="IH29" s="152" t="s">
        <v>888</v>
      </c>
      <c r="II29" s="152" t="s">
        <v>888</v>
      </c>
      <c r="IJ29" s="152" t="s">
        <v>888</v>
      </c>
      <c r="IK29" s="152" t="s">
        <v>888</v>
      </c>
      <c r="IL29" s="152" t="s">
        <v>888</v>
      </c>
      <c r="IM29" s="152" t="s">
        <v>888</v>
      </c>
      <c r="IN29" s="152" t="s">
        <v>888</v>
      </c>
      <c r="IO29" s="152" t="s">
        <v>888</v>
      </c>
      <c r="IP29" s="152" t="s">
        <v>888</v>
      </c>
      <c r="IQ29" s="152" t="s">
        <v>888</v>
      </c>
      <c r="IR29" s="152" t="s">
        <v>888</v>
      </c>
      <c r="IS29" s="152" t="s">
        <v>888</v>
      </c>
      <c r="IT29" s="152" t="s">
        <v>888</v>
      </c>
      <c r="IU29" s="152" t="s">
        <v>888</v>
      </c>
      <c r="IV29" s="152" t="s">
        <v>888</v>
      </c>
      <c r="IW29" s="152" t="s">
        <v>888</v>
      </c>
      <c r="IX29" s="152" t="s">
        <v>888</v>
      </c>
      <c r="IY29" s="152" t="s">
        <v>888</v>
      </c>
      <c r="IZ29" s="152" t="s">
        <v>888</v>
      </c>
      <c r="JA29" s="152" t="s">
        <v>888</v>
      </c>
      <c r="JB29" s="152" t="s">
        <v>888</v>
      </c>
      <c r="JC29" s="152" t="s">
        <v>888</v>
      </c>
      <c r="JD29" s="152" t="s">
        <v>888</v>
      </c>
      <c r="JE29" s="152" t="s">
        <v>888</v>
      </c>
      <c r="JF29" s="152" t="s">
        <v>888</v>
      </c>
      <c r="JG29" s="152" t="s">
        <v>888</v>
      </c>
      <c r="JH29" s="152" t="s">
        <v>888</v>
      </c>
      <c r="JI29" s="152" t="s">
        <v>888</v>
      </c>
      <c r="JJ29" s="152" t="s">
        <v>888</v>
      </c>
      <c r="JK29" s="152" t="s">
        <v>888</v>
      </c>
      <c r="JL29" s="152" t="s">
        <v>888</v>
      </c>
      <c r="JM29" s="152" t="s">
        <v>888</v>
      </c>
      <c r="JN29" s="152" t="s">
        <v>888</v>
      </c>
      <c r="JO29" s="152" t="s">
        <v>888</v>
      </c>
      <c r="JP29" s="152" t="s">
        <v>888</v>
      </c>
      <c r="JQ29" s="152" t="s">
        <v>888</v>
      </c>
      <c r="JR29" s="152" t="s">
        <v>888</v>
      </c>
      <c r="JS29" s="152" t="s">
        <v>888</v>
      </c>
      <c r="JT29" s="152" t="s">
        <v>888</v>
      </c>
      <c r="JU29" s="152" t="s">
        <v>888</v>
      </c>
      <c r="JV29" s="152" t="s">
        <v>888</v>
      </c>
      <c r="JW29" s="152" t="s">
        <v>888</v>
      </c>
      <c r="JX29" s="152" t="s">
        <v>888</v>
      </c>
      <c r="JY29" s="152" t="s">
        <v>888</v>
      </c>
      <c r="JZ29" s="152" t="s">
        <v>888</v>
      </c>
      <c r="KA29" s="152" t="s">
        <v>888</v>
      </c>
      <c r="KB29" s="152" t="s">
        <v>888</v>
      </c>
      <c r="KC29" s="152" t="s">
        <v>888</v>
      </c>
      <c r="KD29" s="152" t="s">
        <v>888</v>
      </c>
      <c r="KE29" s="152" t="s">
        <v>888</v>
      </c>
      <c r="KF29" s="152" t="s">
        <v>888</v>
      </c>
      <c r="KG29" s="152" t="s">
        <v>888</v>
      </c>
      <c r="KH29" s="152" t="s">
        <v>888</v>
      </c>
      <c r="KI29" s="152" t="s">
        <v>888</v>
      </c>
      <c r="KJ29" s="152" t="s">
        <v>888</v>
      </c>
      <c r="KK29" s="152" t="s">
        <v>888</v>
      </c>
      <c r="KL29" s="152" t="s">
        <v>888</v>
      </c>
      <c r="KM29" s="152" t="s">
        <v>888</v>
      </c>
      <c r="KN29" s="152" t="s">
        <v>888</v>
      </c>
      <c r="KO29" s="152" t="s">
        <v>888</v>
      </c>
      <c r="KP29" s="152" t="s">
        <v>888</v>
      </c>
      <c r="KQ29" s="152" t="s">
        <v>888</v>
      </c>
      <c r="KR29" s="152" t="s">
        <v>888</v>
      </c>
      <c r="KS29" s="152" t="s">
        <v>888</v>
      </c>
      <c r="KT29" s="152" t="s">
        <v>888</v>
      </c>
      <c r="KU29" s="152" t="s">
        <v>888</v>
      </c>
      <c r="KV29" s="152" t="s">
        <v>888</v>
      </c>
      <c r="KW29" s="152" t="s">
        <v>888</v>
      </c>
      <c r="KX29" s="152" t="s">
        <v>888</v>
      </c>
      <c r="KY29" s="152" t="s">
        <v>888</v>
      </c>
      <c r="KZ29" s="152" t="s">
        <v>888</v>
      </c>
      <c r="LA29" s="152" t="s">
        <v>888</v>
      </c>
      <c r="LB29" s="152" t="s">
        <v>888</v>
      </c>
      <c r="LC29" s="152" t="s">
        <v>888</v>
      </c>
      <c r="LD29" s="152" t="s">
        <v>888</v>
      </c>
      <c r="LE29" s="152" t="s">
        <v>888</v>
      </c>
      <c r="LF29" s="152" t="s">
        <v>888</v>
      </c>
      <c r="LG29" s="152" t="s">
        <v>888</v>
      </c>
      <c r="LH29" s="152" t="s">
        <v>888</v>
      </c>
      <c r="LI29" s="152" t="s">
        <v>888</v>
      </c>
      <c r="LJ29" s="152" t="s">
        <v>888</v>
      </c>
      <c r="LK29" s="152" t="s">
        <v>888</v>
      </c>
      <c r="LL29" s="152" t="s">
        <v>888</v>
      </c>
      <c r="LM29" s="152" t="s">
        <v>888</v>
      </c>
      <c r="LN29" s="152" t="s">
        <v>888</v>
      </c>
      <c r="LO29" s="152" t="s">
        <v>888</v>
      </c>
      <c r="LP29" s="152" t="s">
        <v>888</v>
      </c>
      <c r="LQ29" s="152" t="s">
        <v>888</v>
      </c>
      <c r="LR29" s="152" t="s">
        <v>888</v>
      </c>
      <c r="LS29" s="152" t="s">
        <v>888</v>
      </c>
      <c r="LT29" s="152" t="s">
        <v>888</v>
      </c>
      <c r="LU29" s="152" t="s">
        <v>888</v>
      </c>
      <c r="LV29" s="152" t="s">
        <v>888</v>
      </c>
      <c r="LW29" s="152" t="s">
        <v>888</v>
      </c>
      <c r="LX29" s="152" t="s">
        <v>888</v>
      </c>
      <c r="LY29" s="152" t="s">
        <v>888</v>
      </c>
      <c r="LZ29" s="152" t="s">
        <v>888</v>
      </c>
      <c r="MA29" s="152" t="s">
        <v>888</v>
      </c>
      <c r="MB29" s="152" t="s">
        <v>888</v>
      </c>
      <c r="MC29" s="152" t="s">
        <v>888</v>
      </c>
      <c r="MD29" s="152" t="s">
        <v>888</v>
      </c>
      <c r="ME29" s="152" t="s">
        <v>888</v>
      </c>
      <c r="MF29" s="152" t="s">
        <v>888</v>
      </c>
      <c r="MG29" s="152" t="s">
        <v>888</v>
      </c>
      <c r="MH29" s="152" t="s">
        <v>888</v>
      </c>
      <c r="MI29" s="152" t="s">
        <v>888</v>
      </c>
      <c r="MJ29" s="152" t="s">
        <v>888</v>
      </c>
      <c r="MK29" s="152" t="s">
        <v>888</v>
      </c>
      <c r="ML29" s="152" t="s">
        <v>888</v>
      </c>
      <c r="MM29" s="152" t="s">
        <v>888</v>
      </c>
      <c r="MN29" s="152" t="s">
        <v>888</v>
      </c>
      <c r="MO29" s="152" t="s">
        <v>888</v>
      </c>
      <c r="MP29" s="152" t="s">
        <v>888</v>
      </c>
      <c r="MQ29" s="152" t="s">
        <v>888</v>
      </c>
      <c r="MR29" s="152" t="s">
        <v>888</v>
      </c>
      <c r="MS29" s="152" t="s">
        <v>888</v>
      </c>
      <c r="MT29" s="152" t="s">
        <v>888</v>
      </c>
      <c r="MU29" s="152" t="s">
        <v>888</v>
      </c>
      <c r="MV29" s="152" t="s">
        <v>888</v>
      </c>
      <c r="MW29" s="152" t="s">
        <v>888</v>
      </c>
      <c r="MX29" s="152" t="s">
        <v>888</v>
      </c>
      <c r="MY29" s="152" t="s">
        <v>888</v>
      </c>
      <c r="MZ29" s="152" t="s">
        <v>888</v>
      </c>
      <c r="NA29" s="152" t="s">
        <v>888</v>
      </c>
      <c r="NB29" s="152" t="s">
        <v>888</v>
      </c>
      <c r="NC29" s="152" t="s">
        <v>888</v>
      </c>
      <c r="ND29" s="152" t="s">
        <v>888</v>
      </c>
      <c r="NE29" s="152" t="s">
        <v>888</v>
      </c>
      <c r="NF29" s="152" t="s">
        <v>888</v>
      </c>
      <c r="NG29" s="152" t="s">
        <v>888</v>
      </c>
      <c r="NH29" s="152" t="s">
        <v>888</v>
      </c>
      <c r="NI29" s="152" t="s">
        <v>888</v>
      </c>
      <c r="NJ29" s="152" t="s">
        <v>888</v>
      </c>
      <c r="NK29" s="152" t="s">
        <v>888</v>
      </c>
      <c r="NL29" s="152" t="s">
        <v>888</v>
      </c>
      <c r="NM29" s="152" t="s">
        <v>888</v>
      </c>
      <c r="NN29" s="152" t="s">
        <v>888</v>
      </c>
      <c r="NO29" s="152" t="s">
        <v>888</v>
      </c>
      <c r="NP29" s="152" t="s">
        <v>888</v>
      </c>
      <c r="NQ29" s="152" t="s">
        <v>888</v>
      </c>
      <c r="NR29" s="152" t="s">
        <v>888</v>
      </c>
      <c r="NS29" s="152" t="s">
        <v>888</v>
      </c>
      <c r="NT29" s="152" t="s">
        <v>888</v>
      </c>
      <c r="NU29" s="152" t="s">
        <v>888</v>
      </c>
      <c r="NV29" s="152" t="s">
        <v>888</v>
      </c>
      <c r="NW29" s="152" t="s">
        <v>888</v>
      </c>
      <c r="NX29" s="152" t="s">
        <v>888</v>
      </c>
      <c r="NY29" s="152" t="s">
        <v>888</v>
      </c>
      <c r="NZ29" s="152" t="s">
        <v>888</v>
      </c>
      <c r="OA29" s="152" t="s">
        <v>888</v>
      </c>
      <c r="OB29" s="152" t="s">
        <v>888</v>
      </c>
      <c r="OC29" s="152" t="s">
        <v>888</v>
      </c>
      <c r="OD29" s="152" t="s">
        <v>888</v>
      </c>
      <c r="OE29" s="152" t="s">
        <v>888</v>
      </c>
      <c r="OF29" s="152" t="s">
        <v>888</v>
      </c>
      <c r="OG29" s="152" t="s">
        <v>888</v>
      </c>
      <c r="OH29" s="152" t="s">
        <v>888</v>
      </c>
      <c r="OI29" s="152" t="s">
        <v>888</v>
      </c>
      <c r="OJ29" s="152" t="s">
        <v>888</v>
      </c>
      <c r="OK29" s="152" t="s">
        <v>888</v>
      </c>
      <c r="OL29" s="152" t="s">
        <v>888</v>
      </c>
      <c r="OM29" s="152" t="s">
        <v>888</v>
      </c>
      <c r="ON29" s="152" t="s">
        <v>888</v>
      </c>
      <c r="OO29" s="152" t="s">
        <v>888</v>
      </c>
      <c r="OP29" s="152" t="s">
        <v>888</v>
      </c>
      <c r="OQ29" s="152" t="s">
        <v>888</v>
      </c>
      <c r="OR29" s="152" t="s">
        <v>888</v>
      </c>
      <c r="OS29" s="152" t="s">
        <v>888</v>
      </c>
      <c r="OT29" s="152" t="s">
        <v>888</v>
      </c>
      <c r="OU29" s="152" t="s">
        <v>888</v>
      </c>
      <c r="OV29" s="152" t="s">
        <v>888</v>
      </c>
      <c r="OW29" s="152" t="s">
        <v>888</v>
      </c>
      <c r="OX29" s="152" t="s">
        <v>888</v>
      </c>
      <c r="OY29" s="152" t="s">
        <v>888</v>
      </c>
      <c r="OZ29" s="152" t="s">
        <v>888</v>
      </c>
      <c r="PA29" s="152" t="s">
        <v>888</v>
      </c>
      <c r="PB29" s="152" t="s">
        <v>888</v>
      </c>
      <c r="PC29" s="152" t="s">
        <v>888</v>
      </c>
      <c r="PD29" s="152" t="s">
        <v>888</v>
      </c>
      <c r="PE29" s="152" t="s">
        <v>888</v>
      </c>
      <c r="PF29" s="152" t="s">
        <v>888</v>
      </c>
      <c r="PG29" s="152" t="s">
        <v>888</v>
      </c>
      <c r="PH29" s="152" t="s">
        <v>888</v>
      </c>
      <c r="PI29" s="152" t="s">
        <v>888</v>
      </c>
      <c r="PJ29" s="152" t="s">
        <v>888</v>
      </c>
      <c r="PK29" s="152" t="s">
        <v>888</v>
      </c>
      <c r="PL29" s="152" t="s">
        <v>888</v>
      </c>
      <c r="PM29" s="152" t="s">
        <v>888</v>
      </c>
      <c r="PN29" s="152" t="s">
        <v>888</v>
      </c>
      <c r="PO29" s="152" t="s">
        <v>888</v>
      </c>
      <c r="PP29" s="152" t="s">
        <v>888</v>
      </c>
      <c r="PQ29" s="152" t="s">
        <v>888</v>
      </c>
      <c r="PR29" s="152" t="s">
        <v>888</v>
      </c>
      <c r="PS29" s="152" t="s">
        <v>888</v>
      </c>
      <c r="PT29" s="152" t="s">
        <v>888</v>
      </c>
      <c r="PU29" s="152" t="s">
        <v>888</v>
      </c>
      <c r="PV29" s="152" t="s">
        <v>888</v>
      </c>
      <c r="PW29" s="152" t="s">
        <v>888</v>
      </c>
      <c r="PX29" s="152" t="s">
        <v>888</v>
      </c>
      <c r="PY29" s="152" t="s">
        <v>888</v>
      </c>
      <c r="PZ29" s="152" t="s">
        <v>888</v>
      </c>
      <c r="QA29" s="152" t="s">
        <v>888</v>
      </c>
      <c r="QB29" s="152" t="s">
        <v>888</v>
      </c>
      <c r="QC29" s="152" t="s">
        <v>888</v>
      </c>
      <c r="QD29" s="152" t="s">
        <v>888</v>
      </c>
      <c r="QE29" s="152" t="s">
        <v>888</v>
      </c>
      <c r="QF29" s="152" t="s">
        <v>888</v>
      </c>
      <c r="QG29" s="152" t="s">
        <v>888</v>
      </c>
      <c r="QH29" s="152" t="s">
        <v>888</v>
      </c>
      <c r="QI29" s="152" t="s">
        <v>888</v>
      </c>
      <c r="QJ29" s="152" t="s">
        <v>888</v>
      </c>
      <c r="QK29" s="152" t="s">
        <v>888</v>
      </c>
      <c r="QL29" s="152" t="s">
        <v>888</v>
      </c>
      <c r="QM29" s="152" t="s">
        <v>888</v>
      </c>
      <c r="QN29" s="152" t="s">
        <v>888</v>
      </c>
      <c r="QO29" s="152" t="s">
        <v>888</v>
      </c>
      <c r="QP29" s="152" t="s">
        <v>888</v>
      </c>
      <c r="QQ29" s="152" t="s">
        <v>888</v>
      </c>
      <c r="QR29" s="152" t="s">
        <v>888</v>
      </c>
      <c r="QS29" s="152" t="s">
        <v>888</v>
      </c>
      <c r="QT29" s="152" t="s">
        <v>888</v>
      </c>
      <c r="QU29" s="152" t="s">
        <v>888</v>
      </c>
      <c r="QV29" s="152" t="s">
        <v>888</v>
      </c>
      <c r="QW29" s="152" t="s">
        <v>888</v>
      </c>
      <c r="QX29" s="152" t="s">
        <v>888</v>
      </c>
      <c r="QY29" s="152" t="s">
        <v>888</v>
      </c>
      <c r="QZ29" s="152" t="s">
        <v>888</v>
      </c>
      <c r="RA29" s="152" t="s">
        <v>888</v>
      </c>
      <c r="RB29" s="152" t="s">
        <v>888</v>
      </c>
      <c r="RC29" s="152" t="s">
        <v>888</v>
      </c>
      <c r="RD29" s="152" t="s">
        <v>888</v>
      </c>
      <c r="RE29" s="152" t="s">
        <v>888</v>
      </c>
      <c r="RF29" s="152" t="s">
        <v>888</v>
      </c>
      <c r="RG29" s="152" t="s">
        <v>888</v>
      </c>
      <c r="RH29" s="152" t="s">
        <v>888</v>
      </c>
      <c r="RI29" s="152" t="s">
        <v>888</v>
      </c>
      <c r="RJ29" s="152" t="s">
        <v>888</v>
      </c>
      <c r="RK29" s="152" t="s">
        <v>888</v>
      </c>
      <c r="RL29" s="152" t="s">
        <v>888</v>
      </c>
      <c r="RM29" s="152" t="s">
        <v>888</v>
      </c>
      <c r="RN29" s="152" t="s">
        <v>888</v>
      </c>
      <c r="RO29" s="152" t="s">
        <v>888</v>
      </c>
      <c r="RP29" s="152" t="s">
        <v>888</v>
      </c>
      <c r="RQ29" s="152" t="s">
        <v>888</v>
      </c>
      <c r="RR29" s="152" t="s">
        <v>888</v>
      </c>
      <c r="RS29" s="152" t="s">
        <v>888</v>
      </c>
      <c r="RT29" s="152" t="s">
        <v>888</v>
      </c>
      <c r="RU29" s="152" t="s">
        <v>888</v>
      </c>
      <c r="RV29" s="152" t="s">
        <v>888</v>
      </c>
      <c r="RW29" s="152" t="s">
        <v>888</v>
      </c>
      <c r="RX29" s="152" t="s">
        <v>888</v>
      </c>
      <c r="RY29" s="152" t="s">
        <v>888</v>
      </c>
      <c r="RZ29" s="152" t="s">
        <v>888</v>
      </c>
      <c r="SA29" s="152" t="s">
        <v>888</v>
      </c>
      <c r="SB29" s="152" t="s">
        <v>888</v>
      </c>
      <c r="SC29" s="152" t="s">
        <v>888</v>
      </c>
      <c r="SD29" s="152" t="s">
        <v>888</v>
      </c>
      <c r="SE29" s="152" t="s">
        <v>888</v>
      </c>
      <c r="SF29" s="152" t="s">
        <v>888</v>
      </c>
      <c r="SG29" s="152" t="s">
        <v>888</v>
      </c>
      <c r="SH29" s="152" t="s">
        <v>888</v>
      </c>
      <c r="SI29" s="152" t="s">
        <v>888</v>
      </c>
      <c r="SJ29" s="152" t="s">
        <v>888</v>
      </c>
      <c r="SK29" s="152" t="s">
        <v>888</v>
      </c>
      <c r="SL29" s="152" t="s">
        <v>888</v>
      </c>
      <c r="SM29" s="152" t="s">
        <v>888</v>
      </c>
      <c r="SN29" s="152" t="s">
        <v>888</v>
      </c>
      <c r="SO29" s="152" t="s">
        <v>888</v>
      </c>
      <c r="SP29" s="152" t="s">
        <v>888</v>
      </c>
      <c r="SQ29" s="152" t="s">
        <v>888</v>
      </c>
      <c r="SR29" s="152" t="s">
        <v>888</v>
      </c>
      <c r="SS29" s="152" t="s">
        <v>888</v>
      </c>
      <c r="ST29" s="152" t="s">
        <v>888</v>
      </c>
      <c r="SU29" s="152" t="s">
        <v>888</v>
      </c>
      <c r="SV29" s="152" t="s">
        <v>888</v>
      </c>
      <c r="SW29" s="152" t="s">
        <v>888</v>
      </c>
      <c r="SX29" s="152" t="s">
        <v>888</v>
      </c>
      <c r="SY29" s="152" t="s">
        <v>888</v>
      </c>
      <c r="SZ29" s="152" t="s">
        <v>888</v>
      </c>
      <c r="TA29" s="152" t="s">
        <v>888</v>
      </c>
      <c r="TB29" s="152" t="s">
        <v>888</v>
      </c>
      <c r="TC29" s="152" t="s">
        <v>888</v>
      </c>
      <c r="TD29" s="152" t="s">
        <v>888</v>
      </c>
      <c r="TE29" s="152" t="s">
        <v>888</v>
      </c>
      <c r="TF29" s="152" t="s">
        <v>888</v>
      </c>
      <c r="TG29" s="152" t="s">
        <v>888</v>
      </c>
      <c r="TH29" s="152" t="s">
        <v>888</v>
      </c>
      <c r="TI29" s="152" t="s">
        <v>888</v>
      </c>
      <c r="TJ29" s="152" t="s">
        <v>888</v>
      </c>
      <c r="TK29" s="152" t="s">
        <v>888</v>
      </c>
      <c r="TL29" s="152" t="s">
        <v>888</v>
      </c>
      <c r="TM29" s="152" t="s">
        <v>888</v>
      </c>
      <c r="TN29" s="152" t="s">
        <v>888</v>
      </c>
      <c r="TO29" s="152" t="s">
        <v>888</v>
      </c>
      <c r="TP29" s="152" t="s">
        <v>888</v>
      </c>
      <c r="TQ29" s="152" t="s">
        <v>888</v>
      </c>
      <c r="TR29" s="152" t="s">
        <v>888</v>
      </c>
      <c r="TS29" s="152" t="s">
        <v>888</v>
      </c>
      <c r="TT29" s="152" t="s">
        <v>888</v>
      </c>
      <c r="TU29" s="152" t="s">
        <v>888</v>
      </c>
      <c r="TV29" s="152" t="s">
        <v>888</v>
      </c>
      <c r="TW29" s="152" t="s">
        <v>888</v>
      </c>
      <c r="TX29" s="152" t="s">
        <v>888</v>
      </c>
      <c r="TY29" s="152" t="s">
        <v>888</v>
      </c>
      <c r="TZ29" s="152" t="s">
        <v>888</v>
      </c>
      <c r="UA29" s="152" t="s">
        <v>888</v>
      </c>
      <c r="UB29" s="152" t="s">
        <v>888</v>
      </c>
      <c r="UC29" s="152" t="s">
        <v>888</v>
      </c>
      <c r="UD29" s="152" t="s">
        <v>888</v>
      </c>
      <c r="UE29" s="152" t="s">
        <v>888</v>
      </c>
      <c r="UF29" s="152" t="s">
        <v>888</v>
      </c>
      <c r="UG29" s="152" t="s">
        <v>888</v>
      </c>
      <c r="UH29" s="152" t="s">
        <v>888</v>
      </c>
      <c r="UI29" s="152" t="s">
        <v>888</v>
      </c>
      <c r="UJ29" s="152" t="s">
        <v>888</v>
      </c>
      <c r="UK29" s="152" t="s">
        <v>888</v>
      </c>
      <c r="UL29" s="152" t="s">
        <v>888</v>
      </c>
      <c r="UM29" s="152" t="s">
        <v>888</v>
      </c>
      <c r="UN29" s="152" t="s">
        <v>888</v>
      </c>
      <c r="UO29" s="152" t="s">
        <v>888</v>
      </c>
      <c r="UP29" s="152" t="s">
        <v>888</v>
      </c>
      <c r="UQ29" s="152" t="s">
        <v>888</v>
      </c>
      <c r="UR29" s="152" t="s">
        <v>888</v>
      </c>
      <c r="US29" s="152" t="s">
        <v>888</v>
      </c>
      <c r="UT29" s="152" t="s">
        <v>888</v>
      </c>
      <c r="UU29" s="152" t="s">
        <v>888</v>
      </c>
      <c r="UV29" s="152" t="s">
        <v>888</v>
      </c>
      <c r="UW29" s="152" t="s">
        <v>888</v>
      </c>
      <c r="UX29" s="152" t="s">
        <v>888</v>
      </c>
      <c r="UY29" s="152" t="s">
        <v>888</v>
      </c>
      <c r="UZ29" s="152" t="s">
        <v>888</v>
      </c>
      <c r="VA29" s="152" t="s">
        <v>888</v>
      </c>
      <c r="VB29" s="152" t="s">
        <v>888</v>
      </c>
      <c r="VC29" s="152" t="s">
        <v>888</v>
      </c>
      <c r="VD29" s="152" t="s">
        <v>888</v>
      </c>
      <c r="VE29" s="152" t="s">
        <v>888</v>
      </c>
      <c r="VF29" s="152" t="s">
        <v>888</v>
      </c>
      <c r="VG29" s="152" t="s">
        <v>888</v>
      </c>
      <c r="VH29" s="152" t="s">
        <v>888</v>
      </c>
      <c r="VI29" s="152" t="s">
        <v>888</v>
      </c>
      <c r="VJ29" s="152" t="s">
        <v>888</v>
      </c>
      <c r="VK29" s="152" t="s">
        <v>888</v>
      </c>
      <c r="VL29" s="152" t="s">
        <v>888</v>
      </c>
      <c r="VM29" s="152" t="s">
        <v>888</v>
      </c>
      <c r="VN29" s="152" t="s">
        <v>888</v>
      </c>
      <c r="VO29" s="152" t="s">
        <v>888</v>
      </c>
      <c r="VP29" s="152" t="s">
        <v>888</v>
      </c>
      <c r="VQ29" s="152" t="s">
        <v>888</v>
      </c>
      <c r="VR29" s="152" t="s">
        <v>888</v>
      </c>
      <c r="VS29" s="152" t="s">
        <v>888</v>
      </c>
      <c r="VT29" s="152" t="s">
        <v>888</v>
      </c>
      <c r="VU29" s="152" t="s">
        <v>888</v>
      </c>
      <c r="VV29" s="152" t="s">
        <v>888</v>
      </c>
      <c r="VW29" s="152" t="s">
        <v>888</v>
      </c>
      <c r="VX29" s="152" t="s">
        <v>888</v>
      </c>
      <c r="VY29" s="152" t="s">
        <v>888</v>
      </c>
      <c r="VZ29" s="152" t="s">
        <v>888</v>
      </c>
      <c r="WA29" s="152" t="s">
        <v>888</v>
      </c>
      <c r="WB29" s="152" t="s">
        <v>888</v>
      </c>
      <c r="WC29" s="152" t="s">
        <v>888</v>
      </c>
      <c r="WD29" s="152" t="s">
        <v>888</v>
      </c>
      <c r="WE29" s="152" t="s">
        <v>888</v>
      </c>
      <c r="WF29" s="152" t="s">
        <v>888</v>
      </c>
      <c r="WG29" s="152" t="s">
        <v>888</v>
      </c>
      <c r="WH29" s="152" t="s">
        <v>888</v>
      </c>
      <c r="WI29" s="152" t="s">
        <v>888</v>
      </c>
      <c r="WJ29" s="152" t="s">
        <v>888</v>
      </c>
      <c r="WK29" s="152" t="s">
        <v>888</v>
      </c>
      <c r="WL29" s="152" t="s">
        <v>888</v>
      </c>
      <c r="WM29" s="152" t="s">
        <v>888</v>
      </c>
      <c r="WN29" s="152" t="s">
        <v>888</v>
      </c>
      <c r="WO29" s="152" t="s">
        <v>888</v>
      </c>
      <c r="WP29" s="152" t="s">
        <v>888</v>
      </c>
      <c r="WQ29" s="152" t="s">
        <v>888</v>
      </c>
      <c r="WR29" s="152" t="s">
        <v>888</v>
      </c>
      <c r="WS29" s="152" t="s">
        <v>888</v>
      </c>
      <c r="WT29" s="152" t="s">
        <v>888</v>
      </c>
      <c r="WU29" s="152" t="s">
        <v>888</v>
      </c>
      <c r="WV29" s="152" t="s">
        <v>888</v>
      </c>
      <c r="WW29" s="152" t="s">
        <v>888</v>
      </c>
      <c r="WX29" s="152" t="s">
        <v>888</v>
      </c>
      <c r="WY29" s="152" t="s">
        <v>888</v>
      </c>
      <c r="WZ29" s="152" t="s">
        <v>888</v>
      </c>
      <c r="XA29" s="152" t="s">
        <v>888</v>
      </c>
      <c r="XB29" s="152" t="s">
        <v>888</v>
      </c>
      <c r="XC29" s="152" t="s">
        <v>888</v>
      </c>
      <c r="XD29" s="152" t="s">
        <v>888</v>
      </c>
      <c r="XE29" s="152" t="s">
        <v>888</v>
      </c>
      <c r="XF29" s="152" t="s">
        <v>888</v>
      </c>
      <c r="XG29" s="152" t="s">
        <v>888</v>
      </c>
      <c r="XH29" s="152" t="s">
        <v>888</v>
      </c>
      <c r="XI29" s="152" t="s">
        <v>888</v>
      </c>
      <c r="XJ29" s="152" t="s">
        <v>888</v>
      </c>
      <c r="XK29" s="152" t="s">
        <v>888</v>
      </c>
      <c r="XL29" s="152" t="s">
        <v>888</v>
      </c>
      <c r="XM29" s="152" t="s">
        <v>888</v>
      </c>
      <c r="XN29" s="152" t="s">
        <v>888</v>
      </c>
      <c r="XO29" s="152" t="s">
        <v>888</v>
      </c>
      <c r="XP29" s="152" t="s">
        <v>888</v>
      </c>
      <c r="XQ29" s="152" t="s">
        <v>888</v>
      </c>
      <c r="XR29" s="152" t="s">
        <v>888</v>
      </c>
      <c r="XS29" s="152" t="s">
        <v>888</v>
      </c>
      <c r="XT29" s="152" t="s">
        <v>888</v>
      </c>
      <c r="XU29" s="152" t="s">
        <v>888</v>
      </c>
      <c r="XV29" s="152" t="s">
        <v>888</v>
      </c>
      <c r="XW29" s="152" t="s">
        <v>888</v>
      </c>
      <c r="XX29" s="152" t="s">
        <v>888</v>
      </c>
      <c r="XY29" s="152" t="s">
        <v>888</v>
      </c>
      <c r="XZ29" s="152" t="s">
        <v>888</v>
      </c>
      <c r="YA29" s="152" t="s">
        <v>888</v>
      </c>
      <c r="YB29" s="152" t="s">
        <v>888</v>
      </c>
      <c r="YC29" s="152" t="s">
        <v>888</v>
      </c>
      <c r="YD29" s="152" t="s">
        <v>888</v>
      </c>
      <c r="YE29" s="152" t="s">
        <v>888</v>
      </c>
      <c r="YF29" s="152" t="s">
        <v>888</v>
      </c>
      <c r="YG29" s="152" t="s">
        <v>888</v>
      </c>
      <c r="YH29" s="152" t="s">
        <v>888</v>
      </c>
      <c r="YI29" s="152" t="s">
        <v>888</v>
      </c>
      <c r="YJ29" s="152" t="s">
        <v>888</v>
      </c>
      <c r="YK29" s="152" t="s">
        <v>888</v>
      </c>
      <c r="YL29" s="152" t="s">
        <v>888</v>
      </c>
      <c r="YM29" s="152" t="s">
        <v>888</v>
      </c>
      <c r="YN29" s="152" t="s">
        <v>888</v>
      </c>
      <c r="YO29" s="152" t="s">
        <v>888</v>
      </c>
      <c r="YP29" s="152" t="s">
        <v>888</v>
      </c>
      <c r="YQ29" s="152" t="s">
        <v>888</v>
      </c>
      <c r="YR29" s="152" t="s">
        <v>888</v>
      </c>
      <c r="YS29" s="152" t="s">
        <v>888</v>
      </c>
      <c r="YT29" s="152" t="s">
        <v>888</v>
      </c>
      <c r="YU29" s="152" t="s">
        <v>888</v>
      </c>
      <c r="YV29" s="152" t="s">
        <v>888</v>
      </c>
      <c r="YW29" s="152" t="s">
        <v>888</v>
      </c>
      <c r="YX29" s="152" t="s">
        <v>888</v>
      </c>
      <c r="YY29" s="152" t="s">
        <v>888</v>
      </c>
      <c r="YZ29" s="152" t="s">
        <v>888</v>
      </c>
      <c r="ZA29" s="152" t="s">
        <v>888</v>
      </c>
      <c r="ZB29" s="152" t="s">
        <v>888</v>
      </c>
      <c r="ZC29" s="152" t="s">
        <v>888</v>
      </c>
      <c r="ZD29" s="152" t="s">
        <v>888</v>
      </c>
      <c r="ZE29" s="152" t="s">
        <v>888</v>
      </c>
      <c r="ZF29" s="152" t="s">
        <v>888</v>
      </c>
      <c r="ZG29" s="152" t="s">
        <v>888</v>
      </c>
      <c r="ZH29" s="152" t="s">
        <v>888</v>
      </c>
      <c r="ZI29" s="152" t="s">
        <v>888</v>
      </c>
      <c r="ZJ29" s="152" t="s">
        <v>888</v>
      </c>
      <c r="ZK29" s="152" t="s">
        <v>888</v>
      </c>
      <c r="ZL29" s="152" t="s">
        <v>888</v>
      </c>
      <c r="ZM29" s="152" t="s">
        <v>888</v>
      </c>
      <c r="ZN29" s="152" t="s">
        <v>888</v>
      </c>
      <c r="ZO29" s="152" t="s">
        <v>888</v>
      </c>
      <c r="ZP29" s="152" t="s">
        <v>888</v>
      </c>
      <c r="ZQ29" s="152" t="s">
        <v>888</v>
      </c>
      <c r="ZR29" s="152" t="s">
        <v>888</v>
      </c>
      <c r="ZS29" s="152" t="s">
        <v>888</v>
      </c>
      <c r="ZT29" s="152" t="s">
        <v>888</v>
      </c>
      <c r="ZU29" s="152" t="s">
        <v>888</v>
      </c>
      <c r="ZV29" s="152" t="s">
        <v>888</v>
      </c>
      <c r="ZW29" s="152" t="s">
        <v>888</v>
      </c>
      <c r="ZX29" s="152" t="s">
        <v>888</v>
      </c>
      <c r="ZY29" s="152" t="s">
        <v>888</v>
      </c>
      <c r="ZZ29" s="152" t="s">
        <v>888</v>
      </c>
      <c r="AAA29" s="152" t="s">
        <v>888</v>
      </c>
      <c r="AAB29" s="152" t="s">
        <v>888</v>
      </c>
      <c r="AAC29" s="152" t="s">
        <v>888</v>
      </c>
      <c r="AAD29" s="152" t="s">
        <v>888</v>
      </c>
      <c r="AAE29" s="152" t="s">
        <v>888</v>
      </c>
      <c r="AAF29" s="152" t="s">
        <v>888</v>
      </c>
      <c r="AAG29" s="152" t="s">
        <v>888</v>
      </c>
      <c r="AAH29" s="152" t="s">
        <v>888</v>
      </c>
      <c r="AAI29" s="152" t="s">
        <v>888</v>
      </c>
      <c r="AAJ29" s="152" t="s">
        <v>888</v>
      </c>
      <c r="AAK29" s="152" t="s">
        <v>888</v>
      </c>
      <c r="AAL29" s="152" t="s">
        <v>888</v>
      </c>
      <c r="AAM29" s="152" t="s">
        <v>888</v>
      </c>
      <c r="AAN29" s="152" t="s">
        <v>888</v>
      </c>
      <c r="AAO29" s="152" t="s">
        <v>888</v>
      </c>
      <c r="AAP29" s="152" t="s">
        <v>888</v>
      </c>
      <c r="AAQ29" s="152" t="s">
        <v>888</v>
      </c>
      <c r="AAR29" s="152" t="s">
        <v>888</v>
      </c>
      <c r="AAS29" s="152" t="s">
        <v>888</v>
      </c>
      <c r="AAT29" s="152" t="s">
        <v>888</v>
      </c>
      <c r="AAU29" s="152" t="s">
        <v>888</v>
      </c>
      <c r="AAV29" s="152" t="s">
        <v>888</v>
      </c>
      <c r="AAW29" s="152" t="s">
        <v>888</v>
      </c>
      <c r="AAX29" s="152" t="s">
        <v>888</v>
      </c>
      <c r="AAY29" s="152" t="s">
        <v>888</v>
      </c>
      <c r="AAZ29" s="152" t="s">
        <v>888</v>
      </c>
      <c r="ABA29" s="152" t="s">
        <v>888</v>
      </c>
      <c r="ABB29" s="152" t="s">
        <v>888</v>
      </c>
      <c r="ABC29" s="152" t="s">
        <v>888</v>
      </c>
      <c r="ABD29" s="152" t="s">
        <v>888</v>
      </c>
      <c r="ABE29" s="152" t="s">
        <v>888</v>
      </c>
      <c r="ABF29" s="152" t="s">
        <v>888</v>
      </c>
      <c r="ABG29" s="152" t="s">
        <v>888</v>
      </c>
      <c r="ABH29" s="152" t="s">
        <v>888</v>
      </c>
      <c r="ABI29" s="152" t="s">
        <v>888</v>
      </c>
      <c r="ABJ29" s="152" t="s">
        <v>888</v>
      </c>
      <c r="ABK29" s="152" t="s">
        <v>888</v>
      </c>
      <c r="ABL29" s="152" t="s">
        <v>888</v>
      </c>
      <c r="ABM29" s="152" t="s">
        <v>888</v>
      </c>
      <c r="ABN29" s="152" t="s">
        <v>888</v>
      </c>
      <c r="ABO29" s="152" t="s">
        <v>888</v>
      </c>
      <c r="ABP29" s="152" t="s">
        <v>888</v>
      </c>
      <c r="ABQ29" s="152" t="s">
        <v>888</v>
      </c>
      <c r="ABR29" s="152" t="s">
        <v>888</v>
      </c>
      <c r="ABS29" s="152" t="s">
        <v>888</v>
      </c>
      <c r="ABT29" s="152" t="s">
        <v>888</v>
      </c>
      <c r="ABU29" s="152" t="s">
        <v>888</v>
      </c>
      <c r="ABV29" s="152" t="s">
        <v>888</v>
      </c>
      <c r="ABW29" s="152" t="s">
        <v>888</v>
      </c>
      <c r="ABX29" s="152" t="s">
        <v>888</v>
      </c>
      <c r="ABY29" s="152" t="s">
        <v>888</v>
      </c>
      <c r="ABZ29" s="152" t="s">
        <v>888</v>
      </c>
      <c r="ACA29" s="152" t="s">
        <v>888</v>
      </c>
      <c r="ACB29" s="152" t="s">
        <v>888</v>
      </c>
      <c r="ACC29" s="152" t="s">
        <v>888</v>
      </c>
      <c r="ACD29" s="152" t="s">
        <v>888</v>
      </c>
      <c r="ACE29" s="152" t="s">
        <v>888</v>
      </c>
      <c r="ACF29" s="152" t="s">
        <v>888</v>
      </c>
      <c r="ACG29" s="152" t="s">
        <v>888</v>
      </c>
      <c r="ACH29" s="152" t="s">
        <v>888</v>
      </c>
      <c r="ACI29" s="152" t="s">
        <v>888</v>
      </c>
      <c r="ACJ29" s="152" t="s">
        <v>888</v>
      </c>
      <c r="ACK29" s="152" t="s">
        <v>888</v>
      </c>
      <c r="ACL29" s="152" t="s">
        <v>888</v>
      </c>
      <c r="ACM29" s="152" t="s">
        <v>888</v>
      </c>
      <c r="ACN29" s="152" t="s">
        <v>888</v>
      </c>
      <c r="ACO29" s="152" t="s">
        <v>888</v>
      </c>
      <c r="ACP29" s="152" t="s">
        <v>888</v>
      </c>
      <c r="ACQ29" s="152" t="s">
        <v>888</v>
      </c>
      <c r="ACR29" s="152" t="s">
        <v>888</v>
      </c>
      <c r="ACS29" s="152" t="s">
        <v>888</v>
      </c>
      <c r="ACT29" s="152" t="s">
        <v>888</v>
      </c>
      <c r="ACU29" s="152" t="s">
        <v>888</v>
      </c>
      <c r="ACV29" s="152" t="s">
        <v>888</v>
      </c>
      <c r="ACW29" s="152" t="s">
        <v>888</v>
      </c>
      <c r="ACX29" s="152" t="s">
        <v>888</v>
      </c>
      <c r="ACY29" s="152" t="s">
        <v>888</v>
      </c>
      <c r="ACZ29" s="152" t="s">
        <v>888</v>
      </c>
      <c r="ADA29" s="152" t="s">
        <v>888</v>
      </c>
      <c r="ADB29" s="152" t="s">
        <v>888</v>
      </c>
      <c r="ADC29" s="152" t="s">
        <v>888</v>
      </c>
      <c r="ADD29" s="152" t="s">
        <v>888</v>
      </c>
      <c r="ADE29" s="152" t="s">
        <v>888</v>
      </c>
      <c r="ADF29" s="152" t="s">
        <v>888</v>
      </c>
      <c r="ADG29" s="152" t="s">
        <v>888</v>
      </c>
      <c r="ADH29" s="152" t="s">
        <v>888</v>
      </c>
      <c r="ADI29" s="152" t="s">
        <v>888</v>
      </c>
      <c r="ADJ29" s="152" t="s">
        <v>888</v>
      </c>
      <c r="ADK29" s="152" t="s">
        <v>888</v>
      </c>
      <c r="ADL29" s="152" t="s">
        <v>888</v>
      </c>
      <c r="ADM29" s="152" t="s">
        <v>888</v>
      </c>
      <c r="ADN29" s="152" t="s">
        <v>888</v>
      </c>
      <c r="ADO29" s="152" t="s">
        <v>888</v>
      </c>
      <c r="ADP29" s="152" t="s">
        <v>888</v>
      </c>
      <c r="ADQ29" s="152" t="s">
        <v>888</v>
      </c>
      <c r="ADR29" s="152" t="s">
        <v>888</v>
      </c>
      <c r="ADS29" s="152" t="s">
        <v>888</v>
      </c>
      <c r="ADT29" s="152" t="s">
        <v>888</v>
      </c>
      <c r="ADU29" s="152" t="s">
        <v>888</v>
      </c>
      <c r="ADV29" s="152" t="s">
        <v>888</v>
      </c>
      <c r="ADW29" s="152" t="s">
        <v>888</v>
      </c>
      <c r="ADX29" s="152" t="s">
        <v>888</v>
      </c>
      <c r="ADY29" s="152" t="s">
        <v>888</v>
      </c>
      <c r="ADZ29" s="152" t="s">
        <v>888</v>
      </c>
      <c r="AEA29" s="152" t="s">
        <v>888</v>
      </c>
      <c r="AEB29" s="152" t="s">
        <v>888</v>
      </c>
      <c r="AEC29" s="152" t="s">
        <v>888</v>
      </c>
      <c r="AED29" s="152" t="s">
        <v>888</v>
      </c>
      <c r="AEE29" s="152" t="s">
        <v>888</v>
      </c>
      <c r="AEF29" s="152" t="s">
        <v>888</v>
      </c>
      <c r="AEG29" s="152" t="s">
        <v>888</v>
      </c>
      <c r="AEH29" s="152" t="s">
        <v>888</v>
      </c>
      <c r="AEI29" s="152" t="s">
        <v>888</v>
      </c>
      <c r="AEJ29" s="152" t="s">
        <v>888</v>
      </c>
      <c r="AEK29" s="152" t="s">
        <v>888</v>
      </c>
      <c r="AEL29" s="152" t="s">
        <v>888</v>
      </c>
      <c r="AEM29" s="152" t="s">
        <v>888</v>
      </c>
      <c r="AEN29" s="152" t="s">
        <v>888</v>
      </c>
      <c r="AEO29" s="152" t="s">
        <v>888</v>
      </c>
      <c r="AEP29" s="152" t="s">
        <v>888</v>
      </c>
      <c r="AEQ29" s="152" t="s">
        <v>888</v>
      </c>
      <c r="AER29" s="152" t="s">
        <v>888</v>
      </c>
      <c r="AES29" s="152" t="s">
        <v>888</v>
      </c>
      <c r="AET29" s="152" t="s">
        <v>888</v>
      </c>
      <c r="AEU29" s="152" t="s">
        <v>888</v>
      </c>
      <c r="AEV29" s="152" t="s">
        <v>888</v>
      </c>
      <c r="AEW29" s="152" t="s">
        <v>888</v>
      </c>
      <c r="AEX29" s="152" t="s">
        <v>888</v>
      </c>
      <c r="AEY29" s="152" t="s">
        <v>888</v>
      </c>
      <c r="AEZ29" s="152" t="s">
        <v>888</v>
      </c>
      <c r="AFA29" s="152" t="s">
        <v>888</v>
      </c>
      <c r="AFB29" s="152" t="s">
        <v>888</v>
      </c>
      <c r="AFC29" s="152" t="s">
        <v>888</v>
      </c>
      <c r="AFD29" s="152" t="s">
        <v>888</v>
      </c>
      <c r="AFE29" s="152" t="s">
        <v>888</v>
      </c>
      <c r="AFF29" s="152" t="s">
        <v>888</v>
      </c>
      <c r="AFG29" s="152" t="s">
        <v>888</v>
      </c>
      <c r="AFH29" s="152" t="s">
        <v>888</v>
      </c>
      <c r="AFI29" s="152" t="s">
        <v>888</v>
      </c>
      <c r="AFJ29" s="152" t="s">
        <v>888</v>
      </c>
      <c r="AFK29" s="152" t="s">
        <v>888</v>
      </c>
      <c r="AFL29" s="152" t="s">
        <v>888</v>
      </c>
      <c r="AFM29" s="152" t="s">
        <v>888</v>
      </c>
      <c r="AFN29" s="152" t="s">
        <v>888</v>
      </c>
      <c r="AFO29" s="152" t="s">
        <v>888</v>
      </c>
      <c r="AFP29" s="152" t="s">
        <v>888</v>
      </c>
      <c r="AFQ29" s="152" t="s">
        <v>888</v>
      </c>
      <c r="AFR29" s="152" t="s">
        <v>888</v>
      </c>
      <c r="AFS29" s="152" t="s">
        <v>888</v>
      </c>
      <c r="AFT29" s="152" t="s">
        <v>888</v>
      </c>
      <c r="AFU29" s="152" t="s">
        <v>888</v>
      </c>
      <c r="AFV29" s="152" t="s">
        <v>888</v>
      </c>
      <c r="AFW29" s="152" t="s">
        <v>888</v>
      </c>
      <c r="AFX29" s="152" t="s">
        <v>888</v>
      </c>
      <c r="AFY29" s="152" t="s">
        <v>888</v>
      </c>
      <c r="AFZ29" s="152" t="s">
        <v>888</v>
      </c>
      <c r="AGA29" s="152" t="s">
        <v>888</v>
      </c>
      <c r="AGB29" s="152" t="s">
        <v>888</v>
      </c>
      <c r="AGC29" s="152" t="s">
        <v>888</v>
      </c>
      <c r="AGD29" s="152" t="s">
        <v>888</v>
      </c>
      <c r="AGE29" s="152" t="s">
        <v>888</v>
      </c>
      <c r="AGF29" s="152" t="s">
        <v>888</v>
      </c>
      <c r="AGG29" s="152" t="s">
        <v>888</v>
      </c>
      <c r="AGH29" s="152" t="s">
        <v>888</v>
      </c>
      <c r="AGI29" s="152" t="s">
        <v>888</v>
      </c>
      <c r="AGJ29" s="152" t="s">
        <v>888</v>
      </c>
      <c r="AGK29" s="152" t="s">
        <v>888</v>
      </c>
      <c r="AGL29" s="152" t="s">
        <v>888</v>
      </c>
      <c r="AGM29" s="152" t="s">
        <v>888</v>
      </c>
      <c r="AGN29" s="152" t="s">
        <v>888</v>
      </c>
      <c r="AGO29" s="152" t="s">
        <v>888</v>
      </c>
      <c r="AGP29" s="152" t="s">
        <v>888</v>
      </c>
      <c r="AGQ29" s="152" t="s">
        <v>888</v>
      </c>
      <c r="AGR29" s="152" t="s">
        <v>888</v>
      </c>
      <c r="AGS29" s="152" t="s">
        <v>888</v>
      </c>
      <c r="AGT29" s="152" t="s">
        <v>888</v>
      </c>
      <c r="AGU29" s="152" t="s">
        <v>888</v>
      </c>
      <c r="AGV29" s="152" t="s">
        <v>888</v>
      </c>
      <c r="AGW29" s="152" t="s">
        <v>888</v>
      </c>
      <c r="AGX29" s="152" t="s">
        <v>888</v>
      </c>
      <c r="AGY29" s="152" t="s">
        <v>888</v>
      </c>
      <c r="AGZ29" s="152" t="s">
        <v>888</v>
      </c>
      <c r="AHA29" s="152" t="s">
        <v>888</v>
      </c>
      <c r="AHB29" s="152" t="s">
        <v>888</v>
      </c>
      <c r="AHC29" s="152" t="s">
        <v>888</v>
      </c>
      <c r="AHD29" s="152" t="s">
        <v>888</v>
      </c>
      <c r="AHE29" s="152" t="s">
        <v>888</v>
      </c>
      <c r="AHF29" s="152" t="s">
        <v>888</v>
      </c>
      <c r="AHG29" s="152" t="s">
        <v>888</v>
      </c>
      <c r="AHH29" s="152" t="s">
        <v>888</v>
      </c>
      <c r="AHI29" s="152" t="s">
        <v>888</v>
      </c>
      <c r="AHJ29" s="152" t="s">
        <v>888</v>
      </c>
      <c r="AHK29" s="152" t="s">
        <v>888</v>
      </c>
      <c r="AHL29" s="152" t="s">
        <v>888</v>
      </c>
      <c r="AHM29" s="152" t="s">
        <v>888</v>
      </c>
      <c r="AHN29" s="152" t="s">
        <v>888</v>
      </c>
      <c r="AHO29" s="152" t="s">
        <v>888</v>
      </c>
      <c r="AHP29" s="152" t="s">
        <v>888</v>
      </c>
      <c r="AHQ29" s="152" t="s">
        <v>888</v>
      </c>
      <c r="AHR29" s="152" t="s">
        <v>888</v>
      </c>
      <c r="AHS29" s="152" t="s">
        <v>888</v>
      </c>
      <c r="AHT29" s="152" t="s">
        <v>888</v>
      </c>
      <c r="AHU29" s="152" t="s">
        <v>888</v>
      </c>
      <c r="AHV29" s="152" t="s">
        <v>888</v>
      </c>
      <c r="AHW29" s="152" t="s">
        <v>888</v>
      </c>
      <c r="AHX29" s="152" t="s">
        <v>888</v>
      </c>
      <c r="AHY29" s="152" t="s">
        <v>888</v>
      </c>
      <c r="AHZ29" s="152" t="s">
        <v>888</v>
      </c>
      <c r="AIA29" s="152" t="s">
        <v>888</v>
      </c>
      <c r="AIB29" s="152" t="s">
        <v>888</v>
      </c>
      <c r="AIC29" s="152" t="s">
        <v>888</v>
      </c>
      <c r="AID29" s="152" t="s">
        <v>888</v>
      </c>
      <c r="AIE29" s="152" t="s">
        <v>888</v>
      </c>
      <c r="AIF29" s="152" t="s">
        <v>888</v>
      </c>
      <c r="AIG29" s="152" t="s">
        <v>888</v>
      </c>
      <c r="AIH29" s="152" t="s">
        <v>888</v>
      </c>
      <c r="AII29" s="152" t="s">
        <v>888</v>
      </c>
      <c r="AIJ29" s="152" t="s">
        <v>888</v>
      </c>
      <c r="AIK29" s="152" t="s">
        <v>888</v>
      </c>
      <c r="AIL29" s="152" t="s">
        <v>888</v>
      </c>
      <c r="AIM29" s="152" t="s">
        <v>888</v>
      </c>
      <c r="AIN29" s="152" t="s">
        <v>888</v>
      </c>
      <c r="AIO29" s="152" t="s">
        <v>888</v>
      </c>
      <c r="AIP29" s="152" t="s">
        <v>888</v>
      </c>
      <c r="AIQ29" s="152" t="s">
        <v>888</v>
      </c>
      <c r="AIR29" s="152" t="s">
        <v>888</v>
      </c>
      <c r="AIS29" s="152" t="s">
        <v>888</v>
      </c>
      <c r="AIT29" s="152" t="s">
        <v>888</v>
      </c>
      <c r="AIU29" s="152" t="s">
        <v>888</v>
      </c>
      <c r="AIV29" s="152" t="s">
        <v>888</v>
      </c>
      <c r="AIW29" s="152" t="s">
        <v>888</v>
      </c>
      <c r="AIX29" s="152" t="s">
        <v>888</v>
      </c>
      <c r="AIY29" s="152" t="s">
        <v>888</v>
      </c>
      <c r="AIZ29" s="152" t="s">
        <v>888</v>
      </c>
      <c r="AJA29" s="152" t="s">
        <v>888</v>
      </c>
      <c r="AJB29" s="152" t="s">
        <v>888</v>
      </c>
      <c r="AJC29" s="152" t="s">
        <v>888</v>
      </c>
      <c r="AJD29" s="152" t="s">
        <v>888</v>
      </c>
      <c r="AJE29" s="152" t="s">
        <v>888</v>
      </c>
      <c r="AJF29" s="152" t="s">
        <v>888</v>
      </c>
      <c r="AJG29" s="152" t="s">
        <v>888</v>
      </c>
      <c r="AJH29" s="152" t="s">
        <v>888</v>
      </c>
      <c r="AJI29" s="152" t="s">
        <v>888</v>
      </c>
      <c r="AJJ29" s="152" t="s">
        <v>888</v>
      </c>
      <c r="AJK29" s="152" t="s">
        <v>888</v>
      </c>
      <c r="AJL29" s="152" t="s">
        <v>888</v>
      </c>
      <c r="AJM29" s="152" t="s">
        <v>888</v>
      </c>
      <c r="AJN29" s="152" t="s">
        <v>888</v>
      </c>
      <c r="AJO29" s="152" t="s">
        <v>888</v>
      </c>
      <c r="AJP29" s="152" t="s">
        <v>888</v>
      </c>
      <c r="AJQ29" s="152" t="s">
        <v>888</v>
      </c>
      <c r="AJR29" s="152" t="s">
        <v>888</v>
      </c>
      <c r="AJS29" s="152" t="s">
        <v>888</v>
      </c>
      <c r="AJT29" s="152" t="s">
        <v>888</v>
      </c>
      <c r="AJU29" s="152" t="s">
        <v>888</v>
      </c>
      <c r="AJV29" s="152" t="s">
        <v>888</v>
      </c>
      <c r="AJW29" s="152" t="s">
        <v>888</v>
      </c>
      <c r="AJX29" s="152" t="s">
        <v>888</v>
      </c>
      <c r="AJY29" s="152" t="s">
        <v>888</v>
      </c>
      <c r="AJZ29" s="152" t="s">
        <v>888</v>
      </c>
      <c r="AKA29" s="152" t="s">
        <v>888</v>
      </c>
      <c r="AKB29" s="152" t="s">
        <v>888</v>
      </c>
      <c r="AKC29" s="152" t="s">
        <v>888</v>
      </c>
      <c r="AKD29" s="152" t="s">
        <v>888</v>
      </c>
      <c r="AKE29" s="152" t="s">
        <v>888</v>
      </c>
      <c r="AKF29" s="152" t="s">
        <v>888</v>
      </c>
      <c r="AKG29" s="152" t="s">
        <v>888</v>
      </c>
      <c r="AKH29" s="152" t="s">
        <v>888</v>
      </c>
      <c r="AKI29" s="152" t="s">
        <v>888</v>
      </c>
      <c r="AKJ29" s="152" t="s">
        <v>888</v>
      </c>
      <c r="AKK29" s="152" t="s">
        <v>888</v>
      </c>
      <c r="AKL29" s="152" t="s">
        <v>888</v>
      </c>
      <c r="AKM29" s="152" t="s">
        <v>888</v>
      </c>
      <c r="AKN29" s="152" t="s">
        <v>888</v>
      </c>
      <c r="AKO29" s="152" t="s">
        <v>888</v>
      </c>
      <c r="AKP29" s="152" t="s">
        <v>888</v>
      </c>
      <c r="AKQ29" s="152" t="s">
        <v>888</v>
      </c>
      <c r="AKR29" s="152" t="s">
        <v>888</v>
      </c>
      <c r="AKS29" s="152" t="s">
        <v>888</v>
      </c>
      <c r="AKT29" s="152" t="s">
        <v>888</v>
      </c>
      <c r="AKU29" s="152" t="s">
        <v>888</v>
      </c>
      <c r="AKV29" s="152" t="s">
        <v>888</v>
      </c>
      <c r="AKW29" s="152" t="s">
        <v>888</v>
      </c>
      <c r="AKX29" s="152" t="s">
        <v>888</v>
      </c>
      <c r="AKY29" s="152" t="s">
        <v>888</v>
      </c>
      <c r="AKZ29" s="152" t="s">
        <v>888</v>
      </c>
      <c r="ALA29" s="152" t="s">
        <v>888</v>
      </c>
      <c r="ALB29" s="152" t="s">
        <v>888</v>
      </c>
      <c r="ALC29" s="152" t="s">
        <v>888</v>
      </c>
      <c r="ALD29" s="152" t="s">
        <v>888</v>
      </c>
      <c r="ALE29" s="152" t="s">
        <v>888</v>
      </c>
      <c r="ALF29" s="152" t="s">
        <v>888</v>
      </c>
      <c r="ALG29" s="152" t="s">
        <v>888</v>
      </c>
      <c r="ALH29" s="152" t="s">
        <v>888</v>
      </c>
      <c r="ALI29" s="152" t="s">
        <v>888</v>
      </c>
      <c r="ALJ29" s="152" t="s">
        <v>888</v>
      </c>
      <c r="ALK29" s="152" t="s">
        <v>888</v>
      </c>
      <c r="ALL29" s="152" t="s">
        <v>888</v>
      </c>
      <c r="ALM29" s="152" t="s">
        <v>888</v>
      </c>
      <c r="ALN29" s="152" t="s">
        <v>888</v>
      </c>
      <c r="ALO29" s="152" t="s">
        <v>888</v>
      </c>
      <c r="ALP29" s="152" t="s">
        <v>888</v>
      </c>
      <c r="ALQ29" s="152" t="s">
        <v>888</v>
      </c>
      <c r="ALR29" s="152" t="s">
        <v>888</v>
      </c>
      <c r="ALS29" s="152" t="s">
        <v>888</v>
      </c>
      <c r="ALT29" s="152" t="s">
        <v>888</v>
      </c>
      <c r="ALU29" s="152" t="s">
        <v>888</v>
      </c>
      <c r="ALV29" s="152" t="s">
        <v>888</v>
      </c>
      <c r="ALW29" s="152" t="s">
        <v>888</v>
      </c>
      <c r="ALX29" s="152" t="s">
        <v>888</v>
      </c>
      <c r="ALY29" s="152" t="s">
        <v>888</v>
      </c>
      <c r="ALZ29" s="152" t="s">
        <v>888</v>
      </c>
      <c r="AMA29" s="152" t="s">
        <v>888</v>
      </c>
      <c r="AMB29" s="152" t="s">
        <v>888</v>
      </c>
      <c r="AMC29" s="152" t="s">
        <v>888</v>
      </c>
      <c r="AMD29" s="152" t="s">
        <v>888</v>
      </c>
      <c r="AME29" s="152" t="s">
        <v>888</v>
      </c>
      <c r="AMF29" s="152" t="s">
        <v>888</v>
      </c>
      <c r="AMG29" s="152" t="s">
        <v>888</v>
      </c>
      <c r="AMH29" s="152" t="s">
        <v>888</v>
      </c>
      <c r="AMI29" s="152" t="s">
        <v>888</v>
      </c>
      <c r="AMJ29" s="152" t="s">
        <v>888</v>
      </c>
      <c r="AMK29" s="152" t="s">
        <v>888</v>
      </c>
      <c r="AML29" s="152" t="s">
        <v>888</v>
      </c>
      <c r="AMM29" s="152" t="s">
        <v>888</v>
      </c>
      <c r="AMN29" s="152" t="s">
        <v>888</v>
      </c>
      <c r="AMO29" s="152" t="s">
        <v>888</v>
      </c>
      <c r="AMP29" s="152" t="s">
        <v>888</v>
      </c>
      <c r="AMQ29" s="152" t="s">
        <v>888</v>
      </c>
      <c r="AMR29" s="152" t="s">
        <v>888</v>
      </c>
      <c r="AMS29" s="152" t="s">
        <v>888</v>
      </c>
      <c r="AMT29" s="152" t="s">
        <v>888</v>
      </c>
      <c r="AMU29" s="152" t="s">
        <v>888</v>
      </c>
      <c r="AMV29" s="152" t="s">
        <v>888</v>
      </c>
      <c r="AMW29" s="152" t="s">
        <v>888</v>
      </c>
      <c r="AMX29" s="152" t="s">
        <v>888</v>
      </c>
      <c r="AMY29" s="152" t="s">
        <v>888</v>
      </c>
      <c r="AMZ29" s="152" t="s">
        <v>888</v>
      </c>
      <c r="ANA29" s="152" t="s">
        <v>888</v>
      </c>
      <c r="ANB29" s="152" t="s">
        <v>888</v>
      </c>
      <c r="ANC29" s="152" t="s">
        <v>888</v>
      </c>
      <c r="AND29" s="152" t="s">
        <v>888</v>
      </c>
      <c r="ANE29" s="152" t="s">
        <v>888</v>
      </c>
      <c r="ANF29" s="152" t="s">
        <v>888</v>
      </c>
      <c r="ANG29" s="152" t="s">
        <v>888</v>
      </c>
      <c r="ANH29" s="152" t="s">
        <v>888</v>
      </c>
      <c r="ANI29" s="152" t="s">
        <v>888</v>
      </c>
      <c r="ANJ29" s="152" t="s">
        <v>888</v>
      </c>
      <c r="ANK29" s="152" t="s">
        <v>888</v>
      </c>
      <c r="ANL29" s="152" t="s">
        <v>888</v>
      </c>
      <c r="ANM29" s="152" t="s">
        <v>888</v>
      </c>
      <c r="ANN29" s="152" t="s">
        <v>888</v>
      </c>
      <c r="ANO29" s="152" t="s">
        <v>888</v>
      </c>
      <c r="ANP29" s="152" t="s">
        <v>888</v>
      </c>
      <c r="ANQ29" s="152" t="s">
        <v>888</v>
      </c>
      <c r="ANR29" s="152" t="s">
        <v>888</v>
      </c>
      <c r="ANS29" s="152" t="s">
        <v>888</v>
      </c>
      <c r="ANT29" s="152" t="s">
        <v>888</v>
      </c>
      <c r="ANU29" s="152" t="s">
        <v>888</v>
      </c>
      <c r="ANV29" s="152" t="s">
        <v>888</v>
      </c>
      <c r="ANW29" s="152" t="s">
        <v>888</v>
      </c>
      <c r="ANX29" s="152" t="s">
        <v>888</v>
      </c>
      <c r="ANY29" s="152" t="s">
        <v>888</v>
      </c>
      <c r="ANZ29" s="152" t="s">
        <v>888</v>
      </c>
      <c r="AOA29" s="152" t="s">
        <v>888</v>
      </c>
      <c r="AOB29" s="152" t="s">
        <v>888</v>
      </c>
      <c r="AOC29" s="152" t="s">
        <v>888</v>
      </c>
      <c r="AOD29" s="152" t="s">
        <v>888</v>
      </c>
      <c r="AOE29" s="152" t="s">
        <v>888</v>
      </c>
      <c r="AOF29" s="152" t="s">
        <v>888</v>
      </c>
      <c r="AOG29" s="152" t="s">
        <v>888</v>
      </c>
      <c r="AOH29" s="152" t="s">
        <v>888</v>
      </c>
      <c r="AOI29" s="152" t="s">
        <v>888</v>
      </c>
      <c r="AOJ29" s="152" t="s">
        <v>888</v>
      </c>
      <c r="AOK29" s="152" t="s">
        <v>888</v>
      </c>
      <c r="AOL29" s="152" t="s">
        <v>888</v>
      </c>
      <c r="AOM29" s="152" t="s">
        <v>888</v>
      </c>
      <c r="AON29" s="152" t="s">
        <v>888</v>
      </c>
      <c r="AOO29" s="152" t="s">
        <v>888</v>
      </c>
      <c r="AOP29" s="152" t="s">
        <v>888</v>
      </c>
      <c r="AOQ29" s="152" t="s">
        <v>888</v>
      </c>
      <c r="AOR29" s="152" t="s">
        <v>888</v>
      </c>
      <c r="AOS29" s="152" t="s">
        <v>888</v>
      </c>
      <c r="AOT29" s="152" t="s">
        <v>888</v>
      </c>
      <c r="AOU29" s="152" t="s">
        <v>888</v>
      </c>
      <c r="AOV29" s="152" t="s">
        <v>888</v>
      </c>
      <c r="AOW29" s="152" t="s">
        <v>888</v>
      </c>
      <c r="AOX29" s="152" t="s">
        <v>888</v>
      </c>
      <c r="AOY29" s="152" t="s">
        <v>888</v>
      </c>
      <c r="AOZ29" s="152" t="s">
        <v>888</v>
      </c>
      <c r="APA29" s="152" t="s">
        <v>888</v>
      </c>
      <c r="APB29" s="152" t="s">
        <v>888</v>
      </c>
      <c r="APC29" s="152" t="s">
        <v>888</v>
      </c>
      <c r="APD29" s="152" t="s">
        <v>888</v>
      </c>
      <c r="APE29" s="152" t="s">
        <v>888</v>
      </c>
      <c r="APF29" s="152" t="s">
        <v>888</v>
      </c>
      <c r="APG29" s="152" t="s">
        <v>888</v>
      </c>
      <c r="APH29" s="152" t="s">
        <v>888</v>
      </c>
      <c r="API29" s="152" t="s">
        <v>888</v>
      </c>
      <c r="APJ29" s="152" t="s">
        <v>888</v>
      </c>
      <c r="APK29" s="152" t="s">
        <v>888</v>
      </c>
      <c r="APL29" s="152" t="s">
        <v>888</v>
      </c>
      <c r="APM29" s="152" t="s">
        <v>888</v>
      </c>
      <c r="APN29" s="152" t="s">
        <v>888</v>
      </c>
      <c r="APO29" s="152" t="s">
        <v>888</v>
      </c>
      <c r="APP29" s="152" t="s">
        <v>888</v>
      </c>
      <c r="APQ29" s="152" t="s">
        <v>888</v>
      </c>
      <c r="APR29" s="152" t="s">
        <v>888</v>
      </c>
      <c r="APS29" s="152" t="s">
        <v>888</v>
      </c>
      <c r="APT29" s="152" t="s">
        <v>888</v>
      </c>
      <c r="APU29" s="152" t="s">
        <v>888</v>
      </c>
      <c r="APV29" s="152" t="s">
        <v>888</v>
      </c>
      <c r="APW29" s="152" t="s">
        <v>888</v>
      </c>
      <c r="APX29" s="152" t="s">
        <v>888</v>
      </c>
      <c r="APY29" s="152" t="s">
        <v>888</v>
      </c>
      <c r="APZ29" s="152" t="s">
        <v>888</v>
      </c>
      <c r="AQA29" s="152" t="s">
        <v>888</v>
      </c>
      <c r="AQB29" s="152" t="s">
        <v>888</v>
      </c>
      <c r="AQC29" s="152" t="s">
        <v>888</v>
      </c>
      <c r="AQD29" s="152" t="s">
        <v>888</v>
      </c>
      <c r="AQE29" s="152" t="s">
        <v>888</v>
      </c>
      <c r="AQF29" s="152" t="s">
        <v>888</v>
      </c>
      <c r="AQG29" s="152" t="s">
        <v>888</v>
      </c>
      <c r="AQH29" s="152" t="s">
        <v>888</v>
      </c>
      <c r="AQI29" s="152" t="s">
        <v>888</v>
      </c>
      <c r="AQJ29" s="152" t="s">
        <v>888</v>
      </c>
      <c r="AQK29" s="152" t="s">
        <v>888</v>
      </c>
      <c r="AQL29" s="152" t="s">
        <v>888</v>
      </c>
      <c r="AQM29" s="152" t="s">
        <v>888</v>
      </c>
      <c r="AQN29" s="152" t="s">
        <v>888</v>
      </c>
      <c r="AQO29" s="152" t="s">
        <v>888</v>
      </c>
      <c r="AQP29" s="152" t="s">
        <v>888</v>
      </c>
      <c r="AQQ29" s="152" t="s">
        <v>888</v>
      </c>
      <c r="AQR29" s="152" t="s">
        <v>888</v>
      </c>
      <c r="AQS29" s="152" t="s">
        <v>888</v>
      </c>
      <c r="AQT29" s="152" t="s">
        <v>888</v>
      </c>
      <c r="AQU29" s="152" t="s">
        <v>888</v>
      </c>
      <c r="AQV29" s="152" t="s">
        <v>888</v>
      </c>
      <c r="AQW29" s="152" t="s">
        <v>888</v>
      </c>
      <c r="AQX29" s="152" t="s">
        <v>888</v>
      </c>
      <c r="AQY29" s="152" t="s">
        <v>888</v>
      </c>
      <c r="AQZ29" s="152" t="s">
        <v>888</v>
      </c>
      <c r="ARA29" s="152" t="s">
        <v>888</v>
      </c>
      <c r="ARB29" s="152" t="s">
        <v>888</v>
      </c>
      <c r="ARC29" s="152" t="s">
        <v>888</v>
      </c>
      <c r="ARD29" s="152" t="s">
        <v>888</v>
      </c>
      <c r="ARE29" s="152" t="s">
        <v>888</v>
      </c>
      <c r="ARF29" s="152" t="s">
        <v>888</v>
      </c>
      <c r="ARG29" s="152" t="s">
        <v>888</v>
      </c>
      <c r="ARH29" s="152" t="s">
        <v>888</v>
      </c>
      <c r="ARI29" s="152" t="s">
        <v>888</v>
      </c>
      <c r="ARJ29" s="152" t="s">
        <v>888</v>
      </c>
      <c r="ARK29" s="152" t="s">
        <v>888</v>
      </c>
      <c r="ARL29" s="152" t="s">
        <v>888</v>
      </c>
      <c r="ARM29" s="152" t="s">
        <v>888</v>
      </c>
      <c r="ARN29" s="152" t="s">
        <v>888</v>
      </c>
      <c r="ARO29" s="152" t="s">
        <v>888</v>
      </c>
      <c r="ARP29" s="152" t="s">
        <v>888</v>
      </c>
      <c r="ARQ29" s="152" t="s">
        <v>888</v>
      </c>
      <c r="ARR29" s="152" t="s">
        <v>888</v>
      </c>
      <c r="ARS29" s="152" t="s">
        <v>888</v>
      </c>
      <c r="ART29" s="152" t="s">
        <v>888</v>
      </c>
      <c r="ARU29" s="152" t="s">
        <v>888</v>
      </c>
      <c r="ARV29" s="152" t="s">
        <v>888</v>
      </c>
      <c r="ARW29" s="152" t="s">
        <v>888</v>
      </c>
      <c r="ARX29" s="152" t="s">
        <v>888</v>
      </c>
      <c r="ARY29" s="152" t="s">
        <v>888</v>
      </c>
      <c r="ARZ29" s="152" t="s">
        <v>888</v>
      </c>
      <c r="ASA29" s="152" t="s">
        <v>888</v>
      </c>
      <c r="ASB29" s="152" t="s">
        <v>888</v>
      </c>
      <c r="ASC29" s="152" t="s">
        <v>888</v>
      </c>
      <c r="ASD29" s="152" t="s">
        <v>888</v>
      </c>
      <c r="ASE29" s="152" t="s">
        <v>888</v>
      </c>
      <c r="ASF29" s="152" t="s">
        <v>888</v>
      </c>
      <c r="ASG29" s="152" t="s">
        <v>888</v>
      </c>
      <c r="ASH29" s="152" t="s">
        <v>888</v>
      </c>
      <c r="ASI29" s="152" t="s">
        <v>888</v>
      </c>
      <c r="ASJ29" s="152" t="s">
        <v>888</v>
      </c>
      <c r="ASK29" s="152" t="s">
        <v>888</v>
      </c>
      <c r="ASL29" s="152" t="s">
        <v>888</v>
      </c>
      <c r="ASM29" s="152" t="s">
        <v>888</v>
      </c>
      <c r="ASN29" s="152" t="s">
        <v>888</v>
      </c>
      <c r="ASO29" s="152" t="s">
        <v>888</v>
      </c>
      <c r="ASP29" s="152" t="s">
        <v>888</v>
      </c>
      <c r="ASQ29" s="152" t="s">
        <v>888</v>
      </c>
      <c r="ASR29" s="152" t="s">
        <v>888</v>
      </c>
      <c r="ASS29" s="152" t="s">
        <v>888</v>
      </c>
      <c r="AST29" s="152" t="s">
        <v>888</v>
      </c>
      <c r="ASU29" s="152" t="s">
        <v>888</v>
      </c>
      <c r="ASV29" s="152" t="s">
        <v>888</v>
      </c>
      <c r="ASW29" s="152" t="s">
        <v>888</v>
      </c>
      <c r="ASX29" s="152" t="s">
        <v>888</v>
      </c>
      <c r="ASY29" s="152" t="s">
        <v>888</v>
      </c>
      <c r="ASZ29" s="152" t="s">
        <v>888</v>
      </c>
      <c r="ATA29" s="152" t="s">
        <v>888</v>
      </c>
      <c r="ATB29" s="152" t="s">
        <v>888</v>
      </c>
      <c r="ATC29" s="152" t="s">
        <v>888</v>
      </c>
      <c r="ATD29" s="152" t="s">
        <v>888</v>
      </c>
      <c r="ATE29" s="152" t="s">
        <v>888</v>
      </c>
      <c r="ATF29" s="152" t="s">
        <v>888</v>
      </c>
      <c r="ATG29" s="152" t="s">
        <v>888</v>
      </c>
      <c r="ATH29" s="152" t="s">
        <v>888</v>
      </c>
      <c r="ATI29" s="152" t="s">
        <v>888</v>
      </c>
      <c r="ATJ29" s="152" t="s">
        <v>888</v>
      </c>
      <c r="ATK29" s="152" t="s">
        <v>888</v>
      </c>
      <c r="ATL29" s="152" t="s">
        <v>888</v>
      </c>
      <c r="ATM29" s="152" t="s">
        <v>888</v>
      </c>
      <c r="ATN29" s="152" t="s">
        <v>888</v>
      </c>
      <c r="ATO29" s="152" t="s">
        <v>888</v>
      </c>
      <c r="ATP29" s="152" t="s">
        <v>888</v>
      </c>
      <c r="ATQ29" s="152" t="s">
        <v>888</v>
      </c>
      <c r="ATR29" s="152" t="s">
        <v>888</v>
      </c>
      <c r="ATS29" s="152" t="s">
        <v>888</v>
      </c>
      <c r="ATT29" s="152" t="s">
        <v>888</v>
      </c>
      <c r="ATU29" s="152" t="s">
        <v>888</v>
      </c>
      <c r="ATV29" s="152" t="s">
        <v>888</v>
      </c>
      <c r="ATW29" s="152" t="s">
        <v>888</v>
      </c>
      <c r="ATX29" s="152" t="s">
        <v>888</v>
      </c>
      <c r="ATY29" s="152" t="s">
        <v>888</v>
      </c>
      <c r="ATZ29" s="152" t="s">
        <v>888</v>
      </c>
      <c r="AUA29" s="152" t="s">
        <v>888</v>
      </c>
      <c r="AUB29" s="152" t="s">
        <v>888</v>
      </c>
      <c r="AUC29" s="152" t="s">
        <v>888</v>
      </c>
      <c r="AUD29" s="152" t="s">
        <v>888</v>
      </c>
      <c r="AUE29" s="152" t="s">
        <v>888</v>
      </c>
      <c r="AUF29" s="152" t="s">
        <v>888</v>
      </c>
      <c r="AUG29" s="152" t="s">
        <v>888</v>
      </c>
      <c r="AUH29" s="152" t="s">
        <v>888</v>
      </c>
      <c r="AUI29" s="152" t="s">
        <v>888</v>
      </c>
      <c r="AUJ29" s="152" t="s">
        <v>888</v>
      </c>
      <c r="AUK29" s="152" t="s">
        <v>888</v>
      </c>
      <c r="AUL29" s="152" t="s">
        <v>888</v>
      </c>
      <c r="AUM29" s="152" t="s">
        <v>888</v>
      </c>
      <c r="AUN29" s="152" t="s">
        <v>888</v>
      </c>
      <c r="AUO29" s="152" t="s">
        <v>888</v>
      </c>
      <c r="AUP29" s="152" t="s">
        <v>888</v>
      </c>
      <c r="AUQ29" s="152" t="s">
        <v>888</v>
      </c>
      <c r="AUR29" s="152" t="s">
        <v>888</v>
      </c>
      <c r="AUS29" s="152" t="s">
        <v>888</v>
      </c>
      <c r="AUT29" s="152" t="s">
        <v>888</v>
      </c>
      <c r="AUU29" s="152" t="s">
        <v>888</v>
      </c>
      <c r="AUV29" s="152" t="s">
        <v>888</v>
      </c>
      <c r="AUW29" s="152" t="s">
        <v>888</v>
      </c>
      <c r="AUX29" s="152" t="s">
        <v>888</v>
      </c>
      <c r="AUY29" s="152" t="s">
        <v>888</v>
      </c>
      <c r="AUZ29" s="152" t="s">
        <v>888</v>
      </c>
      <c r="AVA29" s="152" t="s">
        <v>888</v>
      </c>
      <c r="AVB29" s="152" t="s">
        <v>888</v>
      </c>
      <c r="AVC29" s="152" t="s">
        <v>888</v>
      </c>
      <c r="AVD29" s="152" t="s">
        <v>888</v>
      </c>
      <c r="AVE29" s="152" t="s">
        <v>888</v>
      </c>
      <c r="AVF29" s="152" t="s">
        <v>888</v>
      </c>
      <c r="AVG29" s="152" t="s">
        <v>888</v>
      </c>
      <c r="AVH29" s="152" t="s">
        <v>888</v>
      </c>
      <c r="AVI29" s="152" t="s">
        <v>888</v>
      </c>
      <c r="AVJ29" s="152" t="s">
        <v>888</v>
      </c>
      <c r="AVK29" s="152" t="s">
        <v>888</v>
      </c>
      <c r="AVL29" s="152" t="s">
        <v>888</v>
      </c>
      <c r="AVM29" s="152" t="s">
        <v>888</v>
      </c>
      <c r="AVN29" s="152" t="s">
        <v>888</v>
      </c>
      <c r="AVO29" s="152" t="s">
        <v>888</v>
      </c>
      <c r="AVP29" s="152" t="s">
        <v>888</v>
      </c>
      <c r="AVQ29" s="152" t="s">
        <v>888</v>
      </c>
      <c r="AVR29" s="152" t="s">
        <v>888</v>
      </c>
      <c r="AVS29" s="152" t="s">
        <v>888</v>
      </c>
      <c r="AVT29" s="152" t="s">
        <v>888</v>
      </c>
      <c r="AVU29" s="152" t="s">
        <v>888</v>
      </c>
      <c r="AVV29" s="152" t="s">
        <v>888</v>
      </c>
      <c r="AVW29" s="152" t="s">
        <v>888</v>
      </c>
      <c r="AVX29" s="152" t="s">
        <v>888</v>
      </c>
      <c r="AVY29" s="152" t="s">
        <v>888</v>
      </c>
      <c r="AVZ29" s="152" t="s">
        <v>888</v>
      </c>
      <c r="AWA29" s="152" t="s">
        <v>888</v>
      </c>
      <c r="AWB29" s="152" t="s">
        <v>888</v>
      </c>
      <c r="AWC29" s="152" t="s">
        <v>888</v>
      </c>
      <c r="AWD29" s="152" t="s">
        <v>888</v>
      </c>
      <c r="AWE29" s="152" t="s">
        <v>888</v>
      </c>
      <c r="AWF29" s="152" t="s">
        <v>888</v>
      </c>
      <c r="AWG29" s="152" t="s">
        <v>888</v>
      </c>
      <c r="AWH29" s="152" t="s">
        <v>888</v>
      </c>
      <c r="AWI29" s="152" t="s">
        <v>888</v>
      </c>
      <c r="AWJ29" s="152" t="s">
        <v>888</v>
      </c>
      <c r="AWK29" s="152" t="s">
        <v>888</v>
      </c>
      <c r="AWL29" s="152" t="s">
        <v>888</v>
      </c>
      <c r="AWM29" s="152" t="s">
        <v>888</v>
      </c>
      <c r="AWN29" s="152" t="s">
        <v>888</v>
      </c>
      <c r="AWO29" s="152" t="s">
        <v>888</v>
      </c>
      <c r="AWP29" s="152" t="s">
        <v>888</v>
      </c>
      <c r="AWQ29" s="152" t="s">
        <v>888</v>
      </c>
      <c r="AWR29" s="152" t="s">
        <v>888</v>
      </c>
      <c r="AWS29" s="152" t="s">
        <v>888</v>
      </c>
      <c r="AWT29" s="152" t="s">
        <v>888</v>
      </c>
      <c r="AWU29" s="152" t="s">
        <v>888</v>
      </c>
      <c r="AWV29" s="152" t="s">
        <v>888</v>
      </c>
      <c r="AWW29" s="152" t="s">
        <v>888</v>
      </c>
      <c r="AWX29" s="152" t="s">
        <v>888</v>
      </c>
      <c r="AWY29" s="152" t="s">
        <v>888</v>
      </c>
      <c r="AWZ29" s="152" t="s">
        <v>888</v>
      </c>
      <c r="AXA29" s="152" t="s">
        <v>888</v>
      </c>
      <c r="AXB29" s="152" t="s">
        <v>888</v>
      </c>
      <c r="AXC29" s="152" t="s">
        <v>888</v>
      </c>
      <c r="AXD29" s="152" t="s">
        <v>888</v>
      </c>
      <c r="AXE29" s="152" t="s">
        <v>888</v>
      </c>
      <c r="AXF29" s="152" t="s">
        <v>888</v>
      </c>
      <c r="AXG29" s="152" t="s">
        <v>888</v>
      </c>
      <c r="AXH29" s="152" t="s">
        <v>888</v>
      </c>
      <c r="AXI29" s="152" t="s">
        <v>888</v>
      </c>
      <c r="AXJ29" s="152" t="s">
        <v>888</v>
      </c>
      <c r="AXK29" s="152" t="s">
        <v>888</v>
      </c>
      <c r="AXL29" s="152" t="s">
        <v>888</v>
      </c>
      <c r="AXM29" s="152" t="s">
        <v>888</v>
      </c>
      <c r="AXN29" s="152" t="s">
        <v>888</v>
      </c>
      <c r="AXO29" s="152" t="s">
        <v>888</v>
      </c>
      <c r="AXP29" s="152" t="s">
        <v>888</v>
      </c>
      <c r="AXQ29" s="152" t="s">
        <v>888</v>
      </c>
      <c r="AXR29" s="152" t="s">
        <v>888</v>
      </c>
      <c r="AXS29" s="152" t="s">
        <v>888</v>
      </c>
      <c r="AXT29" s="152" t="s">
        <v>888</v>
      </c>
      <c r="AXU29" s="152" t="s">
        <v>888</v>
      </c>
      <c r="AXV29" s="152" t="s">
        <v>888</v>
      </c>
      <c r="AXW29" s="152" t="s">
        <v>888</v>
      </c>
      <c r="AXX29" s="152" t="s">
        <v>888</v>
      </c>
      <c r="AXY29" s="152" t="s">
        <v>888</v>
      </c>
      <c r="AXZ29" s="152" t="s">
        <v>888</v>
      </c>
      <c r="AYA29" s="152" t="s">
        <v>888</v>
      </c>
      <c r="AYB29" s="152" t="s">
        <v>888</v>
      </c>
      <c r="AYC29" s="152" t="s">
        <v>888</v>
      </c>
      <c r="AYD29" s="152" t="s">
        <v>888</v>
      </c>
      <c r="AYE29" s="152" t="s">
        <v>888</v>
      </c>
      <c r="AYF29" s="152" t="s">
        <v>888</v>
      </c>
      <c r="AYG29" s="152" t="s">
        <v>888</v>
      </c>
      <c r="AYH29" s="152" t="s">
        <v>888</v>
      </c>
      <c r="AYI29" s="152" t="s">
        <v>888</v>
      </c>
      <c r="AYJ29" s="152" t="s">
        <v>888</v>
      </c>
      <c r="AYK29" s="152" t="s">
        <v>888</v>
      </c>
      <c r="AYL29" s="152" t="s">
        <v>888</v>
      </c>
      <c r="AYM29" s="152" t="s">
        <v>888</v>
      </c>
      <c r="AYN29" s="152" t="s">
        <v>888</v>
      </c>
      <c r="AYO29" s="152" t="s">
        <v>888</v>
      </c>
      <c r="AYP29" s="152" t="s">
        <v>888</v>
      </c>
      <c r="AYQ29" s="152" t="s">
        <v>888</v>
      </c>
      <c r="AYR29" s="152" t="s">
        <v>888</v>
      </c>
      <c r="AYS29" s="152" t="s">
        <v>888</v>
      </c>
      <c r="AYT29" s="152" t="s">
        <v>888</v>
      </c>
      <c r="AYU29" s="152" t="s">
        <v>888</v>
      </c>
      <c r="AYV29" s="152" t="s">
        <v>888</v>
      </c>
      <c r="AYW29" s="152" t="s">
        <v>888</v>
      </c>
      <c r="AYX29" s="152" t="s">
        <v>888</v>
      </c>
      <c r="AYY29" s="152" t="s">
        <v>888</v>
      </c>
      <c r="AYZ29" s="152" t="s">
        <v>888</v>
      </c>
      <c r="AZA29" s="152" t="s">
        <v>888</v>
      </c>
      <c r="AZB29" s="152" t="s">
        <v>888</v>
      </c>
      <c r="AZC29" s="152" t="s">
        <v>888</v>
      </c>
      <c r="AZD29" s="152" t="s">
        <v>888</v>
      </c>
      <c r="AZE29" s="152" t="s">
        <v>888</v>
      </c>
      <c r="AZF29" s="152" t="s">
        <v>888</v>
      </c>
      <c r="AZG29" s="152" t="s">
        <v>888</v>
      </c>
      <c r="AZH29" s="152" t="s">
        <v>888</v>
      </c>
      <c r="AZI29" s="152" t="s">
        <v>888</v>
      </c>
      <c r="AZJ29" s="152" t="s">
        <v>888</v>
      </c>
      <c r="AZK29" s="152" t="s">
        <v>888</v>
      </c>
      <c r="AZL29" s="152" t="s">
        <v>888</v>
      </c>
      <c r="AZM29" s="152" t="s">
        <v>888</v>
      </c>
      <c r="AZN29" s="152" t="s">
        <v>888</v>
      </c>
      <c r="AZO29" s="152" t="s">
        <v>888</v>
      </c>
      <c r="AZP29" s="152" t="s">
        <v>888</v>
      </c>
      <c r="AZQ29" s="152" t="s">
        <v>888</v>
      </c>
      <c r="AZR29" s="152" t="s">
        <v>888</v>
      </c>
      <c r="AZS29" s="152" t="s">
        <v>888</v>
      </c>
      <c r="AZT29" s="152" t="s">
        <v>888</v>
      </c>
      <c r="AZU29" s="152" t="s">
        <v>888</v>
      </c>
      <c r="AZV29" s="152" t="s">
        <v>888</v>
      </c>
      <c r="AZW29" s="152" t="s">
        <v>888</v>
      </c>
      <c r="AZX29" s="152" t="s">
        <v>888</v>
      </c>
      <c r="AZY29" s="152" t="s">
        <v>888</v>
      </c>
      <c r="AZZ29" s="152" t="s">
        <v>888</v>
      </c>
      <c r="BAA29" s="152" t="s">
        <v>888</v>
      </c>
      <c r="BAB29" s="152" t="s">
        <v>888</v>
      </c>
      <c r="BAC29" s="152" t="s">
        <v>888</v>
      </c>
      <c r="BAD29" s="152" t="s">
        <v>888</v>
      </c>
      <c r="BAE29" s="152" t="s">
        <v>888</v>
      </c>
      <c r="BAF29" s="152" t="s">
        <v>888</v>
      </c>
      <c r="BAG29" s="152" t="s">
        <v>888</v>
      </c>
      <c r="BAH29" s="152" t="s">
        <v>888</v>
      </c>
      <c r="BAI29" s="152" t="s">
        <v>888</v>
      </c>
      <c r="BAJ29" s="152" t="s">
        <v>888</v>
      </c>
      <c r="BAK29" s="152" t="s">
        <v>888</v>
      </c>
      <c r="BAL29" s="152" t="s">
        <v>888</v>
      </c>
      <c r="BAM29" s="152" t="s">
        <v>888</v>
      </c>
      <c r="BAN29" s="152" t="s">
        <v>888</v>
      </c>
      <c r="BAO29" s="152" t="s">
        <v>888</v>
      </c>
      <c r="BAP29" s="152" t="s">
        <v>888</v>
      </c>
      <c r="BAQ29" s="152" t="s">
        <v>888</v>
      </c>
      <c r="BAR29" s="152" t="s">
        <v>888</v>
      </c>
      <c r="BAS29" s="152" t="s">
        <v>888</v>
      </c>
      <c r="BAT29" s="152" t="s">
        <v>888</v>
      </c>
      <c r="BAU29" s="152" t="s">
        <v>888</v>
      </c>
      <c r="BAV29" s="152" t="s">
        <v>888</v>
      </c>
      <c r="BAW29" s="152" t="s">
        <v>888</v>
      </c>
      <c r="BAX29" s="152" t="s">
        <v>888</v>
      </c>
      <c r="BAY29" s="152" t="s">
        <v>888</v>
      </c>
      <c r="BAZ29" s="152" t="s">
        <v>888</v>
      </c>
      <c r="BBA29" s="152" t="s">
        <v>888</v>
      </c>
      <c r="BBB29" s="152" t="s">
        <v>888</v>
      </c>
      <c r="BBC29" s="152" t="s">
        <v>888</v>
      </c>
      <c r="BBD29" s="152" t="s">
        <v>888</v>
      </c>
      <c r="BBE29" s="152" t="s">
        <v>888</v>
      </c>
      <c r="BBF29" s="152" t="s">
        <v>888</v>
      </c>
      <c r="BBG29" s="152" t="s">
        <v>888</v>
      </c>
      <c r="BBH29" s="152" t="s">
        <v>888</v>
      </c>
      <c r="BBI29" s="152" t="s">
        <v>888</v>
      </c>
      <c r="BBJ29" s="152" t="s">
        <v>888</v>
      </c>
      <c r="BBK29" s="152" t="s">
        <v>888</v>
      </c>
      <c r="BBL29" s="152" t="s">
        <v>888</v>
      </c>
      <c r="BBM29" s="152" t="s">
        <v>888</v>
      </c>
      <c r="BBN29" s="152" t="s">
        <v>888</v>
      </c>
      <c r="BBO29" s="152" t="s">
        <v>888</v>
      </c>
      <c r="BBP29" s="152" t="s">
        <v>888</v>
      </c>
      <c r="BBQ29" s="152" t="s">
        <v>888</v>
      </c>
      <c r="BBR29" s="152" t="s">
        <v>888</v>
      </c>
      <c r="BBS29" s="152" t="s">
        <v>888</v>
      </c>
      <c r="BBT29" s="152" t="s">
        <v>888</v>
      </c>
      <c r="BBU29" s="152" t="s">
        <v>888</v>
      </c>
      <c r="BBV29" s="152" t="s">
        <v>888</v>
      </c>
      <c r="BBW29" s="152" t="s">
        <v>888</v>
      </c>
      <c r="BBX29" s="152" t="s">
        <v>888</v>
      </c>
      <c r="BBY29" s="152" t="s">
        <v>888</v>
      </c>
      <c r="BBZ29" s="152" t="s">
        <v>888</v>
      </c>
      <c r="BCA29" s="152" t="s">
        <v>888</v>
      </c>
      <c r="BCB29" s="152" t="s">
        <v>888</v>
      </c>
      <c r="BCC29" s="152" t="s">
        <v>888</v>
      </c>
      <c r="BCD29" s="152" t="s">
        <v>888</v>
      </c>
      <c r="BCE29" s="152" t="s">
        <v>888</v>
      </c>
      <c r="BCF29" s="152" t="s">
        <v>888</v>
      </c>
      <c r="BCG29" s="152" t="s">
        <v>888</v>
      </c>
      <c r="BCH29" s="152" t="s">
        <v>888</v>
      </c>
      <c r="BCI29" s="152" t="s">
        <v>888</v>
      </c>
      <c r="BCJ29" s="152" t="s">
        <v>888</v>
      </c>
      <c r="BCK29" s="152" t="s">
        <v>888</v>
      </c>
      <c r="BCL29" s="152" t="s">
        <v>888</v>
      </c>
      <c r="BCM29" s="152" t="s">
        <v>888</v>
      </c>
      <c r="BCN29" s="152" t="s">
        <v>888</v>
      </c>
      <c r="BCO29" s="152" t="s">
        <v>888</v>
      </c>
      <c r="BCP29" s="152" t="s">
        <v>888</v>
      </c>
      <c r="BCQ29" s="152" t="s">
        <v>888</v>
      </c>
      <c r="BCR29" s="152" t="s">
        <v>888</v>
      </c>
      <c r="BCS29" s="152" t="s">
        <v>888</v>
      </c>
      <c r="BCT29" s="152" t="s">
        <v>888</v>
      </c>
      <c r="BCU29" s="152" t="s">
        <v>888</v>
      </c>
      <c r="BCV29" s="152" t="s">
        <v>888</v>
      </c>
      <c r="BCW29" s="152" t="s">
        <v>888</v>
      </c>
      <c r="BCX29" s="152" t="s">
        <v>888</v>
      </c>
      <c r="BCY29" s="152" t="s">
        <v>888</v>
      </c>
      <c r="BCZ29" s="152" t="s">
        <v>888</v>
      </c>
      <c r="BDA29" s="152" t="s">
        <v>888</v>
      </c>
      <c r="BDB29" s="152" t="s">
        <v>888</v>
      </c>
      <c r="BDC29" s="152" t="s">
        <v>888</v>
      </c>
      <c r="BDD29" s="152" t="s">
        <v>888</v>
      </c>
      <c r="BDE29" s="152" t="s">
        <v>888</v>
      </c>
      <c r="BDF29" s="152" t="s">
        <v>888</v>
      </c>
      <c r="BDG29" s="152" t="s">
        <v>888</v>
      </c>
      <c r="BDH29" s="152" t="s">
        <v>888</v>
      </c>
      <c r="BDI29" s="152" t="s">
        <v>888</v>
      </c>
      <c r="BDJ29" s="152" t="s">
        <v>888</v>
      </c>
      <c r="BDK29" s="152" t="s">
        <v>888</v>
      </c>
      <c r="BDL29" s="152" t="s">
        <v>888</v>
      </c>
      <c r="BDM29" s="152" t="s">
        <v>888</v>
      </c>
      <c r="BDN29" s="152" t="s">
        <v>888</v>
      </c>
      <c r="BDO29" s="152" t="s">
        <v>888</v>
      </c>
      <c r="BDP29" s="152" t="s">
        <v>888</v>
      </c>
      <c r="BDQ29" s="152" t="s">
        <v>888</v>
      </c>
      <c r="BDR29" s="152" t="s">
        <v>888</v>
      </c>
      <c r="BDS29" s="152" t="s">
        <v>888</v>
      </c>
      <c r="BDT29" s="152" t="s">
        <v>888</v>
      </c>
      <c r="BDU29" s="152" t="s">
        <v>888</v>
      </c>
      <c r="BDV29" s="152" t="s">
        <v>888</v>
      </c>
      <c r="BDW29" s="152" t="s">
        <v>888</v>
      </c>
      <c r="BDX29" s="152" t="s">
        <v>888</v>
      </c>
      <c r="BDY29" s="152" t="s">
        <v>888</v>
      </c>
      <c r="BDZ29" s="152" t="s">
        <v>888</v>
      </c>
      <c r="BEA29" s="152" t="s">
        <v>888</v>
      </c>
      <c r="BEB29" s="152" t="s">
        <v>888</v>
      </c>
      <c r="BEC29" s="152" t="s">
        <v>888</v>
      </c>
      <c r="BED29" s="152" t="s">
        <v>888</v>
      </c>
      <c r="BEE29" s="152" t="s">
        <v>888</v>
      </c>
      <c r="BEF29" s="152" t="s">
        <v>888</v>
      </c>
      <c r="BEG29" s="152" t="s">
        <v>888</v>
      </c>
      <c r="BEH29" s="152" t="s">
        <v>888</v>
      </c>
      <c r="BEI29" s="152" t="s">
        <v>888</v>
      </c>
      <c r="BEJ29" s="152" t="s">
        <v>888</v>
      </c>
      <c r="BEK29" s="152" t="s">
        <v>888</v>
      </c>
      <c r="BEL29" s="152" t="s">
        <v>888</v>
      </c>
      <c r="BEM29" s="152" t="s">
        <v>888</v>
      </c>
      <c r="BEN29" s="152" t="s">
        <v>888</v>
      </c>
      <c r="BEO29" s="152" t="s">
        <v>888</v>
      </c>
      <c r="BEP29" s="152" t="s">
        <v>888</v>
      </c>
      <c r="BEQ29" s="152" t="s">
        <v>888</v>
      </c>
      <c r="BER29" s="152" t="s">
        <v>888</v>
      </c>
      <c r="BES29" s="152" t="s">
        <v>888</v>
      </c>
      <c r="BET29" s="152" t="s">
        <v>888</v>
      </c>
      <c r="BEU29" s="152" t="s">
        <v>888</v>
      </c>
      <c r="BEV29" s="152" t="s">
        <v>888</v>
      </c>
      <c r="BEW29" s="152" t="s">
        <v>888</v>
      </c>
      <c r="BEX29" s="152" t="s">
        <v>888</v>
      </c>
      <c r="BEY29" s="152" t="s">
        <v>888</v>
      </c>
      <c r="BEZ29" s="152" t="s">
        <v>888</v>
      </c>
      <c r="BFA29" s="152" t="s">
        <v>888</v>
      </c>
      <c r="BFB29" s="152" t="s">
        <v>888</v>
      </c>
      <c r="BFC29" s="152" t="s">
        <v>888</v>
      </c>
      <c r="BFD29" s="152" t="s">
        <v>888</v>
      </c>
      <c r="BFE29" s="152" t="s">
        <v>888</v>
      </c>
      <c r="BFF29" s="152" t="s">
        <v>888</v>
      </c>
      <c r="BFG29" s="152" t="s">
        <v>888</v>
      </c>
      <c r="BFH29" s="152" t="s">
        <v>888</v>
      </c>
      <c r="BFI29" s="152" t="s">
        <v>888</v>
      </c>
      <c r="BFJ29" s="152" t="s">
        <v>888</v>
      </c>
      <c r="BFK29" s="152" t="s">
        <v>888</v>
      </c>
      <c r="BFL29" s="152" t="s">
        <v>888</v>
      </c>
      <c r="BFM29" s="152" t="s">
        <v>888</v>
      </c>
      <c r="BFN29" s="152" t="s">
        <v>888</v>
      </c>
      <c r="BFO29" s="152" t="s">
        <v>888</v>
      </c>
      <c r="BFP29" s="152" t="s">
        <v>888</v>
      </c>
      <c r="BFQ29" s="152" t="s">
        <v>888</v>
      </c>
      <c r="BFR29" s="152" t="s">
        <v>888</v>
      </c>
      <c r="BFS29" s="152" t="s">
        <v>888</v>
      </c>
      <c r="BFT29" s="152" t="s">
        <v>888</v>
      </c>
      <c r="BFU29" s="152" t="s">
        <v>888</v>
      </c>
      <c r="BFV29" s="152" t="s">
        <v>888</v>
      </c>
      <c r="BFW29" s="152" t="s">
        <v>888</v>
      </c>
      <c r="BFX29" s="152" t="s">
        <v>888</v>
      </c>
      <c r="BFY29" s="152" t="s">
        <v>888</v>
      </c>
      <c r="BFZ29" s="152" t="s">
        <v>888</v>
      </c>
      <c r="BGA29" s="152" t="s">
        <v>888</v>
      </c>
      <c r="BGB29" s="152" t="s">
        <v>888</v>
      </c>
      <c r="BGC29" s="152" t="s">
        <v>888</v>
      </c>
      <c r="BGD29" s="152" t="s">
        <v>888</v>
      </c>
      <c r="BGE29" s="152" t="s">
        <v>888</v>
      </c>
      <c r="BGF29" s="152" t="s">
        <v>888</v>
      </c>
      <c r="BGG29" s="152" t="s">
        <v>888</v>
      </c>
      <c r="BGH29" s="152" t="s">
        <v>888</v>
      </c>
      <c r="BGI29" s="152" t="s">
        <v>888</v>
      </c>
      <c r="BGJ29" s="152" t="s">
        <v>888</v>
      </c>
      <c r="BGK29" s="152" t="s">
        <v>888</v>
      </c>
      <c r="BGL29" s="152" t="s">
        <v>888</v>
      </c>
      <c r="BGM29" s="152" t="s">
        <v>888</v>
      </c>
      <c r="BGN29" s="152" t="s">
        <v>888</v>
      </c>
      <c r="BGO29" s="152" t="s">
        <v>888</v>
      </c>
      <c r="BGP29" s="152" t="s">
        <v>888</v>
      </c>
      <c r="BGQ29" s="152" t="s">
        <v>888</v>
      </c>
      <c r="BGR29" s="152" t="s">
        <v>888</v>
      </c>
      <c r="BGS29" s="152" t="s">
        <v>888</v>
      </c>
      <c r="BGT29" s="152" t="s">
        <v>888</v>
      </c>
      <c r="BGU29" s="152" t="s">
        <v>888</v>
      </c>
      <c r="BGV29" s="152" t="s">
        <v>888</v>
      </c>
      <c r="BGW29" s="152" t="s">
        <v>888</v>
      </c>
      <c r="BGX29" s="152" t="s">
        <v>888</v>
      </c>
      <c r="BGY29" s="152" t="s">
        <v>888</v>
      </c>
      <c r="BGZ29" s="152" t="s">
        <v>888</v>
      </c>
      <c r="BHA29" s="152" t="s">
        <v>888</v>
      </c>
      <c r="BHB29" s="152" t="s">
        <v>888</v>
      </c>
      <c r="BHC29" s="152" t="s">
        <v>888</v>
      </c>
      <c r="BHD29" s="152" t="s">
        <v>888</v>
      </c>
      <c r="BHE29" s="152" t="s">
        <v>888</v>
      </c>
      <c r="BHF29" s="152" t="s">
        <v>888</v>
      </c>
      <c r="BHG29" s="152" t="s">
        <v>888</v>
      </c>
      <c r="BHH29" s="152" t="s">
        <v>888</v>
      </c>
      <c r="BHI29" s="152" t="s">
        <v>888</v>
      </c>
      <c r="BHJ29" s="152" t="s">
        <v>888</v>
      </c>
      <c r="BHK29" s="152" t="s">
        <v>888</v>
      </c>
      <c r="BHL29" s="152" t="s">
        <v>888</v>
      </c>
      <c r="BHM29" s="152" t="s">
        <v>888</v>
      </c>
      <c r="BHN29" s="152" t="s">
        <v>888</v>
      </c>
      <c r="BHO29" s="152" t="s">
        <v>888</v>
      </c>
      <c r="BHP29" s="152" t="s">
        <v>888</v>
      </c>
      <c r="BHQ29" s="152" t="s">
        <v>888</v>
      </c>
      <c r="BHR29" s="152" t="s">
        <v>888</v>
      </c>
      <c r="BHS29" s="152" t="s">
        <v>888</v>
      </c>
      <c r="BHT29" s="152" t="s">
        <v>888</v>
      </c>
      <c r="BHU29" s="152" t="s">
        <v>888</v>
      </c>
      <c r="BHV29" s="152" t="s">
        <v>888</v>
      </c>
      <c r="BHW29" s="152" t="s">
        <v>888</v>
      </c>
      <c r="BHX29" s="152" t="s">
        <v>888</v>
      </c>
      <c r="BHY29" s="152" t="s">
        <v>888</v>
      </c>
      <c r="BHZ29" s="152" t="s">
        <v>888</v>
      </c>
      <c r="BIA29" s="152" t="s">
        <v>888</v>
      </c>
      <c r="BIB29" s="152" t="s">
        <v>888</v>
      </c>
      <c r="BIC29" s="152" t="s">
        <v>888</v>
      </c>
      <c r="BID29" s="152" t="s">
        <v>888</v>
      </c>
      <c r="BIE29" s="152" t="s">
        <v>888</v>
      </c>
      <c r="BIF29" s="152" t="s">
        <v>888</v>
      </c>
      <c r="BIG29" s="152" t="s">
        <v>888</v>
      </c>
      <c r="BIH29" s="152" t="s">
        <v>888</v>
      </c>
      <c r="BII29" s="152" t="s">
        <v>888</v>
      </c>
      <c r="BIJ29" s="152" t="s">
        <v>888</v>
      </c>
      <c r="BIK29" s="152" t="s">
        <v>888</v>
      </c>
      <c r="BIL29" s="152" t="s">
        <v>888</v>
      </c>
      <c r="BIM29" s="152" t="s">
        <v>888</v>
      </c>
      <c r="BIN29" s="152" t="s">
        <v>888</v>
      </c>
      <c r="BIO29" s="152" t="s">
        <v>888</v>
      </c>
      <c r="BIP29" s="152" t="s">
        <v>888</v>
      </c>
      <c r="BIQ29" s="152" t="s">
        <v>888</v>
      </c>
      <c r="BIR29" s="152" t="s">
        <v>888</v>
      </c>
      <c r="BIS29" s="152" t="s">
        <v>888</v>
      </c>
      <c r="BIT29" s="152" t="s">
        <v>888</v>
      </c>
      <c r="BIU29" s="152" t="s">
        <v>888</v>
      </c>
      <c r="BIV29" s="152" t="s">
        <v>888</v>
      </c>
      <c r="BIW29" s="152" t="s">
        <v>888</v>
      </c>
      <c r="BIX29" s="152" t="s">
        <v>888</v>
      </c>
      <c r="BIY29" s="152" t="s">
        <v>888</v>
      </c>
      <c r="BIZ29" s="152" t="s">
        <v>888</v>
      </c>
      <c r="BJA29" s="152" t="s">
        <v>888</v>
      </c>
      <c r="BJB29" s="152" t="s">
        <v>888</v>
      </c>
      <c r="BJC29" s="152" t="s">
        <v>888</v>
      </c>
      <c r="BJD29" s="152" t="s">
        <v>888</v>
      </c>
      <c r="BJE29" s="152" t="s">
        <v>888</v>
      </c>
      <c r="BJF29" s="152" t="s">
        <v>888</v>
      </c>
      <c r="BJG29" s="152" t="s">
        <v>888</v>
      </c>
      <c r="BJH29" s="152" t="s">
        <v>888</v>
      </c>
      <c r="BJI29" s="152" t="s">
        <v>888</v>
      </c>
      <c r="BJJ29" s="152" t="s">
        <v>888</v>
      </c>
      <c r="BJK29" s="152" t="s">
        <v>888</v>
      </c>
      <c r="BJL29" s="152" t="s">
        <v>888</v>
      </c>
      <c r="BJM29" s="152" t="s">
        <v>888</v>
      </c>
      <c r="BJN29" s="152" t="s">
        <v>888</v>
      </c>
      <c r="BJO29" s="152" t="s">
        <v>888</v>
      </c>
      <c r="BJP29" s="152" t="s">
        <v>888</v>
      </c>
      <c r="BJQ29" s="152" t="s">
        <v>888</v>
      </c>
      <c r="BJR29" s="152" t="s">
        <v>888</v>
      </c>
      <c r="BJS29" s="152" t="s">
        <v>888</v>
      </c>
      <c r="BJT29" s="152" t="s">
        <v>888</v>
      </c>
      <c r="BJU29" s="152" t="s">
        <v>888</v>
      </c>
      <c r="BJV29" s="152" t="s">
        <v>888</v>
      </c>
      <c r="BJW29" s="152" t="s">
        <v>888</v>
      </c>
      <c r="BJX29" s="152" t="s">
        <v>888</v>
      </c>
      <c r="BJY29" s="152" t="s">
        <v>888</v>
      </c>
      <c r="BJZ29" s="152" t="s">
        <v>888</v>
      </c>
      <c r="BKA29" s="152" t="s">
        <v>888</v>
      </c>
      <c r="BKB29" s="152" t="s">
        <v>888</v>
      </c>
      <c r="BKC29" s="152" t="s">
        <v>888</v>
      </c>
      <c r="BKD29" s="152" t="s">
        <v>888</v>
      </c>
      <c r="BKE29" s="152" t="s">
        <v>888</v>
      </c>
      <c r="BKF29" s="152" t="s">
        <v>888</v>
      </c>
      <c r="BKG29" s="152" t="s">
        <v>888</v>
      </c>
      <c r="BKH29" s="152" t="s">
        <v>888</v>
      </c>
      <c r="BKI29" s="152" t="s">
        <v>888</v>
      </c>
      <c r="BKJ29" s="152" t="s">
        <v>888</v>
      </c>
      <c r="BKK29" s="152" t="s">
        <v>888</v>
      </c>
      <c r="BKL29" s="152" t="s">
        <v>888</v>
      </c>
      <c r="BKM29" s="152" t="s">
        <v>888</v>
      </c>
      <c r="BKN29" s="152" t="s">
        <v>888</v>
      </c>
      <c r="BKO29" s="152" t="s">
        <v>888</v>
      </c>
      <c r="BKP29" s="152" t="s">
        <v>888</v>
      </c>
      <c r="BKQ29" s="152" t="s">
        <v>888</v>
      </c>
      <c r="BKR29" s="152" t="s">
        <v>888</v>
      </c>
      <c r="BKS29" s="152" t="s">
        <v>888</v>
      </c>
      <c r="BKT29" s="152" t="s">
        <v>888</v>
      </c>
      <c r="BKU29" s="152" t="s">
        <v>888</v>
      </c>
      <c r="BKV29" s="152" t="s">
        <v>888</v>
      </c>
      <c r="BKW29" s="152" t="s">
        <v>888</v>
      </c>
      <c r="BKX29" s="152" t="s">
        <v>888</v>
      </c>
      <c r="BKY29" s="152" t="s">
        <v>888</v>
      </c>
      <c r="BKZ29" s="152" t="s">
        <v>888</v>
      </c>
      <c r="BLA29" s="152" t="s">
        <v>888</v>
      </c>
      <c r="BLB29" s="152" t="s">
        <v>888</v>
      </c>
      <c r="BLC29" s="152" t="s">
        <v>888</v>
      </c>
      <c r="BLD29" s="152" t="s">
        <v>888</v>
      </c>
      <c r="BLE29" s="152" t="s">
        <v>888</v>
      </c>
      <c r="BLF29" s="152" t="s">
        <v>888</v>
      </c>
      <c r="BLG29" s="152" t="s">
        <v>888</v>
      </c>
      <c r="BLH29" s="152" t="s">
        <v>888</v>
      </c>
      <c r="BLI29" s="152" t="s">
        <v>888</v>
      </c>
      <c r="BLJ29" s="152" t="s">
        <v>888</v>
      </c>
      <c r="BLK29" s="152" t="s">
        <v>888</v>
      </c>
      <c r="BLL29" s="152" t="s">
        <v>888</v>
      </c>
      <c r="BLM29" s="152" t="s">
        <v>888</v>
      </c>
      <c r="BLN29" s="152" t="s">
        <v>888</v>
      </c>
      <c r="BLO29" s="152" t="s">
        <v>888</v>
      </c>
      <c r="BLP29" s="152" t="s">
        <v>888</v>
      </c>
      <c r="BLQ29" s="152" t="s">
        <v>888</v>
      </c>
      <c r="BLR29" s="152" t="s">
        <v>888</v>
      </c>
      <c r="BLS29" s="152" t="s">
        <v>888</v>
      </c>
      <c r="BLT29" s="152" t="s">
        <v>888</v>
      </c>
      <c r="BLU29" s="152" t="s">
        <v>888</v>
      </c>
      <c r="BLV29" s="152" t="s">
        <v>888</v>
      </c>
      <c r="BLW29" s="152" t="s">
        <v>888</v>
      </c>
      <c r="BLX29" s="152" t="s">
        <v>888</v>
      </c>
      <c r="BLY29" s="152" t="s">
        <v>888</v>
      </c>
      <c r="BLZ29" s="152" t="s">
        <v>888</v>
      </c>
      <c r="BMA29" s="152" t="s">
        <v>888</v>
      </c>
      <c r="BMB29" s="152" t="s">
        <v>888</v>
      </c>
      <c r="BMC29" s="152" t="s">
        <v>888</v>
      </c>
      <c r="BMD29" s="152" t="s">
        <v>888</v>
      </c>
      <c r="BME29" s="152" t="s">
        <v>888</v>
      </c>
      <c r="BMF29" s="152" t="s">
        <v>888</v>
      </c>
      <c r="BMG29" s="152" t="s">
        <v>888</v>
      </c>
      <c r="BMH29" s="152" t="s">
        <v>888</v>
      </c>
      <c r="BMI29" s="152" t="s">
        <v>888</v>
      </c>
      <c r="BMJ29" s="152" t="s">
        <v>888</v>
      </c>
      <c r="BMK29" s="152" t="s">
        <v>888</v>
      </c>
      <c r="BML29" s="152" t="s">
        <v>888</v>
      </c>
      <c r="BMM29" s="152" t="s">
        <v>888</v>
      </c>
      <c r="BMN29" s="152" t="s">
        <v>888</v>
      </c>
      <c r="BMO29" s="152" t="s">
        <v>888</v>
      </c>
      <c r="BMP29" s="152" t="s">
        <v>888</v>
      </c>
      <c r="BMQ29" s="152" t="s">
        <v>888</v>
      </c>
      <c r="BMR29" s="152" t="s">
        <v>888</v>
      </c>
      <c r="BMS29" s="152" t="s">
        <v>888</v>
      </c>
      <c r="BMT29" s="152" t="s">
        <v>888</v>
      </c>
      <c r="BMU29" s="152" t="s">
        <v>888</v>
      </c>
      <c r="BMV29" s="152" t="s">
        <v>888</v>
      </c>
      <c r="BMW29" s="152" t="s">
        <v>888</v>
      </c>
      <c r="BMX29" s="152" t="s">
        <v>888</v>
      </c>
      <c r="BMY29" s="152" t="s">
        <v>888</v>
      </c>
      <c r="BMZ29" s="152" t="s">
        <v>888</v>
      </c>
      <c r="BNA29" s="152" t="s">
        <v>888</v>
      </c>
      <c r="BNB29" s="152" t="s">
        <v>888</v>
      </c>
      <c r="BNC29" s="152" t="s">
        <v>888</v>
      </c>
      <c r="BND29" s="152" t="s">
        <v>888</v>
      </c>
      <c r="BNE29" s="152" t="s">
        <v>888</v>
      </c>
      <c r="BNF29" s="152" t="s">
        <v>888</v>
      </c>
      <c r="BNG29" s="152" t="s">
        <v>888</v>
      </c>
      <c r="BNH29" s="152" t="s">
        <v>888</v>
      </c>
      <c r="BNI29" s="152" t="s">
        <v>888</v>
      </c>
      <c r="BNJ29" s="152" t="s">
        <v>888</v>
      </c>
      <c r="BNK29" s="152" t="s">
        <v>888</v>
      </c>
      <c r="BNL29" s="152" t="s">
        <v>888</v>
      </c>
      <c r="BNM29" s="152" t="s">
        <v>888</v>
      </c>
      <c r="BNN29" s="152" t="s">
        <v>888</v>
      </c>
      <c r="BNO29" s="152" t="s">
        <v>888</v>
      </c>
      <c r="BNP29" s="152" t="s">
        <v>888</v>
      </c>
      <c r="BNQ29" s="152" t="s">
        <v>888</v>
      </c>
      <c r="BNR29" s="152" t="s">
        <v>888</v>
      </c>
      <c r="BNS29" s="152" t="s">
        <v>888</v>
      </c>
      <c r="BNT29" s="152" t="s">
        <v>888</v>
      </c>
      <c r="BNU29" s="152" t="s">
        <v>888</v>
      </c>
      <c r="BNV29" s="152" t="s">
        <v>888</v>
      </c>
      <c r="BNW29" s="152" t="s">
        <v>888</v>
      </c>
      <c r="BNX29" s="152" t="s">
        <v>888</v>
      </c>
      <c r="BNY29" s="152" t="s">
        <v>888</v>
      </c>
      <c r="BNZ29" s="152" t="s">
        <v>888</v>
      </c>
      <c r="BOA29" s="152" t="s">
        <v>888</v>
      </c>
      <c r="BOB29" s="152" t="s">
        <v>888</v>
      </c>
      <c r="BOC29" s="152" t="s">
        <v>888</v>
      </c>
      <c r="BOD29" s="152" t="s">
        <v>888</v>
      </c>
      <c r="BOE29" s="152" t="s">
        <v>888</v>
      </c>
      <c r="BOF29" s="152" t="s">
        <v>888</v>
      </c>
      <c r="BOG29" s="152" t="s">
        <v>888</v>
      </c>
      <c r="BOH29" s="152" t="s">
        <v>888</v>
      </c>
      <c r="BOI29" s="152" t="s">
        <v>888</v>
      </c>
      <c r="BOJ29" s="152" t="s">
        <v>888</v>
      </c>
      <c r="BOK29" s="152" t="s">
        <v>888</v>
      </c>
      <c r="BOL29" s="152" t="s">
        <v>888</v>
      </c>
      <c r="BOM29" s="152" t="s">
        <v>888</v>
      </c>
      <c r="BON29" s="152" t="s">
        <v>888</v>
      </c>
      <c r="BOO29" s="152" t="s">
        <v>888</v>
      </c>
      <c r="BOP29" s="152" t="s">
        <v>888</v>
      </c>
      <c r="BOQ29" s="152" t="s">
        <v>888</v>
      </c>
      <c r="BOR29" s="152" t="s">
        <v>888</v>
      </c>
      <c r="BOS29" s="152" t="s">
        <v>888</v>
      </c>
      <c r="BOT29" s="152" t="s">
        <v>888</v>
      </c>
      <c r="BOU29" s="152" t="s">
        <v>888</v>
      </c>
      <c r="BOV29" s="152" t="s">
        <v>888</v>
      </c>
      <c r="BOW29" s="152" t="s">
        <v>888</v>
      </c>
      <c r="BOX29" s="152" t="s">
        <v>888</v>
      </c>
      <c r="BOY29" s="152" t="s">
        <v>888</v>
      </c>
      <c r="BOZ29" s="152" t="s">
        <v>888</v>
      </c>
      <c r="BPA29" s="152" t="s">
        <v>888</v>
      </c>
      <c r="BPB29" s="152" t="s">
        <v>888</v>
      </c>
      <c r="BPC29" s="152" t="s">
        <v>888</v>
      </c>
      <c r="BPD29" s="152" t="s">
        <v>888</v>
      </c>
      <c r="BPE29" s="152" t="s">
        <v>888</v>
      </c>
      <c r="BPF29" s="152" t="s">
        <v>888</v>
      </c>
      <c r="BPG29" s="152" t="s">
        <v>888</v>
      </c>
      <c r="BPH29" s="152" t="s">
        <v>888</v>
      </c>
      <c r="BPI29" s="152" t="s">
        <v>888</v>
      </c>
      <c r="BPJ29" s="152" t="s">
        <v>888</v>
      </c>
      <c r="BPK29" s="152" t="s">
        <v>888</v>
      </c>
      <c r="BPL29" s="152" t="s">
        <v>888</v>
      </c>
      <c r="BPM29" s="152" t="s">
        <v>888</v>
      </c>
      <c r="BPN29" s="152" t="s">
        <v>888</v>
      </c>
      <c r="BPO29" s="152" t="s">
        <v>888</v>
      </c>
      <c r="BPP29" s="152" t="s">
        <v>888</v>
      </c>
      <c r="BPQ29" s="152" t="s">
        <v>888</v>
      </c>
      <c r="BPR29" s="152" t="s">
        <v>888</v>
      </c>
      <c r="BPS29" s="152" t="s">
        <v>888</v>
      </c>
      <c r="BPT29" s="152" t="s">
        <v>888</v>
      </c>
      <c r="BPU29" s="152" t="s">
        <v>888</v>
      </c>
      <c r="BPV29" s="152" t="s">
        <v>888</v>
      </c>
      <c r="BPW29" s="152" t="s">
        <v>888</v>
      </c>
      <c r="BPX29" s="152" t="s">
        <v>888</v>
      </c>
      <c r="BPY29" s="152" t="s">
        <v>888</v>
      </c>
      <c r="BPZ29" s="152" t="s">
        <v>888</v>
      </c>
      <c r="BQA29" s="152" t="s">
        <v>888</v>
      </c>
      <c r="BQB29" s="152" t="s">
        <v>888</v>
      </c>
      <c r="BQC29" s="152" t="s">
        <v>888</v>
      </c>
      <c r="BQD29" s="152" t="s">
        <v>888</v>
      </c>
      <c r="BQE29" s="152" t="s">
        <v>888</v>
      </c>
      <c r="BQF29" s="152" t="s">
        <v>888</v>
      </c>
      <c r="BQG29" s="152" t="s">
        <v>888</v>
      </c>
      <c r="BQH29" s="152" t="s">
        <v>888</v>
      </c>
      <c r="BQI29" s="152" t="s">
        <v>888</v>
      </c>
      <c r="BQJ29" s="152" t="s">
        <v>888</v>
      </c>
      <c r="BQK29" s="152" t="s">
        <v>888</v>
      </c>
      <c r="BQL29" s="152" t="s">
        <v>888</v>
      </c>
      <c r="BQM29" s="152" t="s">
        <v>888</v>
      </c>
      <c r="BQN29" s="152" t="s">
        <v>888</v>
      </c>
      <c r="BQO29" s="152" t="s">
        <v>888</v>
      </c>
      <c r="BQP29" s="152" t="s">
        <v>888</v>
      </c>
      <c r="BQQ29" s="152" t="s">
        <v>888</v>
      </c>
      <c r="BQR29" s="152" t="s">
        <v>888</v>
      </c>
      <c r="BQS29" s="152" t="s">
        <v>888</v>
      </c>
      <c r="BQT29" s="152" t="s">
        <v>888</v>
      </c>
      <c r="BQU29" s="152" t="s">
        <v>888</v>
      </c>
      <c r="BQV29" s="152" t="s">
        <v>888</v>
      </c>
      <c r="BQW29" s="152" t="s">
        <v>888</v>
      </c>
      <c r="BQX29" s="152" t="s">
        <v>888</v>
      </c>
      <c r="BQY29" s="152" t="s">
        <v>888</v>
      </c>
      <c r="BQZ29" s="152" t="s">
        <v>888</v>
      </c>
      <c r="BRA29" s="152" t="s">
        <v>888</v>
      </c>
      <c r="BRB29" s="152" t="s">
        <v>888</v>
      </c>
      <c r="BRC29" s="152" t="s">
        <v>888</v>
      </c>
      <c r="BRD29" s="152" t="s">
        <v>888</v>
      </c>
      <c r="BRE29" s="152" t="s">
        <v>888</v>
      </c>
      <c r="BRF29" s="152" t="s">
        <v>888</v>
      </c>
      <c r="BRG29" s="152" t="s">
        <v>888</v>
      </c>
      <c r="BRH29" s="152" t="s">
        <v>888</v>
      </c>
      <c r="BRI29" s="152" t="s">
        <v>888</v>
      </c>
      <c r="BRJ29" s="152" t="s">
        <v>888</v>
      </c>
      <c r="BRK29" s="152" t="s">
        <v>888</v>
      </c>
      <c r="BRL29" s="152" t="s">
        <v>888</v>
      </c>
      <c r="BRM29" s="152" t="s">
        <v>888</v>
      </c>
      <c r="BRN29" s="152" t="s">
        <v>888</v>
      </c>
      <c r="BRO29" s="152" t="s">
        <v>888</v>
      </c>
      <c r="BRP29" s="152" t="s">
        <v>888</v>
      </c>
      <c r="BRQ29" s="152" t="s">
        <v>888</v>
      </c>
      <c r="BRR29" s="152" t="s">
        <v>888</v>
      </c>
      <c r="BRS29" s="152" t="s">
        <v>888</v>
      </c>
      <c r="BRT29" s="152" t="s">
        <v>888</v>
      </c>
      <c r="BRU29" s="152" t="s">
        <v>888</v>
      </c>
      <c r="BRV29" s="152" t="s">
        <v>888</v>
      </c>
      <c r="BRW29" s="152" t="s">
        <v>888</v>
      </c>
      <c r="BRX29" s="152" t="s">
        <v>888</v>
      </c>
      <c r="BRY29" s="152" t="s">
        <v>888</v>
      </c>
      <c r="BRZ29" s="152" t="s">
        <v>888</v>
      </c>
      <c r="BSA29" s="152" t="s">
        <v>888</v>
      </c>
      <c r="BSB29" s="152" t="s">
        <v>888</v>
      </c>
      <c r="BSC29" s="152" t="s">
        <v>888</v>
      </c>
      <c r="BSD29" s="152" t="s">
        <v>888</v>
      </c>
      <c r="BSE29" s="152" t="s">
        <v>888</v>
      </c>
      <c r="BSF29" s="152" t="s">
        <v>888</v>
      </c>
      <c r="BSG29" s="152" t="s">
        <v>888</v>
      </c>
      <c r="BSH29" s="152" t="s">
        <v>888</v>
      </c>
      <c r="BSI29" s="152" t="s">
        <v>888</v>
      </c>
      <c r="BSJ29" s="152" t="s">
        <v>888</v>
      </c>
      <c r="BSK29" s="152" t="s">
        <v>888</v>
      </c>
      <c r="BSL29" s="152" t="s">
        <v>888</v>
      </c>
      <c r="BSM29" s="152" t="s">
        <v>888</v>
      </c>
      <c r="BSN29" s="152" t="s">
        <v>888</v>
      </c>
      <c r="BSO29" s="152" t="s">
        <v>888</v>
      </c>
      <c r="BSP29" s="152" t="s">
        <v>888</v>
      </c>
      <c r="BSQ29" s="152" t="s">
        <v>888</v>
      </c>
      <c r="BSR29" s="152" t="s">
        <v>888</v>
      </c>
      <c r="BSS29" s="152" t="s">
        <v>888</v>
      </c>
      <c r="BST29" s="152" t="s">
        <v>888</v>
      </c>
      <c r="BSU29" s="152" t="s">
        <v>888</v>
      </c>
      <c r="BSV29" s="152" t="s">
        <v>888</v>
      </c>
      <c r="BSW29" s="152" t="s">
        <v>888</v>
      </c>
      <c r="BSX29" s="152" t="s">
        <v>888</v>
      </c>
      <c r="BSY29" s="152" t="s">
        <v>888</v>
      </c>
      <c r="BSZ29" s="152" t="s">
        <v>888</v>
      </c>
      <c r="BTA29" s="152" t="s">
        <v>888</v>
      </c>
      <c r="BTB29" s="152" t="s">
        <v>888</v>
      </c>
      <c r="BTC29" s="152" t="s">
        <v>888</v>
      </c>
      <c r="BTD29" s="152" t="s">
        <v>888</v>
      </c>
      <c r="BTE29" s="152" t="s">
        <v>888</v>
      </c>
      <c r="BTF29" s="152" t="s">
        <v>888</v>
      </c>
      <c r="BTG29" s="152" t="s">
        <v>888</v>
      </c>
      <c r="BTH29" s="152" t="s">
        <v>888</v>
      </c>
      <c r="BTI29" s="152" t="s">
        <v>888</v>
      </c>
      <c r="BTJ29" s="152" t="s">
        <v>888</v>
      </c>
      <c r="BTK29" s="152" t="s">
        <v>888</v>
      </c>
      <c r="BTL29" s="152" t="s">
        <v>888</v>
      </c>
      <c r="BTM29" s="152" t="s">
        <v>888</v>
      </c>
      <c r="BTN29" s="152" t="s">
        <v>888</v>
      </c>
      <c r="BTO29" s="152" t="s">
        <v>888</v>
      </c>
      <c r="BTP29" s="152" t="s">
        <v>888</v>
      </c>
      <c r="BTQ29" s="152" t="s">
        <v>888</v>
      </c>
      <c r="BTR29" s="152" t="s">
        <v>888</v>
      </c>
      <c r="BTS29" s="152" t="s">
        <v>888</v>
      </c>
      <c r="BTT29" s="152" t="s">
        <v>888</v>
      </c>
      <c r="BTU29" s="152" t="s">
        <v>888</v>
      </c>
      <c r="BTV29" s="152" t="s">
        <v>888</v>
      </c>
      <c r="BTW29" s="152" t="s">
        <v>888</v>
      </c>
      <c r="BTX29" s="152" t="s">
        <v>888</v>
      </c>
      <c r="BTY29" s="152" t="s">
        <v>888</v>
      </c>
      <c r="BTZ29" s="152" t="s">
        <v>888</v>
      </c>
      <c r="BUA29" s="152" t="s">
        <v>888</v>
      </c>
      <c r="BUB29" s="152" t="s">
        <v>888</v>
      </c>
      <c r="BUC29" s="152" t="s">
        <v>888</v>
      </c>
      <c r="BUD29" s="152" t="s">
        <v>888</v>
      </c>
      <c r="BUE29" s="152" t="s">
        <v>888</v>
      </c>
      <c r="BUF29" s="152" t="s">
        <v>888</v>
      </c>
      <c r="BUG29" s="152" t="s">
        <v>888</v>
      </c>
      <c r="BUH29" s="152" t="s">
        <v>888</v>
      </c>
      <c r="BUI29" s="152" t="s">
        <v>888</v>
      </c>
      <c r="BUJ29" s="152" t="s">
        <v>888</v>
      </c>
      <c r="BUK29" s="152" t="s">
        <v>888</v>
      </c>
      <c r="BUL29" s="152" t="s">
        <v>888</v>
      </c>
      <c r="BUM29" s="152" t="s">
        <v>888</v>
      </c>
      <c r="BUN29" s="152" t="s">
        <v>888</v>
      </c>
      <c r="BUO29" s="152" t="s">
        <v>888</v>
      </c>
      <c r="BUP29" s="152" t="s">
        <v>888</v>
      </c>
      <c r="BUQ29" s="152" t="s">
        <v>888</v>
      </c>
      <c r="BUR29" s="152" t="s">
        <v>888</v>
      </c>
      <c r="BUS29" s="152" t="s">
        <v>888</v>
      </c>
      <c r="BUT29" s="152" t="s">
        <v>888</v>
      </c>
      <c r="BUU29" s="152" t="s">
        <v>888</v>
      </c>
      <c r="BUV29" s="152" t="s">
        <v>888</v>
      </c>
      <c r="BUW29" s="152" t="s">
        <v>888</v>
      </c>
      <c r="BUX29" s="152" t="s">
        <v>888</v>
      </c>
      <c r="BUY29" s="152" t="s">
        <v>888</v>
      </c>
      <c r="BUZ29" s="152" t="s">
        <v>888</v>
      </c>
      <c r="BVA29" s="152" t="s">
        <v>888</v>
      </c>
      <c r="BVB29" s="152" t="s">
        <v>888</v>
      </c>
      <c r="BVC29" s="152" t="s">
        <v>888</v>
      </c>
      <c r="BVD29" s="152" t="s">
        <v>888</v>
      </c>
      <c r="BVE29" s="152" t="s">
        <v>888</v>
      </c>
      <c r="BVF29" s="152" t="s">
        <v>888</v>
      </c>
      <c r="BVG29" s="152" t="s">
        <v>888</v>
      </c>
      <c r="BVH29" s="152" t="s">
        <v>888</v>
      </c>
      <c r="BVI29" s="152" t="s">
        <v>888</v>
      </c>
      <c r="BVJ29" s="152" t="s">
        <v>888</v>
      </c>
      <c r="BVK29" s="152" t="s">
        <v>888</v>
      </c>
      <c r="BVL29" s="152" t="s">
        <v>888</v>
      </c>
      <c r="BVM29" s="152" t="s">
        <v>888</v>
      </c>
      <c r="BVN29" s="152" t="s">
        <v>888</v>
      </c>
      <c r="BVO29" s="152" t="s">
        <v>888</v>
      </c>
      <c r="BVP29" s="152" t="s">
        <v>888</v>
      </c>
      <c r="BVQ29" s="152" t="s">
        <v>888</v>
      </c>
      <c r="BVR29" s="152" t="s">
        <v>888</v>
      </c>
      <c r="BVS29" s="152" t="s">
        <v>888</v>
      </c>
      <c r="BVT29" s="152" t="s">
        <v>888</v>
      </c>
      <c r="BVU29" s="152" t="s">
        <v>888</v>
      </c>
      <c r="BVV29" s="152" t="s">
        <v>888</v>
      </c>
      <c r="BVW29" s="152" t="s">
        <v>888</v>
      </c>
      <c r="BVX29" s="152" t="s">
        <v>888</v>
      </c>
      <c r="BVY29" s="152" t="s">
        <v>888</v>
      </c>
      <c r="BVZ29" s="152" t="s">
        <v>888</v>
      </c>
      <c r="BWA29" s="152" t="s">
        <v>888</v>
      </c>
      <c r="BWB29" s="152" t="s">
        <v>888</v>
      </c>
      <c r="BWC29" s="152" t="s">
        <v>888</v>
      </c>
      <c r="BWD29" s="152" t="s">
        <v>888</v>
      </c>
      <c r="BWE29" s="152" t="s">
        <v>888</v>
      </c>
      <c r="BWF29" s="152" t="s">
        <v>888</v>
      </c>
      <c r="BWG29" s="152" t="s">
        <v>888</v>
      </c>
      <c r="BWH29" s="152" t="s">
        <v>888</v>
      </c>
      <c r="BWI29" s="152" t="s">
        <v>888</v>
      </c>
      <c r="BWJ29" s="152" t="s">
        <v>888</v>
      </c>
      <c r="BWK29" s="152" t="s">
        <v>888</v>
      </c>
      <c r="BWL29" s="152" t="s">
        <v>888</v>
      </c>
      <c r="BWM29" s="152" t="s">
        <v>888</v>
      </c>
      <c r="BWN29" s="152" t="s">
        <v>888</v>
      </c>
      <c r="BWO29" s="152" t="s">
        <v>888</v>
      </c>
      <c r="BWP29" s="152" t="s">
        <v>888</v>
      </c>
      <c r="BWQ29" s="152" t="s">
        <v>888</v>
      </c>
      <c r="BWR29" s="152" t="s">
        <v>888</v>
      </c>
      <c r="BWS29" s="152" t="s">
        <v>888</v>
      </c>
      <c r="BWT29" s="152" t="s">
        <v>888</v>
      </c>
      <c r="BWU29" s="152" t="s">
        <v>888</v>
      </c>
      <c r="BWV29" s="152" t="s">
        <v>888</v>
      </c>
      <c r="BWW29" s="152" t="s">
        <v>888</v>
      </c>
      <c r="BWX29" s="152" t="s">
        <v>888</v>
      </c>
      <c r="BWY29" s="152" t="s">
        <v>888</v>
      </c>
      <c r="BWZ29" s="152" t="s">
        <v>888</v>
      </c>
      <c r="BXA29" s="152" t="s">
        <v>888</v>
      </c>
      <c r="BXB29" s="152" t="s">
        <v>888</v>
      </c>
      <c r="BXC29" s="152" t="s">
        <v>888</v>
      </c>
      <c r="BXD29" s="152" t="s">
        <v>888</v>
      </c>
      <c r="BXE29" s="152" t="s">
        <v>888</v>
      </c>
      <c r="BXF29" s="152" t="s">
        <v>888</v>
      </c>
      <c r="BXG29" s="152" t="s">
        <v>888</v>
      </c>
      <c r="BXH29" s="152" t="s">
        <v>888</v>
      </c>
      <c r="BXI29" s="152" t="s">
        <v>888</v>
      </c>
      <c r="BXJ29" s="152" t="s">
        <v>888</v>
      </c>
      <c r="BXK29" s="152" t="s">
        <v>888</v>
      </c>
      <c r="BXL29" s="152" t="s">
        <v>888</v>
      </c>
      <c r="BXM29" s="152" t="s">
        <v>888</v>
      </c>
      <c r="BXN29" s="152" t="s">
        <v>888</v>
      </c>
      <c r="BXO29" s="152" t="s">
        <v>888</v>
      </c>
      <c r="BXP29" s="152" t="s">
        <v>888</v>
      </c>
      <c r="BXQ29" s="152" t="s">
        <v>888</v>
      </c>
      <c r="BXR29" s="152" t="s">
        <v>888</v>
      </c>
      <c r="BXS29" s="152" t="s">
        <v>888</v>
      </c>
      <c r="BXT29" s="152" t="s">
        <v>888</v>
      </c>
      <c r="BXU29" s="152" t="s">
        <v>888</v>
      </c>
      <c r="BXV29" s="152" t="s">
        <v>888</v>
      </c>
      <c r="BXW29" s="152" t="s">
        <v>888</v>
      </c>
      <c r="BXX29" s="152" t="s">
        <v>888</v>
      </c>
      <c r="BXY29" s="152" t="s">
        <v>888</v>
      </c>
      <c r="BXZ29" s="152" t="s">
        <v>888</v>
      </c>
      <c r="BYA29" s="152" t="s">
        <v>888</v>
      </c>
      <c r="BYB29" s="152" t="s">
        <v>888</v>
      </c>
      <c r="BYC29" s="152" t="s">
        <v>888</v>
      </c>
      <c r="BYD29" s="152" t="s">
        <v>888</v>
      </c>
      <c r="BYE29" s="152" t="s">
        <v>888</v>
      </c>
      <c r="BYF29" s="152" t="s">
        <v>888</v>
      </c>
      <c r="BYG29" s="152" t="s">
        <v>888</v>
      </c>
      <c r="BYH29" s="152" t="s">
        <v>888</v>
      </c>
      <c r="BYI29" s="152" t="s">
        <v>888</v>
      </c>
      <c r="BYJ29" s="152" t="s">
        <v>888</v>
      </c>
      <c r="BYK29" s="152" t="s">
        <v>888</v>
      </c>
      <c r="BYL29" s="152" t="s">
        <v>888</v>
      </c>
      <c r="BYM29" s="152" t="s">
        <v>888</v>
      </c>
      <c r="BYN29" s="152" t="s">
        <v>888</v>
      </c>
      <c r="BYO29" s="152" t="s">
        <v>888</v>
      </c>
      <c r="BYP29" s="152" t="s">
        <v>888</v>
      </c>
      <c r="BYQ29" s="152" t="s">
        <v>888</v>
      </c>
      <c r="BYR29" s="152" t="s">
        <v>888</v>
      </c>
      <c r="BYS29" s="152" t="s">
        <v>888</v>
      </c>
      <c r="BYT29" s="152" t="s">
        <v>888</v>
      </c>
      <c r="BYU29" s="152" t="s">
        <v>888</v>
      </c>
      <c r="BYV29" s="152" t="s">
        <v>888</v>
      </c>
      <c r="BYW29" s="152" t="s">
        <v>888</v>
      </c>
      <c r="BYX29" s="152" t="s">
        <v>888</v>
      </c>
      <c r="BYY29" s="152" t="s">
        <v>888</v>
      </c>
      <c r="BYZ29" s="152" t="s">
        <v>888</v>
      </c>
      <c r="BZA29" s="152" t="s">
        <v>888</v>
      </c>
      <c r="BZB29" s="152" t="s">
        <v>888</v>
      </c>
      <c r="BZC29" s="152" t="s">
        <v>888</v>
      </c>
      <c r="BZD29" s="152" t="s">
        <v>888</v>
      </c>
      <c r="BZE29" s="152" t="s">
        <v>888</v>
      </c>
      <c r="BZF29" s="152" t="s">
        <v>888</v>
      </c>
      <c r="BZG29" s="152" t="s">
        <v>888</v>
      </c>
      <c r="BZH29" s="152" t="s">
        <v>888</v>
      </c>
      <c r="BZI29" s="152" t="s">
        <v>888</v>
      </c>
      <c r="BZJ29" s="152" t="s">
        <v>888</v>
      </c>
      <c r="BZK29" s="152" t="s">
        <v>888</v>
      </c>
      <c r="BZL29" s="152" t="s">
        <v>888</v>
      </c>
      <c r="BZM29" s="152" t="s">
        <v>888</v>
      </c>
      <c r="BZN29" s="152" t="s">
        <v>888</v>
      </c>
      <c r="BZO29" s="152" t="s">
        <v>888</v>
      </c>
      <c r="BZP29" s="152" t="s">
        <v>888</v>
      </c>
      <c r="BZQ29" s="152" t="s">
        <v>888</v>
      </c>
      <c r="BZR29" s="152" t="s">
        <v>888</v>
      </c>
      <c r="BZS29" s="152" t="s">
        <v>888</v>
      </c>
      <c r="BZT29" s="152" t="s">
        <v>888</v>
      </c>
      <c r="BZU29" s="152" t="s">
        <v>888</v>
      </c>
      <c r="BZV29" s="152" t="s">
        <v>888</v>
      </c>
      <c r="BZW29" s="152" t="s">
        <v>888</v>
      </c>
      <c r="BZX29" s="152" t="s">
        <v>888</v>
      </c>
      <c r="BZY29" s="152" t="s">
        <v>888</v>
      </c>
      <c r="BZZ29" s="152" t="s">
        <v>888</v>
      </c>
      <c r="CAA29" s="152" t="s">
        <v>888</v>
      </c>
      <c r="CAB29" s="152" t="s">
        <v>888</v>
      </c>
      <c r="CAC29" s="152" t="s">
        <v>888</v>
      </c>
      <c r="CAD29" s="152" t="s">
        <v>888</v>
      </c>
      <c r="CAE29" s="152" t="s">
        <v>888</v>
      </c>
      <c r="CAF29" s="152" t="s">
        <v>888</v>
      </c>
      <c r="CAG29" s="152" t="s">
        <v>888</v>
      </c>
      <c r="CAH29" s="152" t="s">
        <v>888</v>
      </c>
      <c r="CAI29" s="152" t="s">
        <v>888</v>
      </c>
      <c r="CAJ29" s="152" t="s">
        <v>888</v>
      </c>
      <c r="CAK29" s="152" t="s">
        <v>888</v>
      </c>
      <c r="CAL29" s="152" t="s">
        <v>888</v>
      </c>
      <c r="CAM29" s="152" t="s">
        <v>888</v>
      </c>
      <c r="CAN29" s="152" t="s">
        <v>888</v>
      </c>
      <c r="CAO29" s="152" t="s">
        <v>888</v>
      </c>
      <c r="CAP29" s="152" t="s">
        <v>888</v>
      </c>
      <c r="CAQ29" s="152" t="s">
        <v>888</v>
      </c>
      <c r="CAR29" s="152" t="s">
        <v>888</v>
      </c>
      <c r="CAS29" s="152" t="s">
        <v>888</v>
      </c>
      <c r="CAT29" s="152" t="s">
        <v>888</v>
      </c>
      <c r="CAU29" s="152" t="s">
        <v>888</v>
      </c>
      <c r="CAV29" s="152" t="s">
        <v>888</v>
      </c>
      <c r="CAW29" s="152" t="s">
        <v>888</v>
      </c>
      <c r="CAX29" s="152" t="s">
        <v>888</v>
      </c>
      <c r="CAY29" s="152" t="s">
        <v>888</v>
      </c>
      <c r="CAZ29" s="152" t="s">
        <v>888</v>
      </c>
      <c r="CBA29" s="152" t="s">
        <v>888</v>
      </c>
      <c r="CBB29" s="152" t="s">
        <v>888</v>
      </c>
      <c r="CBC29" s="152" t="s">
        <v>888</v>
      </c>
      <c r="CBD29" s="152" t="s">
        <v>888</v>
      </c>
      <c r="CBE29" s="152" t="s">
        <v>888</v>
      </c>
      <c r="CBF29" s="152" t="s">
        <v>888</v>
      </c>
      <c r="CBG29" s="152" t="s">
        <v>888</v>
      </c>
      <c r="CBH29" s="152" t="s">
        <v>888</v>
      </c>
      <c r="CBI29" s="152" t="s">
        <v>888</v>
      </c>
      <c r="CBJ29" s="152" t="s">
        <v>888</v>
      </c>
      <c r="CBK29" s="152" t="s">
        <v>888</v>
      </c>
      <c r="CBL29" s="152" t="s">
        <v>888</v>
      </c>
      <c r="CBM29" s="152" t="s">
        <v>888</v>
      </c>
      <c r="CBN29" s="152" t="s">
        <v>888</v>
      </c>
      <c r="CBO29" s="152" t="s">
        <v>888</v>
      </c>
      <c r="CBP29" s="152" t="s">
        <v>888</v>
      </c>
      <c r="CBQ29" s="152" t="s">
        <v>888</v>
      </c>
      <c r="CBR29" s="152" t="s">
        <v>888</v>
      </c>
      <c r="CBS29" s="152" t="s">
        <v>888</v>
      </c>
      <c r="CBT29" s="152" t="s">
        <v>888</v>
      </c>
      <c r="CBU29" s="152" t="s">
        <v>888</v>
      </c>
      <c r="CBV29" s="152" t="s">
        <v>888</v>
      </c>
      <c r="CBW29" s="152" t="s">
        <v>888</v>
      </c>
      <c r="CBX29" s="152" t="s">
        <v>888</v>
      </c>
      <c r="CBY29" s="152" t="s">
        <v>888</v>
      </c>
      <c r="CBZ29" s="152" t="s">
        <v>888</v>
      </c>
      <c r="CCA29" s="152" t="s">
        <v>888</v>
      </c>
      <c r="CCB29" s="152" t="s">
        <v>888</v>
      </c>
      <c r="CCC29" s="152" t="s">
        <v>888</v>
      </c>
      <c r="CCD29" s="152" t="s">
        <v>888</v>
      </c>
      <c r="CCE29" s="152" t="s">
        <v>888</v>
      </c>
      <c r="CCF29" s="152" t="s">
        <v>888</v>
      </c>
      <c r="CCG29" s="152" t="s">
        <v>888</v>
      </c>
      <c r="CCH29" s="152" t="s">
        <v>888</v>
      </c>
      <c r="CCI29" s="152" t="s">
        <v>888</v>
      </c>
      <c r="CCJ29" s="152" t="s">
        <v>888</v>
      </c>
      <c r="CCK29" s="152" t="s">
        <v>888</v>
      </c>
      <c r="CCL29" s="152" t="s">
        <v>888</v>
      </c>
      <c r="CCM29" s="152" t="s">
        <v>888</v>
      </c>
      <c r="CCN29" s="152" t="s">
        <v>888</v>
      </c>
      <c r="CCO29" s="152" t="s">
        <v>888</v>
      </c>
      <c r="CCP29" s="152" t="s">
        <v>888</v>
      </c>
      <c r="CCQ29" s="152" t="s">
        <v>888</v>
      </c>
      <c r="CCR29" s="152" t="s">
        <v>888</v>
      </c>
      <c r="CCS29" s="152" t="s">
        <v>888</v>
      </c>
      <c r="CCT29" s="152" t="s">
        <v>888</v>
      </c>
      <c r="CCU29" s="152" t="s">
        <v>888</v>
      </c>
      <c r="CCV29" s="152" t="s">
        <v>888</v>
      </c>
      <c r="CCW29" s="152" t="s">
        <v>888</v>
      </c>
      <c r="CCX29" s="152" t="s">
        <v>888</v>
      </c>
      <c r="CCY29" s="152" t="s">
        <v>888</v>
      </c>
      <c r="CCZ29" s="152" t="s">
        <v>888</v>
      </c>
      <c r="CDA29" s="152" t="s">
        <v>888</v>
      </c>
      <c r="CDB29" s="152" t="s">
        <v>888</v>
      </c>
      <c r="CDC29" s="152" t="s">
        <v>888</v>
      </c>
      <c r="CDD29" s="152" t="s">
        <v>888</v>
      </c>
      <c r="CDE29" s="152" t="s">
        <v>888</v>
      </c>
      <c r="CDF29" s="152" t="s">
        <v>888</v>
      </c>
      <c r="CDG29" s="152" t="s">
        <v>888</v>
      </c>
      <c r="CDH29" s="152" t="s">
        <v>888</v>
      </c>
      <c r="CDI29" s="152" t="s">
        <v>888</v>
      </c>
      <c r="CDJ29" s="152" t="s">
        <v>888</v>
      </c>
      <c r="CDK29" s="152" t="s">
        <v>888</v>
      </c>
      <c r="CDL29" s="152" t="s">
        <v>888</v>
      </c>
      <c r="CDM29" s="152" t="s">
        <v>888</v>
      </c>
      <c r="CDN29" s="152" t="s">
        <v>888</v>
      </c>
      <c r="CDO29" s="152" t="s">
        <v>888</v>
      </c>
      <c r="CDP29" s="152" t="s">
        <v>888</v>
      </c>
      <c r="CDQ29" s="152" t="s">
        <v>888</v>
      </c>
      <c r="CDR29" s="152" t="s">
        <v>888</v>
      </c>
      <c r="CDS29" s="152" t="s">
        <v>888</v>
      </c>
      <c r="CDT29" s="152" t="s">
        <v>888</v>
      </c>
      <c r="CDU29" s="152" t="s">
        <v>888</v>
      </c>
      <c r="CDV29" s="152" t="s">
        <v>888</v>
      </c>
      <c r="CDW29" s="152" t="s">
        <v>888</v>
      </c>
      <c r="CDX29" s="152" t="s">
        <v>888</v>
      </c>
      <c r="CDY29" s="152" t="s">
        <v>888</v>
      </c>
      <c r="CDZ29" s="152" t="s">
        <v>888</v>
      </c>
      <c r="CEA29" s="152" t="s">
        <v>888</v>
      </c>
      <c r="CEB29" s="152" t="s">
        <v>888</v>
      </c>
      <c r="CEC29" s="152" t="s">
        <v>888</v>
      </c>
      <c r="CED29" s="152" t="s">
        <v>888</v>
      </c>
      <c r="CEE29" s="152" t="s">
        <v>888</v>
      </c>
      <c r="CEF29" s="152" t="s">
        <v>888</v>
      </c>
      <c r="CEG29" s="152" t="s">
        <v>888</v>
      </c>
      <c r="CEH29" s="152" t="s">
        <v>888</v>
      </c>
      <c r="CEI29" s="152" t="s">
        <v>888</v>
      </c>
      <c r="CEJ29" s="152" t="s">
        <v>888</v>
      </c>
      <c r="CEK29" s="152" t="s">
        <v>888</v>
      </c>
      <c r="CEL29" s="152" t="s">
        <v>888</v>
      </c>
      <c r="CEM29" s="152" t="s">
        <v>888</v>
      </c>
      <c r="CEN29" s="152" t="s">
        <v>888</v>
      </c>
      <c r="CEO29" s="152" t="s">
        <v>888</v>
      </c>
      <c r="CEP29" s="152" t="s">
        <v>888</v>
      </c>
      <c r="CEQ29" s="152" t="s">
        <v>888</v>
      </c>
      <c r="CER29" s="152" t="s">
        <v>888</v>
      </c>
      <c r="CES29" s="152" t="s">
        <v>888</v>
      </c>
      <c r="CET29" s="152" t="s">
        <v>888</v>
      </c>
      <c r="CEU29" s="152" t="s">
        <v>888</v>
      </c>
      <c r="CEV29" s="152" t="s">
        <v>888</v>
      </c>
      <c r="CEW29" s="152" t="s">
        <v>888</v>
      </c>
      <c r="CEX29" s="152" t="s">
        <v>888</v>
      </c>
      <c r="CEY29" s="152" t="s">
        <v>888</v>
      </c>
      <c r="CEZ29" s="152" t="s">
        <v>888</v>
      </c>
      <c r="CFA29" s="152" t="s">
        <v>888</v>
      </c>
      <c r="CFB29" s="152" t="s">
        <v>888</v>
      </c>
      <c r="CFC29" s="152" t="s">
        <v>888</v>
      </c>
      <c r="CFD29" s="152" t="s">
        <v>888</v>
      </c>
      <c r="CFE29" s="152" t="s">
        <v>888</v>
      </c>
      <c r="CFF29" s="152" t="s">
        <v>888</v>
      </c>
      <c r="CFG29" s="152" t="s">
        <v>888</v>
      </c>
      <c r="CFH29" s="152" t="s">
        <v>888</v>
      </c>
      <c r="CFI29" s="152" t="s">
        <v>888</v>
      </c>
      <c r="CFJ29" s="152" t="s">
        <v>888</v>
      </c>
      <c r="CFK29" s="152" t="s">
        <v>888</v>
      </c>
      <c r="CFL29" s="152" t="s">
        <v>888</v>
      </c>
      <c r="CFM29" s="152" t="s">
        <v>888</v>
      </c>
      <c r="CFN29" s="152" t="s">
        <v>888</v>
      </c>
      <c r="CFO29" s="152" t="s">
        <v>888</v>
      </c>
      <c r="CFP29" s="152" t="s">
        <v>888</v>
      </c>
      <c r="CFQ29" s="152" t="s">
        <v>888</v>
      </c>
      <c r="CFR29" s="152" t="s">
        <v>888</v>
      </c>
      <c r="CFS29" s="152" t="s">
        <v>888</v>
      </c>
      <c r="CFT29" s="152" t="s">
        <v>888</v>
      </c>
      <c r="CFU29" s="152" t="s">
        <v>888</v>
      </c>
      <c r="CFV29" s="152" t="s">
        <v>888</v>
      </c>
      <c r="CFW29" s="152" t="s">
        <v>888</v>
      </c>
      <c r="CFX29" s="152" t="s">
        <v>888</v>
      </c>
      <c r="CFY29" s="152" t="s">
        <v>888</v>
      </c>
      <c r="CFZ29" s="152" t="s">
        <v>888</v>
      </c>
      <c r="CGA29" s="152" t="s">
        <v>888</v>
      </c>
      <c r="CGB29" s="152" t="s">
        <v>888</v>
      </c>
      <c r="CGC29" s="152" t="s">
        <v>888</v>
      </c>
      <c r="CGD29" s="152" t="s">
        <v>888</v>
      </c>
      <c r="CGE29" s="152" t="s">
        <v>888</v>
      </c>
      <c r="CGF29" s="152" t="s">
        <v>888</v>
      </c>
      <c r="CGG29" s="152" t="s">
        <v>888</v>
      </c>
      <c r="CGH29" s="152" t="s">
        <v>888</v>
      </c>
      <c r="CGI29" s="152" t="s">
        <v>888</v>
      </c>
      <c r="CGJ29" s="152" t="s">
        <v>888</v>
      </c>
      <c r="CGK29" s="152" t="s">
        <v>888</v>
      </c>
      <c r="CGL29" s="152" t="s">
        <v>888</v>
      </c>
      <c r="CGM29" s="152" t="s">
        <v>888</v>
      </c>
      <c r="CGN29" s="152" t="s">
        <v>888</v>
      </c>
      <c r="CGO29" s="152" t="s">
        <v>888</v>
      </c>
      <c r="CGP29" s="152" t="s">
        <v>888</v>
      </c>
      <c r="CGQ29" s="152" t="s">
        <v>888</v>
      </c>
      <c r="CGR29" s="152" t="s">
        <v>888</v>
      </c>
      <c r="CGS29" s="152" t="s">
        <v>888</v>
      </c>
      <c r="CGT29" s="152" t="s">
        <v>888</v>
      </c>
      <c r="CGU29" s="152" t="s">
        <v>888</v>
      </c>
      <c r="CGV29" s="152" t="s">
        <v>888</v>
      </c>
      <c r="CGW29" s="152" t="s">
        <v>888</v>
      </c>
      <c r="CGX29" s="152" t="s">
        <v>888</v>
      </c>
      <c r="CGY29" s="152" t="s">
        <v>888</v>
      </c>
      <c r="CGZ29" s="152" t="s">
        <v>888</v>
      </c>
      <c r="CHA29" s="152" t="s">
        <v>888</v>
      </c>
      <c r="CHB29" s="152" t="s">
        <v>888</v>
      </c>
      <c r="CHC29" s="152" t="s">
        <v>888</v>
      </c>
      <c r="CHD29" s="152" t="s">
        <v>888</v>
      </c>
      <c r="CHE29" s="152" t="s">
        <v>888</v>
      </c>
      <c r="CHF29" s="152" t="s">
        <v>888</v>
      </c>
      <c r="CHG29" s="152" t="s">
        <v>888</v>
      </c>
      <c r="CHH29" s="152" t="s">
        <v>888</v>
      </c>
      <c r="CHI29" s="152" t="s">
        <v>888</v>
      </c>
      <c r="CHJ29" s="152" t="s">
        <v>888</v>
      </c>
      <c r="CHK29" s="152" t="s">
        <v>888</v>
      </c>
      <c r="CHL29" s="152" t="s">
        <v>888</v>
      </c>
      <c r="CHM29" s="152" t="s">
        <v>888</v>
      </c>
      <c r="CHN29" s="152" t="s">
        <v>888</v>
      </c>
      <c r="CHO29" s="152" t="s">
        <v>888</v>
      </c>
      <c r="CHP29" s="152" t="s">
        <v>888</v>
      </c>
      <c r="CHQ29" s="152" t="s">
        <v>888</v>
      </c>
      <c r="CHR29" s="152" t="s">
        <v>888</v>
      </c>
      <c r="CHS29" s="152" t="s">
        <v>888</v>
      </c>
      <c r="CHT29" s="152" t="s">
        <v>888</v>
      </c>
      <c r="CHU29" s="152" t="s">
        <v>888</v>
      </c>
      <c r="CHV29" s="152" t="s">
        <v>888</v>
      </c>
      <c r="CHW29" s="152" t="s">
        <v>888</v>
      </c>
      <c r="CHX29" s="152" t="s">
        <v>888</v>
      </c>
      <c r="CHY29" s="152" t="s">
        <v>888</v>
      </c>
      <c r="CHZ29" s="152" t="s">
        <v>888</v>
      </c>
      <c r="CIA29" s="152" t="s">
        <v>888</v>
      </c>
      <c r="CIB29" s="152" t="s">
        <v>888</v>
      </c>
      <c r="CIC29" s="152" t="s">
        <v>888</v>
      </c>
      <c r="CID29" s="152" t="s">
        <v>888</v>
      </c>
      <c r="CIE29" s="152" t="s">
        <v>888</v>
      </c>
      <c r="CIF29" s="152" t="s">
        <v>888</v>
      </c>
      <c r="CIG29" s="152" t="s">
        <v>888</v>
      </c>
      <c r="CIH29" s="152" t="s">
        <v>888</v>
      </c>
      <c r="CII29" s="152" t="s">
        <v>888</v>
      </c>
      <c r="CIJ29" s="152" t="s">
        <v>888</v>
      </c>
      <c r="CIK29" s="152" t="s">
        <v>888</v>
      </c>
      <c r="CIL29" s="152" t="s">
        <v>888</v>
      </c>
      <c r="CIM29" s="152" t="s">
        <v>888</v>
      </c>
      <c r="CIN29" s="152" t="s">
        <v>888</v>
      </c>
      <c r="CIO29" s="152" t="s">
        <v>888</v>
      </c>
      <c r="CIP29" s="152" t="s">
        <v>888</v>
      </c>
      <c r="CIQ29" s="152" t="s">
        <v>888</v>
      </c>
      <c r="CIR29" s="152" t="s">
        <v>888</v>
      </c>
      <c r="CIS29" s="152" t="s">
        <v>888</v>
      </c>
      <c r="CIT29" s="152" t="s">
        <v>888</v>
      </c>
      <c r="CIU29" s="152" t="s">
        <v>888</v>
      </c>
      <c r="CIV29" s="152" t="s">
        <v>888</v>
      </c>
      <c r="CIW29" s="152" t="s">
        <v>888</v>
      </c>
      <c r="CIX29" s="152" t="s">
        <v>888</v>
      </c>
      <c r="CIY29" s="152" t="s">
        <v>888</v>
      </c>
      <c r="CIZ29" s="152" t="s">
        <v>888</v>
      </c>
      <c r="CJA29" s="152" t="s">
        <v>888</v>
      </c>
      <c r="CJB29" s="152" t="s">
        <v>888</v>
      </c>
      <c r="CJC29" s="152" t="s">
        <v>888</v>
      </c>
      <c r="CJD29" s="152" t="s">
        <v>888</v>
      </c>
      <c r="CJE29" s="152" t="s">
        <v>888</v>
      </c>
      <c r="CJF29" s="152" t="s">
        <v>888</v>
      </c>
      <c r="CJG29" s="152" t="s">
        <v>888</v>
      </c>
      <c r="CJH29" s="152" t="s">
        <v>888</v>
      </c>
      <c r="CJI29" s="152" t="s">
        <v>888</v>
      </c>
      <c r="CJJ29" s="152" t="s">
        <v>888</v>
      </c>
      <c r="CJK29" s="152" t="s">
        <v>888</v>
      </c>
      <c r="CJL29" s="152" t="s">
        <v>888</v>
      </c>
      <c r="CJM29" s="152" t="s">
        <v>888</v>
      </c>
      <c r="CJN29" s="152" t="s">
        <v>888</v>
      </c>
      <c r="CJO29" s="152" t="s">
        <v>888</v>
      </c>
      <c r="CJP29" s="152" t="s">
        <v>888</v>
      </c>
      <c r="CJQ29" s="152" t="s">
        <v>888</v>
      </c>
      <c r="CJR29" s="152" t="s">
        <v>888</v>
      </c>
      <c r="CJS29" s="152" t="s">
        <v>888</v>
      </c>
      <c r="CJT29" s="152" t="s">
        <v>888</v>
      </c>
      <c r="CJU29" s="152" t="s">
        <v>888</v>
      </c>
      <c r="CJV29" s="152" t="s">
        <v>888</v>
      </c>
      <c r="CJW29" s="152" t="s">
        <v>888</v>
      </c>
      <c r="CJX29" s="152" t="s">
        <v>888</v>
      </c>
      <c r="CJY29" s="152" t="s">
        <v>888</v>
      </c>
      <c r="CJZ29" s="152" t="s">
        <v>888</v>
      </c>
      <c r="CKA29" s="152" t="s">
        <v>888</v>
      </c>
      <c r="CKB29" s="152" t="s">
        <v>888</v>
      </c>
      <c r="CKC29" s="152" t="s">
        <v>888</v>
      </c>
      <c r="CKD29" s="152" t="s">
        <v>888</v>
      </c>
      <c r="CKE29" s="152" t="s">
        <v>888</v>
      </c>
      <c r="CKF29" s="152" t="s">
        <v>888</v>
      </c>
      <c r="CKG29" s="152" t="s">
        <v>888</v>
      </c>
      <c r="CKH29" s="152" t="s">
        <v>888</v>
      </c>
      <c r="CKI29" s="152" t="s">
        <v>888</v>
      </c>
      <c r="CKJ29" s="152" t="s">
        <v>888</v>
      </c>
      <c r="CKK29" s="152" t="s">
        <v>888</v>
      </c>
      <c r="CKL29" s="152" t="s">
        <v>888</v>
      </c>
      <c r="CKM29" s="152" t="s">
        <v>888</v>
      </c>
      <c r="CKN29" s="152" t="s">
        <v>888</v>
      </c>
      <c r="CKO29" s="152" t="s">
        <v>888</v>
      </c>
      <c r="CKP29" s="152" t="s">
        <v>888</v>
      </c>
      <c r="CKQ29" s="152" t="s">
        <v>888</v>
      </c>
      <c r="CKR29" s="152" t="s">
        <v>888</v>
      </c>
      <c r="CKS29" s="152" t="s">
        <v>888</v>
      </c>
      <c r="CKT29" s="152" t="s">
        <v>888</v>
      </c>
      <c r="CKU29" s="152" t="s">
        <v>888</v>
      </c>
      <c r="CKV29" s="152" t="s">
        <v>888</v>
      </c>
      <c r="CKW29" s="152" t="s">
        <v>888</v>
      </c>
      <c r="CKX29" s="152" t="s">
        <v>888</v>
      </c>
      <c r="CKY29" s="152" t="s">
        <v>888</v>
      </c>
      <c r="CKZ29" s="152" t="s">
        <v>888</v>
      </c>
      <c r="CLA29" s="152" t="s">
        <v>888</v>
      </c>
      <c r="CLB29" s="152" t="s">
        <v>888</v>
      </c>
      <c r="CLC29" s="152" t="s">
        <v>888</v>
      </c>
      <c r="CLD29" s="152" t="s">
        <v>888</v>
      </c>
      <c r="CLE29" s="152" t="s">
        <v>888</v>
      </c>
      <c r="CLF29" s="152" t="s">
        <v>888</v>
      </c>
      <c r="CLG29" s="152" t="s">
        <v>888</v>
      </c>
      <c r="CLH29" s="152" t="s">
        <v>888</v>
      </c>
      <c r="CLI29" s="152" t="s">
        <v>888</v>
      </c>
      <c r="CLJ29" s="152" t="s">
        <v>888</v>
      </c>
      <c r="CLK29" s="152" t="s">
        <v>888</v>
      </c>
      <c r="CLL29" s="152" t="s">
        <v>888</v>
      </c>
      <c r="CLM29" s="152" t="s">
        <v>888</v>
      </c>
      <c r="CLN29" s="152" t="s">
        <v>888</v>
      </c>
      <c r="CLO29" s="152" t="s">
        <v>888</v>
      </c>
      <c r="CLP29" s="152" t="s">
        <v>888</v>
      </c>
      <c r="CLQ29" s="152" t="s">
        <v>888</v>
      </c>
      <c r="CLR29" s="152" t="s">
        <v>888</v>
      </c>
      <c r="CLS29" s="152" t="s">
        <v>888</v>
      </c>
      <c r="CLT29" s="152" t="s">
        <v>888</v>
      </c>
      <c r="CLU29" s="152" t="s">
        <v>888</v>
      </c>
      <c r="CLV29" s="152" t="s">
        <v>888</v>
      </c>
      <c r="CLW29" s="152" t="s">
        <v>888</v>
      </c>
      <c r="CLX29" s="152" t="s">
        <v>888</v>
      </c>
      <c r="CLY29" s="152" t="s">
        <v>888</v>
      </c>
      <c r="CLZ29" s="152" t="s">
        <v>888</v>
      </c>
      <c r="CMA29" s="152" t="s">
        <v>888</v>
      </c>
      <c r="CMB29" s="152" t="s">
        <v>888</v>
      </c>
      <c r="CMC29" s="152" t="s">
        <v>888</v>
      </c>
      <c r="CMD29" s="152" t="s">
        <v>888</v>
      </c>
      <c r="CME29" s="152" t="s">
        <v>888</v>
      </c>
      <c r="CMF29" s="152" t="s">
        <v>888</v>
      </c>
      <c r="CMG29" s="152" t="s">
        <v>888</v>
      </c>
      <c r="CMH29" s="152" t="s">
        <v>888</v>
      </c>
      <c r="CMI29" s="152" t="s">
        <v>888</v>
      </c>
      <c r="CMJ29" s="152" t="s">
        <v>888</v>
      </c>
      <c r="CMK29" s="152" t="s">
        <v>888</v>
      </c>
      <c r="CML29" s="152" t="s">
        <v>888</v>
      </c>
      <c r="CMM29" s="152" t="s">
        <v>888</v>
      </c>
      <c r="CMN29" s="152" t="s">
        <v>888</v>
      </c>
      <c r="CMO29" s="152" t="s">
        <v>888</v>
      </c>
      <c r="CMP29" s="152" t="s">
        <v>888</v>
      </c>
      <c r="CMQ29" s="152" t="s">
        <v>888</v>
      </c>
      <c r="CMR29" s="152" t="s">
        <v>888</v>
      </c>
      <c r="CMS29" s="152" t="s">
        <v>888</v>
      </c>
      <c r="CMT29" s="152" t="s">
        <v>888</v>
      </c>
      <c r="CMU29" s="152" t="s">
        <v>888</v>
      </c>
      <c r="CMV29" s="152" t="s">
        <v>888</v>
      </c>
      <c r="CMW29" s="152" t="s">
        <v>888</v>
      </c>
      <c r="CMX29" s="152" t="s">
        <v>888</v>
      </c>
      <c r="CMY29" s="152" t="s">
        <v>888</v>
      </c>
      <c r="CMZ29" s="152" t="s">
        <v>888</v>
      </c>
      <c r="CNA29" s="152" t="s">
        <v>888</v>
      </c>
      <c r="CNB29" s="152" t="s">
        <v>888</v>
      </c>
      <c r="CNC29" s="152" t="s">
        <v>888</v>
      </c>
      <c r="CND29" s="152" t="s">
        <v>888</v>
      </c>
      <c r="CNE29" s="152" t="s">
        <v>888</v>
      </c>
      <c r="CNF29" s="152" t="s">
        <v>888</v>
      </c>
      <c r="CNG29" s="152" t="s">
        <v>888</v>
      </c>
      <c r="CNH29" s="152" t="s">
        <v>888</v>
      </c>
      <c r="CNI29" s="152" t="s">
        <v>888</v>
      </c>
      <c r="CNJ29" s="152" t="s">
        <v>888</v>
      </c>
      <c r="CNK29" s="152" t="s">
        <v>888</v>
      </c>
      <c r="CNL29" s="152" t="s">
        <v>888</v>
      </c>
      <c r="CNM29" s="152" t="s">
        <v>888</v>
      </c>
      <c r="CNN29" s="152" t="s">
        <v>888</v>
      </c>
      <c r="CNO29" s="152" t="s">
        <v>888</v>
      </c>
      <c r="CNP29" s="152" t="s">
        <v>888</v>
      </c>
      <c r="CNQ29" s="152" t="s">
        <v>888</v>
      </c>
      <c r="CNR29" s="152" t="s">
        <v>888</v>
      </c>
      <c r="CNS29" s="152" t="s">
        <v>888</v>
      </c>
      <c r="CNT29" s="152" t="s">
        <v>888</v>
      </c>
      <c r="CNU29" s="152" t="s">
        <v>888</v>
      </c>
      <c r="CNV29" s="152" t="s">
        <v>888</v>
      </c>
      <c r="CNW29" s="152" t="s">
        <v>888</v>
      </c>
      <c r="CNX29" s="152" t="s">
        <v>888</v>
      </c>
      <c r="CNY29" s="152" t="s">
        <v>888</v>
      </c>
      <c r="CNZ29" s="152" t="s">
        <v>888</v>
      </c>
      <c r="COA29" s="152" t="s">
        <v>888</v>
      </c>
      <c r="COB29" s="152" t="s">
        <v>888</v>
      </c>
      <c r="COC29" s="152" t="s">
        <v>888</v>
      </c>
      <c r="COD29" s="152" t="s">
        <v>888</v>
      </c>
      <c r="COE29" s="152" t="s">
        <v>888</v>
      </c>
      <c r="COF29" s="152" t="s">
        <v>888</v>
      </c>
      <c r="COG29" s="152" t="s">
        <v>888</v>
      </c>
      <c r="COH29" s="152" t="s">
        <v>888</v>
      </c>
      <c r="COI29" s="152" t="s">
        <v>888</v>
      </c>
      <c r="COJ29" s="152" t="s">
        <v>888</v>
      </c>
      <c r="COK29" s="152" t="s">
        <v>888</v>
      </c>
      <c r="COL29" s="152" t="s">
        <v>888</v>
      </c>
      <c r="COM29" s="152" t="s">
        <v>888</v>
      </c>
      <c r="CON29" s="152" t="s">
        <v>888</v>
      </c>
      <c r="COO29" s="152" t="s">
        <v>888</v>
      </c>
      <c r="COP29" s="152" t="s">
        <v>888</v>
      </c>
      <c r="COQ29" s="152" t="s">
        <v>888</v>
      </c>
      <c r="COR29" s="152" t="s">
        <v>888</v>
      </c>
      <c r="COS29" s="152" t="s">
        <v>888</v>
      </c>
      <c r="COT29" s="152" t="s">
        <v>888</v>
      </c>
      <c r="COU29" s="152" t="s">
        <v>888</v>
      </c>
      <c r="COV29" s="152" t="s">
        <v>888</v>
      </c>
      <c r="COW29" s="152" t="s">
        <v>888</v>
      </c>
      <c r="COX29" s="152" t="s">
        <v>888</v>
      </c>
      <c r="COY29" s="152" t="s">
        <v>888</v>
      </c>
      <c r="COZ29" s="152" t="s">
        <v>888</v>
      </c>
      <c r="CPA29" s="152" t="s">
        <v>888</v>
      </c>
      <c r="CPB29" s="152" t="s">
        <v>888</v>
      </c>
      <c r="CPC29" s="152" t="s">
        <v>888</v>
      </c>
      <c r="CPD29" s="152" t="s">
        <v>888</v>
      </c>
      <c r="CPE29" s="152" t="s">
        <v>888</v>
      </c>
      <c r="CPF29" s="152" t="s">
        <v>888</v>
      </c>
      <c r="CPG29" s="152" t="s">
        <v>888</v>
      </c>
      <c r="CPH29" s="152" t="s">
        <v>888</v>
      </c>
      <c r="CPI29" s="152" t="s">
        <v>888</v>
      </c>
      <c r="CPJ29" s="152" t="s">
        <v>888</v>
      </c>
      <c r="CPK29" s="152" t="s">
        <v>888</v>
      </c>
      <c r="CPL29" s="152" t="s">
        <v>888</v>
      </c>
      <c r="CPM29" s="152" t="s">
        <v>888</v>
      </c>
      <c r="CPN29" s="152" t="s">
        <v>888</v>
      </c>
      <c r="CPO29" s="152" t="s">
        <v>888</v>
      </c>
      <c r="CPP29" s="152" t="s">
        <v>888</v>
      </c>
      <c r="CPQ29" s="152" t="s">
        <v>888</v>
      </c>
      <c r="CPR29" s="152" t="s">
        <v>888</v>
      </c>
      <c r="CPS29" s="152" t="s">
        <v>888</v>
      </c>
      <c r="CPT29" s="152" t="s">
        <v>888</v>
      </c>
      <c r="CPU29" s="152" t="s">
        <v>888</v>
      </c>
      <c r="CPV29" s="152" t="s">
        <v>888</v>
      </c>
      <c r="CPW29" s="152" t="s">
        <v>888</v>
      </c>
      <c r="CPX29" s="152" t="s">
        <v>888</v>
      </c>
      <c r="CPY29" s="152" t="s">
        <v>888</v>
      </c>
      <c r="CPZ29" s="152" t="s">
        <v>888</v>
      </c>
      <c r="CQA29" s="152" t="s">
        <v>888</v>
      </c>
      <c r="CQB29" s="152" t="s">
        <v>888</v>
      </c>
      <c r="CQC29" s="152" t="s">
        <v>888</v>
      </c>
      <c r="CQD29" s="152" t="s">
        <v>888</v>
      </c>
      <c r="CQE29" s="152" t="s">
        <v>888</v>
      </c>
      <c r="CQF29" s="152" t="s">
        <v>888</v>
      </c>
      <c r="CQG29" s="152" t="s">
        <v>888</v>
      </c>
      <c r="CQH29" s="152" t="s">
        <v>888</v>
      </c>
      <c r="CQI29" s="152" t="s">
        <v>888</v>
      </c>
      <c r="CQJ29" s="152" t="s">
        <v>888</v>
      </c>
      <c r="CQK29" s="152" t="s">
        <v>888</v>
      </c>
      <c r="CQL29" s="152" t="s">
        <v>888</v>
      </c>
      <c r="CQM29" s="152" t="s">
        <v>888</v>
      </c>
      <c r="CQN29" s="152" t="s">
        <v>888</v>
      </c>
      <c r="CQO29" s="152" t="s">
        <v>888</v>
      </c>
      <c r="CQP29" s="152" t="s">
        <v>888</v>
      </c>
      <c r="CQQ29" s="152" t="s">
        <v>888</v>
      </c>
      <c r="CQR29" s="152" t="s">
        <v>888</v>
      </c>
      <c r="CQS29" s="152" t="s">
        <v>888</v>
      </c>
      <c r="CQT29" s="152" t="s">
        <v>888</v>
      </c>
      <c r="CQU29" s="152" t="s">
        <v>888</v>
      </c>
      <c r="CQV29" s="152" t="s">
        <v>888</v>
      </c>
      <c r="CQW29" s="152" t="s">
        <v>888</v>
      </c>
      <c r="CQX29" s="152" t="s">
        <v>888</v>
      </c>
      <c r="CQY29" s="152" t="s">
        <v>888</v>
      </c>
      <c r="CQZ29" s="152" t="s">
        <v>888</v>
      </c>
      <c r="CRA29" s="152" t="s">
        <v>888</v>
      </c>
      <c r="CRB29" s="152" t="s">
        <v>888</v>
      </c>
      <c r="CRC29" s="152" t="s">
        <v>888</v>
      </c>
      <c r="CRD29" s="152" t="s">
        <v>888</v>
      </c>
      <c r="CRE29" s="152" t="s">
        <v>888</v>
      </c>
      <c r="CRF29" s="152" t="s">
        <v>888</v>
      </c>
      <c r="CRG29" s="152" t="s">
        <v>888</v>
      </c>
      <c r="CRH29" s="152" t="s">
        <v>888</v>
      </c>
      <c r="CRI29" s="152" t="s">
        <v>888</v>
      </c>
      <c r="CRJ29" s="152" t="s">
        <v>888</v>
      </c>
      <c r="CRK29" s="152" t="s">
        <v>888</v>
      </c>
      <c r="CRL29" s="152" t="s">
        <v>888</v>
      </c>
      <c r="CRM29" s="152" t="s">
        <v>888</v>
      </c>
      <c r="CRN29" s="152" t="s">
        <v>888</v>
      </c>
      <c r="CRO29" s="152" t="s">
        <v>888</v>
      </c>
      <c r="CRP29" s="152" t="s">
        <v>888</v>
      </c>
      <c r="CRQ29" s="152" t="s">
        <v>888</v>
      </c>
      <c r="CRR29" s="152" t="s">
        <v>888</v>
      </c>
      <c r="CRS29" s="152" t="s">
        <v>888</v>
      </c>
      <c r="CRT29" s="152" t="s">
        <v>888</v>
      </c>
      <c r="CRU29" s="152" t="s">
        <v>888</v>
      </c>
      <c r="CRV29" s="152" t="s">
        <v>888</v>
      </c>
      <c r="CRW29" s="152" t="s">
        <v>888</v>
      </c>
      <c r="CRX29" s="152" t="s">
        <v>888</v>
      </c>
      <c r="CRY29" s="152" t="s">
        <v>888</v>
      </c>
      <c r="CRZ29" s="152" t="s">
        <v>888</v>
      </c>
      <c r="CSA29" s="152" t="s">
        <v>888</v>
      </c>
      <c r="CSB29" s="152" t="s">
        <v>888</v>
      </c>
      <c r="CSC29" s="152" t="s">
        <v>888</v>
      </c>
      <c r="CSD29" s="152" t="s">
        <v>888</v>
      </c>
      <c r="CSE29" s="152" t="s">
        <v>888</v>
      </c>
      <c r="CSF29" s="152" t="s">
        <v>888</v>
      </c>
      <c r="CSG29" s="152" t="s">
        <v>888</v>
      </c>
      <c r="CSH29" s="152" t="s">
        <v>888</v>
      </c>
      <c r="CSI29" s="152" t="s">
        <v>888</v>
      </c>
      <c r="CSJ29" s="152" t="s">
        <v>888</v>
      </c>
      <c r="CSK29" s="152" t="s">
        <v>888</v>
      </c>
      <c r="CSL29" s="152" t="s">
        <v>888</v>
      </c>
      <c r="CSM29" s="152" t="s">
        <v>888</v>
      </c>
      <c r="CSN29" s="152" t="s">
        <v>888</v>
      </c>
      <c r="CSO29" s="152" t="s">
        <v>888</v>
      </c>
      <c r="CSP29" s="152" t="s">
        <v>888</v>
      </c>
      <c r="CSQ29" s="152" t="s">
        <v>888</v>
      </c>
      <c r="CSR29" s="152" t="s">
        <v>888</v>
      </c>
      <c r="CSS29" s="152" t="s">
        <v>888</v>
      </c>
      <c r="CST29" s="152" t="s">
        <v>888</v>
      </c>
      <c r="CSU29" s="152" t="s">
        <v>888</v>
      </c>
      <c r="CSV29" s="152" t="s">
        <v>888</v>
      </c>
      <c r="CSW29" s="152" t="s">
        <v>888</v>
      </c>
      <c r="CSX29" s="152" t="s">
        <v>888</v>
      </c>
      <c r="CSY29" s="152" t="s">
        <v>888</v>
      </c>
      <c r="CSZ29" s="152" t="s">
        <v>888</v>
      </c>
      <c r="CTA29" s="152" t="s">
        <v>888</v>
      </c>
      <c r="CTB29" s="152" t="s">
        <v>888</v>
      </c>
      <c r="CTC29" s="152" t="s">
        <v>888</v>
      </c>
      <c r="CTD29" s="152" t="s">
        <v>888</v>
      </c>
      <c r="CTE29" s="152" t="s">
        <v>888</v>
      </c>
      <c r="CTF29" s="152" t="s">
        <v>888</v>
      </c>
      <c r="CTG29" s="152" t="s">
        <v>888</v>
      </c>
      <c r="CTH29" s="152" t="s">
        <v>888</v>
      </c>
      <c r="CTI29" s="152" t="s">
        <v>888</v>
      </c>
      <c r="CTJ29" s="152" t="s">
        <v>888</v>
      </c>
      <c r="CTK29" s="152" t="s">
        <v>888</v>
      </c>
      <c r="CTL29" s="152" t="s">
        <v>888</v>
      </c>
      <c r="CTM29" s="152" t="s">
        <v>888</v>
      </c>
      <c r="CTN29" s="152" t="s">
        <v>888</v>
      </c>
      <c r="CTO29" s="152" t="s">
        <v>888</v>
      </c>
      <c r="CTP29" s="152" t="s">
        <v>888</v>
      </c>
      <c r="CTQ29" s="152" t="s">
        <v>888</v>
      </c>
      <c r="CTR29" s="152" t="s">
        <v>888</v>
      </c>
      <c r="CTS29" s="152" t="s">
        <v>888</v>
      </c>
      <c r="CTT29" s="152" t="s">
        <v>888</v>
      </c>
      <c r="CTU29" s="152" t="s">
        <v>888</v>
      </c>
      <c r="CTV29" s="152" t="s">
        <v>888</v>
      </c>
      <c r="CTW29" s="152" t="s">
        <v>888</v>
      </c>
      <c r="CTX29" s="152" t="s">
        <v>888</v>
      </c>
      <c r="CTY29" s="152" t="s">
        <v>888</v>
      </c>
      <c r="CTZ29" s="152" t="s">
        <v>888</v>
      </c>
      <c r="CUA29" s="152" t="s">
        <v>888</v>
      </c>
      <c r="CUB29" s="152" t="s">
        <v>888</v>
      </c>
      <c r="CUC29" s="152" t="s">
        <v>888</v>
      </c>
      <c r="CUD29" s="152" t="s">
        <v>888</v>
      </c>
      <c r="CUE29" s="152" t="s">
        <v>888</v>
      </c>
      <c r="CUF29" s="152" t="s">
        <v>888</v>
      </c>
      <c r="CUG29" s="152" t="s">
        <v>888</v>
      </c>
      <c r="CUH29" s="152" t="s">
        <v>888</v>
      </c>
      <c r="CUI29" s="152" t="s">
        <v>888</v>
      </c>
      <c r="CUJ29" s="152" t="s">
        <v>888</v>
      </c>
      <c r="CUK29" s="152" t="s">
        <v>888</v>
      </c>
      <c r="CUL29" s="152" t="s">
        <v>888</v>
      </c>
      <c r="CUM29" s="152" t="s">
        <v>888</v>
      </c>
      <c r="CUN29" s="152" t="s">
        <v>888</v>
      </c>
      <c r="CUO29" s="152" t="s">
        <v>888</v>
      </c>
      <c r="CUP29" s="152" t="s">
        <v>888</v>
      </c>
      <c r="CUQ29" s="152" t="s">
        <v>888</v>
      </c>
      <c r="CUR29" s="152" t="s">
        <v>888</v>
      </c>
      <c r="CUS29" s="152" t="s">
        <v>888</v>
      </c>
      <c r="CUT29" s="152" t="s">
        <v>888</v>
      </c>
      <c r="CUU29" s="152" t="s">
        <v>888</v>
      </c>
      <c r="CUV29" s="152" t="s">
        <v>888</v>
      </c>
      <c r="CUW29" s="152" t="s">
        <v>888</v>
      </c>
      <c r="CUX29" s="152" t="s">
        <v>888</v>
      </c>
      <c r="CUY29" s="152" t="s">
        <v>888</v>
      </c>
      <c r="CUZ29" s="152" t="s">
        <v>888</v>
      </c>
      <c r="CVA29" s="152" t="s">
        <v>888</v>
      </c>
      <c r="CVB29" s="152" t="s">
        <v>888</v>
      </c>
      <c r="CVC29" s="152" t="s">
        <v>888</v>
      </c>
      <c r="CVD29" s="152" t="s">
        <v>888</v>
      </c>
      <c r="CVE29" s="152" t="s">
        <v>888</v>
      </c>
      <c r="CVF29" s="152" t="s">
        <v>888</v>
      </c>
      <c r="CVG29" s="152" t="s">
        <v>888</v>
      </c>
      <c r="CVH29" s="152" t="s">
        <v>888</v>
      </c>
      <c r="CVI29" s="152" t="s">
        <v>888</v>
      </c>
      <c r="CVJ29" s="152" t="s">
        <v>888</v>
      </c>
      <c r="CVK29" s="152" t="s">
        <v>888</v>
      </c>
      <c r="CVL29" s="152" t="s">
        <v>888</v>
      </c>
      <c r="CVM29" s="152" t="s">
        <v>888</v>
      </c>
      <c r="CVN29" s="152" t="s">
        <v>888</v>
      </c>
      <c r="CVO29" s="152" t="s">
        <v>888</v>
      </c>
      <c r="CVP29" s="152" t="s">
        <v>888</v>
      </c>
      <c r="CVQ29" s="152" t="s">
        <v>888</v>
      </c>
      <c r="CVR29" s="152" t="s">
        <v>888</v>
      </c>
      <c r="CVS29" s="152" t="s">
        <v>888</v>
      </c>
      <c r="CVT29" s="152" t="s">
        <v>888</v>
      </c>
      <c r="CVU29" s="152" t="s">
        <v>888</v>
      </c>
      <c r="CVV29" s="152" t="s">
        <v>888</v>
      </c>
      <c r="CVW29" s="152" t="s">
        <v>888</v>
      </c>
      <c r="CVX29" s="152" t="s">
        <v>888</v>
      </c>
      <c r="CVY29" s="152" t="s">
        <v>888</v>
      </c>
      <c r="CVZ29" s="152" t="s">
        <v>888</v>
      </c>
      <c r="CWA29" s="152" t="s">
        <v>888</v>
      </c>
      <c r="CWB29" s="152" t="s">
        <v>888</v>
      </c>
      <c r="CWC29" s="152" t="s">
        <v>888</v>
      </c>
      <c r="CWD29" s="152" t="s">
        <v>888</v>
      </c>
      <c r="CWE29" s="152" t="s">
        <v>888</v>
      </c>
      <c r="CWF29" s="152" t="s">
        <v>888</v>
      </c>
      <c r="CWG29" s="152" t="s">
        <v>888</v>
      </c>
      <c r="CWH29" s="152" t="s">
        <v>888</v>
      </c>
      <c r="CWI29" s="152" t="s">
        <v>888</v>
      </c>
      <c r="CWJ29" s="152" t="s">
        <v>888</v>
      </c>
      <c r="CWK29" s="152" t="s">
        <v>888</v>
      </c>
      <c r="CWL29" s="152" t="s">
        <v>888</v>
      </c>
      <c r="CWM29" s="152" t="s">
        <v>888</v>
      </c>
      <c r="CWN29" s="152" t="s">
        <v>888</v>
      </c>
      <c r="CWO29" s="152" t="s">
        <v>888</v>
      </c>
      <c r="CWP29" s="152" t="s">
        <v>888</v>
      </c>
      <c r="CWQ29" s="152" t="s">
        <v>888</v>
      </c>
      <c r="CWR29" s="152" t="s">
        <v>888</v>
      </c>
      <c r="CWS29" s="152" t="s">
        <v>888</v>
      </c>
      <c r="CWT29" s="152" t="s">
        <v>888</v>
      </c>
      <c r="CWU29" s="152" t="s">
        <v>888</v>
      </c>
      <c r="CWV29" s="152" t="s">
        <v>888</v>
      </c>
      <c r="CWW29" s="152" t="s">
        <v>888</v>
      </c>
      <c r="CWX29" s="152" t="s">
        <v>888</v>
      </c>
      <c r="CWY29" s="152" t="s">
        <v>888</v>
      </c>
      <c r="CWZ29" s="152" t="s">
        <v>888</v>
      </c>
      <c r="CXA29" s="152" t="s">
        <v>888</v>
      </c>
      <c r="CXB29" s="152" t="s">
        <v>888</v>
      </c>
      <c r="CXC29" s="152" t="s">
        <v>888</v>
      </c>
      <c r="CXD29" s="152" t="s">
        <v>888</v>
      </c>
      <c r="CXE29" s="152" t="s">
        <v>888</v>
      </c>
      <c r="CXF29" s="152" t="s">
        <v>888</v>
      </c>
      <c r="CXG29" s="152" t="s">
        <v>888</v>
      </c>
      <c r="CXH29" s="152" t="s">
        <v>888</v>
      </c>
      <c r="CXI29" s="152" t="s">
        <v>888</v>
      </c>
      <c r="CXJ29" s="152" t="s">
        <v>888</v>
      </c>
      <c r="CXK29" s="152" t="s">
        <v>888</v>
      </c>
      <c r="CXL29" s="152" t="s">
        <v>888</v>
      </c>
      <c r="CXM29" s="152" t="s">
        <v>888</v>
      </c>
      <c r="CXN29" s="152" t="s">
        <v>888</v>
      </c>
      <c r="CXO29" s="152" t="s">
        <v>888</v>
      </c>
      <c r="CXP29" s="152" t="s">
        <v>888</v>
      </c>
      <c r="CXQ29" s="152" t="s">
        <v>888</v>
      </c>
      <c r="CXR29" s="152" t="s">
        <v>888</v>
      </c>
      <c r="CXS29" s="152" t="s">
        <v>888</v>
      </c>
      <c r="CXT29" s="152" t="s">
        <v>888</v>
      </c>
      <c r="CXU29" s="152" t="s">
        <v>888</v>
      </c>
      <c r="CXV29" s="152" t="s">
        <v>888</v>
      </c>
      <c r="CXW29" s="152" t="s">
        <v>888</v>
      </c>
      <c r="CXX29" s="152" t="s">
        <v>888</v>
      </c>
      <c r="CXY29" s="152" t="s">
        <v>888</v>
      </c>
      <c r="CXZ29" s="152" t="s">
        <v>888</v>
      </c>
      <c r="CYA29" s="152" t="s">
        <v>888</v>
      </c>
      <c r="CYB29" s="152" t="s">
        <v>888</v>
      </c>
      <c r="CYC29" s="152" t="s">
        <v>888</v>
      </c>
      <c r="CYD29" s="152" t="s">
        <v>888</v>
      </c>
      <c r="CYE29" s="152" t="s">
        <v>888</v>
      </c>
      <c r="CYF29" s="152" t="s">
        <v>888</v>
      </c>
      <c r="CYG29" s="152" t="s">
        <v>888</v>
      </c>
      <c r="CYH29" s="152" t="s">
        <v>888</v>
      </c>
      <c r="CYI29" s="152" t="s">
        <v>888</v>
      </c>
      <c r="CYJ29" s="152" t="s">
        <v>888</v>
      </c>
      <c r="CYK29" s="152" t="s">
        <v>888</v>
      </c>
      <c r="CYL29" s="152" t="s">
        <v>888</v>
      </c>
      <c r="CYM29" s="152" t="s">
        <v>888</v>
      </c>
      <c r="CYN29" s="152" t="s">
        <v>888</v>
      </c>
      <c r="CYO29" s="152" t="s">
        <v>888</v>
      </c>
      <c r="CYP29" s="152" t="s">
        <v>888</v>
      </c>
      <c r="CYQ29" s="152" t="s">
        <v>888</v>
      </c>
      <c r="CYR29" s="152" t="s">
        <v>888</v>
      </c>
      <c r="CYS29" s="152" t="s">
        <v>888</v>
      </c>
      <c r="CYT29" s="152" t="s">
        <v>888</v>
      </c>
      <c r="CYU29" s="152" t="s">
        <v>888</v>
      </c>
      <c r="CYV29" s="152" t="s">
        <v>888</v>
      </c>
      <c r="CYW29" s="152" t="s">
        <v>888</v>
      </c>
      <c r="CYX29" s="152" t="s">
        <v>888</v>
      </c>
      <c r="CYY29" s="152" t="s">
        <v>888</v>
      </c>
      <c r="CYZ29" s="152" t="s">
        <v>888</v>
      </c>
      <c r="CZA29" s="152" t="s">
        <v>888</v>
      </c>
      <c r="CZB29" s="152" t="s">
        <v>888</v>
      </c>
      <c r="CZC29" s="152" t="s">
        <v>888</v>
      </c>
      <c r="CZD29" s="152" t="s">
        <v>888</v>
      </c>
      <c r="CZE29" s="152" t="s">
        <v>888</v>
      </c>
      <c r="CZF29" s="152" t="s">
        <v>888</v>
      </c>
      <c r="CZG29" s="152" t="s">
        <v>888</v>
      </c>
      <c r="CZH29" s="152" t="s">
        <v>888</v>
      </c>
      <c r="CZI29" s="152" t="s">
        <v>888</v>
      </c>
      <c r="CZJ29" s="152" t="s">
        <v>888</v>
      </c>
      <c r="CZK29" s="152" t="s">
        <v>888</v>
      </c>
      <c r="CZL29" s="152" t="s">
        <v>888</v>
      </c>
      <c r="CZM29" s="152" t="s">
        <v>888</v>
      </c>
      <c r="CZN29" s="152" t="s">
        <v>888</v>
      </c>
      <c r="CZO29" s="152" t="s">
        <v>888</v>
      </c>
      <c r="CZP29" s="152" t="s">
        <v>888</v>
      </c>
      <c r="CZQ29" s="152" t="s">
        <v>888</v>
      </c>
      <c r="CZR29" s="152" t="s">
        <v>888</v>
      </c>
      <c r="CZS29" s="152" t="s">
        <v>888</v>
      </c>
      <c r="CZT29" s="152" t="s">
        <v>888</v>
      </c>
      <c r="CZU29" s="152" t="s">
        <v>888</v>
      </c>
      <c r="CZV29" s="152" t="s">
        <v>888</v>
      </c>
      <c r="CZW29" s="152" t="s">
        <v>888</v>
      </c>
      <c r="CZX29" s="152" t="s">
        <v>888</v>
      </c>
      <c r="CZY29" s="152" t="s">
        <v>888</v>
      </c>
      <c r="CZZ29" s="152" t="s">
        <v>888</v>
      </c>
      <c r="DAA29" s="152" t="s">
        <v>888</v>
      </c>
      <c r="DAB29" s="152" t="s">
        <v>888</v>
      </c>
      <c r="DAC29" s="152" t="s">
        <v>888</v>
      </c>
      <c r="DAD29" s="152" t="s">
        <v>888</v>
      </c>
      <c r="DAE29" s="152" t="s">
        <v>888</v>
      </c>
      <c r="DAF29" s="152" t="s">
        <v>888</v>
      </c>
      <c r="DAG29" s="152" t="s">
        <v>888</v>
      </c>
      <c r="DAH29" s="152" t="s">
        <v>888</v>
      </c>
      <c r="DAI29" s="152" t="s">
        <v>888</v>
      </c>
      <c r="DAJ29" s="152" t="s">
        <v>888</v>
      </c>
      <c r="DAK29" s="152" t="s">
        <v>888</v>
      </c>
      <c r="DAL29" s="152" t="s">
        <v>888</v>
      </c>
      <c r="DAM29" s="152" t="s">
        <v>888</v>
      </c>
      <c r="DAN29" s="152" t="s">
        <v>888</v>
      </c>
      <c r="DAO29" s="152" t="s">
        <v>888</v>
      </c>
      <c r="DAP29" s="152" t="s">
        <v>888</v>
      </c>
      <c r="DAQ29" s="152" t="s">
        <v>888</v>
      </c>
      <c r="DAR29" s="152" t="s">
        <v>888</v>
      </c>
      <c r="DAS29" s="152" t="s">
        <v>888</v>
      </c>
      <c r="DAT29" s="152" t="s">
        <v>888</v>
      </c>
      <c r="DAU29" s="152" t="s">
        <v>888</v>
      </c>
      <c r="DAV29" s="152" t="s">
        <v>888</v>
      </c>
      <c r="DAW29" s="152" t="s">
        <v>888</v>
      </c>
      <c r="DAX29" s="152" t="s">
        <v>888</v>
      </c>
      <c r="DAY29" s="152" t="s">
        <v>888</v>
      </c>
      <c r="DAZ29" s="152" t="s">
        <v>888</v>
      </c>
      <c r="DBA29" s="152" t="s">
        <v>888</v>
      </c>
      <c r="DBB29" s="152" t="s">
        <v>888</v>
      </c>
      <c r="DBC29" s="152" t="s">
        <v>888</v>
      </c>
      <c r="DBD29" s="152" t="s">
        <v>888</v>
      </c>
      <c r="DBE29" s="152" t="s">
        <v>888</v>
      </c>
      <c r="DBF29" s="152" t="s">
        <v>888</v>
      </c>
      <c r="DBG29" s="152" t="s">
        <v>888</v>
      </c>
      <c r="DBH29" s="152" t="s">
        <v>888</v>
      </c>
      <c r="DBI29" s="152" t="s">
        <v>888</v>
      </c>
      <c r="DBJ29" s="152" t="s">
        <v>888</v>
      </c>
      <c r="DBK29" s="152" t="s">
        <v>888</v>
      </c>
      <c r="DBL29" s="152" t="s">
        <v>888</v>
      </c>
      <c r="DBM29" s="152" t="s">
        <v>888</v>
      </c>
      <c r="DBN29" s="152" t="s">
        <v>888</v>
      </c>
      <c r="DBO29" s="152" t="s">
        <v>888</v>
      </c>
      <c r="DBP29" s="152" t="s">
        <v>888</v>
      </c>
      <c r="DBQ29" s="152" t="s">
        <v>888</v>
      </c>
      <c r="DBR29" s="152" t="s">
        <v>888</v>
      </c>
      <c r="DBS29" s="152" t="s">
        <v>888</v>
      </c>
      <c r="DBT29" s="152" t="s">
        <v>888</v>
      </c>
      <c r="DBU29" s="152" t="s">
        <v>888</v>
      </c>
      <c r="DBV29" s="152" t="s">
        <v>888</v>
      </c>
      <c r="DBW29" s="152" t="s">
        <v>888</v>
      </c>
      <c r="DBX29" s="152" t="s">
        <v>888</v>
      </c>
      <c r="DBY29" s="152" t="s">
        <v>888</v>
      </c>
      <c r="DBZ29" s="152" t="s">
        <v>888</v>
      </c>
      <c r="DCA29" s="152" t="s">
        <v>888</v>
      </c>
      <c r="DCB29" s="152" t="s">
        <v>888</v>
      </c>
      <c r="DCC29" s="152" t="s">
        <v>888</v>
      </c>
      <c r="DCD29" s="152" t="s">
        <v>888</v>
      </c>
      <c r="DCE29" s="152" t="s">
        <v>888</v>
      </c>
      <c r="DCF29" s="152" t="s">
        <v>888</v>
      </c>
      <c r="DCG29" s="152" t="s">
        <v>888</v>
      </c>
      <c r="DCH29" s="152" t="s">
        <v>888</v>
      </c>
      <c r="DCI29" s="152" t="s">
        <v>888</v>
      </c>
      <c r="DCJ29" s="152" t="s">
        <v>888</v>
      </c>
      <c r="DCK29" s="152" t="s">
        <v>888</v>
      </c>
      <c r="DCL29" s="152" t="s">
        <v>888</v>
      </c>
      <c r="DCM29" s="152" t="s">
        <v>888</v>
      </c>
      <c r="DCN29" s="152" t="s">
        <v>888</v>
      </c>
      <c r="DCO29" s="152" t="s">
        <v>888</v>
      </c>
      <c r="DCP29" s="152" t="s">
        <v>888</v>
      </c>
      <c r="DCQ29" s="152" t="s">
        <v>888</v>
      </c>
      <c r="DCR29" s="152" t="s">
        <v>888</v>
      </c>
      <c r="DCS29" s="152" t="s">
        <v>888</v>
      </c>
      <c r="DCT29" s="152" t="s">
        <v>888</v>
      </c>
      <c r="DCU29" s="152" t="s">
        <v>888</v>
      </c>
      <c r="DCV29" s="152" t="s">
        <v>888</v>
      </c>
      <c r="DCW29" s="152" t="s">
        <v>888</v>
      </c>
      <c r="DCX29" s="152" t="s">
        <v>888</v>
      </c>
      <c r="DCY29" s="152" t="s">
        <v>888</v>
      </c>
      <c r="DCZ29" s="152" t="s">
        <v>888</v>
      </c>
      <c r="DDA29" s="152" t="s">
        <v>888</v>
      </c>
      <c r="DDB29" s="152" t="s">
        <v>888</v>
      </c>
      <c r="DDC29" s="152" t="s">
        <v>888</v>
      </c>
      <c r="DDD29" s="152" t="s">
        <v>888</v>
      </c>
      <c r="DDE29" s="152" t="s">
        <v>888</v>
      </c>
      <c r="DDF29" s="152" t="s">
        <v>888</v>
      </c>
      <c r="DDG29" s="152" t="s">
        <v>888</v>
      </c>
      <c r="DDH29" s="152" t="s">
        <v>888</v>
      </c>
      <c r="DDI29" s="152" t="s">
        <v>888</v>
      </c>
      <c r="DDJ29" s="152" t="s">
        <v>888</v>
      </c>
      <c r="DDK29" s="152" t="s">
        <v>888</v>
      </c>
      <c r="DDL29" s="152" t="s">
        <v>888</v>
      </c>
      <c r="DDM29" s="152" t="s">
        <v>888</v>
      </c>
      <c r="DDN29" s="152" t="s">
        <v>888</v>
      </c>
      <c r="DDO29" s="152" t="s">
        <v>888</v>
      </c>
      <c r="DDP29" s="152" t="s">
        <v>888</v>
      </c>
      <c r="DDQ29" s="152" t="s">
        <v>888</v>
      </c>
      <c r="DDR29" s="152" t="s">
        <v>888</v>
      </c>
      <c r="DDS29" s="152" t="s">
        <v>888</v>
      </c>
      <c r="DDT29" s="152" t="s">
        <v>888</v>
      </c>
      <c r="DDU29" s="152" t="s">
        <v>888</v>
      </c>
      <c r="DDV29" s="152" t="s">
        <v>888</v>
      </c>
      <c r="DDW29" s="152" t="s">
        <v>888</v>
      </c>
      <c r="DDX29" s="152" t="s">
        <v>888</v>
      </c>
      <c r="DDY29" s="152" t="s">
        <v>888</v>
      </c>
      <c r="DDZ29" s="152" t="s">
        <v>888</v>
      </c>
      <c r="DEA29" s="152" t="s">
        <v>888</v>
      </c>
      <c r="DEB29" s="152" t="s">
        <v>888</v>
      </c>
      <c r="DEC29" s="152" t="s">
        <v>888</v>
      </c>
      <c r="DED29" s="152" t="s">
        <v>888</v>
      </c>
      <c r="DEE29" s="152" t="s">
        <v>888</v>
      </c>
      <c r="DEF29" s="152" t="s">
        <v>888</v>
      </c>
      <c r="DEG29" s="152" t="s">
        <v>888</v>
      </c>
      <c r="DEH29" s="152" t="s">
        <v>888</v>
      </c>
      <c r="DEI29" s="152" t="s">
        <v>888</v>
      </c>
      <c r="DEJ29" s="152" t="s">
        <v>888</v>
      </c>
      <c r="DEK29" s="152" t="s">
        <v>888</v>
      </c>
      <c r="DEL29" s="152" t="s">
        <v>888</v>
      </c>
      <c r="DEM29" s="152" t="s">
        <v>888</v>
      </c>
      <c r="DEN29" s="152" t="s">
        <v>888</v>
      </c>
      <c r="DEO29" s="152" t="s">
        <v>888</v>
      </c>
      <c r="DEP29" s="152" t="s">
        <v>888</v>
      </c>
      <c r="DEQ29" s="152" t="s">
        <v>888</v>
      </c>
      <c r="DER29" s="152" t="s">
        <v>888</v>
      </c>
      <c r="DES29" s="152" t="s">
        <v>888</v>
      </c>
      <c r="DET29" s="152" t="s">
        <v>888</v>
      </c>
      <c r="DEU29" s="152" t="s">
        <v>888</v>
      </c>
      <c r="DEV29" s="152" t="s">
        <v>888</v>
      </c>
      <c r="DEW29" s="152" t="s">
        <v>888</v>
      </c>
      <c r="DEX29" s="152" t="s">
        <v>888</v>
      </c>
      <c r="DEY29" s="152" t="s">
        <v>888</v>
      </c>
      <c r="DEZ29" s="152" t="s">
        <v>888</v>
      </c>
      <c r="DFA29" s="152" t="s">
        <v>888</v>
      </c>
      <c r="DFB29" s="152" t="s">
        <v>888</v>
      </c>
      <c r="DFC29" s="152" t="s">
        <v>888</v>
      </c>
      <c r="DFD29" s="152" t="s">
        <v>888</v>
      </c>
      <c r="DFE29" s="152" t="s">
        <v>888</v>
      </c>
      <c r="DFF29" s="152" t="s">
        <v>888</v>
      </c>
      <c r="DFG29" s="152" t="s">
        <v>888</v>
      </c>
      <c r="DFH29" s="152" t="s">
        <v>888</v>
      </c>
      <c r="DFI29" s="152" t="s">
        <v>888</v>
      </c>
      <c r="DFJ29" s="152" t="s">
        <v>888</v>
      </c>
      <c r="DFK29" s="152" t="s">
        <v>888</v>
      </c>
      <c r="DFL29" s="152" t="s">
        <v>888</v>
      </c>
      <c r="DFM29" s="152" t="s">
        <v>888</v>
      </c>
      <c r="DFN29" s="152" t="s">
        <v>888</v>
      </c>
      <c r="DFO29" s="152" t="s">
        <v>888</v>
      </c>
      <c r="DFP29" s="152" t="s">
        <v>888</v>
      </c>
      <c r="DFQ29" s="152" t="s">
        <v>888</v>
      </c>
      <c r="DFR29" s="152" t="s">
        <v>888</v>
      </c>
      <c r="DFS29" s="152" t="s">
        <v>888</v>
      </c>
      <c r="DFT29" s="152" t="s">
        <v>888</v>
      </c>
      <c r="DFU29" s="152" t="s">
        <v>888</v>
      </c>
      <c r="DFV29" s="152" t="s">
        <v>888</v>
      </c>
      <c r="DFW29" s="152" t="s">
        <v>888</v>
      </c>
      <c r="DFX29" s="152" t="s">
        <v>888</v>
      </c>
      <c r="DFY29" s="152" t="s">
        <v>888</v>
      </c>
      <c r="DFZ29" s="152" t="s">
        <v>888</v>
      </c>
      <c r="DGA29" s="152" t="s">
        <v>888</v>
      </c>
      <c r="DGB29" s="152" t="s">
        <v>888</v>
      </c>
      <c r="DGC29" s="152" t="s">
        <v>888</v>
      </c>
      <c r="DGD29" s="152" t="s">
        <v>888</v>
      </c>
      <c r="DGE29" s="152" t="s">
        <v>888</v>
      </c>
      <c r="DGF29" s="152" t="s">
        <v>888</v>
      </c>
      <c r="DGG29" s="152" t="s">
        <v>888</v>
      </c>
      <c r="DGH29" s="152" t="s">
        <v>888</v>
      </c>
      <c r="DGI29" s="152" t="s">
        <v>888</v>
      </c>
      <c r="DGJ29" s="152" t="s">
        <v>888</v>
      </c>
      <c r="DGK29" s="152" t="s">
        <v>888</v>
      </c>
      <c r="DGL29" s="152" t="s">
        <v>888</v>
      </c>
      <c r="DGM29" s="152" t="s">
        <v>888</v>
      </c>
      <c r="DGN29" s="152" t="s">
        <v>888</v>
      </c>
      <c r="DGO29" s="152" t="s">
        <v>888</v>
      </c>
      <c r="DGP29" s="152" t="s">
        <v>888</v>
      </c>
      <c r="DGQ29" s="152" t="s">
        <v>888</v>
      </c>
      <c r="DGR29" s="152" t="s">
        <v>888</v>
      </c>
      <c r="DGS29" s="152" t="s">
        <v>888</v>
      </c>
      <c r="DGT29" s="152" t="s">
        <v>888</v>
      </c>
      <c r="DGU29" s="152" t="s">
        <v>888</v>
      </c>
      <c r="DGV29" s="152" t="s">
        <v>888</v>
      </c>
      <c r="DGW29" s="152" t="s">
        <v>888</v>
      </c>
      <c r="DGX29" s="152" t="s">
        <v>888</v>
      </c>
      <c r="DGY29" s="152" t="s">
        <v>888</v>
      </c>
      <c r="DGZ29" s="152" t="s">
        <v>888</v>
      </c>
      <c r="DHA29" s="152" t="s">
        <v>888</v>
      </c>
      <c r="DHB29" s="152" t="s">
        <v>888</v>
      </c>
      <c r="DHC29" s="152" t="s">
        <v>888</v>
      </c>
      <c r="DHD29" s="152" t="s">
        <v>888</v>
      </c>
      <c r="DHE29" s="152" t="s">
        <v>888</v>
      </c>
      <c r="DHF29" s="152" t="s">
        <v>888</v>
      </c>
      <c r="DHG29" s="152" t="s">
        <v>888</v>
      </c>
      <c r="DHH29" s="152" t="s">
        <v>888</v>
      </c>
      <c r="DHI29" s="152" t="s">
        <v>888</v>
      </c>
      <c r="DHJ29" s="152" t="s">
        <v>888</v>
      </c>
      <c r="DHK29" s="152" t="s">
        <v>888</v>
      </c>
      <c r="DHL29" s="152" t="s">
        <v>888</v>
      </c>
      <c r="DHM29" s="152" t="s">
        <v>888</v>
      </c>
      <c r="DHN29" s="152" t="s">
        <v>888</v>
      </c>
      <c r="DHO29" s="152" t="s">
        <v>888</v>
      </c>
      <c r="DHP29" s="152" t="s">
        <v>888</v>
      </c>
      <c r="DHQ29" s="152" t="s">
        <v>888</v>
      </c>
      <c r="DHR29" s="152" t="s">
        <v>888</v>
      </c>
      <c r="DHS29" s="152" t="s">
        <v>888</v>
      </c>
      <c r="DHT29" s="152" t="s">
        <v>888</v>
      </c>
      <c r="DHU29" s="152" t="s">
        <v>888</v>
      </c>
      <c r="DHV29" s="152" t="s">
        <v>888</v>
      </c>
      <c r="DHW29" s="152" t="s">
        <v>888</v>
      </c>
      <c r="DHX29" s="152" t="s">
        <v>888</v>
      </c>
      <c r="DHY29" s="152" t="s">
        <v>888</v>
      </c>
      <c r="DHZ29" s="152" t="s">
        <v>888</v>
      </c>
      <c r="DIA29" s="152" t="s">
        <v>888</v>
      </c>
      <c r="DIB29" s="152" t="s">
        <v>888</v>
      </c>
      <c r="DIC29" s="152" t="s">
        <v>888</v>
      </c>
      <c r="DID29" s="152" t="s">
        <v>888</v>
      </c>
      <c r="DIE29" s="152" t="s">
        <v>888</v>
      </c>
      <c r="DIF29" s="152" t="s">
        <v>888</v>
      </c>
      <c r="DIG29" s="152" t="s">
        <v>888</v>
      </c>
      <c r="DIH29" s="152" t="s">
        <v>888</v>
      </c>
      <c r="DII29" s="152" t="s">
        <v>888</v>
      </c>
      <c r="DIJ29" s="152" t="s">
        <v>888</v>
      </c>
      <c r="DIK29" s="152" t="s">
        <v>888</v>
      </c>
      <c r="DIL29" s="152" t="s">
        <v>888</v>
      </c>
      <c r="DIM29" s="152" t="s">
        <v>888</v>
      </c>
      <c r="DIN29" s="152" t="s">
        <v>888</v>
      </c>
      <c r="DIO29" s="152" t="s">
        <v>888</v>
      </c>
      <c r="DIP29" s="152" t="s">
        <v>888</v>
      </c>
      <c r="DIQ29" s="152" t="s">
        <v>888</v>
      </c>
      <c r="DIR29" s="152" t="s">
        <v>888</v>
      </c>
      <c r="DIS29" s="152" t="s">
        <v>888</v>
      </c>
      <c r="DIT29" s="152" t="s">
        <v>888</v>
      </c>
      <c r="DIU29" s="152" t="s">
        <v>888</v>
      </c>
      <c r="DIV29" s="152" t="s">
        <v>888</v>
      </c>
      <c r="DIW29" s="152" t="s">
        <v>888</v>
      </c>
      <c r="DIX29" s="152" t="s">
        <v>888</v>
      </c>
      <c r="DIY29" s="152" t="s">
        <v>888</v>
      </c>
      <c r="DIZ29" s="152" t="s">
        <v>888</v>
      </c>
      <c r="DJA29" s="152" t="s">
        <v>888</v>
      </c>
      <c r="DJB29" s="152" t="s">
        <v>888</v>
      </c>
      <c r="DJC29" s="152" t="s">
        <v>888</v>
      </c>
      <c r="DJD29" s="152" t="s">
        <v>888</v>
      </c>
      <c r="DJE29" s="152" t="s">
        <v>888</v>
      </c>
      <c r="DJF29" s="152" t="s">
        <v>888</v>
      </c>
      <c r="DJG29" s="152" t="s">
        <v>888</v>
      </c>
      <c r="DJH29" s="152" t="s">
        <v>888</v>
      </c>
      <c r="DJI29" s="152" t="s">
        <v>888</v>
      </c>
      <c r="DJJ29" s="152" t="s">
        <v>888</v>
      </c>
      <c r="DJK29" s="152" t="s">
        <v>888</v>
      </c>
      <c r="DJL29" s="152" t="s">
        <v>888</v>
      </c>
      <c r="DJM29" s="152" t="s">
        <v>888</v>
      </c>
      <c r="DJN29" s="152" t="s">
        <v>888</v>
      </c>
      <c r="DJO29" s="152" t="s">
        <v>888</v>
      </c>
      <c r="DJP29" s="152" t="s">
        <v>888</v>
      </c>
      <c r="DJQ29" s="152" t="s">
        <v>888</v>
      </c>
      <c r="DJR29" s="152" t="s">
        <v>888</v>
      </c>
      <c r="DJS29" s="152" t="s">
        <v>888</v>
      </c>
      <c r="DJT29" s="152" t="s">
        <v>888</v>
      </c>
      <c r="DJU29" s="152" t="s">
        <v>888</v>
      </c>
      <c r="DJV29" s="152" t="s">
        <v>888</v>
      </c>
      <c r="DJW29" s="152" t="s">
        <v>888</v>
      </c>
      <c r="DJX29" s="152" t="s">
        <v>888</v>
      </c>
      <c r="DJY29" s="152" t="s">
        <v>888</v>
      </c>
      <c r="DJZ29" s="152" t="s">
        <v>888</v>
      </c>
      <c r="DKA29" s="152" t="s">
        <v>888</v>
      </c>
      <c r="DKB29" s="152" t="s">
        <v>888</v>
      </c>
      <c r="DKC29" s="152" t="s">
        <v>888</v>
      </c>
      <c r="DKD29" s="152" t="s">
        <v>888</v>
      </c>
      <c r="DKE29" s="152" t="s">
        <v>888</v>
      </c>
      <c r="DKF29" s="152" t="s">
        <v>888</v>
      </c>
      <c r="DKG29" s="152" t="s">
        <v>888</v>
      </c>
      <c r="DKH29" s="152" t="s">
        <v>888</v>
      </c>
      <c r="DKI29" s="152" t="s">
        <v>888</v>
      </c>
      <c r="DKJ29" s="152" t="s">
        <v>888</v>
      </c>
      <c r="DKK29" s="152" t="s">
        <v>888</v>
      </c>
      <c r="DKL29" s="152" t="s">
        <v>888</v>
      </c>
      <c r="DKM29" s="152" t="s">
        <v>888</v>
      </c>
      <c r="DKN29" s="152" t="s">
        <v>888</v>
      </c>
      <c r="DKO29" s="152" t="s">
        <v>888</v>
      </c>
      <c r="DKP29" s="152" t="s">
        <v>888</v>
      </c>
      <c r="DKQ29" s="152" t="s">
        <v>888</v>
      </c>
      <c r="DKR29" s="152" t="s">
        <v>888</v>
      </c>
      <c r="DKS29" s="152" t="s">
        <v>888</v>
      </c>
      <c r="DKT29" s="152" t="s">
        <v>888</v>
      </c>
      <c r="DKU29" s="152" t="s">
        <v>888</v>
      </c>
      <c r="DKV29" s="152" t="s">
        <v>888</v>
      </c>
      <c r="DKW29" s="152" t="s">
        <v>888</v>
      </c>
      <c r="DKX29" s="152" t="s">
        <v>888</v>
      </c>
      <c r="DKY29" s="152" t="s">
        <v>888</v>
      </c>
      <c r="DKZ29" s="152" t="s">
        <v>888</v>
      </c>
      <c r="DLA29" s="152" t="s">
        <v>888</v>
      </c>
      <c r="DLB29" s="152" t="s">
        <v>888</v>
      </c>
      <c r="DLC29" s="152" t="s">
        <v>888</v>
      </c>
      <c r="DLD29" s="152" t="s">
        <v>888</v>
      </c>
      <c r="DLE29" s="152" t="s">
        <v>888</v>
      </c>
      <c r="DLF29" s="152" t="s">
        <v>888</v>
      </c>
      <c r="DLG29" s="152" t="s">
        <v>888</v>
      </c>
      <c r="DLH29" s="152" t="s">
        <v>888</v>
      </c>
      <c r="DLI29" s="152" t="s">
        <v>888</v>
      </c>
      <c r="DLJ29" s="152" t="s">
        <v>888</v>
      </c>
      <c r="DLK29" s="152" t="s">
        <v>888</v>
      </c>
      <c r="DLL29" s="152" t="s">
        <v>888</v>
      </c>
      <c r="DLM29" s="152" t="s">
        <v>888</v>
      </c>
      <c r="DLN29" s="152" t="s">
        <v>888</v>
      </c>
      <c r="DLO29" s="152" t="s">
        <v>888</v>
      </c>
      <c r="DLP29" s="152" t="s">
        <v>888</v>
      </c>
      <c r="DLQ29" s="152" t="s">
        <v>888</v>
      </c>
      <c r="DLR29" s="152" t="s">
        <v>888</v>
      </c>
      <c r="DLS29" s="152" t="s">
        <v>888</v>
      </c>
      <c r="DLT29" s="152" t="s">
        <v>888</v>
      </c>
      <c r="DLU29" s="152" t="s">
        <v>888</v>
      </c>
      <c r="DLV29" s="152" t="s">
        <v>888</v>
      </c>
      <c r="DLW29" s="152" t="s">
        <v>888</v>
      </c>
      <c r="DLX29" s="152" t="s">
        <v>888</v>
      </c>
      <c r="DLY29" s="152" t="s">
        <v>888</v>
      </c>
      <c r="DLZ29" s="152" t="s">
        <v>888</v>
      </c>
      <c r="DMA29" s="152" t="s">
        <v>888</v>
      </c>
      <c r="DMB29" s="152" t="s">
        <v>888</v>
      </c>
      <c r="DMC29" s="152" t="s">
        <v>888</v>
      </c>
      <c r="DMD29" s="152" t="s">
        <v>888</v>
      </c>
      <c r="DME29" s="152" t="s">
        <v>888</v>
      </c>
      <c r="DMF29" s="152" t="s">
        <v>888</v>
      </c>
      <c r="DMG29" s="152" t="s">
        <v>888</v>
      </c>
      <c r="DMH29" s="152" t="s">
        <v>888</v>
      </c>
      <c r="DMI29" s="152" t="s">
        <v>888</v>
      </c>
      <c r="DMJ29" s="152" t="s">
        <v>888</v>
      </c>
      <c r="DMK29" s="152" t="s">
        <v>888</v>
      </c>
      <c r="DML29" s="152" t="s">
        <v>888</v>
      </c>
      <c r="DMM29" s="152" t="s">
        <v>888</v>
      </c>
      <c r="DMN29" s="152" t="s">
        <v>888</v>
      </c>
      <c r="DMO29" s="152" t="s">
        <v>888</v>
      </c>
      <c r="DMP29" s="152" t="s">
        <v>888</v>
      </c>
      <c r="DMQ29" s="152" t="s">
        <v>888</v>
      </c>
      <c r="DMR29" s="152" t="s">
        <v>888</v>
      </c>
      <c r="DMS29" s="152" t="s">
        <v>888</v>
      </c>
      <c r="DMT29" s="152" t="s">
        <v>888</v>
      </c>
      <c r="DMU29" s="152" t="s">
        <v>888</v>
      </c>
      <c r="DMV29" s="152" t="s">
        <v>888</v>
      </c>
      <c r="DMW29" s="152" t="s">
        <v>888</v>
      </c>
      <c r="DMX29" s="152" t="s">
        <v>888</v>
      </c>
      <c r="DMY29" s="152" t="s">
        <v>888</v>
      </c>
      <c r="DMZ29" s="152" t="s">
        <v>888</v>
      </c>
      <c r="DNA29" s="152" t="s">
        <v>888</v>
      </c>
      <c r="DNB29" s="152" t="s">
        <v>888</v>
      </c>
      <c r="DNC29" s="152" t="s">
        <v>888</v>
      </c>
      <c r="DND29" s="152" t="s">
        <v>888</v>
      </c>
      <c r="DNE29" s="152" t="s">
        <v>888</v>
      </c>
      <c r="DNF29" s="152" t="s">
        <v>888</v>
      </c>
      <c r="DNG29" s="152" t="s">
        <v>888</v>
      </c>
      <c r="DNH29" s="152" t="s">
        <v>888</v>
      </c>
      <c r="DNI29" s="152" t="s">
        <v>888</v>
      </c>
      <c r="DNJ29" s="152" t="s">
        <v>888</v>
      </c>
      <c r="DNK29" s="152" t="s">
        <v>888</v>
      </c>
      <c r="DNL29" s="152" t="s">
        <v>888</v>
      </c>
      <c r="DNM29" s="152" t="s">
        <v>888</v>
      </c>
      <c r="DNN29" s="152" t="s">
        <v>888</v>
      </c>
      <c r="DNO29" s="152" t="s">
        <v>888</v>
      </c>
      <c r="DNP29" s="152" t="s">
        <v>888</v>
      </c>
      <c r="DNQ29" s="152" t="s">
        <v>888</v>
      </c>
      <c r="DNR29" s="152" t="s">
        <v>888</v>
      </c>
      <c r="DNS29" s="152" t="s">
        <v>888</v>
      </c>
      <c r="DNT29" s="152" t="s">
        <v>888</v>
      </c>
      <c r="DNU29" s="152" t="s">
        <v>888</v>
      </c>
      <c r="DNV29" s="152" t="s">
        <v>888</v>
      </c>
      <c r="DNW29" s="152" t="s">
        <v>888</v>
      </c>
      <c r="DNX29" s="152" t="s">
        <v>888</v>
      </c>
      <c r="DNY29" s="152" t="s">
        <v>888</v>
      </c>
      <c r="DNZ29" s="152" t="s">
        <v>888</v>
      </c>
      <c r="DOA29" s="152" t="s">
        <v>888</v>
      </c>
      <c r="DOB29" s="152" t="s">
        <v>888</v>
      </c>
      <c r="DOC29" s="152" t="s">
        <v>888</v>
      </c>
      <c r="DOD29" s="152" t="s">
        <v>888</v>
      </c>
      <c r="DOE29" s="152" t="s">
        <v>888</v>
      </c>
      <c r="DOF29" s="152" t="s">
        <v>888</v>
      </c>
      <c r="DOG29" s="152" t="s">
        <v>888</v>
      </c>
      <c r="DOH29" s="152" t="s">
        <v>888</v>
      </c>
      <c r="DOI29" s="152" t="s">
        <v>888</v>
      </c>
      <c r="DOJ29" s="152" t="s">
        <v>888</v>
      </c>
      <c r="DOK29" s="152" t="s">
        <v>888</v>
      </c>
      <c r="DOL29" s="152" t="s">
        <v>888</v>
      </c>
      <c r="DOM29" s="152" t="s">
        <v>888</v>
      </c>
      <c r="DON29" s="152" t="s">
        <v>888</v>
      </c>
      <c r="DOO29" s="152" t="s">
        <v>888</v>
      </c>
      <c r="DOP29" s="152" t="s">
        <v>888</v>
      </c>
      <c r="DOQ29" s="152" t="s">
        <v>888</v>
      </c>
      <c r="DOR29" s="152" t="s">
        <v>888</v>
      </c>
      <c r="DOS29" s="152" t="s">
        <v>888</v>
      </c>
      <c r="DOT29" s="152" t="s">
        <v>888</v>
      </c>
      <c r="DOU29" s="152" t="s">
        <v>888</v>
      </c>
      <c r="DOV29" s="152" t="s">
        <v>888</v>
      </c>
      <c r="DOW29" s="152" t="s">
        <v>888</v>
      </c>
      <c r="DOX29" s="152" t="s">
        <v>888</v>
      </c>
      <c r="DOY29" s="152" t="s">
        <v>888</v>
      </c>
      <c r="DOZ29" s="152" t="s">
        <v>888</v>
      </c>
      <c r="DPA29" s="152" t="s">
        <v>888</v>
      </c>
      <c r="DPB29" s="152" t="s">
        <v>888</v>
      </c>
      <c r="DPC29" s="152" t="s">
        <v>888</v>
      </c>
      <c r="DPD29" s="152" t="s">
        <v>888</v>
      </c>
      <c r="DPE29" s="152" t="s">
        <v>888</v>
      </c>
      <c r="DPF29" s="152" t="s">
        <v>888</v>
      </c>
      <c r="DPG29" s="152" t="s">
        <v>888</v>
      </c>
      <c r="DPH29" s="152" t="s">
        <v>888</v>
      </c>
      <c r="DPI29" s="152" t="s">
        <v>888</v>
      </c>
      <c r="DPJ29" s="152" t="s">
        <v>888</v>
      </c>
      <c r="DPK29" s="152" t="s">
        <v>888</v>
      </c>
      <c r="DPL29" s="152" t="s">
        <v>888</v>
      </c>
      <c r="DPM29" s="152" t="s">
        <v>888</v>
      </c>
      <c r="DPN29" s="152" t="s">
        <v>888</v>
      </c>
      <c r="DPO29" s="152" t="s">
        <v>888</v>
      </c>
      <c r="DPP29" s="152" t="s">
        <v>888</v>
      </c>
      <c r="DPQ29" s="152" t="s">
        <v>888</v>
      </c>
      <c r="DPR29" s="152" t="s">
        <v>888</v>
      </c>
      <c r="DPS29" s="152" t="s">
        <v>888</v>
      </c>
      <c r="DPT29" s="152" t="s">
        <v>888</v>
      </c>
      <c r="DPU29" s="152" t="s">
        <v>888</v>
      </c>
      <c r="DPV29" s="152" t="s">
        <v>888</v>
      </c>
      <c r="DPW29" s="152" t="s">
        <v>888</v>
      </c>
      <c r="DPX29" s="152" t="s">
        <v>888</v>
      </c>
      <c r="DPY29" s="152" t="s">
        <v>888</v>
      </c>
      <c r="DPZ29" s="152" t="s">
        <v>888</v>
      </c>
      <c r="DQA29" s="152" t="s">
        <v>888</v>
      </c>
      <c r="DQB29" s="152" t="s">
        <v>888</v>
      </c>
      <c r="DQC29" s="152" t="s">
        <v>888</v>
      </c>
      <c r="DQD29" s="152" t="s">
        <v>888</v>
      </c>
      <c r="DQE29" s="152" t="s">
        <v>888</v>
      </c>
      <c r="DQF29" s="152" t="s">
        <v>888</v>
      </c>
      <c r="DQG29" s="152" t="s">
        <v>888</v>
      </c>
      <c r="DQH29" s="152" t="s">
        <v>888</v>
      </c>
      <c r="DQI29" s="152" t="s">
        <v>888</v>
      </c>
      <c r="DQJ29" s="152" t="s">
        <v>888</v>
      </c>
      <c r="DQK29" s="152" t="s">
        <v>888</v>
      </c>
      <c r="DQL29" s="152" t="s">
        <v>888</v>
      </c>
      <c r="DQM29" s="152" t="s">
        <v>888</v>
      </c>
      <c r="DQN29" s="152" t="s">
        <v>888</v>
      </c>
      <c r="DQO29" s="152" t="s">
        <v>888</v>
      </c>
      <c r="DQP29" s="152" t="s">
        <v>888</v>
      </c>
      <c r="DQQ29" s="152" t="s">
        <v>888</v>
      </c>
      <c r="DQR29" s="152" t="s">
        <v>888</v>
      </c>
      <c r="DQS29" s="152" t="s">
        <v>888</v>
      </c>
      <c r="DQT29" s="152" t="s">
        <v>888</v>
      </c>
      <c r="DQU29" s="152" t="s">
        <v>888</v>
      </c>
      <c r="DQV29" s="152" t="s">
        <v>888</v>
      </c>
      <c r="DQW29" s="152" t="s">
        <v>888</v>
      </c>
      <c r="DQX29" s="152" t="s">
        <v>888</v>
      </c>
      <c r="DQY29" s="152" t="s">
        <v>888</v>
      </c>
      <c r="DQZ29" s="152" t="s">
        <v>888</v>
      </c>
      <c r="DRA29" s="152" t="s">
        <v>888</v>
      </c>
      <c r="DRB29" s="152" t="s">
        <v>888</v>
      </c>
      <c r="DRC29" s="152" t="s">
        <v>888</v>
      </c>
      <c r="DRD29" s="152" t="s">
        <v>888</v>
      </c>
      <c r="DRE29" s="152" t="s">
        <v>888</v>
      </c>
      <c r="DRF29" s="152" t="s">
        <v>888</v>
      </c>
      <c r="DRG29" s="152" t="s">
        <v>888</v>
      </c>
      <c r="DRH29" s="152" t="s">
        <v>888</v>
      </c>
      <c r="DRI29" s="152" t="s">
        <v>888</v>
      </c>
      <c r="DRJ29" s="152" t="s">
        <v>888</v>
      </c>
      <c r="DRK29" s="152" t="s">
        <v>888</v>
      </c>
      <c r="DRL29" s="152" t="s">
        <v>888</v>
      </c>
      <c r="DRM29" s="152" t="s">
        <v>888</v>
      </c>
      <c r="DRN29" s="152" t="s">
        <v>888</v>
      </c>
      <c r="DRO29" s="152" t="s">
        <v>888</v>
      </c>
      <c r="DRP29" s="152" t="s">
        <v>888</v>
      </c>
      <c r="DRQ29" s="152" t="s">
        <v>888</v>
      </c>
      <c r="DRR29" s="152" t="s">
        <v>888</v>
      </c>
      <c r="DRS29" s="152" t="s">
        <v>888</v>
      </c>
      <c r="DRT29" s="152" t="s">
        <v>888</v>
      </c>
      <c r="DRU29" s="152" t="s">
        <v>888</v>
      </c>
      <c r="DRV29" s="152" t="s">
        <v>888</v>
      </c>
      <c r="DRW29" s="152" t="s">
        <v>888</v>
      </c>
      <c r="DRX29" s="152" t="s">
        <v>888</v>
      </c>
      <c r="DRY29" s="152" t="s">
        <v>888</v>
      </c>
      <c r="DRZ29" s="152" t="s">
        <v>888</v>
      </c>
      <c r="DSA29" s="152" t="s">
        <v>888</v>
      </c>
      <c r="DSB29" s="152" t="s">
        <v>888</v>
      </c>
      <c r="DSC29" s="152" t="s">
        <v>888</v>
      </c>
      <c r="DSD29" s="152" t="s">
        <v>888</v>
      </c>
      <c r="DSE29" s="152" t="s">
        <v>888</v>
      </c>
      <c r="DSF29" s="152" t="s">
        <v>888</v>
      </c>
      <c r="DSG29" s="152" t="s">
        <v>888</v>
      </c>
      <c r="DSH29" s="152" t="s">
        <v>888</v>
      </c>
      <c r="DSI29" s="152" t="s">
        <v>888</v>
      </c>
      <c r="DSJ29" s="152" t="s">
        <v>888</v>
      </c>
      <c r="DSK29" s="152" t="s">
        <v>888</v>
      </c>
      <c r="DSL29" s="152" t="s">
        <v>888</v>
      </c>
      <c r="DSM29" s="152" t="s">
        <v>888</v>
      </c>
      <c r="DSN29" s="152" t="s">
        <v>888</v>
      </c>
      <c r="DSO29" s="152" t="s">
        <v>888</v>
      </c>
      <c r="DSP29" s="152" t="s">
        <v>888</v>
      </c>
      <c r="DSQ29" s="152" t="s">
        <v>888</v>
      </c>
      <c r="DSR29" s="152" t="s">
        <v>888</v>
      </c>
      <c r="DSS29" s="152" t="s">
        <v>888</v>
      </c>
      <c r="DST29" s="152" t="s">
        <v>888</v>
      </c>
      <c r="DSU29" s="152" t="s">
        <v>888</v>
      </c>
      <c r="DSV29" s="152" t="s">
        <v>888</v>
      </c>
      <c r="DSW29" s="152" t="s">
        <v>888</v>
      </c>
      <c r="DSX29" s="152" t="s">
        <v>888</v>
      </c>
      <c r="DSY29" s="152" t="s">
        <v>888</v>
      </c>
      <c r="DSZ29" s="152" t="s">
        <v>888</v>
      </c>
      <c r="DTA29" s="152" t="s">
        <v>888</v>
      </c>
      <c r="DTB29" s="152" t="s">
        <v>888</v>
      </c>
      <c r="DTC29" s="152" t="s">
        <v>888</v>
      </c>
      <c r="DTD29" s="152" t="s">
        <v>888</v>
      </c>
      <c r="DTE29" s="152" t="s">
        <v>888</v>
      </c>
      <c r="DTF29" s="152" t="s">
        <v>888</v>
      </c>
      <c r="DTG29" s="152" t="s">
        <v>888</v>
      </c>
      <c r="DTH29" s="152" t="s">
        <v>888</v>
      </c>
      <c r="DTI29" s="152" t="s">
        <v>888</v>
      </c>
      <c r="DTJ29" s="152" t="s">
        <v>888</v>
      </c>
      <c r="DTK29" s="152" t="s">
        <v>888</v>
      </c>
      <c r="DTL29" s="152" t="s">
        <v>888</v>
      </c>
      <c r="DTM29" s="152" t="s">
        <v>888</v>
      </c>
      <c r="DTN29" s="152" t="s">
        <v>888</v>
      </c>
      <c r="DTO29" s="152" t="s">
        <v>888</v>
      </c>
      <c r="DTP29" s="152" t="s">
        <v>888</v>
      </c>
      <c r="DTQ29" s="152" t="s">
        <v>888</v>
      </c>
      <c r="DTR29" s="152" t="s">
        <v>888</v>
      </c>
      <c r="DTS29" s="152" t="s">
        <v>888</v>
      </c>
      <c r="DTT29" s="152" t="s">
        <v>888</v>
      </c>
      <c r="DTU29" s="152" t="s">
        <v>888</v>
      </c>
      <c r="DTV29" s="152" t="s">
        <v>888</v>
      </c>
      <c r="DTW29" s="152" t="s">
        <v>888</v>
      </c>
      <c r="DTX29" s="152" t="s">
        <v>888</v>
      </c>
      <c r="DTY29" s="152" t="s">
        <v>888</v>
      </c>
      <c r="DTZ29" s="152" t="s">
        <v>888</v>
      </c>
      <c r="DUA29" s="152" t="s">
        <v>888</v>
      </c>
      <c r="DUB29" s="152" t="s">
        <v>888</v>
      </c>
      <c r="DUC29" s="152" t="s">
        <v>888</v>
      </c>
      <c r="DUD29" s="152" t="s">
        <v>888</v>
      </c>
      <c r="DUE29" s="152" t="s">
        <v>888</v>
      </c>
      <c r="DUF29" s="152" t="s">
        <v>888</v>
      </c>
      <c r="DUG29" s="152" t="s">
        <v>888</v>
      </c>
      <c r="DUH29" s="152" t="s">
        <v>888</v>
      </c>
      <c r="DUI29" s="152" t="s">
        <v>888</v>
      </c>
      <c r="DUJ29" s="152" t="s">
        <v>888</v>
      </c>
      <c r="DUK29" s="152" t="s">
        <v>888</v>
      </c>
      <c r="DUL29" s="152" t="s">
        <v>888</v>
      </c>
      <c r="DUM29" s="152" t="s">
        <v>888</v>
      </c>
      <c r="DUN29" s="152" t="s">
        <v>888</v>
      </c>
      <c r="DUO29" s="152" t="s">
        <v>888</v>
      </c>
      <c r="DUP29" s="152" t="s">
        <v>888</v>
      </c>
      <c r="DUQ29" s="152" t="s">
        <v>888</v>
      </c>
      <c r="DUR29" s="152" t="s">
        <v>888</v>
      </c>
      <c r="DUS29" s="152" t="s">
        <v>888</v>
      </c>
      <c r="DUT29" s="152" t="s">
        <v>888</v>
      </c>
      <c r="DUU29" s="152" t="s">
        <v>888</v>
      </c>
      <c r="DUV29" s="152" t="s">
        <v>888</v>
      </c>
      <c r="DUW29" s="152" t="s">
        <v>888</v>
      </c>
      <c r="DUX29" s="152" t="s">
        <v>888</v>
      </c>
      <c r="DUY29" s="152" t="s">
        <v>888</v>
      </c>
      <c r="DUZ29" s="152" t="s">
        <v>888</v>
      </c>
      <c r="DVA29" s="152" t="s">
        <v>888</v>
      </c>
      <c r="DVB29" s="152" t="s">
        <v>888</v>
      </c>
      <c r="DVC29" s="152" t="s">
        <v>888</v>
      </c>
      <c r="DVD29" s="152" t="s">
        <v>888</v>
      </c>
      <c r="DVE29" s="152" t="s">
        <v>888</v>
      </c>
      <c r="DVF29" s="152" t="s">
        <v>888</v>
      </c>
      <c r="DVG29" s="152" t="s">
        <v>888</v>
      </c>
      <c r="DVH29" s="152" t="s">
        <v>888</v>
      </c>
      <c r="DVI29" s="152" t="s">
        <v>888</v>
      </c>
      <c r="DVJ29" s="152" t="s">
        <v>888</v>
      </c>
      <c r="DVK29" s="152" t="s">
        <v>888</v>
      </c>
      <c r="DVL29" s="152" t="s">
        <v>888</v>
      </c>
      <c r="DVM29" s="152" t="s">
        <v>888</v>
      </c>
      <c r="DVN29" s="152" t="s">
        <v>888</v>
      </c>
      <c r="DVO29" s="152" t="s">
        <v>888</v>
      </c>
      <c r="DVP29" s="152" t="s">
        <v>888</v>
      </c>
      <c r="DVQ29" s="152" t="s">
        <v>888</v>
      </c>
      <c r="DVR29" s="152" t="s">
        <v>888</v>
      </c>
      <c r="DVS29" s="152" t="s">
        <v>888</v>
      </c>
      <c r="DVT29" s="152" t="s">
        <v>888</v>
      </c>
      <c r="DVU29" s="152" t="s">
        <v>888</v>
      </c>
      <c r="DVV29" s="152" t="s">
        <v>888</v>
      </c>
      <c r="DVW29" s="152" t="s">
        <v>888</v>
      </c>
      <c r="DVX29" s="152" t="s">
        <v>888</v>
      </c>
      <c r="DVY29" s="152" t="s">
        <v>888</v>
      </c>
      <c r="DVZ29" s="152" t="s">
        <v>888</v>
      </c>
      <c r="DWA29" s="152" t="s">
        <v>888</v>
      </c>
      <c r="DWB29" s="152" t="s">
        <v>888</v>
      </c>
      <c r="DWC29" s="152" t="s">
        <v>888</v>
      </c>
      <c r="DWD29" s="152" t="s">
        <v>888</v>
      </c>
      <c r="DWE29" s="152" t="s">
        <v>888</v>
      </c>
      <c r="DWF29" s="152" t="s">
        <v>888</v>
      </c>
      <c r="DWG29" s="152" t="s">
        <v>888</v>
      </c>
      <c r="DWH29" s="152" t="s">
        <v>888</v>
      </c>
      <c r="DWI29" s="152" t="s">
        <v>888</v>
      </c>
      <c r="DWJ29" s="152" t="s">
        <v>888</v>
      </c>
      <c r="DWK29" s="152" t="s">
        <v>888</v>
      </c>
      <c r="DWL29" s="152" t="s">
        <v>888</v>
      </c>
      <c r="DWM29" s="152" t="s">
        <v>888</v>
      </c>
      <c r="DWN29" s="152" t="s">
        <v>888</v>
      </c>
      <c r="DWO29" s="152" t="s">
        <v>888</v>
      </c>
      <c r="DWP29" s="152" t="s">
        <v>888</v>
      </c>
      <c r="DWQ29" s="152" t="s">
        <v>888</v>
      </c>
      <c r="DWR29" s="152" t="s">
        <v>888</v>
      </c>
      <c r="DWS29" s="152" t="s">
        <v>888</v>
      </c>
      <c r="DWT29" s="152" t="s">
        <v>888</v>
      </c>
      <c r="DWU29" s="152" t="s">
        <v>888</v>
      </c>
      <c r="DWV29" s="152" t="s">
        <v>888</v>
      </c>
      <c r="DWW29" s="152" t="s">
        <v>888</v>
      </c>
      <c r="DWX29" s="152" t="s">
        <v>888</v>
      </c>
      <c r="DWY29" s="152" t="s">
        <v>888</v>
      </c>
      <c r="DWZ29" s="152" t="s">
        <v>888</v>
      </c>
      <c r="DXA29" s="152" t="s">
        <v>888</v>
      </c>
      <c r="DXB29" s="152" t="s">
        <v>888</v>
      </c>
      <c r="DXC29" s="152" t="s">
        <v>888</v>
      </c>
      <c r="DXD29" s="152" t="s">
        <v>888</v>
      </c>
      <c r="DXE29" s="152" t="s">
        <v>888</v>
      </c>
      <c r="DXF29" s="152" t="s">
        <v>888</v>
      </c>
      <c r="DXG29" s="152" t="s">
        <v>888</v>
      </c>
      <c r="DXH29" s="152" t="s">
        <v>888</v>
      </c>
      <c r="DXI29" s="152" t="s">
        <v>888</v>
      </c>
      <c r="DXJ29" s="152" t="s">
        <v>888</v>
      </c>
      <c r="DXK29" s="152" t="s">
        <v>888</v>
      </c>
      <c r="DXL29" s="152" t="s">
        <v>888</v>
      </c>
      <c r="DXM29" s="152" t="s">
        <v>888</v>
      </c>
      <c r="DXN29" s="152" t="s">
        <v>888</v>
      </c>
      <c r="DXO29" s="152" t="s">
        <v>888</v>
      </c>
      <c r="DXP29" s="152" t="s">
        <v>888</v>
      </c>
      <c r="DXQ29" s="152" t="s">
        <v>888</v>
      </c>
      <c r="DXR29" s="152" t="s">
        <v>888</v>
      </c>
      <c r="DXS29" s="152" t="s">
        <v>888</v>
      </c>
      <c r="DXT29" s="152" t="s">
        <v>888</v>
      </c>
      <c r="DXU29" s="152" t="s">
        <v>888</v>
      </c>
      <c r="DXV29" s="152" t="s">
        <v>888</v>
      </c>
      <c r="DXW29" s="152" t="s">
        <v>888</v>
      </c>
      <c r="DXX29" s="152" t="s">
        <v>888</v>
      </c>
      <c r="DXY29" s="152" t="s">
        <v>888</v>
      </c>
      <c r="DXZ29" s="152" t="s">
        <v>888</v>
      </c>
      <c r="DYA29" s="152" t="s">
        <v>888</v>
      </c>
      <c r="DYB29" s="152" t="s">
        <v>888</v>
      </c>
      <c r="DYC29" s="152" t="s">
        <v>888</v>
      </c>
      <c r="DYD29" s="152" t="s">
        <v>888</v>
      </c>
      <c r="DYE29" s="152" t="s">
        <v>888</v>
      </c>
      <c r="DYF29" s="152" t="s">
        <v>888</v>
      </c>
      <c r="DYG29" s="152" t="s">
        <v>888</v>
      </c>
      <c r="DYH29" s="152" t="s">
        <v>888</v>
      </c>
      <c r="DYI29" s="152" t="s">
        <v>888</v>
      </c>
      <c r="DYJ29" s="152" t="s">
        <v>888</v>
      </c>
      <c r="DYK29" s="152" t="s">
        <v>888</v>
      </c>
      <c r="DYL29" s="152" t="s">
        <v>888</v>
      </c>
      <c r="DYM29" s="152" t="s">
        <v>888</v>
      </c>
      <c r="DYN29" s="152" t="s">
        <v>888</v>
      </c>
      <c r="DYO29" s="152" t="s">
        <v>888</v>
      </c>
      <c r="DYP29" s="152" t="s">
        <v>888</v>
      </c>
      <c r="DYQ29" s="152" t="s">
        <v>888</v>
      </c>
      <c r="DYR29" s="152" t="s">
        <v>888</v>
      </c>
      <c r="DYS29" s="152" t="s">
        <v>888</v>
      </c>
      <c r="DYT29" s="152" t="s">
        <v>888</v>
      </c>
      <c r="DYU29" s="152" t="s">
        <v>888</v>
      </c>
      <c r="DYV29" s="152" t="s">
        <v>888</v>
      </c>
      <c r="DYW29" s="152" t="s">
        <v>888</v>
      </c>
      <c r="DYX29" s="152" t="s">
        <v>888</v>
      </c>
      <c r="DYY29" s="152" t="s">
        <v>888</v>
      </c>
      <c r="DYZ29" s="152" t="s">
        <v>888</v>
      </c>
      <c r="DZA29" s="152" t="s">
        <v>888</v>
      </c>
      <c r="DZB29" s="152" t="s">
        <v>888</v>
      </c>
      <c r="DZC29" s="152" t="s">
        <v>888</v>
      </c>
      <c r="DZD29" s="152" t="s">
        <v>888</v>
      </c>
      <c r="DZE29" s="152" t="s">
        <v>888</v>
      </c>
      <c r="DZF29" s="152" t="s">
        <v>888</v>
      </c>
      <c r="DZG29" s="152" t="s">
        <v>888</v>
      </c>
      <c r="DZH29" s="152" t="s">
        <v>888</v>
      </c>
      <c r="DZI29" s="152" t="s">
        <v>888</v>
      </c>
      <c r="DZJ29" s="152" t="s">
        <v>888</v>
      </c>
      <c r="DZK29" s="152" t="s">
        <v>888</v>
      </c>
      <c r="DZL29" s="152" t="s">
        <v>888</v>
      </c>
      <c r="DZM29" s="152" t="s">
        <v>888</v>
      </c>
      <c r="DZN29" s="152" t="s">
        <v>888</v>
      </c>
      <c r="DZO29" s="152" t="s">
        <v>888</v>
      </c>
      <c r="DZP29" s="152" t="s">
        <v>888</v>
      </c>
      <c r="DZQ29" s="152" t="s">
        <v>888</v>
      </c>
      <c r="DZR29" s="152" t="s">
        <v>888</v>
      </c>
      <c r="DZS29" s="152" t="s">
        <v>888</v>
      </c>
      <c r="DZT29" s="152" t="s">
        <v>888</v>
      </c>
      <c r="DZU29" s="152" t="s">
        <v>888</v>
      </c>
      <c r="DZV29" s="152" t="s">
        <v>888</v>
      </c>
      <c r="DZW29" s="152" t="s">
        <v>888</v>
      </c>
      <c r="DZX29" s="152" t="s">
        <v>888</v>
      </c>
      <c r="DZY29" s="152" t="s">
        <v>888</v>
      </c>
      <c r="DZZ29" s="152" t="s">
        <v>888</v>
      </c>
      <c r="EAA29" s="152" t="s">
        <v>888</v>
      </c>
      <c r="EAB29" s="152" t="s">
        <v>888</v>
      </c>
      <c r="EAC29" s="152" t="s">
        <v>888</v>
      </c>
      <c r="EAD29" s="152" t="s">
        <v>888</v>
      </c>
      <c r="EAE29" s="152" t="s">
        <v>888</v>
      </c>
      <c r="EAF29" s="152" t="s">
        <v>888</v>
      </c>
      <c r="EAG29" s="152" t="s">
        <v>888</v>
      </c>
      <c r="EAH29" s="152" t="s">
        <v>888</v>
      </c>
      <c r="EAI29" s="152" t="s">
        <v>888</v>
      </c>
      <c r="EAJ29" s="152" t="s">
        <v>888</v>
      </c>
      <c r="EAK29" s="152" t="s">
        <v>888</v>
      </c>
      <c r="EAL29" s="152" t="s">
        <v>888</v>
      </c>
      <c r="EAM29" s="152" t="s">
        <v>888</v>
      </c>
      <c r="EAN29" s="152" t="s">
        <v>888</v>
      </c>
      <c r="EAO29" s="152" t="s">
        <v>888</v>
      </c>
      <c r="EAP29" s="152" t="s">
        <v>888</v>
      </c>
      <c r="EAQ29" s="152" t="s">
        <v>888</v>
      </c>
      <c r="EAR29" s="152" t="s">
        <v>888</v>
      </c>
      <c r="EAS29" s="152" t="s">
        <v>888</v>
      </c>
      <c r="EAT29" s="152" t="s">
        <v>888</v>
      </c>
      <c r="EAU29" s="152" t="s">
        <v>888</v>
      </c>
      <c r="EAV29" s="152" t="s">
        <v>888</v>
      </c>
      <c r="EAW29" s="152" t="s">
        <v>888</v>
      </c>
      <c r="EAX29" s="152" t="s">
        <v>888</v>
      </c>
      <c r="EAY29" s="152" t="s">
        <v>888</v>
      </c>
      <c r="EAZ29" s="152" t="s">
        <v>888</v>
      </c>
      <c r="EBA29" s="152" t="s">
        <v>888</v>
      </c>
      <c r="EBB29" s="152" t="s">
        <v>888</v>
      </c>
      <c r="EBC29" s="152" t="s">
        <v>888</v>
      </c>
      <c r="EBD29" s="152" t="s">
        <v>888</v>
      </c>
      <c r="EBE29" s="152" t="s">
        <v>888</v>
      </c>
      <c r="EBF29" s="152" t="s">
        <v>888</v>
      </c>
      <c r="EBG29" s="152" t="s">
        <v>888</v>
      </c>
      <c r="EBH29" s="152" t="s">
        <v>888</v>
      </c>
      <c r="EBI29" s="152" t="s">
        <v>888</v>
      </c>
      <c r="EBJ29" s="152" t="s">
        <v>888</v>
      </c>
      <c r="EBK29" s="152" t="s">
        <v>888</v>
      </c>
      <c r="EBL29" s="152" t="s">
        <v>888</v>
      </c>
      <c r="EBM29" s="152" t="s">
        <v>888</v>
      </c>
      <c r="EBN29" s="152" t="s">
        <v>888</v>
      </c>
      <c r="EBO29" s="152" t="s">
        <v>888</v>
      </c>
      <c r="EBP29" s="152" t="s">
        <v>888</v>
      </c>
      <c r="EBQ29" s="152" t="s">
        <v>888</v>
      </c>
      <c r="EBR29" s="152" t="s">
        <v>888</v>
      </c>
      <c r="EBS29" s="152" t="s">
        <v>888</v>
      </c>
      <c r="EBT29" s="152" t="s">
        <v>888</v>
      </c>
      <c r="EBU29" s="152" t="s">
        <v>888</v>
      </c>
      <c r="EBV29" s="152" t="s">
        <v>888</v>
      </c>
      <c r="EBW29" s="152" t="s">
        <v>888</v>
      </c>
      <c r="EBX29" s="152" t="s">
        <v>888</v>
      </c>
      <c r="EBY29" s="152" t="s">
        <v>888</v>
      </c>
      <c r="EBZ29" s="152" t="s">
        <v>888</v>
      </c>
      <c r="ECA29" s="152" t="s">
        <v>888</v>
      </c>
      <c r="ECB29" s="152" t="s">
        <v>888</v>
      </c>
      <c r="ECC29" s="152" t="s">
        <v>888</v>
      </c>
      <c r="ECD29" s="152" t="s">
        <v>888</v>
      </c>
      <c r="ECE29" s="152" t="s">
        <v>888</v>
      </c>
      <c r="ECF29" s="152" t="s">
        <v>888</v>
      </c>
      <c r="ECG29" s="152" t="s">
        <v>888</v>
      </c>
      <c r="ECH29" s="152" t="s">
        <v>888</v>
      </c>
      <c r="ECI29" s="152" t="s">
        <v>888</v>
      </c>
      <c r="ECJ29" s="152" t="s">
        <v>888</v>
      </c>
      <c r="ECK29" s="152" t="s">
        <v>888</v>
      </c>
      <c r="ECL29" s="152" t="s">
        <v>888</v>
      </c>
      <c r="ECM29" s="152" t="s">
        <v>888</v>
      </c>
      <c r="ECN29" s="152" t="s">
        <v>888</v>
      </c>
      <c r="ECO29" s="152" t="s">
        <v>888</v>
      </c>
      <c r="ECP29" s="152" t="s">
        <v>888</v>
      </c>
      <c r="ECQ29" s="152" t="s">
        <v>888</v>
      </c>
      <c r="ECR29" s="152" t="s">
        <v>888</v>
      </c>
      <c r="ECS29" s="152" t="s">
        <v>888</v>
      </c>
      <c r="ECT29" s="152" t="s">
        <v>888</v>
      </c>
      <c r="ECU29" s="152" t="s">
        <v>888</v>
      </c>
      <c r="ECV29" s="152" t="s">
        <v>888</v>
      </c>
      <c r="ECW29" s="152" t="s">
        <v>888</v>
      </c>
      <c r="ECX29" s="152" t="s">
        <v>888</v>
      </c>
      <c r="ECY29" s="152" t="s">
        <v>888</v>
      </c>
      <c r="ECZ29" s="152" t="s">
        <v>888</v>
      </c>
      <c r="EDA29" s="152" t="s">
        <v>888</v>
      </c>
      <c r="EDB29" s="152" t="s">
        <v>888</v>
      </c>
      <c r="EDC29" s="152" t="s">
        <v>888</v>
      </c>
      <c r="EDD29" s="152" t="s">
        <v>888</v>
      </c>
      <c r="EDE29" s="152" t="s">
        <v>888</v>
      </c>
      <c r="EDF29" s="152" t="s">
        <v>888</v>
      </c>
      <c r="EDG29" s="152" t="s">
        <v>888</v>
      </c>
      <c r="EDH29" s="152" t="s">
        <v>888</v>
      </c>
      <c r="EDI29" s="152" t="s">
        <v>888</v>
      </c>
      <c r="EDJ29" s="152" t="s">
        <v>888</v>
      </c>
      <c r="EDK29" s="152" t="s">
        <v>888</v>
      </c>
      <c r="EDL29" s="152" t="s">
        <v>888</v>
      </c>
      <c r="EDM29" s="152" t="s">
        <v>888</v>
      </c>
      <c r="EDN29" s="152" t="s">
        <v>888</v>
      </c>
      <c r="EDO29" s="152" t="s">
        <v>888</v>
      </c>
      <c r="EDP29" s="152" t="s">
        <v>888</v>
      </c>
      <c r="EDQ29" s="152" t="s">
        <v>888</v>
      </c>
      <c r="EDR29" s="152" t="s">
        <v>888</v>
      </c>
      <c r="EDS29" s="152" t="s">
        <v>888</v>
      </c>
      <c r="EDT29" s="152" t="s">
        <v>888</v>
      </c>
      <c r="EDU29" s="152" t="s">
        <v>888</v>
      </c>
      <c r="EDV29" s="152" t="s">
        <v>888</v>
      </c>
      <c r="EDW29" s="152" t="s">
        <v>888</v>
      </c>
      <c r="EDX29" s="152" t="s">
        <v>888</v>
      </c>
      <c r="EDY29" s="152" t="s">
        <v>888</v>
      </c>
      <c r="EDZ29" s="152" t="s">
        <v>888</v>
      </c>
      <c r="EEA29" s="152" t="s">
        <v>888</v>
      </c>
      <c r="EEB29" s="152" t="s">
        <v>888</v>
      </c>
      <c r="EEC29" s="152" t="s">
        <v>888</v>
      </c>
      <c r="EED29" s="152" t="s">
        <v>888</v>
      </c>
      <c r="EEE29" s="152" t="s">
        <v>888</v>
      </c>
      <c r="EEF29" s="152" t="s">
        <v>888</v>
      </c>
      <c r="EEG29" s="152" t="s">
        <v>888</v>
      </c>
      <c r="EEH29" s="152" t="s">
        <v>888</v>
      </c>
      <c r="EEI29" s="152" t="s">
        <v>888</v>
      </c>
      <c r="EEJ29" s="152" t="s">
        <v>888</v>
      </c>
      <c r="EEK29" s="152" t="s">
        <v>888</v>
      </c>
      <c r="EEL29" s="152" t="s">
        <v>888</v>
      </c>
      <c r="EEM29" s="152" t="s">
        <v>888</v>
      </c>
      <c r="EEN29" s="152" t="s">
        <v>888</v>
      </c>
      <c r="EEO29" s="152" t="s">
        <v>888</v>
      </c>
      <c r="EEP29" s="152" t="s">
        <v>888</v>
      </c>
      <c r="EEQ29" s="152" t="s">
        <v>888</v>
      </c>
      <c r="EER29" s="152" t="s">
        <v>888</v>
      </c>
      <c r="EES29" s="152" t="s">
        <v>888</v>
      </c>
      <c r="EET29" s="152" t="s">
        <v>888</v>
      </c>
      <c r="EEU29" s="152" t="s">
        <v>888</v>
      </c>
      <c r="EEV29" s="152" t="s">
        <v>888</v>
      </c>
      <c r="EEW29" s="152" t="s">
        <v>888</v>
      </c>
      <c r="EEX29" s="152" t="s">
        <v>888</v>
      </c>
      <c r="EEY29" s="152" t="s">
        <v>888</v>
      </c>
      <c r="EEZ29" s="152" t="s">
        <v>888</v>
      </c>
      <c r="EFA29" s="152" t="s">
        <v>888</v>
      </c>
      <c r="EFB29" s="152" t="s">
        <v>888</v>
      </c>
      <c r="EFC29" s="152" t="s">
        <v>888</v>
      </c>
      <c r="EFD29" s="152" t="s">
        <v>888</v>
      </c>
      <c r="EFE29" s="152" t="s">
        <v>888</v>
      </c>
      <c r="EFF29" s="152" t="s">
        <v>888</v>
      </c>
      <c r="EFG29" s="152" t="s">
        <v>888</v>
      </c>
      <c r="EFH29" s="152" t="s">
        <v>888</v>
      </c>
      <c r="EFI29" s="152" t="s">
        <v>888</v>
      </c>
      <c r="EFJ29" s="152" t="s">
        <v>888</v>
      </c>
      <c r="EFK29" s="152" t="s">
        <v>888</v>
      </c>
      <c r="EFL29" s="152" t="s">
        <v>888</v>
      </c>
      <c r="EFM29" s="152" t="s">
        <v>888</v>
      </c>
      <c r="EFN29" s="152" t="s">
        <v>888</v>
      </c>
      <c r="EFO29" s="152" t="s">
        <v>888</v>
      </c>
      <c r="EFP29" s="152" t="s">
        <v>888</v>
      </c>
      <c r="EFQ29" s="152" t="s">
        <v>888</v>
      </c>
      <c r="EFR29" s="152" t="s">
        <v>888</v>
      </c>
      <c r="EFS29" s="152" t="s">
        <v>888</v>
      </c>
      <c r="EFT29" s="152" t="s">
        <v>888</v>
      </c>
      <c r="EFU29" s="152" t="s">
        <v>888</v>
      </c>
      <c r="EFV29" s="152" t="s">
        <v>888</v>
      </c>
      <c r="EFW29" s="152" t="s">
        <v>888</v>
      </c>
      <c r="EFX29" s="152" t="s">
        <v>888</v>
      </c>
      <c r="EFY29" s="152" t="s">
        <v>888</v>
      </c>
      <c r="EFZ29" s="152" t="s">
        <v>888</v>
      </c>
      <c r="EGA29" s="152" t="s">
        <v>888</v>
      </c>
      <c r="EGB29" s="152" t="s">
        <v>888</v>
      </c>
      <c r="EGC29" s="152" t="s">
        <v>888</v>
      </c>
      <c r="EGD29" s="152" t="s">
        <v>888</v>
      </c>
      <c r="EGE29" s="152" t="s">
        <v>888</v>
      </c>
      <c r="EGF29" s="152" t="s">
        <v>888</v>
      </c>
      <c r="EGG29" s="152" t="s">
        <v>888</v>
      </c>
      <c r="EGH29" s="152" t="s">
        <v>888</v>
      </c>
      <c r="EGI29" s="152" t="s">
        <v>888</v>
      </c>
      <c r="EGJ29" s="152" t="s">
        <v>888</v>
      </c>
      <c r="EGK29" s="152" t="s">
        <v>888</v>
      </c>
      <c r="EGL29" s="152" t="s">
        <v>888</v>
      </c>
      <c r="EGM29" s="152" t="s">
        <v>888</v>
      </c>
      <c r="EGN29" s="152" t="s">
        <v>888</v>
      </c>
      <c r="EGO29" s="152" t="s">
        <v>888</v>
      </c>
      <c r="EGP29" s="152" t="s">
        <v>888</v>
      </c>
      <c r="EGQ29" s="152" t="s">
        <v>888</v>
      </c>
      <c r="EGR29" s="152" t="s">
        <v>888</v>
      </c>
      <c r="EGS29" s="152" t="s">
        <v>888</v>
      </c>
      <c r="EGT29" s="152" t="s">
        <v>888</v>
      </c>
      <c r="EGU29" s="152" t="s">
        <v>888</v>
      </c>
      <c r="EGV29" s="152" t="s">
        <v>888</v>
      </c>
      <c r="EGW29" s="152" t="s">
        <v>888</v>
      </c>
      <c r="EGX29" s="152" t="s">
        <v>888</v>
      </c>
      <c r="EGY29" s="152" t="s">
        <v>888</v>
      </c>
      <c r="EGZ29" s="152" t="s">
        <v>888</v>
      </c>
      <c r="EHA29" s="152" t="s">
        <v>888</v>
      </c>
      <c r="EHB29" s="152" t="s">
        <v>888</v>
      </c>
      <c r="EHC29" s="152" t="s">
        <v>888</v>
      </c>
      <c r="EHD29" s="152" t="s">
        <v>888</v>
      </c>
      <c r="EHE29" s="152" t="s">
        <v>888</v>
      </c>
      <c r="EHF29" s="152" t="s">
        <v>888</v>
      </c>
      <c r="EHG29" s="152" t="s">
        <v>888</v>
      </c>
      <c r="EHH29" s="152" t="s">
        <v>888</v>
      </c>
      <c r="EHI29" s="152" t="s">
        <v>888</v>
      </c>
      <c r="EHJ29" s="152" t="s">
        <v>888</v>
      </c>
      <c r="EHK29" s="152" t="s">
        <v>888</v>
      </c>
      <c r="EHL29" s="152" t="s">
        <v>888</v>
      </c>
      <c r="EHM29" s="152" t="s">
        <v>888</v>
      </c>
      <c r="EHN29" s="152" t="s">
        <v>888</v>
      </c>
      <c r="EHO29" s="152" t="s">
        <v>888</v>
      </c>
      <c r="EHP29" s="152" t="s">
        <v>888</v>
      </c>
      <c r="EHQ29" s="152" t="s">
        <v>888</v>
      </c>
      <c r="EHR29" s="152" t="s">
        <v>888</v>
      </c>
      <c r="EHS29" s="152" t="s">
        <v>888</v>
      </c>
      <c r="EHT29" s="152" t="s">
        <v>888</v>
      </c>
      <c r="EHU29" s="152" t="s">
        <v>888</v>
      </c>
      <c r="EHV29" s="152" t="s">
        <v>888</v>
      </c>
      <c r="EHW29" s="152" t="s">
        <v>888</v>
      </c>
      <c r="EHX29" s="152" t="s">
        <v>888</v>
      </c>
      <c r="EHY29" s="152" t="s">
        <v>888</v>
      </c>
      <c r="EHZ29" s="152" t="s">
        <v>888</v>
      </c>
      <c r="EIA29" s="152" t="s">
        <v>888</v>
      </c>
      <c r="EIB29" s="152" t="s">
        <v>888</v>
      </c>
      <c r="EIC29" s="152" t="s">
        <v>888</v>
      </c>
      <c r="EID29" s="152" t="s">
        <v>888</v>
      </c>
      <c r="EIE29" s="152" t="s">
        <v>888</v>
      </c>
      <c r="EIF29" s="152" t="s">
        <v>888</v>
      </c>
      <c r="EIG29" s="152" t="s">
        <v>888</v>
      </c>
      <c r="EIH29" s="152" t="s">
        <v>888</v>
      </c>
      <c r="EII29" s="152" t="s">
        <v>888</v>
      </c>
      <c r="EIJ29" s="152" t="s">
        <v>888</v>
      </c>
      <c r="EIK29" s="152" t="s">
        <v>888</v>
      </c>
      <c r="EIL29" s="152" t="s">
        <v>888</v>
      </c>
      <c r="EIM29" s="152" t="s">
        <v>888</v>
      </c>
      <c r="EIN29" s="152" t="s">
        <v>888</v>
      </c>
      <c r="EIO29" s="152" t="s">
        <v>888</v>
      </c>
      <c r="EIP29" s="152" t="s">
        <v>888</v>
      </c>
      <c r="EIQ29" s="152" t="s">
        <v>888</v>
      </c>
      <c r="EIR29" s="152" t="s">
        <v>888</v>
      </c>
      <c r="EIS29" s="152" t="s">
        <v>888</v>
      </c>
      <c r="EIT29" s="152" t="s">
        <v>888</v>
      </c>
      <c r="EIU29" s="152" t="s">
        <v>888</v>
      </c>
      <c r="EIV29" s="152" t="s">
        <v>888</v>
      </c>
      <c r="EIW29" s="152" t="s">
        <v>888</v>
      </c>
      <c r="EIX29" s="152" t="s">
        <v>888</v>
      </c>
      <c r="EIY29" s="152" t="s">
        <v>888</v>
      </c>
      <c r="EIZ29" s="152" t="s">
        <v>888</v>
      </c>
      <c r="EJA29" s="152" t="s">
        <v>888</v>
      </c>
      <c r="EJB29" s="152" t="s">
        <v>888</v>
      </c>
      <c r="EJC29" s="152" t="s">
        <v>888</v>
      </c>
      <c r="EJD29" s="152" t="s">
        <v>888</v>
      </c>
      <c r="EJE29" s="152" t="s">
        <v>888</v>
      </c>
      <c r="EJF29" s="152" t="s">
        <v>888</v>
      </c>
      <c r="EJG29" s="152" t="s">
        <v>888</v>
      </c>
      <c r="EJH29" s="152" t="s">
        <v>888</v>
      </c>
      <c r="EJI29" s="152" t="s">
        <v>888</v>
      </c>
      <c r="EJJ29" s="152" t="s">
        <v>888</v>
      </c>
      <c r="EJK29" s="152" t="s">
        <v>888</v>
      </c>
      <c r="EJL29" s="152" t="s">
        <v>888</v>
      </c>
      <c r="EJM29" s="152" t="s">
        <v>888</v>
      </c>
      <c r="EJN29" s="152" t="s">
        <v>888</v>
      </c>
      <c r="EJO29" s="152" t="s">
        <v>888</v>
      </c>
      <c r="EJP29" s="152" t="s">
        <v>888</v>
      </c>
      <c r="EJQ29" s="152" t="s">
        <v>888</v>
      </c>
      <c r="EJR29" s="152" t="s">
        <v>888</v>
      </c>
      <c r="EJS29" s="152" t="s">
        <v>888</v>
      </c>
      <c r="EJT29" s="152" t="s">
        <v>888</v>
      </c>
      <c r="EJU29" s="152" t="s">
        <v>888</v>
      </c>
      <c r="EJV29" s="152" t="s">
        <v>888</v>
      </c>
      <c r="EJW29" s="152" t="s">
        <v>888</v>
      </c>
      <c r="EJX29" s="152" t="s">
        <v>888</v>
      </c>
      <c r="EJY29" s="152" t="s">
        <v>888</v>
      </c>
      <c r="EJZ29" s="152" t="s">
        <v>888</v>
      </c>
      <c r="EKA29" s="152" t="s">
        <v>888</v>
      </c>
      <c r="EKB29" s="152" t="s">
        <v>888</v>
      </c>
      <c r="EKC29" s="152" t="s">
        <v>888</v>
      </c>
      <c r="EKD29" s="152" t="s">
        <v>888</v>
      </c>
      <c r="EKE29" s="152" t="s">
        <v>888</v>
      </c>
      <c r="EKF29" s="152" t="s">
        <v>888</v>
      </c>
      <c r="EKG29" s="152" t="s">
        <v>888</v>
      </c>
      <c r="EKH29" s="152" t="s">
        <v>888</v>
      </c>
      <c r="EKI29" s="152" t="s">
        <v>888</v>
      </c>
      <c r="EKJ29" s="152" t="s">
        <v>888</v>
      </c>
      <c r="EKK29" s="152" t="s">
        <v>888</v>
      </c>
      <c r="EKL29" s="152" t="s">
        <v>888</v>
      </c>
      <c r="EKM29" s="152" t="s">
        <v>888</v>
      </c>
      <c r="EKN29" s="152" t="s">
        <v>888</v>
      </c>
      <c r="EKO29" s="152" t="s">
        <v>888</v>
      </c>
      <c r="EKP29" s="152" t="s">
        <v>888</v>
      </c>
      <c r="EKQ29" s="152" t="s">
        <v>888</v>
      </c>
      <c r="EKR29" s="152" t="s">
        <v>888</v>
      </c>
      <c r="EKS29" s="152" t="s">
        <v>888</v>
      </c>
      <c r="EKT29" s="152" t="s">
        <v>888</v>
      </c>
      <c r="EKU29" s="152" t="s">
        <v>888</v>
      </c>
      <c r="EKV29" s="152" t="s">
        <v>888</v>
      </c>
      <c r="EKW29" s="152" t="s">
        <v>888</v>
      </c>
      <c r="EKX29" s="152" t="s">
        <v>888</v>
      </c>
      <c r="EKY29" s="152" t="s">
        <v>888</v>
      </c>
      <c r="EKZ29" s="152" t="s">
        <v>888</v>
      </c>
      <c r="ELA29" s="152" t="s">
        <v>888</v>
      </c>
      <c r="ELB29" s="152" t="s">
        <v>888</v>
      </c>
      <c r="ELC29" s="152" t="s">
        <v>888</v>
      </c>
      <c r="ELD29" s="152" t="s">
        <v>888</v>
      </c>
      <c r="ELE29" s="152" t="s">
        <v>888</v>
      </c>
      <c r="ELF29" s="152" t="s">
        <v>888</v>
      </c>
      <c r="ELG29" s="152" t="s">
        <v>888</v>
      </c>
      <c r="ELH29" s="152" t="s">
        <v>888</v>
      </c>
      <c r="ELI29" s="152" t="s">
        <v>888</v>
      </c>
      <c r="ELJ29" s="152" t="s">
        <v>888</v>
      </c>
      <c r="ELK29" s="152" t="s">
        <v>888</v>
      </c>
      <c r="ELL29" s="152" t="s">
        <v>888</v>
      </c>
      <c r="ELM29" s="152" t="s">
        <v>888</v>
      </c>
      <c r="ELN29" s="152" t="s">
        <v>888</v>
      </c>
      <c r="ELO29" s="152" t="s">
        <v>888</v>
      </c>
      <c r="ELP29" s="152" t="s">
        <v>888</v>
      </c>
      <c r="ELQ29" s="152" t="s">
        <v>888</v>
      </c>
      <c r="ELR29" s="152" t="s">
        <v>888</v>
      </c>
      <c r="ELS29" s="152" t="s">
        <v>888</v>
      </c>
      <c r="ELT29" s="152" t="s">
        <v>888</v>
      </c>
      <c r="ELU29" s="152" t="s">
        <v>888</v>
      </c>
      <c r="ELV29" s="152" t="s">
        <v>888</v>
      </c>
      <c r="ELW29" s="152" t="s">
        <v>888</v>
      </c>
      <c r="ELX29" s="152" t="s">
        <v>888</v>
      </c>
      <c r="ELY29" s="152" t="s">
        <v>888</v>
      </c>
      <c r="ELZ29" s="152" t="s">
        <v>888</v>
      </c>
      <c r="EMA29" s="152" t="s">
        <v>888</v>
      </c>
      <c r="EMB29" s="152" t="s">
        <v>888</v>
      </c>
      <c r="EMC29" s="152" t="s">
        <v>888</v>
      </c>
      <c r="EMD29" s="152" t="s">
        <v>888</v>
      </c>
      <c r="EME29" s="152" t="s">
        <v>888</v>
      </c>
      <c r="EMF29" s="152" t="s">
        <v>888</v>
      </c>
      <c r="EMG29" s="152" t="s">
        <v>888</v>
      </c>
      <c r="EMH29" s="152" t="s">
        <v>888</v>
      </c>
      <c r="EMI29" s="152" t="s">
        <v>888</v>
      </c>
      <c r="EMJ29" s="152" t="s">
        <v>888</v>
      </c>
      <c r="EMK29" s="152" t="s">
        <v>888</v>
      </c>
      <c r="EML29" s="152" t="s">
        <v>888</v>
      </c>
      <c r="EMM29" s="152" t="s">
        <v>888</v>
      </c>
      <c r="EMN29" s="152" t="s">
        <v>888</v>
      </c>
      <c r="EMO29" s="152" t="s">
        <v>888</v>
      </c>
      <c r="EMP29" s="152" t="s">
        <v>888</v>
      </c>
      <c r="EMQ29" s="152" t="s">
        <v>888</v>
      </c>
      <c r="EMR29" s="152" t="s">
        <v>888</v>
      </c>
      <c r="EMS29" s="152" t="s">
        <v>888</v>
      </c>
      <c r="EMT29" s="152" t="s">
        <v>888</v>
      </c>
      <c r="EMU29" s="152" t="s">
        <v>888</v>
      </c>
      <c r="EMV29" s="152" t="s">
        <v>888</v>
      </c>
      <c r="EMW29" s="152" t="s">
        <v>888</v>
      </c>
      <c r="EMX29" s="152" t="s">
        <v>888</v>
      </c>
      <c r="EMY29" s="152" t="s">
        <v>888</v>
      </c>
      <c r="EMZ29" s="152" t="s">
        <v>888</v>
      </c>
      <c r="ENA29" s="152" t="s">
        <v>888</v>
      </c>
      <c r="ENB29" s="152" t="s">
        <v>888</v>
      </c>
      <c r="ENC29" s="152" t="s">
        <v>888</v>
      </c>
      <c r="END29" s="152" t="s">
        <v>888</v>
      </c>
      <c r="ENE29" s="152" t="s">
        <v>888</v>
      </c>
      <c r="ENF29" s="152" t="s">
        <v>888</v>
      </c>
      <c r="ENG29" s="152" t="s">
        <v>888</v>
      </c>
      <c r="ENH29" s="152" t="s">
        <v>888</v>
      </c>
      <c r="ENI29" s="152" t="s">
        <v>888</v>
      </c>
      <c r="ENJ29" s="152" t="s">
        <v>888</v>
      </c>
      <c r="ENK29" s="152" t="s">
        <v>888</v>
      </c>
      <c r="ENL29" s="152" t="s">
        <v>888</v>
      </c>
      <c r="ENM29" s="152" t="s">
        <v>888</v>
      </c>
      <c r="ENN29" s="152" t="s">
        <v>888</v>
      </c>
      <c r="ENO29" s="152" t="s">
        <v>888</v>
      </c>
      <c r="ENP29" s="152" t="s">
        <v>888</v>
      </c>
      <c r="ENQ29" s="152" t="s">
        <v>888</v>
      </c>
      <c r="ENR29" s="152" t="s">
        <v>888</v>
      </c>
      <c r="ENS29" s="152" t="s">
        <v>888</v>
      </c>
      <c r="ENT29" s="152" t="s">
        <v>888</v>
      </c>
      <c r="ENU29" s="152" t="s">
        <v>888</v>
      </c>
      <c r="ENV29" s="152" t="s">
        <v>888</v>
      </c>
      <c r="ENW29" s="152" t="s">
        <v>888</v>
      </c>
      <c r="ENX29" s="152" t="s">
        <v>888</v>
      </c>
      <c r="ENY29" s="152" t="s">
        <v>888</v>
      </c>
      <c r="ENZ29" s="152" t="s">
        <v>888</v>
      </c>
      <c r="EOA29" s="152" t="s">
        <v>888</v>
      </c>
      <c r="EOB29" s="152" t="s">
        <v>888</v>
      </c>
      <c r="EOC29" s="152" t="s">
        <v>888</v>
      </c>
      <c r="EOD29" s="152" t="s">
        <v>888</v>
      </c>
      <c r="EOE29" s="152" t="s">
        <v>888</v>
      </c>
      <c r="EOF29" s="152" t="s">
        <v>888</v>
      </c>
      <c r="EOG29" s="152" t="s">
        <v>888</v>
      </c>
      <c r="EOH29" s="152" t="s">
        <v>888</v>
      </c>
      <c r="EOI29" s="152" t="s">
        <v>888</v>
      </c>
      <c r="EOJ29" s="152" t="s">
        <v>888</v>
      </c>
      <c r="EOK29" s="152" t="s">
        <v>888</v>
      </c>
      <c r="EOL29" s="152" t="s">
        <v>888</v>
      </c>
      <c r="EOM29" s="152" t="s">
        <v>888</v>
      </c>
      <c r="EON29" s="152" t="s">
        <v>888</v>
      </c>
      <c r="EOO29" s="152" t="s">
        <v>888</v>
      </c>
      <c r="EOP29" s="152" t="s">
        <v>888</v>
      </c>
      <c r="EOQ29" s="152" t="s">
        <v>888</v>
      </c>
      <c r="EOR29" s="152" t="s">
        <v>888</v>
      </c>
      <c r="EOS29" s="152" t="s">
        <v>888</v>
      </c>
      <c r="EOT29" s="152" t="s">
        <v>888</v>
      </c>
      <c r="EOU29" s="152" t="s">
        <v>888</v>
      </c>
      <c r="EOV29" s="152" t="s">
        <v>888</v>
      </c>
      <c r="EOW29" s="152" t="s">
        <v>888</v>
      </c>
      <c r="EOX29" s="152" t="s">
        <v>888</v>
      </c>
      <c r="EOY29" s="152" t="s">
        <v>888</v>
      </c>
      <c r="EOZ29" s="152" t="s">
        <v>888</v>
      </c>
      <c r="EPA29" s="152" t="s">
        <v>888</v>
      </c>
      <c r="EPB29" s="152" t="s">
        <v>888</v>
      </c>
      <c r="EPC29" s="152" t="s">
        <v>888</v>
      </c>
      <c r="EPD29" s="152" t="s">
        <v>888</v>
      </c>
      <c r="EPE29" s="152" t="s">
        <v>888</v>
      </c>
      <c r="EPF29" s="152" t="s">
        <v>888</v>
      </c>
      <c r="EPG29" s="152" t="s">
        <v>888</v>
      </c>
      <c r="EPH29" s="152" t="s">
        <v>888</v>
      </c>
      <c r="EPI29" s="152" t="s">
        <v>888</v>
      </c>
      <c r="EPJ29" s="152" t="s">
        <v>888</v>
      </c>
      <c r="EPK29" s="152" t="s">
        <v>888</v>
      </c>
      <c r="EPL29" s="152" t="s">
        <v>888</v>
      </c>
      <c r="EPM29" s="152" t="s">
        <v>888</v>
      </c>
      <c r="EPN29" s="152" t="s">
        <v>888</v>
      </c>
      <c r="EPO29" s="152" t="s">
        <v>888</v>
      </c>
      <c r="EPP29" s="152" t="s">
        <v>888</v>
      </c>
      <c r="EPQ29" s="152" t="s">
        <v>888</v>
      </c>
      <c r="EPR29" s="152" t="s">
        <v>888</v>
      </c>
      <c r="EPS29" s="152" t="s">
        <v>888</v>
      </c>
      <c r="EPT29" s="152" t="s">
        <v>888</v>
      </c>
      <c r="EPU29" s="152" t="s">
        <v>888</v>
      </c>
      <c r="EPV29" s="152" t="s">
        <v>888</v>
      </c>
      <c r="EPW29" s="152" t="s">
        <v>888</v>
      </c>
      <c r="EPX29" s="152" t="s">
        <v>888</v>
      </c>
      <c r="EPY29" s="152" t="s">
        <v>888</v>
      </c>
      <c r="EPZ29" s="152" t="s">
        <v>888</v>
      </c>
      <c r="EQA29" s="152" t="s">
        <v>888</v>
      </c>
      <c r="EQB29" s="152" t="s">
        <v>888</v>
      </c>
      <c r="EQC29" s="152" t="s">
        <v>888</v>
      </c>
      <c r="EQD29" s="152" t="s">
        <v>888</v>
      </c>
      <c r="EQE29" s="152" t="s">
        <v>888</v>
      </c>
      <c r="EQF29" s="152" t="s">
        <v>888</v>
      </c>
      <c r="EQG29" s="152" t="s">
        <v>888</v>
      </c>
      <c r="EQH29" s="152" t="s">
        <v>888</v>
      </c>
      <c r="EQI29" s="152" t="s">
        <v>888</v>
      </c>
      <c r="EQJ29" s="152" t="s">
        <v>888</v>
      </c>
      <c r="EQK29" s="152" t="s">
        <v>888</v>
      </c>
      <c r="EQL29" s="152" t="s">
        <v>888</v>
      </c>
      <c r="EQM29" s="152" t="s">
        <v>888</v>
      </c>
      <c r="EQN29" s="152" t="s">
        <v>888</v>
      </c>
      <c r="EQO29" s="152" t="s">
        <v>888</v>
      </c>
      <c r="EQP29" s="152" t="s">
        <v>888</v>
      </c>
      <c r="EQQ29" s="152" t="s">
        <v>888</v>
      </c>
      <c r="EQR29" s="152" t="s">
        <v>888</v>
      </c>
      <c r="EQS29" s="152" t="s">
        <v>888</v>
      </c>
      <c r="EQT29" s="152" t="s">
        <v>888</v>
      </c>
      <c r="EQU29" s="152" t="s">
        <v>888</v>
      </c>
      <c r="EQV29" s="152" t="s">
        <v>888</v>
      </c>
      <c r="EQW29" s="152" t="s">
        <v>888</v>
      </c>
      <c r="EQX29" s="152" t="s">
        <v>888</v>
      </c>
      <c r="EQY29" s="152" t="s">
        <v>888</v>
      </c>
      <c r="EQZ29" s="152" t="s">
        <v>888</v>
      </c>
      <c r="ERA29" s="152" t="s">
        <v>888</v>
      </c>
      <c r="ERB29" s="152" t="s">
        <v>888</v>
      </c>
      <c r="ERC29" s="152" t="s">
        <v>888</v>
      </c>
      <c r="ERD29" s="152" t="s">
        <v>888</v>
      </c>
      <c r="ERE29" s="152" t="s">
        <v>888</v>
      </c>
      <c r="ERF29" s="152" t="s">
        <v>888</v>
      </c>
      <c r="ERG29" s="152" t="s">
        <v>888</v>
      </c>
      <c r="ERH29" s="152" t="s">
        <v>888</v>
      </c>
      <c r="ERI29" s="152" t="s">
        <v>888</v>
      </c>
      <c r="ERJ29" s="152" t="s">
        <v>888</v>
      </c>
      <c r="ERK29" s="152" t="s">
        <v>888</v>
      </c>
      <c r="ERL29" s="152" t="s">
        <v>888</v>
      </c>
      <c r="ERM29" s="152" t="s">
        <v>888</v>
      </c>
      <c r="ERN29" s="152" t="s">
        <v>888</v>
      </c>
      <c r="ERO29" s="152" t="s">
        <v>888</v>
      </c>
      <c r="ERP29" s="152" t="s">
        <v>888</v>
      </c>
      <c r="ERQ29" s="152" t="s">
        <v>888</v>
      </c>
      <c r="ERR29" s="152" t="s">
        <v>888</v>
      </c>
      <c r="ERS29" s="152" t="s">
        <v>888</v>
      </c>
      <c r="ERT29" s="152" t="s">
        <v>888</v>
      </c>
      <c r="ERU29" s="152" t="s">
        <v>888</v>
      </c>
      <c r="ERV29" s="152" t="s">
        <v>888</v>
      </c>
      <c r="ERW29" s="152" t="s">
        <v>888</v>
      </c>
      <c r="ERX29" s="152" t="s">
        <v>888</v>
      </c>
      <c r="ERY29" s="152" t="s">
        <v>888</v>
      </c>
      <c r="ERZ29" s="152" t="s">
        <v>888</v>
      </c>
      <c r="ESA29" s="152" t="s">
        <v>888</v>
      </c>
      <c r="ESB29" s="152" t="s">
        <v>888</v>
      </c>
      <c r="ESC29" s="152" t="s">
        <v>888</v>
      </c>
      <c r="ESD29" s="152" t="s">
        <v>888</v>
      </c>
      <c r="ESE29" s="152" t="s">
        <v>888</v>
      </c>
      <c r="ESF29" s="152" t="s">
        <v>888</v>
      </c>
      <c r="ESG29" s="152" t="s">
        <v>888</v>
      </c>
      <c r="ESH29" s="152" t="s">
        <v>888</v>
      </c>
      <c r="ESI29" s="152" t="s">
        <v>888</v>
      </c>
      <c r="ESJ29" s="152" t="s">
        <v>888</v>
      </c>
      <c r="ESK29" s="152" t="s">
        <v>888</v>
      </c>
      <c r="ESL29" s="152" t="s">
        <v>888</v>
      </c>
      <c r="ESM29" s="152" t="s">
        <v>888</v>
      </c>
      <c r="ESN29" s="152" t="s">
        <v>888</v>
      </c>
      <c r="ESO29" s="152" t="s">
        <v>888</v>
      </c>
      <c r="ESP29" s="152" t="s">
        <v>888</v>
      </c>
      <c r="ESQ29" s="152" t="s">
        <v>888</v>
      </c>
      <c r="ESR29" s="152" t="s">
        <v>888</v>
      </c>
      <c r="ESS29" s="152" t="s">
        <v>888</v>
      </c>
      <c r="EST29" s="152" t="s">
        <v>888</v>
      </c>
      <c r="ESU29" s="152" t="s">
        <v>888</v>
      </c>
      <c r="ESV29" s="152" t="s">
        <v>888</v>
      </c>
      <c r="ESW29" s="152" t="s">
        <v>888</v>
      </c>
      <c r="ESX29" s="152" t="s">
        <v>888</v>
      </c>
      <c r="ESY29" s="152" t="s">
        <v>888</v>
      </c>
      <c r="ESZ29" s="152" t="s">
        <v>888</v>
      </c>
      <c r="ETA29" s="152" t="s">
        <v>888</v>
      </c>
      <c r="ETB29" s="152" t="s">
        <v>888</v>
      </c>
      <c r="ETC29" s="152" t="s">
        <v>888</v>
      </c>
      <c r="ETD29" s="152" t="s">
        <v>888</v>
      </c>
      <c r="ETE29" s="152" t="s">
        <v>888</v>
      </c>
      <c r="ETF29" s="152" t="s">
        <v>888</v>
      </c>
      <c r="ETG29" s="152" t="s">
        <v>888</v>
      </c>
      <c r="ETH29" s="152" t="s">
        <v>888</v>
      </c>
      <c r="ETI29" s="152" t="s">
        <v>888</v>
      </c>
      <c r="ETJ29" s="152" t="s">
        <v>888</v>
      </c>
      <c r="ETK29" s="152" t="s">
        <v>888</v>
      </c>
      <c r="ETL29" s="152" t="s">
        <v>888</v>
      </c>
      <c r="ETM29" s="152" t="s">
        <v>888</v>
      </c>
      <c r="ETN29" s="152" t="s">
        <v>888</v>
      </c>
      <c r="ETO29" s="152" t="s">
        <v>888</v>
      </c>
      <c r="ETP29" s="152" t="s">
        <v>888</v>
      </c>
      <c r="ETQ29" s="152" t="s">
        <v>888</v>
      </c>
      <c r="ETR29" s="152" t="s">
        <v>888</v>
      </c>
      <c r="ETS29" s="152" t="s">
        <v>888</v>
      </c>
      <c r="ETT29" s="152" t="s">
        <v>888</v>
      </c>
      <c r="ETU29" s="152" t="s">
        <v>888</v>
      </c>
      <c r="ETV29" s="152" t="s">
        <v>888</v>
      </c>
      <c r="ETW29" s="152" t="s">
        <v>888</v>
      </c>
      <c r="ETX29" s="152" t="s">
        <v>888</v>
      </c>
      <c r="ETY29" s="152" t="s">
        <v>888</v>
      </c>
      <c r="ETZ29" s="152" t="s">
        <v>888</v>
      </c>
      <c r="EUA29" s="152" t="s">
        <v>888</v>
      </c>
      <c r="EUB29" s="152" t="s">
        <v>888</v>
      </c>
      <c r="EUC29" s="152" t="s">
        <v>888</v>
      </c>
      <c r="EUD29" s="152" t="s">
        <v>888</v>
      </c>
      <c r="EUE29" s="152" t="s">
        <v>888</v>
      </c>
      <c r="EUF29" s="152" t="s">
        <v>888</v>
      </c>
      <c r="EUG29" s="152" t="s">
        <v>888</v>
      </c>
      <c r="EUH29" s="152" t="s">
        <v>888</v>
      </c>
      <c r="EUI29" s="152" t="s">
        <v>888</v>
      </c>
      <c r="EUJ29" s="152" t="s">
        <v>888</v>
      </c>
      <c r="EUK29" s="152" t="s">
        <v>888</v>
      </c>
      <c r="EUL29" s="152" t="s">
        <v>888</v>
      </c>
      <c r="EUM29" s="152" t="s">
        <v>888</v>
      </c>
      <c r="EUN29" s="152" t="s">
        <v>888</v>
      </c>
      <c r="EUO29" s="152" t="s">
        <v>888</v>
      </c>
      <c r="EUP29" s="152" t="s">
        <v>888</v>
      </c>
      <c r="EUQ29" s="152" t="s">
        <v>888</v>
      </c>
      <c r="EUR29" s="152" t="s">
        <v>888</v>
      </c>
      <c r="EUS29" s="152" t="s">
        <v>888</v>
      </c>
      <c r="EUT29" s="152" t="s">
        <v>888</v>
      </c>
      <c r="EUU29" s="152" t="s">
        <v>888</v>
      </c>
      <c r="EUV29" s="152" t="s">
        <v>888</v>
      </c>
      <c r="EUW29" s="152" t="s">
        <v>888</v>
      </c>
      <c r="EUX29" s="152" t="s">
        <v>888</v>
      </c>
      <c r="EUY29" s="152" t="s">
        <v>888</v>
      </c>
      <c r="EUZ29" s="152" t="s">
        <v>888</v>
      </c>
      <c r="EVA29" s="152" t="s">
        <v>888</v>
      </c>
      <c r="EVB29" s="152" t="s">
        <v>888</v>
      </c>
      <c r="EVC29" s="152" t="s">
        <v>888</v>
      </c>
      <c r="EVD29" s="152" t="s">
        <v>888</v>
      </c>
      <c r="EVE29" s="152" t="s">
        <v>888</v>
      </c>
      <c r="EVF29" s="152" t="s">
        <v>888</v>
      </c>
      <c r="EVG29" s="152" t="s">
        <v>888</v>
      </c>
      <c r="EVH29" s="152" t="s">
        <v>888</v>
      </c>
      <c r="EVI29" s="152" t="s">
        <v>888</v>
      </c>
      <c r="EVJ29" s="152" t="s">
        <v>888</v>
      </c>
      <c r="EVK29" s="152" t="s">
        <v>888</v>
      </c>
      <c r="EVL29" s="152" t="s">
        <v>888</v>
      </c>
      <c r="EVM29" s="152" t="s">
        <v>888</v>
      </c>
      <c r="EVN29" s="152" t="s">
        <v>888</v>
      </c>
      <c r="EVO29" s="152" t="s">
        <v>888</v>
      </c>
      <c r="EVP29" s="152" t="s">
        <v>888</v>
      </c>
      <c r="EVQ29" s="152" t="s">
        <v>888</v>
      </c>
      <c r="EVR29" s="152" t="s">
        <v>888</v>
      </c>
      <c r="EVS29" s="152" t="s">
        <v>888</v>
      </c>
      <c r="EVT29" s="152" t="s">
        <v>888</v>
      </c>
      <c r="EVU29" s="152" t="s">
        <v>888</v>
      </c>
      <c r="EVV29" s="152" t="s">
        <v>888</v>
      </c>
      <c r="EVW29" s="152" t="s">
        <v>888</v>
      </c>
      <c r="EVX29" s="152" t="s">
        <v>888</v>
      </c>
      <c r="EVY29" s="152" t="s">
        <v>888</v>
      </c>
      <c r="EVZ29" s="152" t="s">
        <v>888</v>
      </c>
      <c r="EWA29" s="152" t="s">
        <v>888</v>
      </c>
      <c r="EWB29" s="152" t="s">
        <v>888</v>
      </c>
      <c r="EWC29" s="152" t="s">
        <v>888</v>
      </c>
      <c r="EWD29" s="152" t="s">
        <v>888</v>
      </c>
      <c r="EWE29" s="152" t="s">
        <v>888</v>
      </c>
      <c r="EWF29" s="152" t="s">
        <v>888</v>
      </c>
      <c r="EWG29" s="152" t="s">
        <v>888</v>
      </c>
      <c r="EWH29" s="152" t="s">
        <v>888</v>
      </c>
      <c r="EWI29" s="152" t="s">
        <v>888</v>
      </c>
      <c r="EWJ29" s="152" t="s">
        <v>888</v>
      </c>
      <c r="EWK29" s="152" t="s">
        <v>888</v>
      </c>
      <c r="EWL29" s="152" t="s">
        <v>888</v>
      </c>
      <c r="EWM29" s="152" t="s">
        <v>888</v>
      </c>
      <c r="EWN29" s="152" t="s">
        <v>888</v>
      </c>
      <c r="EWO29" s="152" t="s">
        <v>888</v>
      </c>
      <c r="EWP29" s="152" t="s">
        <v>888</v>
      </c>
      <c r="EWQ29" s="152" t="s">
        <v>888</v>
      </c>
      <c r="EWR29" s="152" t="s">
        <v>888</v>
      </c>
      <c r="EWS29" s="152" t="s">
        <v>888</v>
      </c>
      <c r="EWT29" s="152" t="s">
        <v>888</v>
      </c>
      <c r="EWU29" s="152" t="s">
        <v>888</v>
      </c>
      <c r="EWV29" s="152" t="s">
        <v>888</v>
      </c>
      <c r="EWW29" s="152" t="s">
        <v>888</v>
      </c>
      <c r="EWX29" s="152" t="s">
        <v>888</v>
      </c>
      <c r="EWY29" s="152" t="s">
        <v>888</v>
      </c>
      <c r="EWZ29" s="152" t="s">
        <v>888</v>
      </c>
      <c r="EXA29" s="152" t="s">
        <v>888</v>
      </c>
      <c r="EXB29" s="152" t="s">
        <v>888</v>
      </c>
      <c r="EXC29" s="152" t="s">
        <v>888</v>
      </c>
      <c r="EXD29" s="152" t="s">
        <v>888</v>
      </c>
      <c r="EXE29" s="152" t="s">
        <v>888</v>
      </c>
      <c r="EXF29" s="152" t="s">
        <v>888</v>
      </c>
      <c r="EXG29" s="152" t="s">
        <v>888</v>
      </c>
      <c r="EXH29" s="152" t="s">
        <v>888</v>
      </c>
      <c r="EXI29" s="152" t="s">
        <v>888</v>
      </c>
      <c r="EXJ29" s="152" t="s">
        <v>888</v>
      </c>
      <c r="EXK29" s="152" t="s">
        <v>888</v>
      </c>
      <c r="EXL29" s="152" t="s">
        <v>888</v>
      </c>
      <c r="EXM29" s="152" t="s">
        <v>888</v>
      </c>
      <c r="EXN29" s="152" t="s">
        <v>888</v>
      </c>
      <c r="EXO29" s="152" t="s">
        <v>888</v>
      </c>
      <c r="EXP29" s="152" t="s">
        <v>888</v>
      </c>
      <c r="EXQ29" s="152" t="s">
        <v>888</v>
      </c>
      <c r="EXR29" s="152" t="s">
        <v>888</v>
      </c>
      <c r="EXS29" s="152" t="s">
        <v>888</v>
      </c>
      <c r="EXT29" s="152" t="s">
        <v>888</v>
      </c>
      <c r="EXU29" s="152" t="s">
        <v>888</v>
      </c>
      <c r="EXV29" s="152" t="s">
        <v>888</v>
      </c>
      <c r="EXW29" s="152" t="s">
        <v>888</v>
      </c>
      <c r="EXX29" s="152" t="s">
        <v>888</v>
      </c>
      <c r="EXY29" s="152" t="s">
        <v>888</v>
      </c>
      <c r="EXZ29" s="152" t="s">
        <v>888</v>
      </c>
      <c r="EYA29" s="152" t="s">
        <v>888</v>
      </c>
      <c r="EYB29" s="152" t="s">
        <v>888</v>
      </c>
      <c r="EYC29" s="152" t="s">
        <v>888</v>
      </c>
      <c r="EYD29" s="152" t="s">
        <v>888</v>
      </c>
      <c r="EYE29" s="152" t="s">
        <v>888</v>
      </c>
      <c r="EYF29" s="152" t="s">
        <v>888</v>
      </c>
      <c r="EYG29" s="152" t="s">
        <v>888</v>
      </c>
      <c r="EYH29" s="152" t="s">
        <v>888</v>
      </c>
      <c r="EYI29" s="152" t="s">
        <v>888</v>
      </c>
      <c r="EYJ29" s="152" t="s">
        <v>888</v>
      </c>
      <c r="EYK29" s="152" t="s">
        <v>888</v>
      </c>
      <c r="EYL29" s="152" t="s">
        <v>888</v>
      </c>
      <c r="EYM29" s="152" t="s">
        <v>888</v>
      </c>
      <c r="EYN29" s="152" t="s">
        <v>888</v>
      </c>
      <c r="EYO29" s="152" t="s">
        <v>888</v>
      </c>
      <c r="EYP29" s="152" t="s">
        <v>888</v>
      </c>
      <c r="EYQ29" s="152" t="s">
        <v>888</v>
      </c>
      <c r="EYR29" s="152" t="s">
        <v>888</v>
      </c>
      <c r="EYS29" s="152" t="s">
        <v>888</v>
      </c>
      <c r="EYT29" s="152" t="s">
        <v>888</v>
      </c>
      <c r="EYU29" s="152" t="s">
        <v>888</v>
      </c>
      <c r="EYV29" s="152" t="s">
        <v>888</v>
      </c>
      <c r="EYW29" s="152" t="s">
        <v>888</v>
      </c>
      <c r="EYX29" s="152" t="s">
        <v>888</v>
      </c>
      <c r="EYY29" s="152" t="s">
        <v>888</v>
      </c>
      <c r="EYZ29" s="152" t="s">
        <v>888</v>
      </c>
      <c r="EZA29" s="152" t="s">
        <v>888</v>
      </c>
      <c r="EZB29" s="152" t="s">
        <v>888</v>
      </c>
      <c r="EZC29" s="152" t="s">
        <v>888</v>
      </c>
      <c r="EZD29" s="152" t="s">
        <v>888</v>
      </c>
      <c r="EZE29" s="152" t="s">
        <v>888</v>
      </c>
      <c r="EZF29" s="152" t="s">
        <v>888</v>
      </c>
      <c r="EZG29" s="152" t="s">
        <v>888</v>
      </c>
      <c r="EZH29" s="152" t="s">
        <v>888</v>
      </c>
      <c r="EZI29" s="152" t="s">
        <v>888</v>
      </c>
      <c r="EZJ29" s="152" t="s">
        <v>888</v>
      </c>
      <c r="EZK29" s="152" t="s">
        <v>888</v>
      </c>
      <c r="EZL29" s="152" t="s">
        <v>888</v>
      </c>
      <c r="EZM29" s="152" t="s">
        <v>888</v>
      </c>
      <c r="EZN29" s="152" t="s">
        <v>888</v>
      </c>
      <c r="EZO29" s="152" t="s">
        <v>888</v>
      </c>
      <c r="EZP29" s="152" t="s">
        <v>888</v>
      </c>
      <c r="EZQ29" s="152" t="s">
        <v>888</v>
      </c>
      <c r="EZR29" s="152" t="s">
        <v>888</v>
      </c>
      <c r="EZS29" s="152" t="s">
        <v>888</v>
      </c>
      <c r="EZT29" s="152" t="s">
        <v>888</v>
      </c>
      <c r="EZU29" s="152" t="s">
        <v>888</v>
      </c>
      <c r="EZV29" s="152" t="s">
        <v>888</v>
      </c>
      <c r="EZW29" s="152" t="s">
        <v>888</v>
      </c>
      <c r="EZX29" s="152" t="s">
        <v>888</v>
      </c>
      <c r="EZY29" s="152" t="s">
        <v>888</v>
      </c>
      <c r="EZZ29" s="152" t="s">
        <v>888</v>
      </c>
      <c r="FAA29" s="152" t="s">
        <v>888</v>
      </c>
      <c r="FAB29" s="152" t="s">
        <v>888</v>
      </c>
      <c r="FAC29" s="152" t="s">
        <v>888</v>
      </c>
      <c r="FAD29" s="152" t="s">
        <v>888</v>
      </c>
      <c r="FAE29" s="152" t="s">
        <v>888</v>
      </c>
      <c r="FAF29" s="152" t="s">
        <v>888</v>
      </c>
      <c r="FAG29" s="152" t="s">
        <v>888</v>
      </c>
      <c r="FAH29" s="152" t="s">
        <v>888</v>
      </c>
      <c r="FAI29" s="152" t="s">
        <v>888</v>
      </c>
      <c r="FAJ29" s="152" t="s">
        <v>888</v>
      </c>
      <c r="FAK29" s="152" t="s">
        <v>888</v>
      </c>
      <c r="FAL29" s="152" t="s">
        <v>888</v>
      </c>
      <c r="FAM29" s="152" t="s">
        <v>888</v>
      </c>
      <c r="FAN29" s="152" t="s">
        <v>888</v>
      </c>
      <c r="FAO29" s="152" t="s">
        <v>888</v>
      </c>
      <c r="FAP29" s="152" t="s">
        <v>888</v>
      </c>
      <c r="FAQ29" s="152" t="s">
        <v>888</v>
      </c>
      <c r="FAR29" s="152" t="s">
        <v>888</v>
      </c>
      <c r="FAS29" s="152" t="s">
        <v>888</v>
      </c>
      <c r="FAT29" s="152" t="s">
        <v>888</v>
      </c>
      <c r="FAU29" s="152" t="s">
        <v>888</v>
      </c>
      <c r="FAV29" s="152" t="s">
        <v>888</v>
      </c>
      <c r="FAW29" s="152" t="s">
        <v>888</v>
      </c>
      <c r="FAX29" s="152" t="s">
        <v>888</v>
      </c>
      <c r="FAY29" s="152" t="s">
        <v>888</v>
      </c>
      <c r="FAZ29" s="152" t="s">
        <v>888</v>
      </c>
      <c r="FBA29" s="152" t="s">
        <v>888</v>
      </c>
      <c r="FBB29" s="152" t="s">
        <v>888</v>
      </c>
      <c r="FBC29" s="152" t="s">
        <v>888</v>
      </c>
      <c r="FBD29" s="152" t="s">
        <v>888</v>
      </c>
      <c r="FBE29" s="152" t="s">
        <v>888</v>
      </c>
      <c r="FBF29" s="152" t="s">
        <v>888</v>
      </c>
      <c r="FBG29" s="152" t="s">
        <v>888</v>
      </c>
      <c r="FBH29" s="152" t="s">
        <v>888</v>
      </c>
      <c r="FBI29" s="152" t="s">
        <v>888</v>
      </c>
      <c r="FBJ29" s="152" t="s">
        <v>888</v>
      </c>
      <c r="FBK29" s="152" t="s">
        <v>888</v>
      </c>
      <c r="FBL29" s="152" t="s">
        <v>888</v>
      </c>
      <c r="FBM29" s="152" t="s">
        <v>888</v>
      </c>
      <c r="FBN29" s="152" t="s">
        <v>888</v>
      </c>
      <c r="FBO29" s="152" t="s">
        <v>888</v>
      </c>
      <c r="FBP29" s="152" t="s">
        <v>888</v>
      </c>
      <c r="FBQ29" s="152" t="s">
        <v>888</v>
      </c>
      <c r="FBR29" s="152" t="s">
        <v>888</v>
      </c>
      <c r="FBS29" s="152" t="s">
        <v>888</v>
      </c>
      <c r="FBT29" s="152" t="s">
        <v>888</v>
      </c>
      <c r="FBU29" s="152" t="s">
        <v>888</v>
      </c>
      <c r="FBV29" s="152" t="s">
        <v>888</v>
      </c>
      <c r="FBW29" s="152" t="s">
        <v>888</v>
      </c>
      <c r="FBX29" s="152" t="s">
        <v>888</v>
      </c>
      <c r="FBY29" s="152" t="s">
        <v>888</v>
      </c>
      <c r="FBZ29" s="152" t="s">
        <v>888</v>
      </c>
      <c r="FCA29" s="152" t="s">
        <v>888</v>
      </c>
      <c r="FCB29" s="152" t="s">
        <v>888</v>
      </c>
      <c r="FCC29" s="152" t="s">
        <v>888</v>
      </c>
      <c r="FCD29" s="152" t="s">
        <v>888</v>
      </c>
      <c r="FCE29" s="152" t="s">
        <v>888</v>
      </c>
      <c r="FCF29" s="152" t="s">
        <v>888</v>
      </c>
      <c r="FCG29" s="152" t="s">
        <v>888</v>
      </c>
      <c r="FCH29" s="152" t="s">
        <v>888</v>
      </c>
      <c r="FCI29" s="152" t="s">
        <v>888</v>
      </c>
      <c r="FCJ29" s="152" t="s">
        <v>888</v>
      </c>
      <c r="FCK29" s="152" t="s">
        <v>888</v>
      </c>
      <c r="FCL29" s="152" t="s">
        <v>888</v>
      </c>
      <c r="FCM29" s="152" t="s">
        <v>888</v>
      </c>
      <c r="FCN29" s="152" t="s">
        <v>888</v>
      </c>
      <c r="FCO29" s="152" t="s">
        <v>888</v>
      </c>
      <c r="FCP29" s="152" t="s">
        <v>888</v>
      </c>
      <c r="FCQ29" s="152" t="s">
        <v>888</v>
      </c>
      <c r="FCR29" s="152" t="s">
        <v>888</v>
      </c>
      <c r="FCS29" s="152" t="s">
        <v>888</v>
      </c>
      <c r="FCT29" s="152" t="s">
        <v>888</v>
      </c>
      <c r="FCU29" s="152" t="s">
        <v>888</v>
      </c>
      <c r="FCV29" s="152" t="s">
        <v>888</v>
      </c>
      <c r="FCW29" s="152" t="s">
        <v>888</v>
      </c>
      <c r="FCX29" s="152" t="s">
        <v>888</v>
      </c>
      <c r="FCY29" s="152" t="s">
        <v>888</v>
      </c>
      <c r="FCZ29" s="152" t="s">
        <v>888</v>
      </c>
      <c r="FDA29" s="152" t="s">
        <v>888</v>
      </c>
      <c r="FDB29" s="152" t="s">
        <v>888</v>
      </c>
      <c r="FDC29" s="152" t="s">
        <v>888</v>
      </c>
      <c r="FDD29" s="152" t="s">
        <v>888</v>
      </c>
      <c r="FDE29" s="152" t="s">
        <v>888</v>
      </c>
      <c r="FDF29" s="152" t="s">
        <v>888</v>
      </c>
      <c r="FDG29" s="152" t="s">
        <v>888</v>
      </c>
      <c r="FDH29" s="152" t="s">
        <v>888</v>
      </c>
      <c r="FDI29" s="152" t="s">
        <v>888</v>
      </c>
      <c r="FDJ29" s="152" t="s">
        <v>888</v>
      </c>
      <c r="FDK29" s="152" t="s">
        <v>888</v>
      </c>
      <c r="FDL29" s="152" t="s">
        <v>888</v>
      </c>
      <c r="FDM29" s="152" t="s">
        <v>888</v>
      </c>
      <c r="FDN29" s="152" t="s">
        <v>888</v>
      </c>
      <c r="FDO29" s="152" t="s">
        <v>888</v>
      </c>
      <c r="FDP29" s="152" t="s">
        <v>888</v>
      </c>
      <c r="FDQ29" s="152" t="s">
        <v>888</v>
      </c>
      <c r="FDR29" s="152" t="s">
        <v>888</v>
      </c>
      <c r="FDS29" s="152" t="s">
        <v>888</v>
      </c>
      <c r="FDT29" s="152" t="s">
        <v>888</v>
      </c>
      <c r="FDU29" s="152" t="s">
        <v>888</v>
      </c>
      <c r="FDV29" s="152" t="s">
        <v>888</v>
      </c>
      <c r="FDW29" s="152" t="s">
        <v>888</v>
      </c>
      <c r="FDX29" s="152" t="s">
        <v>888</v>
      </c>
      <c r="FDY29" s="152" t="s">
        <v>888</v>
      </c>
      <c r="FDZ29" s="152" t="s">
        <v>888</v>
      </c>
      <c r="FEA29" s="152" t="s">
        <v>888</v>
      </c>
      <c r="FEB29" s="152" t="s">
        <v>888</v>
      </c>
      <c r="FEC29" s="152" t="s">
        <v>888</v>
      </c>
      <c r="FED29" s="152" t="s">
        <v>888</v>
      </c>
      <c r="FEE29" s="152" t="s">
        <v>888</v>
      </c>
      <c r="FEF29" s="152" t="s">
        <v>888</v>
      </c>
      <c r="FEG29" s="152" t="s">
        <v>888</v>
      </c>
      <c r="FEH29" s="152" t="s">
        <v>888</v>
      </c>
      <c r="FEI29" s="152" t="s">
        <v>888</v>
      </c>
      <c r="FEJ29" s="152" t="s">
        <v>888</v>
      </c>
      <c r="FEK29" s="152" t="s">
        <v>888</v>
      </c>
      <c r="FEL29" s="152" t="s">
        <v>888</v>
      </c>
      <c r="FEM29" s="152" t="s">
        <v>888</v>
      </c>
      <c r="FEN29" s="152" t="s">
        <v>888</v>
      </c>
      <c r="FEO29" s="152" t="s">
        <v>888</v>
      </c>
      <c r="FEP29" s="152" t="s">
        <v>888</v>
      </c>
      <c r="FEQ29" s="152" t="s">
        <v>888</v>
      </c>
      <c r="FER29" s="152" t="s">
        <v>888</v>
      </c>
      <c r="FES29" s="152" t="s">
        <v>888</v>
      </c>
      <c r="FET29" s="152" t="s">
        <v>888</v>
      </c>
      <c r="FEU29" s="152" t="s">
        <v>888</v>
      </c>
      <c r="FEV29" s="152" t="s">
        <v>888</v>
      </c>
      <c r="FEW29" s="152" t="s">
        <v>888</v>
      </c>
      <c r="FEX29" s="152" t="s">
        <v>888</v>
      </c>
      <c r="FEY29" s="152" t="s">
        <v>888</v>
      </c>
      <c r="FEZ29" s="152" t="s">
        <v>888</v>
      </c>
      <c r="FFA29" s="152" t="s">
        <v>888</v>
      </c>
      <c r="FFB29" s="152" t="s">
        <v>888</v>
      </c>
      <c r="FFC29" s="152" t="s">
        <v>888</v>
      </c>
      <c r="FFD29" s="152" t="s">
        <v>888</v>
      </c>
      <c r="FFE29" s="152" t="s">
        <v>888</v>
      </c>
      <c r="FFF29" s="152" t="s">
        <v>888</v>
      </c>
      <c r="FFG29" s="152" t="s">
        <v>888</v>
      </c>
      <c r="FFH29" s="152" t="s">
        <v>888</v>
      </c>
      <c r="FFI29" s="152" t="s">
        <v>888</v>
      </c>
      <c r="FFJ29" s="152" t="s">
        <v>888</v>
      </c>
      <c r="FFK29" s="152" t="s">
        <v>888</v>
      </c>
      <c r="FFL29" s="152" t="s">
        <v>888</v>
      </c>
      <c r="FFM29" s="152" t="s">
        <v>888</v>
      </c>
      <c r="FFN29" s="152" t="s">
        <v>888</v>
      </c>
      <c r="FFO29" s="152" t="s">
        <v>888</v>
      </c>
      <c r="FFP29" s="152" t="s">
        <v>888</v>
      </c>
      <c r="FFQ29" s="152" t="s">
        <v>888</v>
      </c>
      <c r="FFR29" s="152" t="s">
        <v>888</v>
      </c>
      <c r="FFS29" s="152" t="s">
        <v>888</v>
      </c>
      <c r="FFT29" s="152" t="s">
        <v>888</v>
      </c>
      <c r="FFU29" s="152" t="s">
        <v>888</v>
      </c>
      <c r="FFV29" s="152" t="s">
        <v>888</v>
      </c>
      <c r="FFW29" s="152" t="s">
        <v>888</v>
      </c>
      <c r="FFX29" s="152" t="s">
        <v>888</v>
      </c>
      <c r="FFY29" s="152" t="s">
        <v>888</v>
      </c>
      <c r="FFZ29" s="152" t="s">
        <v>888</v>
      </c>
      <c r="FGA29" s="152" t="s">
        <v>888</v>
      </c>
      <c r="FGB29" s="152" t="s">
        <v>888</v>
      </c>
      <c r="FGC29" s="152" t="s">
        <v>888</v>
      </c>
      <c r="FGD29" s="152" t="s">
        <v>888</v>
      </c>
      <c r="FGE29" s="152" t="s">
        <v>888</v>
      </c>
      <c r="FGF29" s="152" t="s">
        <v>888</v>
      </c>
      <c r="FGG29" s="152" t="s">
        <v>888</v>
      </c>
      <c r="FGH29" s="152" t="s">
        <v>888</v>
      </c>
      <c r="FGI29" s="152" t="s">
        <v>888</v>
      </c>
      <c r="FGJ29" s="152" t="s">
        <v>888</v>
      </c>
      <c r="FGK29" s="152" t="s">
        <v>888</v>
      </c>
      <c r="FGL29" s="152" t="s">
        <v>888</v>
      </c>
      <c r="FGM29" s="152" t="s">
        <v>888</v>
      </c>
      <c r="FGN29" s="152" t="s">
        <v>888</v>
      </c>
      <c r="FGO29" s="152" t="s">
        <v>888</v>
      </c>
      <c r="FGP29" s="152" t="s">
        <v>888</v>
      </c>
      <c r="FGQ29" s="152" t="s">
        <v>888</v>
      </c>
      <c r="FGR29" s="152" t="s">
        <v>888</v>
      </c>
      <c r="FGS29" s="152" t="s">
        <v>888</v>
      </c>
      <c r="FGT29" s="152" t="s">
        <v>888</v>
      </c>
      <c r="FGU29" s="152" t="s">
        <v>888</v>
      </c>
      <c r="FGV29" s="152" t="s">
        <v>888</v>
      </c>
      <c r="FGW29" s="152" t="s">
        <v>888</v>
      </c>
      <c r="FGX29" s="152" t="s">
        <v>888</v>
      </c>
      <c r="FGY29" s="152" t="s">
        <v>888</v>
      </c>
      <c r="FGZ29" s="152" t="s">
        <v>888</v>
      </c>
      <c r="FHA29" s="152" t="s">
        <v>888</v>
      </c>
      <c r="FHB29" s="152" t="s">
        <v>888</v>
      </c>
      <c r="FHC29" s="152" t="s">
        <v>888</v>
      </c>
      <c r="FHD29" s="152" t="s">
        <v>888</v>
      </c>
      <c r="FHE29" s="152" t="s">
        <v>888</v>
      </c>
      <c r="FHF29" s="152" t="s">
        <v>888</v>
      </c>
      <c r="FHG29" s="152" t="s">
        <v>888</v>
      </c>
      <c r="FHH29" s="152" t="s">
        <v>888</v>
      </c>
      <c r="FHI29" s="152" t="s">
        <v>888</v>
      </c>
      <c r="FHJ29" s="152" t="s">
        <v>888</v>
      </c>
      <c r="FHK29" s="152" t="s">
        <v>888</v>
      </c>
      <c r="FHL29" s="152" t="s">
        <v>888</v>
      </c>
      <c r="FHM29" s="152" t="s">
        <v>888</v>
      </c>
      <c r="FHN29" s="152" t="s">
        <v>888</v>
      </c>
      <c r="FHO29" s="152" t="s">
        <v>888</v>
      </c>
      <c r="FHP29" s="152" t="s">
        <v>888</v>
      </c>
      <c r="FHQ29" s="152" t="s">
        <v>888</v>
      </c>
      <c r="FHR29" s="152" t="s">
        <v>888</v>
      </c>
      <c r="FHS29" s="152" t="s">
        <v>888</v>
      </c>
      <c r="FHT29" s="152" t="s">
        <v>888</v>
      </c>
      <c r="FHU29" s="152" t="s">
        <v>888</v>
      </c>
      <c r="FHV29" s="152" t="s">
        <v>888</v>
      </c>
      <c r="FHW29" s="152" t="s">
        <v>888</v>
      </c>
      <c r="FHX29" s="152" t="s">
        <v>888</v>
      </c>
      <c r="FHY29" s="152" t="s">
        <v>888</v>
      </c>
      <c r="FHZ29" s="152" t="s">
        <v>888</v>
      </c>
      <c r="FIA29" s="152" t="s">
        <v>888</v>
      </c>
      <c r="FIB29" s="152" t="s">
        <v>888</v>
      </c>
      <c r="FIC29" s="152" t="s">
        <v>888</v>
      </c>
      <c r="FID29" s="152" t="s">
        <v>888</v>
      </c>
      <c r="FIE29" s="152" t="s">
        <v>888</v>
      </c>
      <c r="FIF29" s="152" t="s">
        <v>888</v>
      </c>
      <c r="FIG29" s="152" t="s">
        <v>888</v>
      </c>
      <c r="FIH29" s="152" t="s">
        <v>888</v>
      </c>
      <c r="FII29" s="152" t="s">
        <v>888</v>
      </c>
      <c r="FIJ29" s="152" t="s">
        <v>888</v>
      </c>
      <c r="FIK29" s="152" t="s">
        <v>888</v>
      </c>
      <c r="FIL29" s="152" t="s">
        <v>888</v>
      </c>
      <c r="FIM29" s="152" t="s">
        <v>888</v>
      </c>
      <c r="FIN29" s="152" t="s">
        <v>888</v>
      </c>
      <c r="FIO29" s="152" t="s">
        <v>888</v>
      </c>
      <c r="FIP29" s="152" t="s">
        <v>888</v>
      </c>
      <c r="FIQ29" s="152" t="s">
        <v>888</v>
      </c>
      <c r="FIR29" s="152" t="s">
        <v>888</v>
      </c>
      <c r="FIS29" s="152" t="s">
        <v>888</v>
      </c>
      <c r="FIT29" s="152" t="s">
        <v>888</v>
      </c>
      <c r="FIU29" s="152" t="s">
        <v>888</v>
      </c>
      <c r="FIV29" s="152" t="s">
        <v>888</v>
      </c>
      <c r="FIW29" s="152" t="s">
        <v>888</v>
      </c>
      <c r="FIX29" s="152" t="s">
        <v>888</v>
      </c>
      <c r="FIY29" s="152" t="s">
        <v>888</v>
      </c>
      <c r="FIZ29" s="152" t="s">
        <v>888</v>
      </c>
      <c r="FJA29" s="152" t="s">
        <v>888</v>
      </c>
      <c r="FJB29" s="152" t="s">
        <v>888</v>
      </c>
      <c r="FJC29" s="152" t="s">
        <v>888</v>
      </c>
      <c r="FJD29" s="152" t="s">
        <v>888</v>
      </c>
      <c r="FJE29" s="152" t="s">
        <v>888</v>
      </c>
      <c r="FJF29" s="152" t="s">
        <v>888</v>
      </c>
      <c r="FJG29" s="152" t="s">
        <v>888</v>
      </c>
      <c r="FJH29" s="152" t="s">
        <v>888</v>
      </c>
      <c r="FJI29" s="152" t="s">
        <v>888</v>
      </c>
      <c r="FJJ29" s="152" t="s">
        <v>888</v>
      </c>
      <c r="FJK29" s="152" t="s">
        <v>888</v>
      </c>
      <c r="FJL29" s="152" t="s">
        <v>888</v>
      </c>
      <c r="FJM29" s="152" t="s">
        <v>888</v>
      </c>
      <c r="FJN29" s="152" t="s">
        <v>888</v>
      </c>
      <c r="FJO29" s="152" t="s">
        <v>888</v>
      </c>
      <c r="FJP29" s="152" t="s">
        <v>888</v>
      </c>
      <c r="FJQ29" s="152" t="s">
        <v>888</v>
      </c>
      <c r="FJR29" s="152" t="s">
        <v>888</v>
      </c>
      <c r="FJS29" s="152" t="s">
        <v>888</v>
      </c>
      <c r="FJT29" s="152" t="s">
        <v>888</v>
      </c>
      <c r="FJU29" s="152" t="s">
        <v>888</v>
      </c>
      <c r="FJV29" s="152" t="s">
        <v>888</v>
      </c>
      <c r="FJW29" s="152" t="s">
        <v>888</v>
      </c>
      <c r="FJX29" s="152" t="s">
        <v>888</v>
      </c>
      <c r="FJY29" s="152" t="s">
        <v>888</v>
      </c>
      <c r="FJZ29" s="152" t="s">
        <v>888</v>
      </c>
      <c r="FKA29" s="152" t="s">
        <v>888</v>
      </c>
      <c r="FKB29" s="152" t="s">
        <v>888</v>
      </c>
      <c r="FKC29" s="152" t="s">
        <v>888</v>
      </c>
      <c r="FKD29" s="152" t="s">
        <v>888</v>
      </c>
      <c r="FKE29" s="152" t="s">
        <v>888</v>
      </c>
      <c r="FKF29" s="152" t="s">
        <v>888</v>
      </c>
      <c r="FKG29" s="152" t="s">
        <v>888</v>
      </c>
      <c r="FKH29" s="152" t="s">
        <v>888</v>
      </c>
      <c r="FKI29" s="152" t="s">
        <v>888</v>
      </c>
      <c r="FKJ29" s="152" t="s">
        <v>888</v>
      </c>
      <c r="FKK29" s="152" t="s">
        <v>888</v>
      </c>
      <c r="FKL29" s="152" t="s">
        <v>888</v>
      </c>
      <c r="FKM29" s="152" t="s">
        <v>888</v>
      </c>
      <c r="FKN29" s="152" t="s">
        <v>888</v>
      </c>
      <c r="FKO29" s="152" t="s">
        <v>888</v>
      </c>
      <c r="FKP29" s="152" t="s">
        <v>888</v>
      </c>
      <c r="FKQ29" s="152" t="s">
        <v>888</v>
      </c>
      <c r="FKR29" s="152" t="s">
        <v>888</v>
      </c>
      <c r="FKS29" s="152" t="s">
        <v>888</v>
      </c>
      <c r="FKT29" s="152" t="s">
        <v>888</v>
      </c>
      <c r="FKU29" s="152" t="s">
        <v>888</v>
      </c>
      <c r="FKV29" s="152" t="s">
        <v>888</v>
      </c>
      <c r="FKW29" s="152" t="s">
        <v>888</v>
      </c>
      <c r="FKX29" s="152" t="s">
        <v>888</v>
      </c>
      <c r="FKY29" s="152" t="s">
        <v>888</v>
      </c>
      <c r="FKZ29" s="152" t="s">
        <v>888</v>
      </c>
      <c r="FLA29" s="152" t="s">
        <v>888</v>
      </c>
      <c r="FLB29" s="152" t="s">
        <v>888</v>
      </c>
      <c r="FLC29" s="152" t="s">
        <v>888</v>
      </c>
      <c r="FLD29" s="152" t="s">
        <v>888</v>
      </c>
      <c r="FLE29" s="152" t="s">
        <v>888</v>
      </c>
      <c r="FLF29" s="152" t="s">
        <v>888</v>
      </c>
      <c r="FLG29" s="152" t="s">
        <v>888</v>
      </c>
      <c r="FLH29" s="152" t="s">
        <v>888</v>
      </c>
      <c r="FLI29" s="152" t="s">
        <v>888</v>
      </c>
      <c r="FLJ29" s="152" t="s">
        <v>888</v>
      </c>
      <c r="FLK29" s="152" t="s">
        <v>888</v>
      </c>
      <c r="FLL29" s="152" t="s">
        <v>888</v>
      </c>
      <c r="FLM29" s="152" t="s">
        <v>888</v>
      </c>
      <c r="FLN29" s="152" t="s">
        <v>888</v>
      </c>
      <c r="FLO29" s="152" t="s">
        <v>888</v>
      </c>
      <c r="FLP29" s="152" t="s">
        <v>888</v>
      </c>
      <c r="FLQ29" s="152" t="s">
        <v>888</v>
      </c>
      <c r="FLR29" s="152" t="s">
        <v>888</v>
      </c>
      <c r="FLS29" s="152" t="s">
        <v>888</v>
      </c>
      <c r="FLT29" s="152" t="s">
        <v>888</v>
      </c>
      <c r="FLU29" s="152" t="s">
        <v>888</v>
      </c>
      <c r="FLV29" s="152" t="s">
        <v>888</v>
      </c>
      <c r="FLW29" s="152" t="s">
        <v>888</v>
      </c>
      <c r="FLX29" s="152" t="s">
        <v>888</v>
      </c>
      <c r="FLY29" s="152" t="s">
        <v>888</v>
      </c>
      <c r="FLZ29" s="152" t="s">
        <v>888</v>
      </c>
      <c r="FMA29" s="152" t="s">
        <v>888</v>
      </c>
      <c r="FMB29" s="152" t="s">
        <v>888</v>
      </c>
      <c r="FMC29" s="152" t="s">
        <v>888</v>
      </c>
      <c r="FMD29" s="152" t="s">
        <v>888</v>
      </c>
      <c r="FME29" s="152" t="s">
        <v>888</v>
      </c>
      <c r="FMF29" s="152" t="s">
        <v>888</v>
      </c>
      <c r="FMG29" s="152" t="s">
        <v>888</v>
      </c>
      <c r="FMH29" s="152" t="s">
        <v>888</v>
      </c>
      <c r="FMI29" s="152" t="s">
        <v>888</v>
      </c>
      <c r="FMJ29" s="152" t="s">
        <v>888</v>
      </c>
      <c r="FMK29" s="152" t="s">
        <v>888</v>
      </c>
      <c r="FML29" s="152" t="s">
        <v>888</v>
      </c>
      <c r="FMM29" s="152" t="s">
        <v>888</v>
      </c>
      <c r="FMN29" s="152" t="s">
        <v>888</v>
      </c>
      <c r="FMO29" s="152" t="s">
        <v>888</v>
      </c>
      <c r="FMP29" s="152" t="s">
        <v>888</v>
      </c>
      <c r="FMQ29" s="152" t="s">
        <v>888</v>
      </c>
      <c r="FMR29" s="152" t="s">
        <v>888</v>
      </c>
      <c r="FMS29" s="152" t="s">
        <v>888</v>
      </c>
      <c r="FMT29" s="152" t="s">
        <v>888</v>
      </c>
      <c r="FMU29" s="152" t="s">
        <v>888</v>
      </c>
      <c r="FMV29" s="152" t="s">
        <v>888</v>
      </c>
      <c r="FMW29" s="152" t="s">
        <v>888</v>
      </c>
      <c r="FMX29" s="152" t="s">
        <v>888</v>
      </c>
      <c r="FMY29" s="152" t="s">
        <v>888</v>
      </c>
      <c r="FMZ29" s="152" t="s">
        <v>888</v>
      </c>
      <c r="FNA29" s="152" t="s">
        <v>888</v>
      </c>
      <c r="FNB29" s="152" t="s">
        <v>888</v>
      </c>
      <c r="FNC29" s="152" t="s">
        <v>888</v>
      </c>
      <c r="FND29" s="152" t="s">
        <v>888</v>
      </c>
      <c r="FNE29" s="152" t="s">
        <v>888</v>
      </c>
      <c r="FNF29" s="152" t="s">
        <v>888</v>
      </c>
      <c r="FNG29" s="152" t="s">
        <v>888</v>
      </c>
      <c r="FNH29" s="152" t="s">
        <v>888</v>
      </c>
      <c r="FNI29" s="152" t="s">
        <v>888</v>
      </c>
      <c r="FNJ29" s="152" t="s">
        <v>888</v>
      </c>
      <c r="FNK29" s="152" t="s">
        <v>888</v>
      </c>
      <c r="FNL29" s="152" t="s">
        <v>888</v>
      </c>
      <c r="FNM29" s="152" t="s">
        <v>888</v>
      </c>
      <c r="FNN29" s="152" t="s">
        <v>888</v>
      </c>
      <c r="FNO29" s="152" t="s">
        <v>888</v>
      </c>
      <c r="FNP29" s="152" t="s">
        <v>888</v>
      </c>
      <c r="FNQ29" s="152" t="s">
        <v>888</v>
      </c>
      <c r="FNR29" s="152" t="s">
        <v>888</v>
      </c>
      <c r="FNS29" s="152" t="s">
        <v>888</v>
      </c>
      <c r="FNT29" s="152" t="s">
        <v>888</v>
      </c>
      <c r="FNU29" s="152" t="s">
        <v>888</v>
      </c>
      <c r="FNV29" s="152" t="s">
        <v>888</v>
      </c>
      <c r="FNW29" s="152" t="s">
        <v>888</v>
      </c>
      <c r="FNX29" s="152" t="s">
        <v>888</v>
      </c>
      <c r="FNY29" s="152" t="s">
        <v>888</v>
      </c>
      <c r="FNZ29" s="152" t="s">
        <v>888</v>
      </c>
      <c r="FOA29" s="152" t="s">
        <v>888</v>
      </c>
      <c r="FOB29" s="152" t="s">
        <v>888</v>
      </c>
      <c r="FOC29" s="152" t="s">
        <v>888</v>
      </c>
      <c r="FOD29" s="152" t="s">
        <v>888</v>
      </c>
      <c r="FOE29" s="152" t="s">
        <v>888</v>
      </c>
      <c r="FOF29" s="152" t="s">
        <v>888</v>
      </c>
      <c r="FOG29" s="152" t="s">
        <v>888</v>
      </c>
      <c r="FOH29" s="152" t="s">
        <v>888</v>
      </c>
      <c r="FOI29" s="152" t="s">
        <v>888</v>
      </c>
      <c r="FOJ29" s="152" t="s">
        <v>888</v>
      </c>
      <c r="FOK29" s="152" t="s">
        <v>888</v>
      </c>
      <c r="FOL29" s="152" t="s">
        <v>888</v>
      </c>
      <c r="FOM29" s="152" t="s">
        <v>888</v>
      </c>
      <c r="FON29" s="152" t="s">
        <v>888</v>
      </c>
      <c r="FOO29" s="152" t="s">
        <v>888</v>
      </c>
      <c r="FOP29" s="152" t="s">
        <v>888</v>
      </c>
      <c r="FOQ29" s="152" t="s">
        <v>888</v>
      </c>
      <c r="FOR29" s="152" t="s">
        <v>888</v>
      </c>
      <c r="FOS29" s="152" t="s">
        <v>888</v>
      </c>
      <c r="FOT29" s="152" t="s">
        <v>888</v>
      </c>
      <c r="FOU29" s="152" t="s">
        <v>888</v>
      </c>
      <c r="FOV29" s="152" t="s">
        <v>888</v>
      </c>
      <c r="FOW29" s="152" t="s">
        <v>888</v>
      </c>
      <c r="FOX29" s="152" t="s">
        <v>888</v>
      </c>
      <c r="FOY29" s="152" t="s">
        <v>888</v>
      </c>
      <c r="FOZ29" s="152" t="s">
        <v>888</v>
      </c>
      <c r="FPA29" s="152" t="s">
        <v>888</v>
      </c>
      <c r="FPB29" s="152" t="s">
        <v>888</v>
      </c>
      <c r="FPC29" s="152" t="s">
        <v>888</v>
      </c>
      <c r="FPD29" s="152" t="s">
        <v>888</v>
      </c>
      <c r="FPE29" s="152" t="s">
        <v>888</v>
      </c>
      <c r="FPF29" s="152" t="s">
        <v>888</v>
      </c>
      <c r="FPG29" s="152" t="s">
        <v>888</v>
      </c>
      <c r="FPH29" s="152" t="s">
        <v>888</v>
      </c>
      <c r="FPI29" s="152" t="s">
        <v>888</v>
      </c>
      <c r="FPJ29" s="152" t="s">
        <v>888</v>
      </c>
      <c r="FPK29" s="152" t="s">
        <v>888</v>
      </c>
      <c r="FPL29" s="152" t="s">
        <v>888</v>
      </c>
      <c r="FPM29" s="152" t="s">
        <v>888</v>
      </c>
      <c r="FPN29" s="152" t="s">
        <v>888</v>
      </c>
      <c r="FPO29" s="152" t="s">
        <v>888</v>
      </c>
      <c r="FPP29" s="152" t="s">
        <v>888</v>
      </c>
      <c r="FPQ29" s="152" t="s">
        <v>888</v>
      </c>
      <c r="FPR29" s="152" t="s">
        <v>888</v>
      </c>
      <c r="FPS29" s="152" t="s">
        <v>888</v>
      </c>
      <c r="FPT29" s="152" t="s">
        <v>888</v>
      </c>
      <c r="FPU29" s="152" t="s">
        <v>888</v>
      </c>
      <c r="FPV29" s="152" t="s">
        <v>888</v>
      </c>
      <c r="FPW29" s="152" t="s">
        <v>888</v>
      </c>
      <c r="FPX29" s="152" t="s">
        <v>888</v>
      </c>
      <c r="FPY29" s="152" t="s">
        <v>888</v>
      </c>
      <c r="FPZ29" s="152" t="s">
        <v>888</v>
      </c>
      <c r="FQA29" s="152" t="s">
        <v>888</v>
      </c>
      <c r="FQB29" s="152" t="s">
        <v>888</v>
      </c>
      <c r="FQC29" s="152" t="s">
        <v>888</v>
      </c>
      <c r="FQD29" s="152" t="s">
        <v>888</v>
      </c>
      <c r="FQE29" s="152" t="s">
        <v>888</v>
      </c>
      <c r="FQF29" s="152" t="s">
        <v>888</v>
      </c>
      <c r="FQG29" s="152" t="s">
        <v>888</v>
      </c>
      <c r="FQH29" s="152" t="s">
        <v>888</v>
      </c>
      <c r="FQI29" s="152" t="s">
        <v>888</v>
      </c>
      <c r="FQJ29" s="152" t="s">
        <v>888</v>
      </c>
      <c r="FQK29" s="152" t="s">
        <v>888</v>
      </c>
      <c r="FQL29" s="152" t="s">
        <v>888</v>
      </c>
      <c r="FQM29" s="152" t="s">
        <v>888</v>
      </c>
      <c r="FQN29" s="152" t="s">
        <v>888</v>
      </c>
      <c r="FQO29" s="152" t="s">
        <v>888</v>
      </c>
      <c r="FQP29" s="152" t="s">
        <v>888</v>
      </c>
      <c r="FQQ29" s="152" t="s">
        <v>888</v>
      </c>
      <c r="FQR29" s="152" t="s">
        <v>888</v>
      </c>
      <c r="FQS29" s="152" t="s">
        <v>888</v>
      </c>
      <c r="FQT29" s="152" t="s">
        <v>888</v>
      </c>
      <c r="FQU29" s="152" t="s">
        <v>888</v>
      </c>
      <c r="FQV29" s="152" t="s">
        <v>888</v>
      </c>
      <c r="FQW29" s="152" t="s">
        <v>888</v>
      </c>
      <c r="FQX29" s="152" t="s">
        <v>888</v>
      </c>
      <c r="FQY29" s="152" t="s">
        <v>888</v>
      </c>
      <c r="FQZ29" s="152" t="s">
        <v>888</v>
      </c>
      <c r="FRA29" s="152" t="s">
        <v>888</v>
      </c>
      <c r="FRB29" s="152" t="s">
        <v>888</v>
      </c>
      <c r="FRC29" s="152" t="s">
        <v>888</v>
      </c>
      <c r="FRD29" s="152" t="s">
        <v>888</v>
      </c>
      <c r="FRE29" s="152" t="s">
        <v>888</v>
      </c>
      <c r="FRF29" s="152" t="s">
        <v>888</v>
      </c>
      <c r="FRG29" s="152" t="s">
        <v>888</v>
      </c>
      <c r="FRH29" s="152" t="s">
        <v>888</v>
      </c>
      <c r="FRI29" s="152" t="s">
        <v>888</v>
      </c>
      <c r="FRJ29" s="152" t="s">
        <v>888</v>
      </c>
      <c r="FRK29" s="152" t="s">
        <v>888</v>
      </c>
      <c r="FRL29" s="152" t="s">
        <v>888</v>
      </c>
      <c r="FRM29" s="152" t="s">
        <v>888</v>
      </c>
      <c r="FRN29" s="152" t="s">
        <v>888</v>
      </c>
      <c r="FRO29" s="152" t="s">
        <v>888</v>
      </c>
      <c r="FRP29" s="152" t="s">
        <v>888</v>
      </c>
      <c r="FRQ29" s="152" t="s">
        <v>888</v>
      </c>
      <c r="FRR29" s="152" t="s">
        <v>888</v>
      </c>
      <c r="FRS29" s="152" t="s">
        <v>888</v>
      </c>
      <c r="FRT29" s="152" t="s">
        <v>888</v>
      </c>
      <c r="FRU29" s="152" t="s">
        <v>888</v>
      </c>
      <c r="FRV29" s="152" t="s">
        <v>888</v>
      </c>
      <c r="FRW29" s="152" t="s">
        <v>888</v>
      </c>
      <c r="FRX29" s="152" t="s">
        <v>888</v>
      </c>
      <c r="FRY29" s="152" t="s">
        <v>888</v>
      </c>
      <c r="FRZ29" s="152" t="s">
        <v>888</v>
      </c>
      <c r="FSA29" s="152" t="s">
        <v>888</v>
      </c>
      <c r="FSB29" s="152" t="s">
        <v>888</v>
      </c>
      <c r="FSC29" s="152" t="s">
        <v>888</v>
      </c>
      <c r="FSD29" s="152" t="s">
        <v>888</v>
      </c>
      <c r="FSE29" s="152" t="s">
        <v>888</v>
      </c>
      <c r="FSF29" s="152" t="s">
        <v>888</v>
      </c>
      <c r="FSG29" s="152" t="s">
        <v>888</v>
      </c>
      <c r="FSH29" s="152" t="s">
        <v>888</v>
      </c>
      <c r="FSI29" s="152" t="s">
        <v>888</v>
      </c>
      <c r="FSJ29" s="152" t="s">
        <v>888</v>
      </c>
      <c r="FSK29" s="152" t="s">
        <v>888</v>
      </c>
      <c r="FSL29" s="152" t="s">
        <v>888</v>
      </c>
      <c r="FSM29" s="152" t="s">
        <v>888</v>
      </c>
      <c r="FSN29" s="152" t="s">
        <v>888</v>
      </c>
      <c r="FSO29" s="152" t="s">
        <v>888</v>
      </c>
      <c r="FSP29" s="152" t="s">
        <v>888</v>
      </c>
      <c r="FSQ29" s="152" t="s">
        <v>888</v>
      </c>
      <c r="FSR29" s="152" t="s">
        <v>888</v>
      </c>
      <c r="FSS29" s="152" t="s">
        <v>888</v>
      </c>
      <c r="FST29" s="152" t="s">
        <v>888</v>
      </c>
      <c r="FSU29" s="152" t="s">
        <v>888</v>
      </c>
      <c r="FSV29" s="152" t="s">
        <v>888</v>
      </c>
      <c r="FSW29" s="152" t="s">
        <v>888</v>
      </c>
      <c r="FSX29" s="152" t="s">
        <v>888</v>
      </c>
      <c r="FSY29" s="152" t="s">
        <v>888</v>
      </c>
      <c r="FSZ29" s="152" t="s">
        <v>888</v>
      </c>
      <c r="FTA29" s="152" t="s">
        <v>888</v>
      </c>
      <c r="FTB29" s="152" t="s">
        <v>888</v>
      </c>
      <c r="FTC29" s="152" t="s">
        <v>888</v>
      </c>
      <c r="FTD29" s="152" t="s">
        <v>888</v>
      </c>
      <c r="FTE29" s="152" t="s">
        <v>888</v>
      </c>
      <c r="FTF29" s="152" t="s">
        <v>888</v>
      </c>
      <c r="FTG29" s="152" t="s">
        <v>888</v>
      </c>
      <c r="FTH29" s="152" t="s">
        <v>888</v>
      </c>
      <c r="FTI29" s="152" t="s">
        <v>888</v>
      </c>
      <c r="FTJ29" s="152" t="s">
        <v>888</v>
      </c>
      <c r="FTK29" s="152" t="s">
        <v>888</v>
      </c>
      <c r="FTL29" s="152" t="s">
        <v>888</v>
      </c>
      <c r="FTM29" s="152" t="s">
        <v>888</v>
      </c>
      <c r="FTN29" s="152" t="s">
        <v>888</v>
      </c>
      <c r="FTO29" s="152" t="s">
        <v>888</v>
      </c>
      <c r="FTP29" s="152" t="s">
        <v>888</v>
      </c>
      <c r="FTQ29" s="152" t="s">
        <v>888</v>
      </c>
      <c r="FTR29" s="152" t="s">
        <v>888</v>
      </c>
      <c r="FTS29" s="152" t="s">
        <v>888</v>
      </c>
      <c r="FTT29" s="152" t="s">
        <v>888</v>
      </c>
      <c r="FTU29" s="152" t="s">
        <v>888</v>
      </c>
      <c r="FTV29" s="152" t="s">
        <v>888</v>
      </c>
      <c r="FTW29" s="152" t="s">
        <v>888</v>
      </c>
      <c r="FTX29" s="152" t="s">
        <v>888</v>
      </c>
      <c r="FTY29" s="152" t="s">
        <v>888</v>
      </c>
      <c r="FTZ29" s="152" t="s">
        <v>888</v>
      </c>
      <c r="FUA29" s="152" t="s">
        <v>888</v>
      </c>
      <c r="FUB29" s="152" t="s">
        <v>888</v>
      </c>
      <c r="FUC29" s="152" t="s">
        <v>888</v>
      </c>
      <c r="FUD29" s="152" t="s">
        <v>888</v>
      </c>
      <c r="FUE29" s="152" t="s">
        <v>888</v>
      </c>
      <c r="FUF29" s="152" t="s">
        <v>888</v>
      </c>
      <c r="FUG29" s="152" t="s">
        <v>888</v>
      </c>
      <c r="FUH29" s="152" t="s">
        <v>888</v>
      </c>
      <c r="FUI29" s="152" t="s">
        <v>888</v>
      </c>
      <c r="FUJ29" s="152" t="s">
        <v>888</v>
      </c>
      <c r="FUK29" s="152" t="s">
        <v>888</v>
      </c>
      <c r="FUL29" s="152" t="s">
        <v>888</v>
      </c>
      <c r="FUM29" s="152" t="s">
        <v>888</v>
      </c>
      <c r="FUN29" s="152" t="s">
        <v>888</v>
      </c>
      <c r="FUO29" s="152" t="s">
        <v>888</v>
      </c>
      <c r="FUP29" s="152" t="s">
        <v>888</v>
      </c>
      <c r="FUQ29" s="152" t="s">
        <v>888</v>
      </c>
      <c r="FUR29" s="152" t="s">
        <v>888</v>
      </c>
      <c r="FUS29" s="152" t="s">
        <v>888</v>
      </c>
      <c r="FUT29" s="152" t="s">
        <v>888</v>
      </c>
      <c r="FUU29" s="152" t="s">
        <v>888</v>
      </c>
      <c r="FUV29" s="152" t="s">
        <v>888</v>
      </c>
      <c r="FUW29" s="152" t="s">
        <v>888</v>
      </c>
      <c r="FUX29" s="152" t="s">
        <v>888</v>
      </c>
      <c r="FUY29" s="152" t="s">
        <v>888</v>
      </c>
      <c r="FUZ29" s="152" t="s">
        <v>888</v>
      </c>
      <c r="FVA29" s="152" t="s">
        <v>888</v>
      </c>
      <c r="FVB29" s="152" t="s">
        <v>888</v>
      </c>
      <c r="FVC29" s="152" t="s">
        <v>888</v>
      </c>
      <c r="FVD29" s="152" t="s">
        <v>888</v>
      </c>
      <c r="FVE29" s="152" t="s">
        <v>888</v>
      </c>
      <c r="FVF29" s="152" t="s">
        <v>888</v>
      </c>
      <c r="FVG29" s="152" t="s">
        <v>888</v>
      </c>
      <c r="FVH29" s="152" t="s">
        <v>888</v>
      </c>
      <c r="FVI29" s="152" t="s">
        <v>888</v>
      </c>
      <c r="FVJ29" s="152" t="s">
        <v>888</v>
      </c>
      <c r="FVK29" s="152" t="s">
        <v>888</v>
      </c>
      <c r="FVL29" s="152" t="s">
        <v>888</v>
      </c>
      <c r="FVM29" s="152" t="s">
        <v>888</v>
      </c>
      <c r="FVN29" s="152" t="s">
        <v>888</v>
      </c>
      <c r="FVO29" s="152" t="s">
        <v>888</v>
      </c>
      <c r="FVP29" s="152" t="s">
        <v>888</v>
      </c>
      <c r="FVQ29" s="152" t="s">
        <v>888</v>
      </c>
      <c r="FVR29" s="152" t="s">
        <v>888</v>
      </c>
      <c r="FVS29" s="152" t="s">
        <v>888</v>
      </c>
      <c r="FVT29" s="152" t="s">
        <v>888</v>
      </c>
      <c r="FVU29" s="152" t="s">
        <v>888</v>
      </c>
      <c r="FVV29" s="152" t="s">
        <v>888</v>
      </c>
      <c r="FVW29" s="152" t="s">
        <v>888</v>
      </c>
      <c r="FVX29" s="152" t="s">
        <v>888</v>
      </c>
      <c r="FVY29" s="152" t="s">
        <v>888</v>
      </c>
      <c r="FVZ29" s="152" t="s">
        <v>888</v>
      </c>
      <c r="FWA29" s="152" t="s">
        <v>888</v>
      </c>
      <c r="FWB29" s="152" t="s">
        <v>888</v>
      </c>
      <c r="FWC29" s="152" t="s">
        <v>888</v>
      </c>
      <c r="FWD29" s="152" t="s">
        <v>888</v>
      </c>
      <c r="FWE29" s="152" t="s">
        <v>888</v>
      </c>
      <c r="FWF29" s="152" t="s">
        <v>888</v>
      </c>
      <c r="FWG29" s="152" t="s">
        <v>888</v>
      </c>
      <c r="FWH29" s="152" t="s">
        <v>888</v>
      </c>
      <c r="FWI29" s="152" t="s">
        <v>888</v>
      </c>
      <c r="FWJ29" s="152" t="s">
        <v>888</v>
      </c>
      <c r="FWK29" s="152" t="s">
        <v>888</v>
      </c>
      <c r="FWL29" s="152" t="s">
        <v>888</v>
      </c>
      <c r="FWM29" s="152" t="s">
        <v>888</v>
      </c>
      <c r="FWN29" s="152" t="s">
        <v>888</v>
      </c>
      <c r="FWO29" s="152" t="s">
        <v>888</v>
      </c>
      <c r="FWP29" s="152" t="s">
        <v>888</v>
      </c>
      <c r="FWQ29" s="152" t="s">
        <v>888</v>
      </c>
      <c r="FWR29" s="152" t="s">
        <v>888</v>
      </c>
      <c r="FWS29" s="152" t="s">
        <v>888</v>
      </c>
      <c r="FWT29" s="152" t="s">
        <v>888</v>
      </c>
      <c r="FWU29" s="152" t="s">
        <v>888</v>
      </c>
      <c r="FWV29" s="152" t="s">
        <v>888</v>
      </c>
      <c r="FWW29" s="152" t="s">
        <v>888</v>
      </c>
      <c r="FWX29" s="152" t="s">
        <v>888</v>
      </c>
      <c r="FWY29" s="152" t="s">
        <v>888</v>
      </c>
      <c r="FWZ29" s="152" t="s">
        <v>888</v>
      </c>
      <c r="FXA29" s="152" t="s">
        <v>888</v>
      </c>
      <c r="FXB29" s="152" t="s">
        <v>888</v>
      </c>
      <c r="FXC29" s="152" t="s">
        <v>888</v>
      </c>
      <c r="FXD29" s="152" t="s">
        <v>888</v>
      </c>
      <c r="FXE29" s="152" t="s">
        <v>888</v>
      </c>
      <c r="FXF29" s="152" t="s">
        <v>888</v>
      </c>
      <c r="FXG29" s="152" t="s">
        <v>888</v>
      </c>
      <c r="FXH29" s="152" t="s">
        <v>888</v>
      </c>
      <c r="FXI29" s="152" t="s">
        <v>888</v>
      </c>
      <c r="FXJ29" s="152" t="s">
        <v>888</v>
      </c>
      <c r="FXK29" s="152" t="s">
        <v>888</v>
      </c>
      <c r="FXL29" s="152" t="s">
        <v>888</v>
      </c>
      <c r="FXM29" s="152" t="s">
        <v>888</v>
      </c>
      <c r="FXN29" s="152" t="s">
        <v>888</v>
      </c>
      <c r="FXO29" s="152" t="s">
        <v>888</v>
      </c>
      <c r="FXP29" s="152" t="s">
        <v>888</v>
      </c>
      <c r="FXQ29" s="152" t="s">
        <v>888</v>
      </c>
      <c r="FXR29" s="152" t="s">
        <v>888</v>
      </c>
      <c r="FXS29" s="152" t="s">
        <v>888</v>
      </c>
      <c r="FXT29" s="152" t="s">
        <v>888</v>
      </c>
      <c r="FXU29" s="152" t="s">
        <v>888</v>
      </c>
      <c r="FXV29" s="152" t="s">
        <v>888</v>
      </c>
      <c r="FXW29" s="152" t="s">
        <v>888</v>
      </c>
      <c r="FXX29" s="152" t="s">
        <v>888</v>
      </c>
      <c r="FXY29" s="152" t="s">
        <v>888</v>
      </c>
      <c r="FXZ29" s="152" t="s">
        <v>888</v>
      </c>
      <c r="FYA29" s="152" t="s">
        <v>888</v>
      </c>
      <c r="FYB29" s="152" t="s">
        <v>888</v>
      </c>
      <c r="FYC29" s="152" t="s">
        <v>888</v>
      </c>
      <c r="FYD29" s="152" t="s">
        <v>888</v>
      </c>
      <c r="FYE29" s="152" t="s">
        <v>888</v>
      </c>
      <c r="FYF29" s="152" t="s">
        <v>888</v>
      </c>
      <c r="FYG29" s="152" t="s">
        <v>888</v>
      </c>
      <c r="FYH29" s="152" t="s">
        <v>888</v>
      </c>
      <c r="FYI29" s="152" t="s">
        <v>888</v>
      </c>
      <c r="FYJ29" s="152" t="s">
        <v>888</v>
      </c>
      <c r="FYK29" s="152" t="s">
        <v>888</v>
      </c>
      <c r="FYL29" s="152" t="s">
        <v>888</v>
      </c>
      <c r="FYM29" s="152" t="s">
        <v>888</v>
      </c>
      <c r="FYN29" s="152" t="s">
        <v>888</v>
      </c>
      <c r="FYO29" s="152" t="s">
        <v>888</v>
      </c>
      <c r="FYP29" s="152" t="s">
        <v>888</v>
      </c>
      <c r="FYQ29" s="152" t="s">
        <v>888</v>
      </c>
      <c r="FYR29" s="152" t="s">
        <v>888</v>
      </c>
      <c r="FYS29" s="152" t="s">
        <v>888</v>
      </c>
      <c r="FYT29" s="152" t="s">
        <v>888</v>
      </c>
      <c r="FYU29" s="152" t="s">
        <v>888</v>
      </c>
      <c r="FYV29" s="152" t="s">
        <v>888</v>
      </c>
      <c r="FYW29" s="152" t="s">
        <v>888</v>
      </c>
      <c r="FYX29" s="152" t="s">
        <v>888</v>
      </c>
      <c r="FYY29" s="152" t="s">
        <v>888</v>
      </c>
      <c r="FYZ29" s="152" t="s">
        <v>888</v>
      </c>
      <c r="FZA29" s="152" t="s">
        <v>888</v>
      </c>
      <c r="FZB29" s="152" t="s">
        <v>888</v>
      </c>
      <c r="FZC29" s="152" t="s">
        <v>888</v>
      </c>
      <c r="FZD29" s="152" t="s">
        <v>888</v>
      </c>
      <c r="FZE29" s="152" t="s">
        <v>888</v>
      </c>
      <c r="FZF29" s="152" t="s">
        <v>888</v>
      </c>
      <c r="FZG29" s="152" t="s">
        <v>888</v>
      </c>
      <c r="FZH29" s="152" t="s">
        <v>888</v>
      </c>
      <c r="FZI29" s="152" t="s">
        <v>888</v>
      </c>
      <c r="FZJ29" s="152" t="s">
        <v>888</v>
      </c>
      <c r="FZK29" s="152" t="s">
        <v>888</v>
      </c>
      <c r="FZL29" s="152" t="s">
        <v>888</v>
      </c>
      <c r="FZM29" s="152" t="s">
        <v>888</v>
      </c>
      <c r="FZN29" s="152" t="s">
        <v>888</v>
      </c>
      <c r="FZO29" s="152" t="s">
        <v>888</v>
      </c>
      <c r="FZP29" s="152" t="s">
        <v>888</v>
      </c>
      <c r="FZQ29" s="152" t="s">
        <v>888</v>
      </c>
      <c r="FZR29" s="152" t="s">
        <v>888</v>
      </c>
      <c r="FZS29" s="152" t="s">
        <v>888</v>
      </c>
      <c r="FZT29" s="152" t="s">
        <v>888</v>
      </c>
      <c r="FZU29" s="152" t="s">
        <v>888</v>
      </c>
      <c r="FZV29" s="152" t="s">
        <v>888</v>
      </c>
      <c r="FZW29" s="152" t="s">
        <v>888</v>
      </c>
      <c r="FZX29" s="152" t="s">
        <v>888</v>
      </c>
      <c r="FZY29" s="152" t="s">
        <v>888</v>
      </c>
      <c r="FZZ29" s="152" t="s">
        <v>888</v>
      </c>
      <c r="GAA29" s="152" t="s">
        <v>888</v>
      </c>
      <c r="GAB29" s="152" t="s">
        <v>888</v>
      </c>
      <c r="GAC29" s="152" t="s">
        <v>888</v>
      </c>
      <c r="GAD29" s="152" t="s">
        <v>888</v>
      </c>
      <c r="GAE29" s="152" t="s">
        <v>888</v>
      </c>
      <c r="GAF29" s="152" t="s">
        <v>888</v>
      </c>
      <c r="GAG29" s="152" t="s">
        <v>888</v>
      </c>
      <c r="GAH29" s="152" t="s">
        <v>888</v>
      </c>
      <c r="GAI29" s="152" t="s">
        <v>888</v>
      </c>
      <c r="GAJ29" s="152" t="s">
        <v>888</v>
      </c>
      <c r="GAK29" s="152" t="s">
        <v>888</v>
      </c>
      <c r="GAL29" s="152" t="s">
        <v>888</v>
      </c>
      <c r="GAM29" s="152" t="s">
        <v>888</v>
      </c>
      <c r="GAN29" s="152" t="s">
        <v>888</v>
      </c>
      <c r="GAO29" s="152" t="s">
        <v>888</v>
      </c>
      <c r="GAP29" s="152" t="s">
        <v>888</v>
      </c>
      <c r="GAQ29" s="152" t="s">
        <v>888</v>
      </c>
      <c r="GAR29" s="152" t="s">
        <v>888</v>
      </c>
      <c r="GAS29" s="152" t="s">
        <v>888</v>
      </c>
      <c r="GAT29" s="152" t="s">
        <v>888</v>
      </c>
      <c r="GAU29" s="152" t="s">
        <v>888</v>
      </c>
      <c r="GAV29" s="152" t="s">
        <v>888</v>
      </c>
      <c r="GAW29" s="152" t="s">
        <v>888</v>
      </c>
      <c r="GAX29" s="152" t="s">
        <v>888</v>
      </c>
      <c r="GAY29" s="152" t="s">
        <v>888</v>
      </c>
      <c r="GAZ29" s="152" t="s">
        <v>888</v>
      </c>
      <c r="GBA29" s="152" t="s">
        <v>888</v>
      </c>
      <c r="GBB29" s="152" t="s">
        <v>888</v>
      </c>
      <c r="GBC29" s="152" t="s">
        <v>888</v>
      </c>
      <c r="GBD29" s="152" t="s">
        <v>888</v>
      </c>
      <c r="GBE29" s="152" t="s">
        <v>888</v>
      </c>
      <c r="GBF29" s="152" t="s">
        <v>888</v>
      </c>
      <c r="GBG29" s="152" t="s">
        <v>888</v>
      </c>
      <c r="GBH29" s="152" t="s">
        <v>888</v>
      </c>
      <c r="GBI29" s="152" t="s">
        <v>888</v>
      </c>
      <c r="GBJ29" s="152" t="s">
        <v>888</v>
      </c>
      <c r="GBK29" s="152" t="s">
        <v>888</v>
      </c>
      <c r="GBL29" s="152" t="s">
        <v>888</v>
      </c>
      <c r="GBM29" s="152" t="s">
        <v>888</v>
      </c>
      <c r="GBN29" s="152" t="s">
        <v>888</v>
      </c>
      <c r="GBO29" s="152" t="s">
        <v>888</v>
      </c>
      <c r="GBP29" s="152" t="s">
        <v>888</v>
      </c>
      <c r="GBQ29" s="152" t="s">
        <v>888</v>
      </c>
      <c r="GBR29" s="152" t="s">
        <v>888</v>
      </c>
      <c r="GBS29" s="152" t="s">
        <v>888</v>
      </c>
      <c r="GBT29" s="152" t="s">
        <v>888</v>
      </c>
      <c r="GBU29" s="152" t="s">
        <v>888</v>
      </c>
      <c r="GBV29" s="152" t="s">
        <v>888</v>
      </c>
      <c r="GBW29" s="152" t="s">
        <v>888</v>
      </c>
      <c r="GBX29" s="152" t="s">
        <v>888</v>
      </c>
      <c r="GBY29" s="152" t="s">
        <v>888</v>
      </c>
      <c r="GBZ29" s="152" t="s">
        <v>888</v>
      </c>
      <c r="GCA29" s="152" t="s">
        <v>888</v>
      </c>
      <c r="GCB29" s="152" t="s">
        <v>888</v>
      </c>
      <c r="GCC29" s="152" t="s">
        <v>888</v>
      </c>
      <c r="GCD29" s="152" t="s">
        <v>888</v>
      </c>
      <c r="GCE29" s="152" t="s">
        <v>888</v>
      </c>
      <c r="GCF29" s="152" t="s">
        <v>888</v>
      </c>
      <c r="GCG29" s="152" t="s">
        <v>888</v>
      </c>
      <c r="GCH29" s="152" t="s">
        <v>888</v>
      </c>
      <c r="GCI29" s="152" t="s">
        <v>888</v>
      </c>
      <c r="GCJ29" s="152" t="s">
        <v>888</v>
      </c>
      <c r="GCK29" s="152" t="s">
        <v>888</v>
      </c>
      <c r="GCL29" s="152" t="s">
        <v>888</v>
      </c>
      <c r="GCM29" s="152" t="s">
        <v>888</v>
      </c>
      <c r="GCN29" s="152" t="s">
        <v>888</v>
      </c>
      <c r="GCO29" s="152" t="s">
        <v>888</v>
      </c>
      <c r="GCP29" s="152" t="s">
        <v>888</v>
      </c>
      <c r="GCQ29" s="152" t="s">
        <v>888</v>
      </c>
      <c r="GCR29" s="152" t="s">
        <v>888</v>
      </c>
      <c r="GCS29" s="152" t="s">
        <v>888</v>
      </c>
      <c r="GCT29" s="152" t="s">
        <v>888</v>
      </c>
      <c r="GCU29" s="152" t="s">
        <v>888</v>
      </c>
      <c r="GCV29" s="152" t="s">
        <v>888</v>
      </c>
      <c r="GCW29" s="152" t="s">
        <v>888</v>
      </c>
      <c r="GCX29" s="152" t="s">
        <v>888</v>
      </c>
      <c r="GCY29" s="152" t="s">
        <v>888</v>
      </c>
      <c r="GCZ29" s="152" t="s">
        <v>888</v>
      </c>
      <c r="GDA29" s="152" t="s">
        <v>888</v>
      </c>
      <c r="GDB29" s="152" t="s">
        <v>888</v>
      </c>
      <c r="GDC29" s="152" t="s">
        <v>888</v>
      </c>
      <c r="GDD29" s="152" t="s">
        <v>888</v>
      </c>
      <c r="GDE29" s="152" t="s">
        <v>888</v>
      </c>
      <c r="GDF29" s="152" t="s">
        <v>888</v>
      </c>
      <c r="GDG29" s="152" t="s">
        <v>888</v>
      </c>
      <c r="GDH29" s="152" t="s">
        <v>888</v>
      </c>
      <c r="GDI29" s="152" t="s">
        <v>888</v>
      </c>
      <c r="GDJ29" s="152" t="s">
        <v>888</v>
      </c>
      <c r="GDK29" s="152" t="s">
        <v>888</v>
      </c>
      <c r="GDL29" s="152" t="s">
        <v>888</v>
      </c>
      <c r="GDM29" s="152" t="s">
        <v>888</v>
      </c>
      <c r="GDN29" s="152" t="s">
        <v>888</v>
      </c>
      <c r="GDO29" s="152" t="s">
        <v>888</v>
      </c>
      <c r="GDP29" s="152" t="s">
        <v>888</v>
      </c>
      <c r="GDQ29" s="152" t="s">
        <v>888</v>
      </c>
      <c r="GDR29" s="152" t="s">
        <v>888</v>
      </c>
      <c r="GDS29" s="152" t="s">
        <v>888</v>
      </c>
      <c r="GDT29" s="152" t="s">
        <v>888</v>
      </c>
      <c r="GDU29" s="152" t="s">
        <v>888</v>
      </c>
      <c r="GDV29" s="152" t="s">
        <v>888</v>
      </c>
      <c r="GDW29" s="152" t="s">
        <v>888</v>
      </c>
      <c r="GDX29" s="152" t="s">
        <v>888</v>
      </c>
      <c r="GDY29" s="152" t="s">
        <v>888</v>
      </c>
      <c r="GDZ29" s="152" t="s">
        <v>888</v>
      </c>
      <c r="GEA29" s="152" t="s">
        <v>888</v>
      </c>
      <c r="GEB29" s="152" t="s">
        <v>888</v>
      </c>
      <c r="GEC29" s="152" t="s">
        <v>888</v>
      </c>
      <c r="GED29" s="152" t="s">
        <v>888</v>
      </c>
      <c r="GEE29" s="152" t="s">
        <v>888</v>
      </c>
      <c r="GEF29" s="152" t="s">
        <v>888</v>
      </c>
      <c r="GEG29" s="152" t="s">
        <v>888</v>
      </c>
      <c r="GEH29" s="152" t="s">
        <v>888</v>
      </c>
      <c r="GEI29" s="152" t="s">
        <v>888</v>
      </c>
      <c r="GEJ29" s="152" t="s">
        <v>888</v>
      </c>
      <c r="GEK29" s="152" t="s">
        <v>888</v>
      </c>
      <c r="GEL29" s="152" t="s">
        <v>888</v>
      </c>
      <c r="GEM29" s="152" t="s">
        <v>888</v>
      </c>
      <c r="GEN29" s="152" t="s">
        <v>888</v>
      </c>
      <c r="GEO29" s="152" t="s">
        <v>888</v>
      </c>
      <c r="GEP29" s="152" t="s">
        <v>888</v>
      </c>
      <c r="GEQ29" s="152" t="s">
        <v>888</v>
      </c>
      <c r="GER29" s="152" t="s">
        <v>888</v>
      </c>
      <c r="GES29" s="152" t="s">
        <v>888</v>
      </c>
      <c r="GET29" s="152" t="s">
        <v>888</v>
      </c>
      <c r="GEU29" s="152" t="s">
        <v>888</v>
      </c>
      <c r="GEV29" s="152" t="s">
        <v>888</v>
      </c>
      <c r="GEW29" s="152" t="s">
        <v>888</v>
      </c>
      <c r="GEX29" s="152" t="s">
        <v>888</v>
      </c>
      <c r="GEY29" s="152" t="s">
        <v>888</v>
      </c>
      <c r="GEZ29" s="152" t="s">
        <v>888</v>
      </c>
      <c r="GFA29" s="152" t="s">
        <v>888</v>
      </c>
      <c r="GFB29" s="152" t="s">
        <v>888</v>
      </c>
      <c r="GFC29" s="152" t="s">
        <v>888</v>
      </c>
      <c r="GFD29" s="152" t="s">
        <v>888</v>
      </c>
      <c r="GFE29" s="152" t="s">
        <v>888</v>
      </c>
      <c r="GFF29" s="152" t="s">
        <v>888</v>
      </c>
      <c r="GFG29" s="152" t="s">
        <v>888</v>
      </c>
      <c r="GFH29" s="152" t="s">
        <v>888</v>
      </c>
      <c r="GFI29" s="152" t="s">
        <v>888</v>
      </c>
      <c r="GFJ29" s="152" t="s">
        <v>888</v>
      </c>
      <c r="GFK29" s="152" t="s">
        <v>888</v>
      </c>
      <c r="GFL29" s="152" t="s">
        <v>888</v>
      </c>
      <c r="GFM29" s="152" t="s">
        <v>888</v>
      </c>
      <c r="GFN29" s="152" t="s">
        <v>888</v>
      </c>
      <c r="GFO29" s="152" t="s">
        <v>888</v>
      </c>
      <c r="GFP29" s="152" t="s">
        <v>888</v>
      </c>
      <c r="GFQ29" s="152" t="s">
        <v>888</v>
      </c>
      <c r="GFR29" s="152" t="s">
        <v>888</v>
      </c>
      <c r="GFS29" s="152" t="s">
        <v>888</v>
      </c>
      <c r="GFT29" s="152" t="s">
        <v>888</v>
      </c>
      <c r="GFU29" s="152" t="s">
        <v>888</v>
      </c>
      <c r="GFV29" s="152" t="s">
        <v>888</v>
      </c>
      <c r="GFW29" s="152" t="s">
        <v>888</v>
      </c>
      <c r="GFX29" s="152" t="s">
        <v>888</v>
      </c>
      <c r="GFY29" s="152" t="s">
        <v>888</v>
      </c>
      <c r="GFZ29" s="152" t="s">
        <v>888</v>
      </c>
      <c r="GGA29" s="152" t="s">
        <v>888</v>
      </c>
      <c r="GGB29" s="152" t="s">
        <v>888</v>
      </c>
      <c r="GGC29" s="152" t="s">
        <v>888</v>
      </c>
      <c r="GGD29" s="152" t="s">
        <v>888</v>
      </c>
      <c r="GGE29" s="152" t="s">
        <v>888</v>
      </c>
      <c r="GGF29" s="152" t="s">
        <v>888</v>
      </c>
      <c r="GGG29" s="152" t="s">
        <v>888</v>
      </c>
      <c r="GGH29" s="152" t="s">
        <v>888</v>
      </c>
      <c r="GGI29" s="152" t="s">
        <v>888</v>
      </c>
      <c r="GGJ29" s="152" t="s">
        <v>888</v>
      </c>
      <c r="GGK29" s="152" t="s">
        <v>888</v>
      </c>
      <c r="GGL29" s="152" t="s">
        <v>888</v>
      </c>
      <c r="GGM29" s="152" t="s">
        <v>888</v>
      </c>
      <c r="GGN29" s="152" t="s">
        <v>888</v>
      </c>
      <c r="GGO29" s="152" t="s">
        <v>888</v>
      </c>
      <c r="GGP29" s="152" t="s">
        <v>888</v>
      </c>
      <c r="GGQ29" s="152" t="s">
        <v>888</v>
      </c>
      <c r="GGR29" s="152" t="s">
        <v>888</v>
      </c>
      <c r="GGS29" s="152" t="s">
        <v>888</v>
      </c>
      <c r="GGT29" s="152" t="s">
        <v>888</v>
      </c>
      <c r="GGU29" s="152" t="s">
        <v>888</v>
      </c>
      <c r="GGV29" s="152" t="s">
        <v>888</v>
      </c>
      <c r="GGW29" s="152" t="s">
        <v>888</v>
      </c>
      <c r="GGX29" s="152" t="s">
        <v>888</v>
      </c>
      <c r="GGY29" s="152" t="s">
        <v>888</v>
      </c>
      <c r="GGZ29" s="152" t="s">
        <v>888</v>
      </c>
      <c r="GHA29" s="152" t="s">
        <v>888</v>
      </c>
      <c r="GHB29" s="152" t="s">
        <v>888</v>
      </c>
      <c r="GHC29" s="152" t="s">
        <v>888</v>
      </c>
      <c r="GHD29" s="152" t="s">
        <v>888</v>
      </c>
      <c r="GHE29" s="152" t="s">
        <v>888</v>
      </c>
      <c r="GHF29" s="152" t="s">
        <v>888</v>
      </c>
      <c r="GHG29" s="152" t="s">
        <v>888</v>
      </c>
      <c r="GHH29" s="152" t="s">
        <v>888</v>
      </c>
      <c r="GHI29" s="152" t="s">
        <v>888</v>
      </c>
      <c r="GHJ29" s="152" t="s">
        <v>888</v>
      </c>
      <c r="GHK29" s="152" t="s">
        <v>888</v>
      </c>
      <c r="GHL29" s="152" t="s">
        <v>888</v>
      </c>
      <c r="GHM29" s="152" t="s">
        <v>888</v>
      </c>
      <c r="GHN29" s="152" t="s">
        <v>888</v>
      </c>
      <c r="GHO29" s="152" t="s">
        <v>888</v>
      </c>
      <c r="GHP29" s="152" t="s">
        <v>888</v>
      </c>
      <c r="GHQ29" s="152" t="s">
        <v>888</v>
      </c>
      <c r="GHR29" s="152" t="s">
        <v>888</v>
      </c>
      <c r="GHS29" s="152" t="s">
        <v>888</v>
      </c>
      <c r="GHT29" s="152" t="s">
        <v>888</v>
      </c>
      <c r="GHU29" s="152" t="s">
        <v>888</v>
      </c>
      <c r="GHV29" s="152" t="s">
        <v>888</v>
      </c>
      <c r="GHW29" s="152" t="s">
        <v>888</v>
      </c>
      <c r="GHX29" s="152" t="s">
        <v>888</v>
      </c>
      <c r="GHY29" s="152" t="s">
        <v>888</v>
      </c>
      <c r="GHZ29" s="152" t="s">
        <v>888</v>
      </c>
      <c r="GIA29" s="152" t="s">
        <v>888</v>
      </c>
      <c r="GIB29" s="152" t="s">
        <v>888</v>
      </c>
      <c r="GIC29" s="152" t="s">
        <v>888</v>
      </c>
      <c r="GID29" s="152" t="s">
        <v>888</v>
      </c>
      <c r="GIE29" s="152" t="s">
        <v>888</v>
      </c>
      <c r="GIF29" s="152" t="s">
        <v>888</v>
      </c>
      <c r="GIG29" s="152" t="s">
        <v>888</v>
      </c>
      <c r="GIH29" s="152" t="s">
        <v>888</v>
      </c>
      <c r="GII29" s="152" t="s">
        <v>888</v>
      </c>
      <c r="GIJ29" s="152" t="s">
        <v>888</v>
      </c>
      <c r="GIK29" s="152" t="s">
        <v>888</v>
      </c>
      <c r="GIL29" s="152" t="s">
        <v>888</v>
      </c>
      <c r="GIM29" s="152" t="s">
        <v>888</v>
      </c>
      <c r="GIN29" s="152" t="s">
        <v>888</v>
      </c>
      <c r="GIO29" s="152" t="s">
        <v>888</v>
      </c>
      <c r="GIP29" s="152" t="s">
        <v>888</v>
      </c>
      <c r="GIQ29" s="152" t="s">
        <v>888</v>
      </c>
      <c r="GIR29" s="152" t="s">
        <v>888</v>
      </c>
      <c r="GIS29" s="152" t="s">
        <v>888</v>
      </c>
      <c r="GIT29" s="152" t="s">
        <v>888</v>
      </c>
      <c r="GIU29" s="152" t="s">
        <v>888</v>
      </c>
      <c r="GIV29" s="152" t="s">
        <v>888</v>
      </c>
      <c r="GIW29" s="152" t="s">
        <v>888</v>
      </c>
      <c r="GIX29" s="152" t="s">
        <v>888</v>
      </c>
      <c r="GIY29" s="152" t="s">
        <v>888</v>
      </c>
      <c r="GIZ29" s="152" t="s">
        <v>888</v>
      </c>
      <c r="GJA29" s="152" t="s">
        <v>888</v>
      </c>
      <c r="GJB29" s="152" t="s">
        <v>888</v>
      </c>
      <c r="GJC29" s="152" t="s">
        <v>888</v>
      </c>
      <c r="GJD29" s="152" t="s">
        <v>888</v>
      </c>
      <c r="GJE29" s="152" t="s">
        <v>888</v>
      </c>
      <c r="GJF29" s="152" t="s">
        <v>888</v>
      </c>
      <c r="GJG29" s="152" t="s">
        <v>888</v>
      </c>
      <c r="GJH29" s="152" t="s">
        <v>888</v>
      </c>
      <c r="GJI29" s="152" t="s">
        <v>888</v>
      </c>
      <c r="GJJ29" s="152" t="s">
        <v>888</v>
      </c>
      <c r="GJK29" s="152" t="s">
        <v>888</v>
      </c>
      <c r="GJL29" s="152" t="s">
        <v>888</v>
      </c>
      <c r="GJM29" s="152" t="s">
        <v>888</v>
      </c>
      <c r="GJN29" s="152" t="s">
        <v>888</v>
      </c>
      <c r="GJO29" s="152" t="s">
        <v>888</v>
      </c>
      <c r="GJP29" s="152" t="s">
        <v>888</v>
      </c>
      <c r="GJQ29" s="152" t="s">
        <v>888</v>
      </c>
      <c r="GJR29" s="152" t="s">
        <v>888</v>
      </c>
      <c r="GJS29" s="152" t="s">
        <v>888</v>
      </c>
      <c r="GJT29" s="152" t="s">
        <v>888</v>
      </c>
      <c r="GJU29" s="152" t="s">
        <v>888</v>
      </c>
      <c r="GJV29" s="152" t="s">
        <v>888</v>
      </c>
      <c r="GJW29" s="152" t="s">
        <v>888</v>
      </c>
      <c r="GJX29" s="152" t="s">
        <v>888</v>
      </c>
      <c r="GJY29" s="152" t="s">
        <v>888</v>
      </c>
      <c r="GJZ29" s="152" t="s">
        <v>888</v>
      </c>
      <c r="GKA29" s="152" t="s">
        <v>888</v>
      </c>
      <c r="GKB29" s="152" t="s">
        <v>888</v>
      </c>
      <c r="GKC29" s="152" t="s">
        <v>888</v>
      </c>
      <c r="GKD29" s="152" t="s">
        <v>888</v>
      </c>
      <c r="GKE29" s="152" t="s">
        <v>888</v>
      </c>
      <c r="GKF29" s="152" t="s">
        <v>888</v>
      </c>
      <c r="GKG29" s="152" t="s">
        <v>888</v>
      </c>
      <c r="GKH29" s="152" t="s">
        <v>888</v>
      </c>
      <c r="GKI29" s="152" t="s">
        <v>888</v>
      </c>
      <c r="GKJ29" s="152" t="s">
        <v>888</v>
      </c>
      <c r="GKK29" s="152" t="s">
        <v>888</v>
      </c>
      <c r="GKL29" s="152" t="s">
        <v>888</v>
      </c>
      <c r="GKM29" s="152" t="s">
        <v>888</v>
      </c>
      <c r="GKN29" s="152" t="s">
        <v>888</v>
      </c>
      <c r="GKO29" s="152" t="s">
        <v>888</v>
      </c>
      <c r="GKP29" s="152" t="s">
        <v>888</v>
      </c>
      <c r="GKQ29" s="152" t="s">
        <v>888</v>
      </c>
      <c r="GKR29" s="152" t="s">
        <v>888</v>
      </c>
      <c r="GKS29" s="152" t="s">
        <v>888</v>
      </c>
      <c r="GKT29" s="152" t="s">
        <v>888</v>
      </c>
      <c r="GKU29" s="152" t="s">
        <v>888</v>
      </c>
      <c r="GKV29" s="152" t="s">
        <v>888</v>
      </c>
      <c r="GKW29" s="152" t="s">
        <v>888</v>
      </c>
      <c r="GKX29" s="152" t="s">
        <v>888</v>
      </c>
      <c r="GKY29" s="152" t="s">
        <v>888</v>
      </c>
      <c r="GKZ29" s="152" t="s">
        <v>888</v>
      </c>
      <c r="GLA29" s="152" t="s">
        <v>888</v>
      </c>
      <c r="GLB29" s="152" t="s">
        <v>888</v>
      </c>
      <c r="GLC29" s="152" t="s">
        <v>888</v>
      </c>
      <c r="GLD29" s="152" t="s">
        <v>888</v>
      </c>
      <c r="GLE29" s="152" t="s">
        <v>888</v>
      </c>
      <c r="GLF29" s="152" t="s">
        <v>888</v>
      </c>
      <c r="GLG29" s="152" t="s">
        <v>888</v>
      </c>
      <c r="GLH29" s="152" t="s">
        <v>888</v>
      </c>
      <c r="GLI29" s="152" t="s">
        <v>888</v>
      </c>
      <c r="GLJ29" s="152" t="s">
        <v>888</v>
      </c>
      <c r="GLK29" s="152" t="s">
        <v>888</v>
      </c>
      <c r="GLL29" s="152" t="s">
        <v>888</v>
      </c>
      <c r="GLM29" s="152" t="s">
        <v>888</v>
      </c>
      <c r="GLN29" s="152" t="s">
        <v>888</v>
      </c>
      <c r="GLO29" s="152" t="s">
        <v>888</v>
      </c>
      <c r="GLP29" s="152" t="s">
        <v>888</v>
      </c>
      <c r="GLQ29" s="152" t="s">
        <v>888</v>
      </c>
      <c r="GLR29" s="152" t="s">
        <v>888</v>
      </c>
      <c r="GLS29" s="152" t="s">
        <v>888</v>
      </c>
      <c r="GLT29" s="152" t="s">
        <v>888</v>
      </c>
      <c r="GLU29" s="152" t="s">
        <v>888</v>
      </c>
      <c r="GLV29" s="152" t="s">
        <v>888</v>
      </c>
      <c r="GLW29" s="152" t="s">
        <v>888</v>
      </c>
      <c r="GLX29" s="152" t="s">
        <v>888</v>
      </c>
      <c r="GLY29" s="152" t="s">
        <v>888</v>
      </c>
      <c r="GLZ29" s="152" t="s">
        <v>888</v>
      </c>
      <c r="GMA29" s="152" t="s">
        <v>888</v>
      </c>
      <c r="GMB29" s="152" t="s">
        <v>888</v>
      </c>
      <c r="GMC29" s="152" t="s">
        <v>888</v>
      </c>
      <c r="GMD29" s="152" t="s">
        <v>888</v>
      </c>
      <c r="GME29" s="152" t="s">
        <v>888</v>
      </c>
      <c r="GMF29" s="152" t="s">
        <v>888</v>
      </c>
      <c r="GMG29" s="152" t="s">
        <v>888</v>
      </c>
      <c r="GMH29" s="152" t="s">
        <v>888</v>
      </c>
      <c r="GMI29" s="152" t="s">
        <v>888</v>
      </c>
      <c r="GMJ29" s="152" t="s">
        <v>888</v>
      </c>
      <c r="GMK29" s="152" t="s">
        <v>888</v>
      </c>
      <c r="GML29" s="152" t="s">
        <v>888</v>
      </c>
      <c r="GMM29" s="152" t="s">
        <v>888</v>
      </c>
      <c r="GMN29" s="152" t="s">
        <v>888</v>
      </c>
      <c r="GMO29" s="152" t="s">
        <v>888</v>
      </c>
      <c r="GMP29" s="152" t="s">
        <v>888</v>
      </c>
      <c r="GMQ29" s="152" t="s">
        <v>888</v>
      </c>
      <c r="GMR29" s="152" t="s">
        <v>888</v>
      </c>
      <c r="GMS29" s="152" t="s">
        <v>888</v>
      </c>
      <c r="GMT29" s="152" t="s">
        <v>888</v>
      </c>
      <c r="GMU29" s="152" t="s">
        <v>888</v>
      </c>
      <c r="GMV29" s="152" t="s">
        <v>888</v>
      </c>
      <c r="GMW29" s="152" t="s">
        <v>888</v>
      </c>
      <c r="GMX29" s="152" t="s">
        <v>888</v>
      </c>
      <c r="GMY29" s="152" t="s">
        <v>888</v>
      </c>
      <c r="GMZ29" s="152" t="s">
        <v>888</v>
      </c>
      <c r="GNA29" s="152" t="s">
        <v>888</v>
      </c>
      <c r="GNB29" s="152" t="s">
        <v>888</v>
      </c>
      <c r="GNC29" s="152" t="s">
        <v>888</v>
      </c>
      <c r="GND29" s="152" t="s">
        <v>888</v>
      </c>
      <c r="GNE29" s="152" t="s">
        <v>888</v>
      </c>
      <c r="GNF29" s="152" t="s">
        <v>888</v>
      </c>
      <c r="GNG29" s="152" t="s">
        <v>888</v>
      </c>
      <c r="GNH29" s="152" t="s">
        <v>888</v>
      </c>
      <c r="GNI29" s="152" t="s">
        <v>888</v>
      </c>
      <c r="GNJ29" s="152" t="s">
        <v>888</v>
      </c>
      <c r="GNK29" s="152" t="s">
        <v>888</v>
      </c>
      <c r="GNL29" s="152" t="s">
        <v>888</v>
      </c>
      <c r="GNM29" s="152" t="s">
        <v>888</v>
      </c>
      <c r="GNN29" s="152" t="s">
        <v>888</v>
      </c>
      <c r="GNO29" s="152" t="s">
        <v>888</v>
      </c>
      <c r="GNP29" s="152" t="s">
        <v>888</v>
      </c>
      <c r="GNQ29" s="152" t="s">
        <v>888</v>
      </c>
      <c r="GNR29" s="152" t="s">
        <v>888</v>
      </c>
      <c r="GNS29" s="152" t="s">
        <v>888</v>
      </c>
      <c r="GNT29" s="152" t="s">
        <v>888</v>
      </c>
      <c r="GNU29" s="152" t="s">
        <v>888</v>
      </c>
      <c r="GNV29" s="152" t="s">
        <v>888</v>
      </c>
      <c r="GNW29" s="152" t="s">
        <v>888</v>
      </c>
      <c r="GNX29" s="152" t="s">
        <v>888</v>
      </c>
      <c r="GNY29" s="152" t="s">
        <v>888</v>
      </c>
      <c r="GNZ29" s="152" t="s">
        <v>888</v>
      </c>
      <c r="GOA29" s="152" t="s">
        <v>888</v>
      </c>
      <c r="GOB29" s="152" t="s">
        <v>888</v>
      </c>
      <c r="GOC29" s="152" t="s">
        <v>888</v>
      </c>
      <c r="GOD29" s="152" t="s">
        <v>888</v>
      </c>
      <c r="GOE29" s="152" t="s">
        <v>888</v>
      </c>
      <c r="GOF29" s="152" t="s">
        <v>888</v>
      </c>
      <c r="GOG29" s="152" t="s">
        <v>888</v>
      </c>
      <c r="GOH29" s="152" t="s">
        <v>888</v>
      </c>
      <c r="GOI29" s="152" t="s">
        <v>888</v>
      </c>
      <c r="GOJ29" s="152" t="s">
        <v>888</v>
      </c>
      <c r="GOK29" s="152" t="s">
        <v>888</v>
      </c>
      <c r="GOL29" s="152" t="s">
        <v>888</v>
      </c>
      <c r="GOM29" s="152" t="s">
        <v>888</v>
      </c>
      <c r="GON29" s="152" t="s">
        <v>888</v>
      </c>
      <c r="GOO29" s="152" t="s">
        <v>888</v>
      </c>
      <c r="GOP29" s="152" t="s">
        <v>888</v>
      </c>
      <c r="GOQ29" s="152" t="s">
        <v>888</v>
      </c>
      <c r="GOR29" s="152" t="s">
        <v>888</v>
      </c>
      <c r="GOS29" s="152" t="s">
        <v>888</v>
      </c>
      <c r="GOT29" s="152" t="s">
        <v>888</v>
      </c>
      <c r="GOU29" s="152" t="s">
        <v>888</v>
      </c>
      <c r="GOV29" s="152" t="s">
        <v>888</v>
      </c>
      <c r="GOW29" s="152" t="s">
        <v>888</v>
      </c>
      <c r="GOX29" s="152" t="s">
        <v>888</v>
      </c>
      <c r="GOY29" s="152" t="s">
        <v>888</v>
      </c>
      <c r="GOZ29" s="152" t="s">
        <v>888</v>
      </c>
      <c r="GPA29" s="152" t="s">
        <v>888</v>
      </c>
      <c r="GPB29" s="152" t="s">
        <v>888</v>
      </c>
      <c r="GPC29" s="152" t="s">
        <v>888</v>
      </c>
      <c r="GPD29" s="152" t="s">
        <v>888</v>
      </c>
      <c r="GPE29" s="152" t="s">
        <v>888</v>
      </c>
      <c r="GPF29" s="152" t="s">
        <v>888</v>
      </c>
      <c r="GPG29" s="152" t="s">
        <v>888</v>
      </c>
      <c r="GPH29" s="152" t="s">
        <v>888</v>
      </c>
      <c r="GPI29" s="152" t="s">
        <v>888</v>
      </c>
      <c r="GPJ29" s="152" t="s">
        <v>888</v>
      </c>
      <c r="GPK29" s="152" t="s">
        <v>888</v>
      </c>
      <c r="GPL29" s="152" t="s">
        <v>888</v>
      </c>
      <c r="GPM29" s="152" t="s">
        <v>888</v>
      </c>
      <c r="GPN29" s="152" t="s">
        <v>888</v>
      </c>
      <c r="GPO29" s="152" t="s">
        <v>888</v>
      </c>
      <c r="GPP29" s="152" t="s">
        <v>888</v>
      </c>
      <c r="GPQ29" s="152" t="s">
        <v>888</v>
      </c>
      <c r="GPR29" s="152" t="s">
        <v>888</v>
      </c>
      <c r="GPS29" s="152" t="s">
        <v>888</v>
      </c>
      <c r="GPT29" s="152" t="s">
        <v>888</v>
      </c>
      <c r="GPU29" s="152" t="s">
        <v>888</v>
      </c>
      <c r="GPV29" s="152" t="s">
        <v>888</v>
      </c>
      <c r="GPW29" s="152" t="s">
        <v>888</v>
      </c>
      <c r="GPX29" s="152" t="s">
        <v>888</v>
      </c>
      <c r="GPY29" s="152" t="s">
        <v>888</v>
      </c>
      <c r="GPZ29" s="152" t="s">
        <v>888</v>
      </c>
      <c r="GQA29" s="152" t="s">
        <v>888</v>
      </c>
      <c r="GQB29" s="152" t="s">
        <v>888</v>
      </c>
      <c r="GQC29" s="152" t="s">
        <v>888</v>
      </c>
      <c r="GQD29" s="152" t="s">
        <v>888</v>
      </c>
      <c r="GQE29" s="152" t="s">
        <v>888</v>
      </c>
      <c r="GQF29" s="152" t="s">
        <v>888</v>
      </c>
      <c r="GQG29" s="152" t="s">
        <v>888</v>
      </c>
      <c r="GQH29" s="152" t="s">
        <v>888</v>
      </c>
      <c r="GQI29" s="152" t="s">
        <v>888</v>
      </c>
      <c r="GQJ29" s="152" t="s">
        <v>888</v>
      </c>
      <c r="GQK29" s="152" t="s">
        <v>888</v>
      </c>
      <c r="GQL29" s="152" t="s">
        <v>888</v>
      </c>
      <c r="GQM29" s="152" t="s">
        <v>888</v>
      </c>
      <c r="GQN29" s="152" t="s">
        <v>888</v>
      </c>
      <c r="GQO29" s="152" t="s">
        <v>888</v>
      </c>
      <c r="GQP29" s="152" t="s">
        <v>888</v>
      </c>
      <c r="GQQ29" s="152" t="s">
        <v>888</v>
      </c>
      <c r="GQR29" s="152" t="s">
        <v>888</v>
      </c>
      <c r="GQS29" s="152" t="s">
        <v>888</v>
      </c>
      <c r="GQT29" s="152" t="s">
        <v>888</v>
      </c>
      <c r="GQU29" s="152" t="s">
        <v>888</v>
      </c>
      <c r="GQV29" s="152" t="s">
        <v>888</v>
      </c>
      <c r="GQW29" s="152" t="s">
        <v>888</v>
      </c>
      <c r="GQX29" s="152" t="s">
        <v>888</v>
      </c>
      <c r="GQY29" s="152" t="s">
        <v>888</v>
      </c>
      <c r="GQZ29" s="152" t="s">
        <v>888</v>
      </c>
      <c r="GRA29" s="152" t="s">
        <v>888</v>
      </c>
      <c r="GRB29" s="152" t="s">
        <v>888</v>
      </c>
      <c r="GRC29" s="152" t="s">
        <v>888</v>
      </c>
      <c r="GRD29" s="152" t="s">
        <v>888</v>
      </c>
      <c r="GRE29" s="152" t="s">
        <v>888</v>
      </c>
      <c r="GRF29" s="152" t="s">
        <v>888</v>
      </c>
      <c r="GRG29" s="152" t="s">
        <v>888</v>
      </c>
      <c r="GRH29" s="152" t="s">
        <v>888</v>
      </c>
      <c r="GRI29" s="152" t="s">
        <v>888</v>
      </c>
      <c r="GRJ29" s="152" t="s">
        <v>888</v>
      </c>
      <c r="GRK29" s="152" t="s">
        <v>888</v>
      </c>
      <c r="GRL29" s="152" t="s">
        <v>888</v>
      </c>
      <c r="GRM29" s="152" t="s">
        <v>888</v>
      </c>
      <c r="GRN29" s="152" t="s">
        <v>888</v>
      </c>
      <c r="GRO29" s="152" t="s">
        <v>888</v>
      </c>
      <c r="GRP29" s="152" t="s">
        <v>888</v>
      </c>
      <c r="GRQ29" s="152" t="s">
        <v>888</v>
      </c>
      <c r="GRR29" s="152" t="s">
        <v>888</v>
      </c>
      <c r="GRS29" s="152" t="s">
        <v>888</v>
      </c>
      <c r="GRT29" s="152" t="s">
        <v>888</v>
      </c>
      <c r="GRU29" s="152" t="s">
        <v>888</v>
      </c>
      <c r="GRV29" s="152" t="s">
        <v>888</v>
      </c>
      <c r="GRW29" s="152" t="s">
        <v>888</v>
      </c>
      <c r="GRX29" s="152" t="s">
        <v>888</v>
      </c>
      <c r="GRY29" s="152" t="s">
        <v>888</v>
      </c>
      <c r="GRZ29" s="152" t="s">
        <v>888</v>
      </c>
      <c r="GSA29" s="152" t="s">
        <v>888</v>
      </c>
      <c r="GSB29" s="152" t="s">
        <v>888</v>
      </c>
      <c r="GSC29" s="152" t="s">
        <v>888</v>
      </c>
      <c r="GSD29" s="152" t="s">
        <v>888</v>
      </c>
      <c r="GSE29" s="152" t="s">
        <v>888</v>
      </c>
      <c r="GSF29" s="152" t="s">
        <v>888</v>
      </c>
      <c r="GSG29" s="152" t="s">
        <v>888</v>
      </c>
      <c r="GSH29" s="152" t="s">
        <v>888</v>
      </c>
      <c r="GSI29" s="152" t="s">
        <v>888</v>
      </c>
      <c r="GSJ29" s="152" t="s">
        <v>888</v>
      </c>
      <c r="GSK29" s="152" t="s">
        <v>888</v>
      </c>
      <c r="GSL29" s="152" t="s">
        <v>888</v>
      </c>
      <c r="GSM29" s="152" t="s">
        <v>888</v>
      </c>
      <c r="GSN29" s="152" t="s">
        <v>888</v>
      </c>
      <c r="GSO29" s="152" t="s">
        <v>888</v>
      </c>
      <c r="GSP29" s="152" t="s">
        <v>888</v>
      </c>
      <c r="GSQ29" s="152" t="s">
        <v>888</v>
      </c>
      <c r="GSR29" s="152" t="s">
        <v>888</v>
      </c>
      <c r="GSS29" s="152" t="s">
        <v>888</v>
      </c>
      <c r="GST29" s="152" t="s">
        <v>888</v>
      </c>
      <c r="GSU29" s="152" t="s">
        <v>888</v>
      </c>
      <c r="GSV29" s="152" t="s">
        <v>888</v>
      </c>
      <c r="GSW29" s="152" t="s">
        <v>888</v>
      </c>
      <c r="GSX29" s="152" t="s">
        <v>888</v>
      </c>
      <c r="GSY29" s="152" t="s">
        <v>888</v>
      </c>
      <c r="GSZ29" s="152" t="s">
        <v>888</v>
      </c>
      <c r="GTA29" s="152" t="s">
        <v>888</v>
      </c>
      <c r="GTB29" s="152" t="s">
        <v>888</v>
      </c>
      <c r="GTC29" s="152" t="s">
        <v>888</v>
      </c>
      <c r="GTD29" s="152" t="s">
        <v>888</v>
      </c>
      <c r="GTE29" s="152" t="s">
        <v>888</v>
      </c>
      <c r="GTF29" s="152" t="s">
        <v>888</v>
      </c>
      <c r="GTG29" s="152" t="s">
        <v>888</v>
      </c>
      <c r="GTH29" s="152" t="s">
        <v>888</v>
      </c>
      <c r="GTI29" s="152" t="s">
        <v>888</v>
      </c>
      <c r="GTJ29" s="152" t="s">
        <v>888</v>
      </c>
      <c r="GTK29" s="152" t="s">
        <v>888</v>
      </c>
      <c r="GTL29" s="152" t="s">
        <v>888</v>
      </c>
      <c r="GTM29" s="152" t="s">
        <v>888</v>
      </c>
      <c r="GTN29" s="152" t="s">
        <v>888</v>
      </c>
      <c r="GTO29" s="152" t="s">
        <v>888</v>
      </c>
      <c r="GTP29" s="152" t="s">
        <v>888</v>
      </c>
      <c r="GTQ29" s="152" t="s">
        <v>888</v>
      </c>
      <c r="GTR29" s="152" t="s">
        <v>888</v>
      </c>
      <c r="GTS29" s="152" t="s">
        <v>888</v>
      </c>
      <c r="GTT29" s="152" t="s">
        <v>888</v>
      </c>
      <c r="GTU29" s="152" t="s">
        <v>888</v>
      </c>
      <c r="GTV29" s="152" t="s">
        <v>888</v>
      </c>
      <c r="GTW29" s="152" t="s">
        <v>888</v>
      </c>
      <c r="GTX29" s="152" t="s">
        <v>888</v>
      </c>
      <c r="GTY29" s="152" t="s">
        <v>888</v>
      </c>
      <c r="GTZ29" s="152" t="s">
        <v>888</v>
      </c>
      <c r="GUA29" s="152" t="s">
        <v>888</v>
      </c>
      <c r="GUB29" s="152" t="s">
        <v>888</v>
      </c>
      <c r="GUC29" s="152" t="s">
        <v>888</v>
      </c>
      <c r="GUD29" s="152" t="s">
        <v>888</v>
      </c>
      <c r="GUE29" s="152" t="s">
        <v>888</v>
      </c>
      <c r="GUF29" s="152" t="s">
        <v>888</v>
      </c>
      <c r="GUG29" s="152" t="s">
        <v>888</v>
      </c>
      <c r="GUH29" s="152" t="s">
        <v>888</v>
      </c>
      <c r="GUI29" s="152" t="s">
        <v>888</v>
      </c>
      <c r="GUJ29" s="152" t="s">
        <v>888</v>
      </c>
      <c r="GUK29" s="152" t="s">
        <v>888</v>
      </c>
      <c r="GUL29" s="152" t="s">
        <v>888</v>
      </c>
      <c r="GUM29" s="152" t="s">
        <v>888</v>
      </c>
      <c r="GUN29" s="152" t="s">
        <v>888</v>
      </c>
      <c r="GUO29" s="152" t="s">
        <v>888</v>
      </c>
      <c r="GUP29" s="152" t="s">
        <v>888</v>
      </c>
      <c r="GUQ29" s="152" t="s">
        <v>888</v>
      </c>
      <c r="GUR29" s="152" t="s">
        <v>888</v>
      </c>
      <c r="GUS29" s="152" t="s">
        <v>888</v>
      </c>
      <c r="GUT29" s="152" t="s">
        <v>888</v>
      </c>
      <c r="GUU29" s="152" t="s">
        <v>888</v>
      </c>
      <c r="GUV29" s="152" t="s">
        <v>888</v>
      </c>
      <c r="GUW29" s="152" t="s">
        <v>888</v>
      </c>
      <c r="GUX29" s="152" t="s">
        <v>888</v>
      </c>
      <c r="GUY29" s="152" t="s">
        <v>888</v>
      </c>
      <c r="GUZ29" s="152" t="s">
        <v>888</v>
      </c>
      <c r="GVA29" s="152" t="s">
        <v>888</v>
      </c>
      <c r="GVB29" s="152" t="s">
        <v>888</v>
      </c>
      <c r="GVC29" s="152" t="s">
        <v>888</v>
      </c>
      <c r="GVD29" s="152" t="s">
        <v>888</v>
      </c>
      <c r="GVE29" s="152" t="s">
        <v>888</v>
      </c>
      <c r="GVF29" s="152" t="s">
        <v>888</v>
      </c>
      <c r="GVG29" s="152" t="s">
        <v>888</v>
      </c>
      <c r="GVH29" s="152" t="s">
        <v>888</v>
      </c>
      <c r="GVI29" s="152" t="s">
        <v>888</v>
      </c>
      <c r="GVJ29" s="152" t="s">
        <v>888</v>
      </c>
      <c r="GVK29" s="152" t="s">
        <v>888</v>
      </c>
      <c r="GVL29" s="152" t="s">
        <v>888</v>
      </c>
      <c r="GVM29" s="152" t="s">
        <v>888</v>
      </c>
      <c r="GVN29" s="152" t="s">
        <v>888</v>
      </c>
      <c r="GVO29" s="152" t="s">
        <v>888</v>
      </c>
      <c r="GVP29" s="152" t="s">
        <v>888</v>
      </c>
      <c r="GVQ29" s="152" t="s">
        <v>888</v>
      </c>
      <c r="GVR29" s="152" t="s">
        <v>888</v>
      </c>
      <c r="GVS29" s="152" t="s">
        <v>888</v>
      </c>
      <c r="GVT29" s="152" t="s">
        <v>888</v>
      </c>
      <c r="GVU29" s="152" t="s">
        <v>888</v>
      </c>
      <c r="GVV29" s="152" t="s">
        <v>888</v>
      </c>
      <c r="GVW29" s="152" t="s">
        <v>888</v>
      </c>
      <c r="GVX29" s="152" t="s">
        <v>888</v>
      </c>
      <c r="GVY29" s="152" t="s">
        <v>888</v>
      </c>
      <c r="GVZ29" s="152" t="s">
        <v>888</v>
      </c>
      <c r="GWA29" s="152" t="s">
        <v>888</v>
      </c>
      <c r="GWB29" s="152" t="s">
        <v>888</v>
      </c>
      <c r="GWC29" s="152" t="s">
        <v>888</v>
      </c>
      <c r="GWD29" s="152" t="s">
        <v>888</v>
      </c>
      <c r="GWE29" s="152" t="s">
        <v>888</v>
      </c>
      <c r="GWF29" s="152" t="s">
        <v>888</v>
      </c>
      <c r="GWG29" s="152" t="s">
        <v>888</v>
      </c>
      <c r="GWH29" s="152" t="s">
        <v>888</v>
      </c>
      <c r="GWI29" s="152" t="s">
        <v>888</v>
      </c>
      <c r="GWJ29" s="152" t="s">
        <v>888</v>
      </c>
      <c r="GWK29" s="152" t="s">
        <v>888</v>
      </c>
      <c r="GWL29" s="152" t="s">
        <v>888</v>
      </c>
      <c r="GWM29" s="152" t="s">
        <v>888</v>
      </c>
      <c r="GWN29" s="152" t="s">
        <v>888</v>
      </c>
      <c r="GWO29" s="152" t="s">
        <v>888</v>
      </c>
      <c r="GWP29" s="152" t="s">
        <v>888</v>
      </c>
      <c r="GWQ29" s="152" t="s">
        <v>888</v>
      </c>
      <c r="GWR29" s="152" t="s">
        <v>888</v>
      </c>
      <c r="GWS29" s="152" t="s">
        <v>888</v>
      </c>
      <c r="GWT29" s="152" t="s">
        <v>888</v>
      </c>
      <c r="GWU29" s="152" t="s">
        <v>888</v>
      </c>
      <c r="GWV29" s="152" t="s">
        <v>888</v>
      </c>
      <c r="GWW29" s="152" t="s">
        <v>888</v>
      </c>
      <c r="GWX29" s="152" t="s">
        <v>888</v>
      </c>
      <c r="GWY29" s="152" t="s">
        <v>888</v>
      </c>
      <c r="GWZ29" s="152" t="s">
        <v>888</v>
      </c>
      <c r="GXA29" s="152" t="s">
        <v>888</v>
      </c>
      <c r="GXB29" s="152" t="s">
        <v>888</v>
      </c>
      <c r="GXC29" s="152" t="s">
        <v>888</v>
      </c>
      <c r="GXD29" s="152" t="s">
        <v>888</v>
      </c>
      <c r="GXE29" s="152" t="s">
        <v>888</v>
      </c>
      <c r="GXF29" s="152" t="s">
        <v>888</v>
      </c>
      <c r="GXG29" s="152" t="s">
        <v>888</v>
      </c>
      <c r="GXH29" s="152" t="s">
        <v>888</v>
      </c>
      <c r="GXI29" s="152" t="s">
        <v>888</v>
      </c>
      <c r="GXJ29" s="152" t="s">
        <v>888</v>
      </c>
      <c r="GXK29" s="152" t="s">
        <v>888</v>
      </c>
      <c r="GXL29" s="152" t="s">
        <v>888</v>
      </c>
      <c r="GXM29" s="152" t="s">
        <v>888</v>
      </c>
      <c r="GXN29" s="152" t="s">
        <v>888</v>
      </c>
      <c r="GXO29" s="152" t="s">
        <v>888</v>
      </c>
      <c r="GXP29" s="152" t="s">
        <v>888</v>
      </c>
      <c r="GXQ29" s="152" t="s">
        <v>888</v>
      </c>
      <c r="GXR29" s="152" t="s">
        <v>888</v>
      </c>
      <c r="GXS29" s="152" t="s">
        <v>888</v>
      </c>
      <c r="GXT29" s="152" t="s">
        <v>888</v>
      </c>
      <c r="GXU29" s="152" t="s">
        <v>888</v>
      </c>
      <c r="GXV29" s="152" t="s">
        <v>888</v>
      </c>
      <c r="GXW29" s="152" t="s">
        <v>888</v>
      </c>
      <c r="GXX29" s="152" t="s">
        <v>888</v>
      </c>
      <c r="GXY29" s="152" t="s">
        <v>888</v>
      </c>
      <c r="GXZ29" s="152" t="s">
        <v>888</v>
      </c>
      <c r="GYA29" s="152" t="s">
        <v>888</v>
      </c>
      <c r="GYB29" s="152" t="s">
        <v>888</v>
      </c>
      <c r="GYC29" s="152" t="s">
        <v>888</v>
      </c>
      <c r="GYD29" s="152" t="s">
        <v>888</v>
      </c>
      <c r="GYE29" s="152" t="s">
        <v>888</v>
      </c>
      <c r="GYF29" s="152" t="s">
        <v>888</v>
      </c>
      <c r="GYG29" s="152" t="s">
        <v>888</v>
      </c>
      <c r="GYH29" s="152" t="s">
        <v>888</v>
      </c>
      <c r="GYI29" s="152" t="s">
        <v>888</v>
      </c>
      <c r="GYJ29" s="152" t="s">
        <v>888</v>
      </c>
      <c r="GYK29" s="152" t="s">
        <v>888</v>
      </c>
      <c r="GYL29" s="152" t="s">
        <v>888</v>
      </c>
      <c r="GYM29" s="152" t="s">
        <v>888</v>
      </c>
      <c r="GYN29" s="152" t="s">
        <v>888</v>
      </c>
      <c r="GYO29" s="152" t="s">
        <v>888</v>
      </c>
      <c r="GYP29" s="152" t="s">
        <v>888</v>
      </c>
      <c r="GYQ29" s="152" t="s">
        <v>888</v>
      </c>
      <c r="GYR29" s="152" t="s">
        <v>888</v>
      </c>
      <c r="GYS29" s="152" t="s">
        <v>888</v>
      </c>
      <c r="GYT29" s="152" t="s">
        <v>888</v>
      </c>
      <c r="GYU29" s="152" t="s">
        <v>888</v>
      </c>
      <c r="GYV29" s="152" t="s">
        <v>888</v>
      </c>
      <c r="GYW29" s="152" t="s">
        <v>888</v>
      </c>
      <c r="GYX29" s="152" t="s">
        <v>888</v>
      </c>
      <c r="GYY29" s="152" t="s">
        <v>888</v>
      </c>
      <c r="GYZ29" s="152" t="s">
        <v>888</v>
      </c>
      <c r="GZA29" s="152" t="s">
        <v>888</v>
      </c>
      <c r="GZB29" s="152" t="s">
        <v>888</v>
      </c>
      <c r="GZC29" s="152" t="s">
        <v>888</v>
      </c>
      <c r="GZD29" s="152" t="s">
        <v>888</v>
      </c>
      <c r="GZE29" s="152" t="s">
        <v>888</v>
      </c>
      <c r="GZF29" s="152" t="s">
        <v>888</v>
      </c>
      <c r="GZG29" s="152" t="s">
        <v>888</v>
      </c>
      <c r="GZH29" s="152" t="s">
        <v>888</v>
      </c>
      <c r="GZI29" s="152" t="s">
        <v>888</v>
      </c>
      <c r="GZJ29" s="152" t="s">
        <v>888</v>
      </c>
      <c r="GZK29" s="152" t="s">
        <v>888</v>
      </c>
      <c r="GZL29" s="152" t="s">
        <v>888</v>
      </c>
      <c r="GZM29" s="152" t="s">
        <v>888</v>
      </c>
      <c r="GZN29" s="152" t="s">
        <v>888</v>
      </c>
      <c r="GZO29" s="152" t="s">
        <v>888</v>
      </c>
      <c r="GZP29" s="152" t="s">
        <v>888</v>
      </c>
      <c r="GZQ29" s="152" t="s">
        <v>888</v>
      </c>
      <c r="GZR29" s="152" t="s">
        <v>888</v>
      </c>
      <c r="GZS29" s="152" t="s">
        <v>888</v>
      </c>
      <c r="GZT29" s="152" t="s">
        <v>888</v>
      </c>
      <c r="GZU29" s="152" t="s">
        <v>888</v>
      </c>
      <c r="GZV29" s="152" t="s">
        <v>888</v>
      </c>
      <c r="GZW29" s="152" t="s">
        <v>888</v>
      </c>
      <c r="GZX29" s="152" t="s">
        <v>888</v>
      </c>
      <c r="GZY29" s="152" t="s">
        <v>888</v>
      </c>
      <c r="GZZ29" s="152" t="s">
        <v>888</v>
      </c>
      <c r="HAA29" s="152" t="s">
        <v>888</v>
      </c>
      <c r="HAB29" s="152" t="s">
        <v>888</v>
      </c>
      <c r="HAC29" s="152" t="s">
        <v>888</v>
      </c>
      <c r="HAD29" s="152" t="s">
        <v>888</v>
      </c>
      <c r="HAE29" s="152" t="s">
        <v>888</v>
      </c>
      <c r="HAF29" s="152" t="s">
        <v>888</v>
      </c>
      <c r="HAG29" s="152" t="s">
        <v>888</v>
      </c>
      <c r="HAH29" s="152" t="s">
        <v>888</v>
      </c>
      <c r="HAI29" s="152" t="s">
        <v>888</v>
      </c>
      <c r="HAJ29" s="152" t="s">
        <v>888</v>
      </c>
      <c r="HAK29" s="152" t="s">
        <v>888</v>
      </c>
      <c r="HAL29" s="152" t="s">
        <v>888</v>
      </c>
      <c r="HAM29" s="152" t="s">
        <v>888</v>
      </c>
      <c r="HAN29" s="152" t="s">
        <v>888</v>
      </c>
      <c r="HAO29" s="152" t="s">
        <v>888</v>
      </c>
      <c r="HAP29" s="152" t="s">
        <v>888</v>
      </c>
      <c r="HAQ29" s="152" t="s">
        <v>888</v>
      </c>
      <c r="HAR29" s="152" t="s">
        <v>888</v>
      </c>
      <c r="HAS29" s="152" t="s">
        <v>888</v>
      </c>
      <c r="HAT29" s="152" t="s">
        <v>888</v>
      </c>
      <c r="HAU29" s="152" t="s">
        <v>888</v>
      </c>
      <c r="HAV29" s="152" t="s">
        <v>888</v>
      </c>
      <c r="HAW29" s="152" t="s">
        <v>888</v>
      </c>
      <c r="HAX29" s="152" t="s">
        <v>888</v>
      </c>
      <c r="HAY29" s="152" t="s">
        <v>888</v>
      </c>
      <c r="HAZ29" s="152" t="s">
        <v>888</v>
      </c>
      <c r="HBA29" s="152" t="s">
        <v>888</v>
      </c>
      <c r="HBB29" s="152" t="s">
        <v>888</v>
      </c>
      <c r="HBC29" s="152" t="s">
        <v>888</v>
      </c>
      <c r="HBD29" s="152" t="s">
        <v>888</v>
      </c>
      <c r="HBE29" s="152" t="s">
        <v>888</v>
      </c>
      <c r="HBF29" s="152" t="s">
        <v>888</v>
      </c>
      <c r="HBG29" s="152" t="s">
        <v>888</v>
      </c>
      <c r="HBH29" s="152" t="s">
        <v>888</v>
      </c>
      <c r="HBI29" s="152" t="s">
        <v>888</v>
      </c>
      <c r="HBJ29" s="152" t="s">
        <v>888</v>
      </c>
      <c r="HBK29" s="152" t="s">
        <v>888</v>
      </c>
      <c r="HBL29" s="152" t="s">
        <v>888</v>
      </c>
      <c r="HBM29" s="152" t="s">
        <v>888</v>
      </c>
      <c r="HBN29" s="152" t="s">
        <v>888</v>
      </c>
      <c r="HBO29" s="152" t="s">
        <v>888</v>
      </c>
      <c r="HBP29" s="152" t="s">
        <v>888</v>
      </c>
      <c r="HBQ29" s="152" t="s">
        <v>888</v>
      </c>
      <c r="HBR29" s="152" t="s">
        <v>888</v>
      </c>
      <c r="HBS29" s="152" t="s">
        <v>888</v>
      </c>
      <c r="HBT29" s="152" t="s">
        <v>888</v>
      </c>
      <c r="HBU29" s="152" t="s">
        <v>888</v>
      </c>
      <c r="HBV29" s="152" t="s">
        <v>888</v>
      </c>
      <c r="HBW29" s="152" t="s">
        <v>888</v>
      </c>
      <c r="HBX29" s="152" t="s">
        <v>888</v>
      </c>
      <c r="HBY29" s="152" t="s">
        <v>888</v>
      </c>
      <c r="HBZ29" s="152" t="s">
        <v>888</v>
      </c>
      <c r="HCA29" s="152" t="s">
        <v>888</v>
      </c>
      <c r="HCB29" s="152" t="s">
        <v>888</v>
      </c>
      <c r="HCC29" s="152" t="s">
        <v>888</v>
      </c>
      <c r="HCD29" s="152" t="s">
        <v>888</v>
      </c>
      <c r="HCE29" s="152" t="s">
        <v>888</v>
      </c>
      <c r="HCF29" s="152" t="s">
        <v>888</v>
      </c>
      <c r="HCG29" s="152" t="s">
        <v>888</v>
      </c>
      <c r="HCH29" s="152" t="s">
        <v>888</v>
      </c>
      <c r="HCI29" s="152" t="s">
        <v>888</v>
      </c>
      <c r="HCJ29" s="152" t="s">
        <v>888</v>
      </c>
      <c r="HCK29" s="152" t="s">
        <v>888</v>
      </c>
      <c r="HCL29" s="152" t="s">
        <v>888</v>
      </c>
      <c r="HCM29" s="152" t="s">
        <v>888</v>
      </c>
      <c r="HCN29" s="152" t="s">
        <v>888</v>
      </c>
      <c r="HCO29" s="152" t="s">
        <v>888</v>
      </c>
      <c r="HCP29" s="152" t="s">
        <v>888</v>
      </c>
      <c r="HCQ29" s="152" t="s">
        <v>888</v>
      </c>
      <c r="HCR29" s="152" t="s">
        <v>888</v>
      </c>
      <c r="HCS29" s="152" t="s">
        <v>888</v>
      </c>
      <c r="HCT29" s="152" t="s">
        <v>888</v>
      </c>
      <c r="HCU29" s="152" t="s">
        <v>888</v>
      </c>
      <c r="HCV29" s="152" t="s">
        <v>888</v>
      </c>
      <c r="HCW29" s="152" t="s">
        <v>888</v>
      </c>
      <c r="HCX29" s="152" t="s">
        <v>888</v>
      </c>
      <c r="HCY29" s="152" t="s">
        <v>888</v>
      </c>
      <c r="HCZ29" s="152" t="s">
        <v>888</v>
      </c>
      <c r="HDA29" s="152" t="s">
        <v>888</v>
      </c>
      <c r="HDB29" s="152" t="s">
        <v>888</v>
      </c>
      <c r="HDC29" s="152" t="s">
        <v>888</v>
      </c>
      <c r="HDD29" s="152" t="s">
        <v>888</v>
      </c>
      <c r="HDE29" s="152" t="s">
        <v>888</v>
      </c>
      <c r="HDF29" s="152" t="s">
        <v>888</v>
      </c>
      <c r="HDG29" s="152" t="s">
        <v>888</v>
      </c>
      <c r="HDH29" s="152" t="s">
        <v>888</v>
      </c>
      <c r="HDI29" s="152" t="s">
        <v>888</v>
      </c>
      <c r="HDJ29" s="152" t="s">
        <v>888</v>
      </c>
      <c r="HDK29" s="152" t="s">
        <v>888</v>
      </c>
      <c r="HDL29" s="152" t="s">
        <v>888</v>
      </c>
      <c r="HDM29" s="152" t="s">
        <v>888</v>
      </c>
      <c r="HDN29" s="152" t="s">
        <v>888</v>
      </c>
      <c r="HDO29" s="152" t="s">
        <v>888</v>
      </c>
      <c r="HDP29" s="152" t="s">
        <v>888</v>
      </c>
      <c r="HDQ29" s="152" t="s">
        <v>888</v>
      </c>
      <c r="HDR29" s="152" t="s">
        <v>888</v>
      </c>
      <c r="HDS29" s="152" t="s">
        <v>888</v>
      </c>
      <c r="HDT29" s="152" t="s">
        <v>888</v>
      </c>
      <c r="HDU29" s="152" t="s">
        <v>888</v>
      </c>
      <c r="HDV29" s="152" t="s">
        <v>888</v>
      </c>
      <c r="HDW29" s="152" t="s">
        <v>888</v>
      </c>
      <c r="HDX29" s="152" t="s">
        <v>888</v>
      </c>
      <c r="HDY29" s="152" t="s">
        <v>888</v>
      </c>
      <c r="HDZ29" s="152" t="s">
        <v>888</v>
      </c>
      <c r="HEA29" s="152" t="s">
        <v>888</v>
      </c>
      <c r="HEB29" s="152" t="s">
        <v>888</v>
      </c>
      <c r="HEC29" s="152" t="s">
        <v>888</v>
      </c>
      <c r="HED29" s="152" t="s">
        <v>888</v>
      </c>
      <c r="HEE29" s="152" t="s">
        <v>888</v>
      </c>
      <c r="HEF29" s="152" t="s">
        <v>888</v>
      </c>
      <c r="HEG29" s="152" t="s">
        <v>888</v>
      </c>
      <c r="HEH29" s="152" t="s">
        <v>888</v>
      </c>
      <c r="HEI29" s="152" t="s">
        <v>888</v>
      </c>
      <c r="HEJ29" s="152" t="s">
        <v>888</v>
      </c>
      <c r="HEK29" s="152" t="s">
        <v>888</v>
      </c>
      <c r="HEL29" s="152" t="s">
        <v>888</v>
      </c>
      <c r="HEM29" s="152" t="s">
        <v>888</v>
      </c>
      <c r="HEN29" s="152" t="s">
        <v>888</v>
      </c>
      <c r="HEO29" s="152" t="s">
        <v>888</v>
      </c>
      <c r="HEP29" s="152" t="s">
        <v>888</v>
      </c>
      <c r="HEQ29" s="152" t="s">
        <v>888</v>
      </c>
      <c r="HER29" s="152" t="s">
        <v>888</v>
      </c>
      <c r="HES29" s="152" t="s">
        <v>888</v>
      </c>
      <c r="HET29" s="152" t="s">
        <v>888</v>
      </c>
      <c r="HEU29" s="152" t="s">
        <v>888</v>
      </c>
      <c r="HEV29" s="152" t="s">
        <v>888</v>
      </c>
      <c r="HEW29" s="152" t="s">
        <v>888</v>
      </c>
      <c r="HEX29" s="152" t="s">
        <v>888</v>
      </c>
      <c r="HEY29" s="152" t="s">
        <v>888</v>
      </c>
      <c r="HEZ29" s="152" t="s">
        <v>888</v>
      </c>
      <c r="HFA29" s="152" t="s">
        <v>888</v>
      </c>
      <c r="HFB29" s="152" t="s">
        <v>888</v>
      </c>
      <c r="HFC29" s="152" t="s">
        <v>888</v>
      </c>
      <c r="HFD29" s="152" t="s">
        <v>888</v>
      </c>
      <c r="HFE29" s="152" t="s">
        <v>888</v>
      </c>
      <c r="HFF29" s="152" t="s">
        <v>888</v>
      </c>
      <c r="HFG29" s="152" t="s">
        <v>888</v>
      </c>
      <c r="HFH29" s="152" t="s">
        <v>888</v>
      </c>
      <c r="HFI29" s="152" t="s">
        <v>888</v>
      </c>
      <c r="HFJ29" s="152" t="s">
        <v>888</v>
      </c>
      <c r="HFK29" s="152" t="s">
        <v>888</v>
      </c>
      <c r="HFL29" s="152" t="s">
        <v>888</v>
      </c>
      <c r="HFM29" s="152" t="s">
        <v>888</v>
      </c>
      <c r="HFN29" s="152" t="s">
        <v>888</v>
      </c>
      <c r="HFO29" s="152" t="s">
        <v>888</v>
      </c>
      <c r="HFP29" s="152" t="s">
        <v>888</v>
      </c>
      <c r="HFQ29" s="152" t="s">
        <v>888</v>
      </c>
      <c r="HFR29" s="152" t="s">
        <v>888</v>
      </c>
      <c r="HFS29" s="152" t="s">
        <v>888</v>
      </c>
      <c r="HFT29" s="152" t="s">
        <v>888</v>
      </c>
      <c r="HFU29" s="152" t="s">
        <v>888</v>
      </c>
      <c r="HFV29" s="152" t="s">
        <v>888</v>
      </c>
      <c r="HFW29" s="152" t="s">
        <v>888</v>
      </c>
      <c r="HFX29" s="152" t="s">
        <v>888</v>
      </c>
      <c r="HFY29" s="152" t="s">
        <v>888</v>
      </c>
      <c r="HFZ29" s="152" t="s">
        <v>888</v>
      </c>
      <c r="HGA29" s="152" t="s">
        <v>888</v>
      </c>
      <c r="HGB29" s="152" t="s">
        <v>888</v>
      </c>
      <c r="HGC29" s="152" t="s">
        <v>888</v>
      </c>
      <c r="HGD29" s="152" t="s">
        <v>888</v>
      </c>
      <c r="HGE29" s="152" t="s">
        <v>888</v>
      </c>
      <c r="HGF29" s="152" t="s">
        <v>888</v>
      </c>
      <c r="HGG29" s="152" t="s">
        <v>888</v>
      </c>
      <c r="HGH29" s="152" t="s">
        <v>888</v>
      </c>
      <c r="HGI29" s="152" t="s">
        <v>888</v>
      </c>
      <c r="HGJ29" s="152" t="s">
        <v>888</v>
      </c>
      <c r="HGK29" s="152" t="s">
        <v>888</v>
      </c>
      <c r="HGL29" s="152" t="s">
        <v>888</v>
      </c>
      <c r="HGM29" s="152" t="s">
        <v>888</v>
      </c>
      <c r="HGN29" s="152" t="s">
        <v>888</v>
      </c>
      <c r="HGO29" s="152" t="s">
        <v>888</v>
      </c>
      <c r="HGP29" s="152" t="s">
        <v>888</v>
      </c>
      <c r="HGQ29" s="152" t="s">
        <v>888</v>
      </c>
      <c r="HGR29" s="152" t="s">
        <v>888</v>
      </c>
      <c r="HGS29" s="152" t="s">
        <v>888</v>
      </c>
      <c r="HGT29" s="152" t="s">
        <v>888</v>
      </c>
      <c r="HGU29" s="152" t="s">
        <v>888</v>
      </c>
      <c r="HGV29" s="152" t="s">
        <v>888</v>
      </c>
      <c r="HGW29" s="152" t="s">
        <v>888</v>
      </c>
      <c r="HGX29" s="152" t="s">
        <v>888</v>
      </c>
      <c r="HGY29" s="152" t="s">
        <v>888</v>
      </c>
      <c r="HGZ29" s="152" t="s">
        <v>888</v>
      </c>
      <c r="HHA29" s="152" t="s">
        <v>888</v>
      </c>
      <c r="HHB29" s="152" t="s">
        <v>888</v>
      </c>
      <c r="HHC29" s="152" t="s">
        <v>888</v>
      </c>
      <c r="HHD29" s="152" t="s">
        <v>888</v>
      </c>
      <c r="HHE29" s="152" t="s">
        <v>888</v>
      </c>
      <c r="HHF29" s="152" t="s">
        <v>888</v>
      </c>
      <c r="HHG29" s="152" t="s">
        <v>888</v>
      </c>
      <c r="HHH29" s="152" t="s">
        <v>888</v>
      </c>
      <c r="HHI29" s="152" t="s">
        <v>888</v>
      </c>
      <c r="HHJ29" s="152" t="s">
        <v>888</v>
      </c>
      <c r="HHK29" s="152" t="s">
        <v>888</v>
      </c>
      <c r="HHL29" s="152" t="s">
        <v>888</v>
      </c>
      <c r="HHM29" s="152" t="s">
        <v>888</v>
      </c>
      <c r="HHN29" s="152" t="s">
        <v>888</v>
      </c>
      <c r="HHO29" s="152" t="s">
        <v>888</v>
      </c>
      <c r="HHP29" s="152" t="s">
        <v>888</v>
      </c>
      <c r="HHQ29" s="152" t="s">
        <v>888</v>
      </c>
      <c r="HHR29" s="152" t="s">
        <v>888</v>
      </c>
      <c r="HHS29" s="152" t="s">
        <v>888</v>
      </c>
      <c r="HHT29" s="152" t="s">
        <v>888</v>
      </c>
      <c r="HHU29" s="152" t="s">
        <v>888</v>
      </c>
      <c r="HHV29" s="152" t="s">
        <v>888</v>
      </c>
      <c r="HHW29" s="152" t="s">
        <v>888</v>
      </c>
      <c r="HHX29" s="152" t="s">
        <v>888</v>
      </c>
      <c r="HHY29" s="152" t="s">
        <v>888</v>
      </c>
      <c r="HHZ29" s="152" t="s">
        <v>888</v>
      </c>
      <c r="HIA29" s="152" t="s">
        <v>888</v>
      </c>
      <c r="HIB29" s="152" t="s">
        <v>888</v>
      </c>
      <c r="HIC29" s="152" t="s">
        <v>888</v>
      </c>
      <c r="HID29" s="152" t="s">
        <v>888</v>
      </c>
      <c r="HIE29" s="152" t="s">
        <v>888</v>
      </c>
      <c r="HIF29" s="152" t="s">
        <v>888</v>
      </c>
      <c r="HIG29" s="152" t="s">
        <v>888</v>
      </c>
      <c r="HIH29" s="152" t="s">
        <v>888</v>
      </c>
      <c r="HII29" s="152" t="s">
        <v>888</v>
      </c>
      <c r="HIJ29" s="152" t="s">
        <v>888</v>
      </c>
      <c r="HIK29" s="152" t="s">
        <v>888</v>
      </c>
      <c r="HIL29" s="152" t="s">
        <v>888</v>
      </c>
      <c r="HIM29" s="152" t="s">
        <v>888</v>
      </c>
      <c r="HIN29" s="152" t="s">
        <v>888</v>
      </c>
      <c r="HIO29" s="152" t="s">
        <v>888</v>
      </c>
      <c r="HIP29" s="152" t="s">
        <v>888</v>
      </c>
      <c r="HIQ29" s="152" t="s">
        <v>888</v>
      </c>
      <c r="HIR29" s="152" t="s">
        <v>888</v>
      </c>
      <c r="HIS29" s="152" t="s">
        <v>888</v>
      </c>
      <c r="HIT29" s="152" t="s">
        <v>888</v>
      </c>
      <c r="HIU29" s="152" t="s">
        <v>888</v>
      </c>
      <c r="HIV29" s="152" t="s">
        <v>888</v>
      </c>
      <c r="HIW29" s="152" t="s">
        <v>888</v>
      </c>
      <c r="HIX29" s="152" t="s">
        <v>888</v>
      </c>
      <c r="HIY29" s="152" t="s">
        <v>888</v>
      </c>
      <c r="HIZ29" s="152" t="s">
        <v>888</v>
      </c>
      <c r="HJA29" s="152" t="s">
        <v>888</v>
      </c>
      <c r="HJB29" s="152" t="s">
        <v>888</v>
      </c>
      <c r="HJC29" s="152" t="s">
        <v>888</v>
      </c>
      <c r="HJD29" s="152" t="s">
        <v>888</v>
      </c>
      <c r="HJE29" s="152" t="s">
        <v>888</v>
      </c>
      <c r="HJF29" s="152" t="s">
        <v>888</v>
      </c>
      <c r="HJG29" s="152" t="s">
        <v>888</v>
      </c>
      <c r="HJH29" s="152" t="s">
        <v>888</v>
      </c>
      <c r="HJI29" s="152" t="s">
        <v>888</v>
      </c>
      <c r="HJJ29" s="152" t="s">
        <v>888</v>
      </c>
      <c r="HJK29" s="152" t="s">
        <v>888</v>
      </c>
      <c r="HJL29" s="152" t="s">
        <v>888</v>
      </c>
      <c r="HJM29" s="152" t="s">
        <v>888</v>
      </c>
      <c r="HJN29" s="152" t="s">
        <v>888</v>
      </c>
      <c r="HJO29" s="152" t="s">
        <v>888</v>
      </c>
      <c r="HJP29" s="152" t="s">
        <v>888</v>
      </c>
      <c r="HJQ29" s="152" t="s">
        <v>888</v>
      </c>
      <c r="HJR29" s="152" t="s">
        <v>888</v>
      </c>
      <c r="HJS29" s="152" t="s">
        <v>888</v>
      </c>
      <c r="HJT29" s="152" t="s">
        <v>888</v>
      </c>
      <c r="HJU29" s="152" t="s">
        <v>888</v>
      </c>
      <c r="HJV29" s="152" t="s">
        <v>888</v>
      </c>
      <c r="HJW29" s="152" t="s">
        <v>888</v>
      </c>
      <c r="HJX29" s="152" t="s">
        <v>888</v>
      </c>
      <c r="HJY29" s="152" t="s">
        <v>888</v>
      </c>
      <c r="HJZ29" s="152" t="s">
        <v>888</v>
      </c>
      <c r="HKA29" s="152" t="s">
        <v>888</v>
      </c>
      <c r="HKB29" s="152" t="s">
        <v>888</v>
      </c>
      <c r="HKC29" s="152" t="s">
        <v>888</v>
      </c>
      <c r="HKD29" s="152" t="s">
        <v>888</v>
      </c>
      <c r="HKE29" s="152" t="s">
        <v>888</v>
      </c>
      <c r="HKF29" s="152" t="s">
        <v>888</v>
      </c>
      <c r="HKG29" s="152" t="s">
        <v>888</v>
      </c>
      <c r="HKH29" s="152" t="s">
        <v>888</v>
      </c>
      <c r="HKI29" s="152" t="s">
        <v>888</v>
      </c>
      <c r="HKJ29" s="152" t="s">
        <v>888</v>
      </c>
      <c r="HKK29" s="152" t="s">
        <v>888</v>
      </c>
      <c r="HKL29" s="152" t="s">
        <v>888</v>
      </c>
      <c r="HKM29" s="152" t="s">
        <v>888</v>
      </c>
      <c r="HKN29" s="152" t="s">
        <v>888</v>
      </c>
      <c r="HKO29" s="152" t="s">
        <v>888</v>
      </c>
      <c r="HKP29" s="152" t="s">
        <v>888</v>
      </c>
      <c r="HKQ29" s="152" t="s">
        <v>888</v>
      </c>
      <c r="HKR29" s="152" t="s">
        <v>888</v>
      </c>
      <c r="HKS29" s="152" t="s">
        <v>888</v>
      </c>
      <c r="HKT29" s="152" t="s">
        <v>888</v>
      </c>
      <c r="HKU29" s="152" t="s">
        <v>888</v>
      </c>
      <c r="HKV29" s="152" t="s">
        <v>888</v>
      </c>
      <c r="HKW29" s="152" t="s">
        <v>888</v>
      </c>
      <c r="HKX29" s="152" t="s">
        <v>888</v>
      </c>
      <c r="HKY29" s="152" t="s">
        <v>888</v>
      </c>
      <c r="HKZ29" s="152" t="s">
        <v>888</v>
      </c>
      <c r="HLA29" s="152" t="s">
        <v>888</v>
      </c>
      <c r="HLB29" s="152" t="s">
        <v>888</v>
      </c>
      <c r="HLC29" s="152" t="s">
        <v>888</v>
      </c>
      <c r="HLD29" s="152" t="s">
        <v>888</v>
      </c>
      <c r="HLE29" s="152" t="s">
        <v>888</v>
      </c>
      <c r="HLF29" s="152" t="s">
        <v>888</v>
      </c>
      <c r="HLG29" s="152" t="s">
        <v>888</v>
      </c>
      <c r="HLH29" s="152" t="s">
        <v>888</v>
      </c>
      <c r="HLI29" s="152" t="s">
        <v>888</v>
      </c>
      <c r="HLJ29" s="152" t="s">
        <v>888</v>
      </c>
      <c r="HLK29" s="152" t="s">
        <v>888</v>
      </c>
      <c r="HLL29" s="152" t="s">
        <v>888</v>
      </c>
      <c r="HLM29" s="152" t="s">
        <v>888</v>
      </c>
      <c r="HLN29" s="152" t="s">
        <v>888</v>
      </c>
      <c r="HLO29" s="152" t="s">
        <v>888</v>
      </c>
      <c r="HLP29" s="152" t="s">
        <v>888</v>
      </c>
      <c r="HLQ29" s="152" t="s">
        <v>888</v>
      </c>
      <c r="HLR29" s="152" t="s">
        <v>888</v>
      </c>
      <c r="HLS29" s="152" t="s">
        <v>888</v>
      </c>
      <c r="HLT29" s="152" t="s">
        <v>888</v>
      </c>
      <c r="HLU29" s="152" t="s">
        <v>888</v>
      </c>
      <c r="HLV29" s="152" t="s">
        <v>888</v>
      </c>
      <c r="HLW29" s="152" t="s">
        <v>888</v>
      </c>
      <c r="HLX29" s="152" t="s">
        <v>888</v>
      </c>
      <c r="HLY29" s="152" t="s">
        <v>888</v>
      </c>
      <c r="HLZ29" s="152" t="s">
        <v>888</v>
      </c>
      <c r="HMA29" s="152" t="s">
        <v>888</v>
      </c>
      <c r="HMB29" s="152" t="s">
        <v>888</v>
      </c>
      <c r="HMC29" s="152" t="s">
        <v>888</v>
      </c>
      <c r="HMD29" s="152" t="s">
        <v>888</v>
      </c>
      <c r="HME29" s="152" t="s">
        <v>888</v>
      </c>
      <c r="HMF29" s="152" t="s">
        <v>888</v>
      </c>
      <c r="HMG29" s="152" t="s">
        <v>888</v>
      </c>
      <c r="HMH29" s="152" t="s">
        <v>888</v>
      </c>
      <c r="HMI29" s="152" t="s">
        <v>888</v>
      </c>
      <c r="HMJ29" s="152" t="s">
        <v>888</v>
      </c>
      <c r="HMK29" s="152" t="s">
        <v>888</v>
      </c>
      <c r="HML29" s="152" t="s">
        <v>888</v>
      </c>
      <c r="HMM29" s="152" t="s">
        <v>888</v>
      </c>
      <c r="HMN29" s="152" t="s">
        <v>888</v>
      </c>
      <c r="HMO29" s="152" t="s">
        <v>888</v>
      </c>
      <c r="HMP29" s="152" t="s">
        <v>888</v>
      </c>
      <c r="HMQ29" s="152" t="s">
        <v>888</v>
      </c>
      <c r="HMR29" s="152" t="s">
        <v>888</v>
      </c>
      <c r="HMS29" s="152" t="s">
        <v>888</v>
      </c>
      <c r="HMT29" s="152" t="s">
        <v>888</v>
      </c>
      <c r="HMU29" s="152" t="s">
        <v>888</v>
      </c>
      <c r="HMV29" s="152" t="s">
        <v>888</v>
      </c>
      <c r="HMW29" s="152" t="s">
        <v>888</v>
      </c>
      <c r="HMX29" s="152" t="s">
        <v>888</v>
      </c>
      <c r="HMY29" s="152" t="s">
        <v>888</v>
      </c>
      <c r="HMZ29" s="152" t="s">
        <v>888</v>
      </c>
      <c r="HNA29" s="152" t="s">
        <v>888</v>
      </c>
      <c r="HNB29" s="152" t="s">
        <v>888</v>
      </c>
      <c r="HNC29" s="152" t="s">
        <v>888</v>
      </c>
      <c r="HND29" s="152" t="s">
        <v>888</v>
      </c>
      <c r="HNE29" s="152" t="s">
        <v>888</v>
      </c>
      <c r="HNF29" s="152" t="s">
        <v>888</v>
      </c>
      <c r="HNG29" s="152" t="s">
        <v>888</v>
      </c>
      <c r="HNH29" s="152" t="s">
        <v>888</v>
      </c>
      <c r="HNI29" s="152" t="s">
        <v>888</v>
      </c>
      <c r="HNJ29" s="152" t="s">
        <v>888</v>
      </c>
      <c r="HNK29" s="152" t="s">
        <v>888</v>
      </c>
      <c r="HNL29" s="152" t="s">
        <v>888</v>
      </c>
      <c r="HNM29" s="152" t="s">
        <v>888</v>
      </c>
      <c r="HNN29" s="152" t="s">
        <v>888</v>
      </c>
      <c r="HNO29" s="152" t="s">
        <v>888</v>
      </c>
      <c r="HNP29" s="152" t="s">
        <v>888</v>
      </c>
      <c r="HNQ29" s="152" t="s">
        <v>888</v>
      </c>
      <c r="HNR29" s="152" t="s">
        <v>888</v>
      </c>
      <c r="HNS29" s="152" t="s">
        <v>888</v>
      </c>
      <c r="HNT29" s="152" t="s">
        <v>888</v>
      </c>
      <c r="HNU29" s="152" t="s">
        <v>888</v>
      </c>
      <c r="HNV29" s="152" t="s">
        <v>888</v>
      </c>
      <c r="HNW29" s="152" t="s">
        <v>888</v>
      </c>
      <c r="HNX29" s="152" t="s">
        <v>888</v>
      </c>
      <c r="HNY29" s="152" t="s">
        <v>888</v>
      </c>
      <c r="HNZ29" s="152" t="s">
        <v>888</v>
      </c>
      <c r="HOA29" s="152" t="s">
        <v>888</v>
      </c>
      <c r="HOB29" s="152" t="s">
        <v>888</v>
      </c>
      <c r="HOC29" s="152" t="s">
        <v>888</v>
      </c>
      <c r="HOD29" s="152" t="s">
        <v>888</v>
      </c>
      <c r="HOE29" s="152" t="s">
        <v>888</v>
      </c>
      <c r="HOF29" s="152" t="s">
        <v>888</v>
      </c>
      <c r="HOG29" s="152" t="s">
        <v>888</v>
      </c>
      <c r="HOH29" s="152" t="s">
        <v>888</v>
      </c>
      <c r="HOI29" s="152" t="s">
        <v>888</v>
      </c>
      <c r="HOJ29" s="152" t="s">
        <v>888</v>
      </c>
      <c r="HOK29" s="152" t="s">
        <v>888</v>
      </c>
      <c r="HOL29" s="152" t="s">
        <v>888</v>
      </c>
      <c r="HOM29" s="152" t="s">
        <v>888</v>
      </c>
      <c r="HON29" s="152" t="s">
        <v>888</v>
      </c>
      <c r="HOO29" s="152" t="s">
        <v>888</v>
      </c>
      <c r="HOP29" s="152" t="s">
        <v>888</v>
      </c>
      <c r="HOQ29" s="152" t="s">
        <v>888</v>
      </c>
      <c r="HOR29" s="152" t="s">
        <v>888</v>
      </c>
      <c r="HOS29" s="152" t="s">
        <v>888</v>
      </c>
      <c r="HOT29" s="152" t="s">
        <v>888</v>
      </c>
      <c r="HOU29" s="152" t="s">
        <v>888</v>
      </c>
      <c r="HOV29" s="152" t="s">
        <v>888</v>
      </c>
      <c r="HOW29" s="152" t="s">
        <v>888</v>
      </c>
      <c r="HOX29" s="152" t="s">
        <v>888</v>
      </c>
      <c r="HOY29" s="152" t="s">
        <v>888</v>
      </c>
      <c r="HOZ29" s="152" t="s">
        <v>888</v>
      </c>
      <c r="HPA29" s="152" t="s">
        <v>888</v>
      </c>
      <c r="HPB29" s="152" t="s">
        <v>888</v>
      </c>
      <c r="HPC29" s="152" t="s">
        <v>888</v>
      </c>
      <c r="HPD29" s="152" t="s">
        <v>888</v>
      </c>
      <c r="HPE29" s="152" t="s">
        <v>888</v>
      </c>
      <c r="HPF29" s="152" t="s">
        <v>888</v>
      </c>
      <c r="HPG29" s="152" t="s">
        <v>888</v>
      </c>
      <c r="HPH29" s="152" t="s">
        <v>888</v>
      </c>
      <c r="HPI29" s="152" t="s">
        <v>888</v>
      </c>
      <c r="HPJ29" s="152" t="s">
        <v>888</v>
      </c>
      <c r="HPK29" s="152" t="s">
        <v>888</v>
      </c>
      <c r="HPL29" s="152" t="s">
        <v>888</v>
      </c>
      <c r="HPM29" s="152" t="s">
        <v>888</v>
      </c>
      <c r="HPN29" s="152" t="s">
        <v>888</v>
      </c>
      <c r="HPO29" s="152" t="s">
        <v>888</v>
      </c>
      <c r="HPP29" s="152" t="s">
        <v>888</v>
      </c>
      <c r="HPQ29" s="152" t="s">
        <v>888</v>
      </c>
      <c r="HPR29" s="152" t="s">
        <v>888</v>
      </c>
      <c r="HPS29" s="152" t="s">
        <v>888</v>
      </c>
      <c r="HPT29" s="152" t="s">
        <v>888</v>
      </c>
      <c r="HPU29" s="152" t="s">
        <v>888</v>
      </c>
      <c r="HPV29" s="152" t="s">
        <v>888</v>
      </c>
      <c r="HPW29" s="152" t="s">
        <v>888</v>
      </c>
      <c r="HPX29" s="152" t="s">
        <v>888</v>
      </c>
      <c r="HPY29" s="152" t="s">
        <v>888</v>
      </c>
      <c r="HPZ29" s="152" t="s">
        <v>888</v>
      </c>
      <c r="HQA29" s="152" t="s">
        <v>888</v>
      </c>
      <c r="HQB29" s="152" t="s">
        <v>888</v>
      </c>
      <c r="HQC29" s="152" t="s">
        <v>888</v>
      </c>
      <c r="HQD29" s="152" t="s">
        <v>888</v>
      </c>
      <c r="HQE29" s="152" t="s">
        <v>888</v>
      </c>
      <c r="HQF29" s="152" t="s">
        <v>888</v>
      </c>
      <c r="HQG29" s="152" t="s">
        <v>888</v>
      </c>
      <c r="HQH29" s="152" t="s">
        <v>888</v>
      </c>
      <c r="HQI29" s="152" t="s">
        <v>888</v>
      </c>
      <c r="HQJ29" s="152" t="s">
        <v>888</v>
      </c>
      <c r="HQK29" s="152" t="s">
        <v>888</v>
      </c>
      <c r="HQL29" s="152" t="s">
        <v>888</v>
      </c>
      <c r="HQM29" s="152" t="s">
        <v>888</v>
      </c>
      <c r="HQN29" s="152" t="s">
        <v>888</v>
      </c>
      <c r="HQO29" s="152" t="s">
        <v>888</v>
      </c>
      <c r="HQP29" s="152" t="s">
        <v>888</v>
      </c>
      <c r="HQQ29" s="152" t="s">
        <v>888</v>
      </c>
      <c r="HQR29" s="152" t="s">
        <v>888</v>
      </c>
      <c r="HQS29" s="152" t="s">
        <v>888</v>
      </c>
      <c r="HQT29" s="152" t="s">
        <v>888</v>
      </c>
      <c r="HQU29" s="152" t="s">
        <v>888</v>
      </c>
      <c r="HQV29" s="152" t="s">
        <v>888</v>
      </c>
      <c r="HQW29" s="152" t="s">
        <v>888</v>
      </c>
      <c r="HQX29" s="152" t="s">
        <v>888</v>
      </c>
      <c r="HQY29" s="152" t="s">
        <v>888</v>
      </c>
      <c r="HQZ29" s="152" t="s">
        <v>888</v>
      </c>
      <c r="HRA29" s="152" t="s">
        <v>888</v>
      </c>
      <c r="HRB29" s="152" t="s">
        <v>888</v>
      </c>
      <c r="HRC29" s="152" t="s">
        <v>888</v>
      </c>
      <c r="HRD29" s="152" t="s">
        <v>888</v>
      </c>
      <c r="HRE29" s="152" t="s">
        <v>888</v>
      </c>
      <c r="HRF29" s="152" t="s">
        <v>888</v>
      </c>
      <c r="HRG29" s="152" t="s">
        <v>888</v>
      </c>
      <c r="HRH29" s="152" t="s">
        <v>888</v>
      </c>
      <c r="HRI29" s="152" t="s">
        <v>888</v>
      </c>
      <c r="HRJ29" s="152" t="s">
        <v>888</v>
      </c>
      <c r="HRK29" s="152" t="s">
        <v>888</v>
      </c>
      <c r="HRL29" s="152" t="s">
        <v>888</v>
      </c>
      <c r="HRM29" s="152" t="s">
        <v>888</v>
      </c>
      <c r="HRN29" s="152" t="s">
        <v>888</v>
      </c>
      <c r="HRO29" s="152" t="s">
        <v>888</v>
      </c>
      <c r="HRP29" s="152" t="s">
        <v>888</v>
      </c>
      <c r="HRQ29" s="152" t="s">
        <v>888</v>
      </c>
      <c r="HRR29" s="152" t="s">
        <v>888</v>
      </c>
      <c r="HRS29" s="152" t="s">
        <v>888</v>
      </c>
      <c r="HRT29" s="152" t="s">
        <v>888</v>
      </c>
      <c r="HRU29" s="152" t="s">
        <v>888</v>
      </c>
      <c r="HRV29" s="152" t="s">
        <v>888</v>
      </c>
      <c r="HRW29" s="152" t="s">
        <v>888</v>
      </c>
      <c r="HRX29" s="152" t="s">
        <v>888</v>
      </c>
      <c r="HRY29" s="152" t="s">
        <v>888</v>
      </c>
      <c r="HRZ29" s="152" t="s">
        <v>888</v>
      </c>
      <c r="HSA29" s="152" t="s">
        <v>888</v>
      </c>
      <c r="HSB29" s="152" t="s">
        <v>888</v>
      </c>
      <c r="HSC29" s="152" t="s">
        <v>888</v>
      </c>
      <c r="HSD29" s="152" t="s">
        <v>888</v>
      </c>
      <c r="HSE29" s="152" t="s">
        <v>888</v>
      </c>
      <c r="HSF29" s="152" t="s">
        <v>888</v>
      </c>
      <c r="HSG29" s="152" t="s">
        <v>888</v>
      </c>
      <c r="HSH29" s="152" t="s">
        <v>888</v>
      </c>
      <c r="HSI29" s="152" t="s">
        <v>888</v>
      </c>
      <c r="HSJ29" s="152" t="s">
        <v>888</v>
      </c>
      <c r="HSK29" s="152" t="s">
        <v>888</v>
      </c>
      <c r="HSL29" s="152" t="s">
        <v>888</v>
      </c>
      <c r="HSM29" s="152" t="s">
        <v>888</v>
      </c>
      <c r="HSN29" s="152" t="s">
        <v>888</v>
      </c>
      <c r="HSO29" s="152" t="s">
        <v>888</v>
      </c>
      <c r="HSP29" s="152" t="s">
        <v>888</v>
      </c>
      <c r="HSQ29" s="152" t="s">
        <v>888</v>
      </c>
      <c r="HSR29" s="152" t="s">
        <v>888</v>
      </c>
      <c r="HSS29" s="152" t="s">
        <v>888</v>
      </c>
      <c r="HST29" s="152" t="s">
        <v>888</v>
      </c>
      <c r="HSU29" s="152" t="s">
        <v>888</v>
      </c>
      <c r="HSV29" s="152" t="s">
        <v>888</v>
      </c>
      <c r="HSW29" s="152" t="s">
        <v>888</v>
      </c>
      <c r="HSX29" s="152" t="s">
        <v>888</v>
      </c>
      <c r="HSY29" s="152" t="s">
        <v>888</v>
      </c>
      <c r="HSZ29" s="152" t="s">
        <v>888</v>
      </c>
      <c r="HTA29" s="152" t="s">
        <v>888</v>
      </c>
      <c r="HTB29" s="152" t="s">
        <v>888</v>
      </c>
      <c r="HTC29" s="152" t="s">
        <v>888</v>
      </c>
      <c r="HTD29" s="152" t="s">
        <v>888</v>
      </c>
      <c r="HTE29" s="152" t="s">
        <v>888</v>
      </c>
      <c r="HTF29" s="152" t="s">
        <v>888</v>
      </c>
      <c r="HTG29" s="152" t="s">
        <v>888</v>
      </c>
      <c r="HTH29" s="152" t="s">
        <v>888</v>
      </c>
      <c r="HTI29" s="152" t="s">
        <v>888</v>
      </c>
      <c r="HTJ29" s="152" t="s">
        <v>888</v>
      </c>
      <c r="HTK29" s="152" t="s">
        <v>888</v>
      </c>
      <c r="HTL29" s="152" t="s">
        <v>888</v>
      </c>
      <c r="HTM29" s="152" t="s">
        <v>888</v>
      </c>
      <c r="HTN29" s="152" t="s">
        <v>888</v>
      </c>
      <c r="HTO29" s="152" t="s">
        <v>888</v>
      </c>
      <c r="HTP29" s="152" t="s">
        <v>888</v>
      </c>
      <c r="HTQ29" s="152" t="s">
        <v>888</v>
      </c>
      <c r="HTR29" s="152" t="s">
        <v>888</v>
      </c>
      <c r="HTS29" s="152" t="s">
        <v>888</v>
      </c>
      <c r="HTT29" s="152" t="s">
        <v>888</v>
      </c>
      <c r="HTU29" s="152" t="s">
        <v>888</v>
      </c>
      <c r="HTV29" s="152" t="s">
        <v>888</v>
      </c>
      <c r="HTW29" s="152" t="s">
        <v>888</v>
      </c>
      <c r="HTX29" s="152" t="s">
        <v>888</v>
      </c>
      <c r="HTY29" s="152" t="s">
        <v>888</v>
      </c>
      <c r="HTZ29" s="152" t="s">
        <v>888</v>
      </c>
      <c r="HUA29" s="152" t="s">
        <v>888</v>
      </c>
      <c r="HUB29" s="152" t="s">
        <v>888</v>
      </c>
      <c r="HUC29" s="152" t="s">
        <v>888</v>
      </c>
      <c r="HUD29" s="152" t="s">
        <v>888</v>
      </c>
      <c r="HUE29" s="152" t="s">
        <v>888</v>
      </c>
      <c r="HUF29" s="152" t="s">
        <v>888</v>
      </c>
      <c r="HUG29" s="152" t="s">
        <v>888</v>
      </c>
      <c r="HUH29" s="152" t="s">
        <v>888</v>
      </c>
      <c r="HUI29" s="152" t="s">
        <v>888</v>
      </c>
      <c r="HUJ29" s="152" t="s">
        <v>888</v>
      </c>
      <c r="HUK29" s="152" t="s">
        <v>888</v>
      </c>
      <c r="HUL29" s="152" t="s">
        <v>888</v>
      </c>
      <c r="HUM29" s="152" t="s">
        <v>888</v>
      </c>
      <c r="HUN29" s="152" t="s">
        <v>888</v>
      </c>
      <c r="HUO29" s="152" t="s">
        <v>888</v>
      </c>
      <c r="HUP29" s="152" t="s">
        <v>888</v>
      </c>
      <c r="HUQ29" s="152" t="s">
        <v>888</v>
      </c>
      <c r="HUR29" s="152" t="s">
        <v>888</v>
      </c>
      <c r="HUS29" s="152" t="s">
        <v>888</v>
      </c>
      <c r="HUT29" s="152" t="s">
        <v>888</v>
      </c>
      <c r="HUU29" s="152" t="s">
        <v>888</v>
      </c>
      <c r="HUV29" s="152" t="s">
        <v>888</v>
      </c>
      <c r="HUW29" s="152" t="s">
        <v>888</v>
      </c>
      <c r="HUX29" s="152" t="s">
        <v>888</v>
      </c>
      <c r="HUY29" s="152" t="s">
        <v>888</v>
      </c>
      <c r="HUZ29" s="152" t="s">
        <v>888</v>
      </c>
      <c r="HVA29" s="152" t="s">
        <v>888</v>
      </c>
      <c r="HVB29" s="152" t="s">
        <v>888</v>
      </c>
      <c r="HVC29" s="152" t="s">
        <v>888</v>
      </c>
      <c r="HVD29" s="152" t="s">
        <v>888</v>
      </c>
      <c r="HVE29" s="152" t="s">
        <v>888</v>
      </c>
      <c r="HVF29" s="152" t="s">
        <v>888</v>
      </c>
      <c r="HVG29" s="152" t="s">
        <v>888</v>
      </c>
      <c r="HVH29" s="152" t="s">
        <v>888</v>
      </c>
      <c r="HVI29" s="152" t="s">
        <v>888</v>
      </c>
      <c r="HVJ29" s="152" t="s">
        <v>888</v>
      </c>
      <c r="HVK29" s="152" t="s">
        <v>888</v>
      </c>
      <c r="HVL29" s="152" t="s">
        <v>888</v>
      </c>
      <c r="HVM29" s="152" t="s">
        <v>888</v>
      </c>
      <c r="HVN29" s="152" t="s">
        <v>888</v>
      </c>
      <c r="HVO29" s="152" t="s">
        <v>888</v>
      </c>
      <c r="HVP29" s="152" t="s">
        <v>888</v>
      </c>
      <c r="HVQ29" s="152" t="s">
        <v>888</v>
      </c>
      <c r="HVR29" s="152" t="s">
        <v>888</v>
      </c>
      <c r="HVS29" s="152" t="s">
        <v>888</v>
      </c>
      <c r="HVT29" s="152" t="s">
        <v>888</v>
      </c>
      <c r="HVU29" s="152" t="s">
        <v>888</v>
      </c>
      <c r="HVV29" s="152" t="s">
        <v>888</v>
      </c>
      <c r="HVW29" s="152" t="s">
        <v>888</v>
      </c>
      <c r="HVX29" s="152" t="s">
        <v>888</v>
      </c>
      <c r="HVY29" s="152" t="s">
        <v>888</v>
      </c>
      <c r="HVZ29" s="152" t="s">
        <v>888</v>
      </c>
      <c r="HWA29" s="152" t="s">
        <v>888</v>
      </c>
      <c r="HWB29" s="152" t="s">
        <v>888</v>
      </c>
      <c r="HWC29" s="152" t="s">
        <v>888</v>
      </c>
      <c r="HWD29" s="152" t="s">
        <v>888</v>
      </c>
      <c r="HWE29" s="152" t="s">
        <v>888</v>
      </c>
      <c r="HWF29" s="152" t="s">
        <v>888</v>
      </c>
      <c r="HWG29" s="152" t="s">
        <v>888</v>
      </c>
      <c r="HWH29" s="152" t="s">
        <v>888</v>
      </c>
      <c r="HWI29" s="152" t="s">
        <v>888</v>
      </c>
      <c r="HWJ29" s="152" t="s">
        <v>888</v>
      </c>
      <c r="HWK29" s="152" t="s">
        <v>888</v>
      </c>
      <c r="HWL29" s="152" t="s">
        <v>888</v>
      </c>
      <c r="HWM29" s="152" t="s">
        <v>888</v>
      </c>
      <c r="HWN29" s="152" t="s">
        <v>888</v>
      </c>
      <c r="HWO29" s="152" t="s">
        <v>888</v>
      </c>
      <c r="HWP29" s="152" t="s">
        <v>888</v>
      </c>
      <c r="HWQ29" s="152" t="s">
        <v>888</v>
      </c>
      <c r="HWR29" s="152" t="s">
        <v>888</v>
      </c>
      <c r="HWS29" s="152" t="s">
        <v>888</v>
      </c>
      <c r="HWT29" s="152" t="s">
        <v>888</v>
      </c>
      <c r="HWU29" s="152" t="s">
        <v>888</v>
      </c>
      <c r="HWV29" s="152" t="s">
        <v>888</v>
      </c>
      <c r="HWW29" s="152" t="s">
        <v>888</v>
      </c>
      <c r="HWX29" s="152" t="s">
        <v>888</v>
      </c>
      <c r="HWY29" s="152" t="s">
        <v>888</v>
      </c>
      <c r="HWZ29" s="152" t="s">
        <v>888</v>
      </c>
      <c r="HXA29" s="152" t="s">
        <v>888</v>
      </c>
      <c r="HXB29" s="152" t="s">
        <v>888</v>
      </c>
      <c r="HXC29" s="152" t="s">
        <v>888</v>
      </c>
      <c r="HXD29" s="152" t="s">
        <v>888</v>
      </c>
      <c r="HXE29" s="152" t="s">
        <v>888</v>
      </c>
      <c r="HXF29" s="152" t="s">
        <v>888</v>
      </c>
      <c r="HXG29" s="152" t="s">
        <v>888</v>
      </c>
      <c r="HXH29" s="152" t="s">
        <v>888</v>
      </c>
      <c r="HXI29" s="152" t="s">
        <v>888</v>
      </c>
      <c r="HXJ29" s="152" t="s">
        <v>888</v>
      </c>
      <c r="HXK29" s="152" t="s">
        <v>888</v>
      </c>
      <c r="HXL29" s="152" t="s">
        <v>888</v>
      </c>
      <c r="HXM29" s="152" t="s">
        <v>888</v>
      </c>
      <c r="HXN29" s="152" t="s">
        <v>888</v>
      </c>
      <c r="HXO29" s="152" t="s">
        <v>888</v>
      </c>
      <c r="HXP29" s="152" t="s">
        <v>888</v>
      </c>
      <c r="HXQ29" s="152" t="s">
        <v>888</v>
      </c>
      <c r="HXR29" s="152" t="s">
        <v>888</v>
      </c>
      <c r="HXS29" s="152" t="s">
        <v>888</v>
      </c>
      <c r="HXT29" s="152" t="s">
        <v>888</v>
      </c>
      <c r="HXU29" s="152" t="s">
        <v>888</v>
      </c>
      <c r="HXV29" s="152" t="s">
        <v>888</v>
      </c>
      <c r="HXW29" s="152" t="s">
        <v>888</v>
      </c>
      <c r="HXX29" s="152" t="s">
        <v>888</v>
      </c>
      <c r="HXY29" s="152" t="s">
        <v>888</v>
      </c>
      <c r="HXZ29" s="152" t="s">
        <v>888</v>
      </c>
      <c r="HYA29" s="152" t="s">
        <v>888</v>
      </c>
      <c r="HYB29" s="152" t="s">
        <v>888</v>
      </c>
      <c r="HYC29" s="152" t="s">
        <v>888</v>
      </c>
      <c r="HYD29" s="152" t="s">
        <v>888</v>
      </c>
      <c r="HYE29" s="152" t="s">
        <v>888</v>
      </c>
      <c r="HYF29" s="152" t="s">
        <v>888</v>
      </c>
      <c r="HYG29" s="152" t="s">
        <v>888</v>
      </c>
      <c r="HYH29" s="152" t="s">
        <v>888</v>
      </c>
      <c r="HYI29" s="152" t="s">
        <v>888</v>
      </c>
      <c r="HYJ29" s="152" t="s">
        <v>888</v>
      </c>
      <c r="HYK29" s="152" t="s">
        <v>888</v>
      </c>
      <c r="HYL29" s="152" t="s">
        <v>888</v>
      </c>
      <c r="HYM29" s="152" t="s">
        <v>888</v>
      </c>
      <c r="HYN29" s="152" t="s">
        <v>888</v>
      </c>
      <c r="HYO29" s="152" t="s">
        <v>888</v>
      </c>
      <c r="HYP29" s="152" t="s">
        <v>888</v>
      </c>
      <c r="HYQ29" s="152" t="s">
        <v>888</v>
      </c>
      <c r="HYR29" s="152" t="s">
        <v>888</v>
      </c>
      <c r="HYS29" s="152" t="s">
        <v>888</v>
      </c>
      <c r="HYT29" s="152" t="s">
        <v>888</v>
      </c>
      <c r="HYU29" s="152" t="s">
        <v>888</v>
      </c>
      <c r="HYV29" s="152" t="s">
        <v>888</v>
      </c>
      <c r="HYW29" s="152" t="s">
        <v>888</v>
      </c>
      <c r="HYX29" s="152" t="s">
        <v>888</v>
      </c>
      <c r="HYY29" s="152" t="s">
        <v>888</v>
      </c>
      <c r="HYZ29" s="152" t="s">
        <v>888</v>
      </c>
      <c r="HZA29" s="152" t="s">
        <v>888</v>
      </c>
      <c r="HZB29" s="152" t="s">
        <v>888</v>
      </c>
      <c r="HZC29" s="152" t="s">
        <v>888</v>
      </c>
      <c r="HZD29" s="152" t="s">
        <v>888</v>
      </c>
      <c r="HZE29" s="152" t="s">
        <v>888</v>
      </c>
      <c r="HZF29" s="152" t="s">
        <v>888</v>
      </c>
      <c r="HZG29" s="152" t="s">
        <v>888</v>
      </c>
      <c r="HZH29" s="152" t="s">
        <v>888</v>
      </c>
      <c r="HZI29" s="152" t="s">
        <v>888</v>
      </c>
      <c r="HZJ29" s="152" t="s">
        <v>888</v>
      </c>
      <c r="HZK29" s="152" t="s">
        <v>888</v>
      </c>
      <c r="HZL29" s="152" t="s">
        <v>888</v>
      </c>
      <c r="HZM29" s="152" t="s">
        <v>888</v>
      </c>
      <c r="HZN29" s="152" t="s">
        <v>888</v>
      </c>
      <c r="HZO29" s="152" t="s">
        <v>888</v>
      </c>
      <c r="HZP29" s="152" t="s">
        <v>888</v>
      </c>
      <c r="HZQ29" s="152" t="s">
        <v>888</v>
      </c>
      <c r="HZR29" s="152" t="s">
        <v>888</v>
      </c>
      <c r="HZS29" s="152" t="s">
        <v>888</v>
      </c>
      <c r="HZT29" s="152" t="s">
        <v>888</v>
      </c>
      <c r="HZU29" s="152" t="s">
        <v>888</v>
      </c>
      <c r="HZV29" s="152" t="s">
        <v>888</v>
      </c>
      <c r="HZW29" s="152" t="s">
        <v>888</v>
      </c>
      <c r="HZX29" s="152" t="s">
        <v>888</v>
      </c>
      <c r="HZY29" s="152" t="s">
        <v>888</v>
      </c>
      <c r="HZZ29" s="152" t="s">
        <v>888</v>
      </c>
      <c r="IAA29" s="152" t="s">
        <v>888</v>
      </c>
      <c r="IAB29" s="152" t="s">
        <v>888</v>
      </c>
      <c r="IAC29" s="152" t="s">
        <v>888</v>
      </c>
      <c r="IAD29" s="152" t="s">
        <v>888</v>
      </c>
      <c r="IAE29" s="152" t="s">
        <v>888</v>
      </c>
      <c r="IAF29" s="152" t="s">
        <v>888</v>
      </c>
      <c r="IAG29" s="152" t="s">
        <v>888</v>
      </c>
      <c r="IAH29" s="152" t="s">
        <v>888</v>
      </c>
      <c r="IAI29" s="152" t="s">
        <v>888</v>
      </c>
      <c r="IAJ29" s="152" t="s">
        <v>888</v>
      </c>
      <c r="IAK29" s="152" t="s">
        <v>888</v>
      </c>
      <c r="IAL29" s="152" t="s">
        <v>888</v>
      </c>
      <c r="IAM29" s="152" t="s">
        <v>888</v>
      </c>
      <c r="IAN29" s="152" t="s">
        <v>888</v>
      </c>
      <c r="IAO29" s="152" t="s">
        <v>888</v>
      </c>
      <c r="IAP29" s="152" t="s">
        <v>888</v>
      </c>
      <c r="IAQ29" s="152" t="s">
        <v>888</v>
      </c>
      <c r="IAR29" s="152" t="s">
        <v>888</v>
      </c>
      <c r="IAS29" s="152" t="s">
        <v>888</v>
      </c>
      <c r="IAT29" s="152" t="s">
        <v>888</v>
      </c>
      <c r="IAU29" s="152" t="s">
        <v>888</v>
      </c>
      <c r="IAV29" s="152" t="s">
        <v>888</v>
      </c>
      <c r="IAW29" s="152" t="s">
        <v>888</v>
      </c>
      <c r="IAX29" s="152" t="s">
        <v>888</v>
      </c>
      <c r="IAY29" s="152" t="s">
        <v>888</v>
      </c>
      <c r="IAZ29" s="152" t="s">
        <v>888</v>
      </c>
      <c r="IBA29" s="152" t="s">
        <v>888</v>
      </c>
      <c r="IBB29" s="152" t="s">
        <v>888</v>
      </c>
      <c r="IBC29" s="152" t="s">
        <v>888</v>
      </c>
      <c r="IBD29" s="152" t="s">
        <v>888</v>
      </c>
      <c r="IBE29" s="152" t="s">
        <v>888</v>
      </c>
      <c r="IBF29" s="152" t="s">
        <v>888</v>
      </c>
      <c r="IBG29" s="152" t="s">
        <v>888</v>
      </c>
      <c r="IBH29" s="152" t="s">
        <v>888</v>
      </c>
      <c r="IBI29" s="152" t="s">
        <v>888</v>
      </c>
      <c r="IBJ29" s="152" t="s">
        <v>888</v>
      </c>
      <c r="IBK29" s="152" t="s">
        <v>888</v>
      </c>
      <c r="IBL29" s="152" t="s">
        <v>888</v>
      </c>
      <c r="IBM29" s="152" t="s">
        <v>888</v>
      </c>
      <c r="IBN29" s="152" t="s">
        <v>888</v>
      </c>
      <c r="IBO29" s="152" t="s">
        <v>888</v>
      </c>
      <c r="IBP29" s="152" t="s">
        <v>888</v>
      </c>
      <c r="IBQ29" s="152" t="s">
        <v>888</v>
      </c>
      <c r="IBR29" s="152" t="s">
        <v>888</v>
      </c>
      <c r="IBS29" s="152" t="s">
        <v>888</v>
      </c>
      <c r="IBT29" s="152" t="s">
        <v>888</v>
      </c>
      <c r="IBU29" s="152" t="s">
        <v>888</v>
      </c>
      <c r="IBV29" s="152" t="s">
        <v>888</v>
      </c>
      <c r="IBW29" s="152" t="s">
        <v>888</v>
      </c>
      <c r="IBX29" s="152" t="s">
        <v>888</v>
      </c>
      <c r="IBY29" s="152" t="s">
        <v>888</v>
      </c>
      <c r="IBZ29" s="152" t="s">
        <v>888</v>
      </c>
      <c r="ICA29" s="152" t="s">
        <v>888</v>
      </c>
      <c r="ICB29" s="152" t="s">
        <v>888</v>
      </c>
      <c r="ICC29" s="152" t="s">
        <v>888</v>
      </c>
      <c r="ICD29" s="152" t="s">
        <v>888</v>
      </c>
      <c r="ICE29" s="152" t="s">
        <v>888</v>
      </c>
      <c r="ICF29" s="152" t="s">
        <v>888</v>
      </c>
      <c r="ICG29" s="152" t="s">
        <v>888</v>
      </c>
      <c r="ICH29" s="152" t="s">
        <v>888</v>
      </c>
      <c r="ICI29" s="152" t="s">
        <v>888</v>
      </c>
      <c r="ICJ29" s="152" t="s">
        <v>888</v>
      </c>
      <c r="ICK29" s="152" t="s">
        <v>888</v>
      </c>
      <c r="ICL29" s="152" t="s">
        <v>888</v>
      </c>
      <c r="ICM29" s="152" t="s">
        <v>888</v>
      </c>
      <c r="ICN29" s="152" t="s">
        <v>888</v>
      </c>
      <c r="ICO29" s="152" t="s">
        <v>888</v>
      </c>
      <c r="ICP29" s="152" t="s">
        <v>888</v>
      </c>
      <c r="ICQ29" s="152" t="s">
        <v>888</v>
      </c>
      <c r="ICR29" s="152" t="s">
        <v>888</v>
      </c>
      <c r="ICS29" s="152" t="s">
        <v>888</v>
      </c>
      <c r="ICT29" s="152" t="s">
        <v>888</v>
      </c>
      <c r="ICU29" s="152" t="s">
        <v>888</v>
      </c>
      <c r="ICV29" s="152" t="s">
        <v>888</v>
      </c>
      <c r="ICW29" s="152" t="s">
        <v>888</v>
      </c>
      <c r="ICX29" s="152" t="s">
        <v>888</v>
      </c>
      <c r="ICY29" s="152" t="s">
        <v>888</v>
      </c>
      <c r="ICZ29" s="152" t="s">
        <v>888</v>
      </c>
      <c r="IDA29" s="152" t="s">
        <v>888</v>
      </c>
      <c r="IDB29" s="152" t="s">
        <v>888</v>
      </c>
      <c r="IDC29" s="152" t="s">
        <v>888</v>
      </c>
      <c r="IDD29" s="152" t="s">
        <v>888</v>
      </c>
      <c r="IDE29" s="152" t="s">
        <v>888</v>
      </c>
      <c r="IDF29" s="152" t="s">
        <v>888</v>
      </c>
      <c r="IDG29" s="152" t="s">
        <v>888</v>
      </c>
      <c r="IDH29" s="152" t="s">
        <v>888</v>
      </c>
      <c r="IDI29" s="152" t="s">
        <v>888</v>
      </c>
      <c r="IDJ29" s="152" t="s">
        <v>888</v>
      </c>
      <c r="IDK29" s="152" t="s">
        <v>888</v>
      </c>
      <c r="IDL29" s="152" t="s">
        <v>888</v>
      </c>
      <c r="IDM29" s="152" t="s">
        <v>888</v>
      </c>
      <c r="IDN29" s="152" t="s">
        <v>888</v>
      </c>
      <c r="IDO29" s="152" t="s">
        <v>888</v>
      </c>
      <c r="IDP29" s="152" t="s">
        <v>888</v>
      </c>
      <c r="IDQ29" s="152" t="s">
        <v>888</v>
      </c>
      <c r="IDR29" s="152" t="s">
        <v>888</v>
      </c>
      <c r="IDS29" s="152" t="s">
        <v>888</v>
      </c>
      <c r="IDT29" s="152" t="s">
        <v>888</v>
      </c>
      <c r="IDU29" s="152" t="s">
        <v>888</v>
      </c>
      <c r="IDV29" s="152" t="s">
        <v>888</v>
      </c>
      <c r="IDW29" s="152" t="s">
        <v>888</v>
      </c>
      <c r="IDX29" s="152" t="s">
        <v>888</v>
      </c>
      <c r="IDY29" s="152" t="s">
        <v>888</v>
      </c>
      <c r="IDZ29" s="152" t="s">
        <v>888</v>
      </c>
      <c r="IEA29" s="152" t="s">
        <v>888</v>
      </c>
      <c r="IEB29" s="152" t="s">
        <v>888</v>
      </c>
      <c r="IEC29" s="152" t="s">
        <v>888</v>
      </c>
      <c r="IED29" s="152" t="s">
        <v>888</v>
      </c>
      <c r="IEE29" s="152" t="s">
        <v>888</v>
      </c>
      <c r="IEF29" s="152" t="s">
        <v>888</v>
      </c>
      <c r="IEG29" s="152" t="s">
        <v>888</v>
      </c>
      <c r="IEH29" s="152" t="s">
        <v>888</v>
      </c>
      <c r="IEI29" s="152" t="s">
        <v>888</v>
      </c>
      <c r="IEJ29" s="152" t="s">
        <v>888</v>
      </c>
      <c r="IEK29" s="152" t="s">
        <v>888</v>
      </c>
      <c r="IEL29" s="152" t="s">
        <v>888</v>
      </c>
      <c r="IEM29" s="152" t="s">
        <v>888</v>
      </c>
      <c r="IEN29" s="152" t="s">
        <v>888</v>
      </c>
      <c r="IEO29" s="152" t="s">
        <v>888</v>
      </c>
      <c r="IEP29" s="152" t="s">
        <v>888</v>
      </c>
      <c r="IEQ29" s="152" t="s">
        <v>888</v>
      </c>
      <c r="IER29" s="152" t="s">
        <v>888</v>
      </c>
      <c r="IES29" s="152" t="s">
        <v>888</v>
      </c>
      <c r="IET29" s="152" t="s">
        <v>888</v>
      </c>
      <c r="IEU29" s="152" t="s">
        <v>888</v>
      </c>
      <c r="IEV29" s="152" t="s">
        <v>888</v>
      </c>
      <c r="IEW29" s="152" t="s">
        <v>888</v>
      </c>
      <c r="IEX29" s="152" t="s">
        <v>888</v>
      </c>
      <c r="IEY29" s="152" t="s">
        <v>888</v>
      </c>
      <c r="IEZ29" s="152" t="s">
        <v>888</v>
      </c>
      <c r="IFA29" s="152" t="s">
        <v>888</v>
      </c>
      <c r="IFB29" s="152" t="s">
        <v>888</v>
      </c>
      <c r="IFC29" s="152" t="s">
        <v>888</v>
      </c>
      <c r="IFD29" s="152" t="s">
        <v>888</v>
      </c>
      <c r="IFE29" s="152" t="s">
        <v>888</v>
      </c>
      <c r="IFF29" s="152" t="s">
        <v>888</v>
      </c>
      <c r="IFG29" s="152" t="s">
        <v>888</v>
      </c>
      <c r="IFH29" s="152" t="s">
        <v>888</v>
      </c>
      <c r="IFI29" s="152" t="s">
        <v>888</v>
      </c>
      <c r="IFJ29" s="152" t="s">
        <v>888</v>
      </c>
      <c r="IFK29" s="152" t="s">
        <v>888</v>
      </c>
      <c r="IFL29" s="152" t="s">
        <v>888</v>
      </c>
      <c r="IFM29" s="152" t="s">
        <v>888</v>
      </c>
      <c r="IFN29" s="152" t="s">
        <v>888</v>
      </c>
      <c r="IFO29" s="152" t="s">
        <v>888</v>
      </c>
      <c r="IFP29" s="152" t="s">
        <v>888</v>
      </c>
      <c r="IFQ29" s="152" t="s">
        <v>888</v>
      </c>
      <c r="IFR29" s="152" t="s">
        <v>888</v>
      </c>
      <c r="IFS29" s="152" t="s">
        <v>888</v>
      </c>
      <c r="IFT29" s="152" t="s">
        <v>888</v>
      </c>
      <c r="IFU29" s="152" t="s">
        <v>888</v>
      </c>
      <c r="IFV29" s="152" t="s">
        <v>888</v>
      </c>
      <c r="IFW29" s="152" t="s">
        <v>888</v>
      </c>
      <c r="IFX29" s="152" t="s">
        <v>888</v>
      </c>
      <c r="IFY29" s="152" t="s">
        <v>888</v>
      </c>
      <c r="IFZ29" s="152" t="s">
        <v>888</v>
      </c>
      <c r="IGA29" s="152" t="s">
        <v>888</v>
      </c>
      <c r="IGB29" s="152" t="s">
        <v>888</v>
      </c>
      <c r="IGC29" s="152" t="s">
        <v>888</v>
      </c>
      <c r="IGD29" s="152" t="s">
        <v>888</v>
      </c>
      <c r="IGE29" s="152" t="s">
        <v>888</v>
      </c>
      <c r="IGF29" s="152" t="s">
        <v>888</v>
      </c>
      <c r="IGG29" s="152" t="s">
        <v>888</v>
      </c>
      <c r="IGH29" s="152" t="s">
        <v>888</v>
      </c>
      <c r="IGI29" s="152" t="s">
        <v>888</v>
      </c>
      <c r="IGJ29" s="152" t="s">
        <v>888</v>
      </c>
      <c r="IGK29" s="152" t="s">
        <v>888</v>
      </c>
      <c r="IGL29" s="152" t="s">
        <v>888</v>
      </c>
      <c r="IGM29" s="152" t="s">
        <v>888</v>
      </c>
      <c r="IGN29" s="152" t="s">
        <v>888</v>
      </c>
      <c r="IGO29" s="152" t="s">
        <v>888</v>
      </c>
      <c r="IGP29" s="152" t="s">
        <v>888</v>
      </c>
      <c r="IGQ29" s="152" t="s">
        <v>888</v>
      </c>
      <c r="IGR29" s="152" t="s">
        <v>888</v>
      </c>
      <c r="IGS29" s="152" t="s">
        <v>888</v>
      </c>
      <c r="IGT29" s="152" t="s">
        <v>888</v>
      </c>
      <c r="IGU29" s="152" t="s">
        <v>888</v>
      </c>
      <c r="IGV29" s="152" t="s">
        <v>888</v>
      </c>
      <c r="IGW29" s="152" t="s">
        <v>888</v>
      </c>
      <c r="IGX29" s="152" t="s">
        <v>888</v>
      </c>
      <c r="IGY29" s="152" t="s">
        <v>888</v>
      </c>
      <c r="IGZ29" s="152" t="s">
        <v>888</v>
      </c>
      <c r="IHA29" s="152" t="s">
        <v>888</v>
      </c>
      <c r="IHB29" s="152" t="s">
        <v>888</v>
      </c>
      <c r="IHC29" s="152" t="s">
        <v>888</v>
      </c>
      <c r="IHD29" s="152" t="s">
        <v>888</v>
      </c>
      <c r="IHE29" s="152" t="s">
        <v>888</v>
      </c>
      <c r="IHF29" s="152" t="s">
        <v>888</v>
      </c>
      <c r="IHG29" s="152" t="s">
        <v>888</v>
      </c>
      <c r="IHH29" s="152" t="s">
        <v>888</v>
      </c>
      <c r="IHI29" s="152" t="s">
        <v>888</v>
      </c>
      <c r="IHJ29" s="152" t="s">
        <v>888</v>
      </c>
      <c r="IHK29" s="152" t="s">
        <v>888</v>
      </c>
      <c r="IHL29" s="152" t="s">
        <v>888</v>
      </c>
      <c r="IHM29" s="152" t="s">
        <v>888</v>
      </c>
      <c r="IHN29" s="152" t="s">
        <v>888</v>
      </c>
      <c r="IHO29" s="152" t="s">
        <v>888</v>
      </c>
      <c r="IHP29" s="152" t="s">
        <v>888</v>
      </c>
      <c r="IHQ29" s="152" t="s">
        <v>888</v>
      </c>
      <c r="IHR29" s="152" t="s">
        <v>888</v>
      </c>
      <c r="IHS29" s="152" t="s">
        <v>888</v>
      </c>
      <c r="IHT29" s="152" t="s">
        <v>888</v>
      </c>
      <c r="IHU29" s="152" t="s">
        <v>888</v>
      </c>
      <c r="IHV29" s="152" t="s">
        <v>888</v>
      </c>
      <c r="IHW29" s="152" t="s">
        <v>888</v>
      </c>
      <c r="IHX29" s="152" t="s">
        <v>888</v>
      </c>
      <c r="IHY29" s="152" t="s">
        <v>888</v>
      </c>
      <c r="IHZ29" s="152" t="s">
        <v>888</v>
      </c>
      <c r="IIA29" s="152" t="s">
        <v>888</v>
      </c>
      <c r="IIB29" s="152" t="s">
        <v>888</v>
      </c>
      <c r="IIC29" s="152" t="s">
        <v>888</v>
      </c>
      <c r="IID29" s="152" t="s">
        <v>888</v>
      </c>
      <c r="IIE29" s="152" t="s">
        <v>888</v>
      </c>
      <c r="IIF29" s="152" t="s">
        <v>888</v>
      </c>
      <c r="IIG29" s="152" t="s">
        <v>888</v>
      </c>
      <c r="IIH29" s="152" t="s">
        <v>888</v>
      </c>
      <c r="III29" s="152" t="s">
        <v>888</v>
      </c>
      <c r="IIJ29" s="152" t="s">
        <v>888</v>
      </c>
      <c r="IIK29" s="152" t="s">
        <v>888</v>
      </c>
      <c r="IIL29" s="152" t="s">
        <v>888</v>
      </c>
      <c r="IIM29" s="152" t="s">
        <v>888</v>
      </c>
      <c r="IIN29" s="152" t="s">
        <v>888</v>
      </c>
      <c r="IIO29" s="152" t="s">
        <v>888</v>
      </c>
      <c r="IIP29" s="152" t="s">
        <v>888</v>
      </c>
      <c r="IIQ29" s="152" t="s">
        <v>888</v>
      </c>
      <c r="IIR29" s="152" t="s">
        <v>888</v>
      </c>
      <c r="IIS29" s="152" t="s">
        <v>888</v>
      </c>
      <c r="IIT29" s="152" t="s">
        <v>888</v>
      </c>
      <c r="IIU29" s="152" t="s">
        <v>888</v>
      </c>
      <c r="IIV29" s="152" t="s">
        <v>888</v>
      </c>
      <c r="IIW29" s="152" t="s">
        <v>888</v>
      </c>
      <c r="IIX29" s="152" t="s">
        <v>888</v>
      </c>
      <c r="IIY29" s="152" t="s">
        <v>888</v>
      </c>
      <c r="IIZ29" s="152" t="s">
        <v>888</v>
      </c>
      <c r="IJA29" s="152" t="s">
        <v>888</v>
      </c>
      <c r="IJB29" s="152" t="s">
        <v>888</v>
      </c>
      <c r="IJC29" s="152" t="s">
        <v>888</v>
      </c>
      <c r="IJD29" s="152" t="s">
        <v>888</v>
      </c>
      <c r="IJE29" s="152" t="s">
        <v>888</v>
      </c>
      <c r="IJF29" s="152" t="s">
        <v>888</v>
      </c>
      <c r="IJG29" s="152" t="s">
        <v>888</v>
      </c>
      <c r="IJH29" s="152" t="s">
        <v>888</v>
      </c>
      <c r="IJI29" s="152" t="s">
        <v>888</v>
      </c>
      <c r="IJJ29" s="152" t="s">
        <v>888</v>
      </c>
      <c r="IJK29" s="152" t="s">
        <v>888</v>
      </c>
      <c r="IJL29" s="152" t="s">
        <v>888</v>
      </c>
      <c r="IJM29" s="152" t="s">
        <v>888</v>
      </c>
      <c r="IJN29" s="152" t="s">
        <v>888</v>
      </c>
      <c r="IJO29" s="152" t="s">
        <v>888</v>
      </c>
      <c r="IJP29" s="152" t="s">
        <v>888</v>
      </c>
      <c r="IJQ29" s="152" t="s">
        <v>888</v>
      </c>
      <c r="IJR29" s="152" t="s">
        <v>888</v>
      </c>
      <c r="IJS29" s="152" t="s">
        <v>888</v>
      </c>
      <c r="IJT29" s="152" t="s">
        <v>888</v>
      </c>
      <c r="IJU29" s="152" t="s">
        <v>888</v>
      </c>
      <c r="IJV29" s="152" t="s">
        <v>888</v>
      </c>
      <c r="IJW29" s="152" t="s">
        <v>888</v>
      </c>
      <c r="IJX29" s="152" t="s">
        <v>888</v>
      </c>
      <c r="IJY29" s="152" t="s">
        <v>888</v>
      </c>
      <c r="IJZ29" s="152" t="s">
        <v>888</v>
      </c>
      <c r="IKA29" s="152" t="s">
        <v>888</v>
      </c>
      <c r="IKB29" s="152" t="s">
        <v>888</v>
      </c>
      <c r="IKC29" s="152" t="s">
        <v>888</v>
      </c>
      <c r="IKD29" s="152" t="s">
        <v>888</v>
      </c>
      <c r="IKE29" s="152" t="s">
        <v>888</v>
      </c>
      <c r="IKF29" s="152" t="s">
        <v>888</v>
      </c>
      <c r="IKG29" s="152" t="s">
        <v>888</v>
      </c>
      <c r="IKH29" s="152" t="s">
        <v>888</v>
      </c>
      <c r="IKI29" s="152" t="s">
        <v>888</v>
      </c>
      <c r="IKJ29" s="152" t="s">
        <v>888</v>
      </c>
      <c r="IKK29" s="152" t="s">
        <v>888</v>
      </c>
      <c r="IKL29" s="152" t="s">
        <v>888</v>
      </c>
      <c r="IKM29" s="152" t="s">
        <v>888</v>
      </c>
      <c r="IKN29" s="152" t="s">
        <v>888</v>
      </c>
      <c r="IKO29" s="152" t="s">
        <v>888</v>
      </c>
      <c r="IKP29" s="152" t="s">
        <v>888</v>
      </c>
      <c r="IKQ29" s="152" t="s">
        <v>888</v>
      </c>
      <c r="IKR29" s="152" t="s">
        <v>888</v>
      </c>
      <c r="IKS29" s="152" t="s">
        <v>888</v>
      </c>
      <c r="IKT29" s="152" t="s">
        <v>888</v>
      </c>
      <c r="IKU29" s="152" t="s">
        <v>888</v>
      </c>
      <c r="IKV29" s="152" t="s">
        <v>888</v>
      </c>
      <c r="IKW29" s="152" t="s">
        <v>888</v>
      </c>
      <c r="IKX29" s="152" t="s">
        <v>888</v>
      </c>
      <c r="IKY29" s="152" t="s">
        <v>888</v>
      </c>
      <c r="IKZ29" s="152" t="s">
        <v>888</v>
      </c>
      <c r="ILA29" s="152" t="s">
        <v>888</v>
      </c>
      <c r="ILB29" s="152" t="s">
        <v>888</v>
      </c>
      <c r="ILC29" s="152" t="s">
        <v>888</v>
      </c>
      <c r="ILD29" s="152" t="s">
        <v>888</v>
      </c>
      <c r="ILE29" s="152" t="s">
        <v>888</v>
      </c>
      <c r="ILF29" s="152" t="s">
        <v>888</v>
      </c>
      <c r="ILG29" s="152" t="s">
        <v>888</v>
      </c>
      <c r="ILH29" s="152" t="s">
        <v>888</v>
      </c>
      <c r="ILI29" s="152" t="s">
        <v>888</v>
      </c>
      <c r="ILJ29" s="152" t="s">
        <v>888</v>
      </c>
      <c r="ILK29" s="152" t="s">
        <v>888</v>
      </c>
      <c r="ILL29" s="152" t="s">
        <v>888</v>
      </c>
      <c r="ILM29" s="152" t="s">
        <v>888</v>
      </c>
      <c r="ILN29" s="152" t="s">
        <v>888</v>
      </c>
      <c r="ILO29" s="152" t="s">
        <v>888</v>
      </c>
      <c r="ILP29" s="152" t="s">
        <v>888</v>
      </c>
      <c r="ILQ29" s="152" t="s">
        <v>888</v>
      </c>
      <c r="ILR29" s="152" t="s">
        <v>888</v>
      </c>
      <c r="ILS29" s="152" t="s">
        <v>888</v>
      </c>
      <c r="ILT29" s="152" t="s">
        <v>888</v>
      </c>
      <c r="ILU29" s="152" t="s">
        <v>888</v>
      </c>
      <c r="ILV29" s="152" t="s">
        <v>888</v>
      </c>
      <c r="ILW29" s="152" t="s">
        <v>888</v>
      </c>
      <c r="ILX29" s="152" t="s">
        <v>888</v>
      </c>
      <c r="ILY29" s="152" t="s">
        <v>888</v>
      </c>
      <c r="ILZ29" s="152" t="s">
        <v>888</v>
      </c>
      <c r="IMA29" s="152" t="s">
        <v>888</v>
      </c>
      <c r="IMB29" s="152" t="s">
        <v>888</v>
      </c>
      <c r="IMC29" s="152" t="s">
        <v>888</v>
      </c>
      <c r="IMD29" s="152" t="s">
        <v>888</v>
      </c>
      <c r="IME29" s="152" t="s">
        <v>888</v>
      </c>
      <c r="IMF29" s="152" t="s">
        <v>888</v>
      </c>
      <c r="IMG29" s="152" t="s">
        <v>888</v>
      </c>
      <c r="IMH29" s="152" t="s">
        <v>888</v>
      </c>
      <c r="IMI29" s="152" t="s">
        <v>888</v>
      </c>
      <c r="IMJ29" s="152" t="s">
        <v>888</v>
      </c>
      <c r="IMK29" s="152" t="s">
        <v>888</v>
      </c>
      <c r="IML29" s="152" t="s">
        <v>888</v>
      </c>
      <c r="IMM29" s="152" t="s">
        <v>888</v>
      </c>
      <c r="IMN29" s="152" t="s">
        <v>888</v>
      </c>
      <c r="IMO29" s="152" t="s">
        <v>888</v>
      </c>
      <c r="IMP29" s="152" t="s">
        <v>888</v>
      </c>
      <c r="IMQ29" s="152" t="s">
        <v>888</v>
      </c>
      <c r="IMR29" s="152" t="s">
        <v>888</v>
      </c>
      <c r="IMS29" s="152" t="s">
        <v>888</v>
      </c>
      <c r="IMT29" s="152" t="s">
        <v>888</v>
      </c>
      <c r="IMU29" s="152" t="s">
        <v>888</v>
      </c>
      <c r="IMV29" s="152" t="s">
        <v>888</v>
      </c>
      <c r="IMW29" s="152" t="s">
        <v>888</v>
      </c>
      <c r="IMX29" s="152" t="s">
        <v>888</v>
      </c>
      <c r="IMY29" s="152" t="s">
        <v>888</v>
      </c>
      <c r="IMZ29" s="152" t="s">
        <v>888</v>
      </c>
      <c r="INA29" s="152" t="s">
        <v>888</v>
      </c>
      <c r="INB29" s="152" t="s">
        <v>888</v>
      </c>
      <c r="INC29" s="152" t="s">
        <v>888</v>
      </c>
      <c r="IND29" s="152" t="s">
        <v>888</v>
      </c>
      <c r="INE29" s="152" t="s">
        <v>888</v>
      </c>
      <c r="INF29" s="152" t="s">
        <v>888</v>
      </c>
      <c r="ING29" s="152" t="s">
        <v>888</v>
      </c>
      <c r="INH29" s="152" t="s">
        <v>888</v>
      </c>
      <c r="INI29" s="152" t="s">
        <v>888</v>
      </c>
      <c r="INJ29" s="152" t="s">
        <v>888</v>
      </c>
      <c r="INK29" s="152" t="s">
        <v>888</v>
      </c>
      <c r="INL29" s="152" t="s">
        <v>888</v>
      </c>
      <c r="INM29" s="152" t="s">
        <v>888</v>
      </c>
      <c r="INN29" s="152" t="s">
        <v>888</v>
      </c>
      <c r="INO29" s="152" t="s">
        <v>888</v>
      </c>
      <c r="INP29" s="152" t="s">
        <v>888</v>
      </c>
      <c r="INQ29" s="152" t="s">
        <v>888</v>
      </c>
      <c r="INR29" s="152" t="s">
        <v>888</v>
      </c>
      <c r="INS29" s="152" t="s">
        <v>888</v>
      </c>
      <c r="INT29" s="152" t="s">
        <v>888</v>
      </c>
      <c r="INU29" s="152" t="s">
        <v>888</v>
      </c>
      <c r="INV29" s="152" t="s">
        <v>888</v>
      </c>
      <c r="INW29" s="152" t="s">
        <v>888</v>
      </c>
      <c r="INX29" s="152" t="s">
        <v>888</v>
      </c>
      <c r="INY29" s="152" t="s">
        <v>888</v>
      </c>
      <c r="INZ29" s="152" t="s">
        <v>888</v>
      </c>
      <c r="IOA29" s="152" t="s">
        <v>888</v>
      </c>
      <c r="IOB29" s="152" t="s">
        <v>888</v>
      </c>
      <c r="IOC29" s="152" t="s">
        <v>888</v>
      </c>
      <c r="IOD29" s="152" t="s">
        <v>888</v>
      </c>
      <c r="IOE29" s="152" t="s">
        <v>888</v>
      </c>
      <c r="IOF29" s="152" t="s">
        <v>888</v>
      </c>
      <c r="IOG29" s="152" t="s">
        <v>888</v>
      </c>
      <c r="IOH29" s="152" t="s">
        <v>888</v>
      </c>
      <c r="IOI29" s="152" t="s">
        <v>888</v>
      </c>
      <c r="IOJ29" s="152" t="s">
        <v>888</v>
      </c>
      <c r="IOK29" s="152" t="s">
        <v>888</v>
      </c>
      <c r="IOL29" s="152" t="s">
        <v>888</v>
      </c>
      <c r="IOM29" s="152" t="s">
        <v>888</v>
      </c>
      <c r="ION29" s="152" t="s">
        <v>888</v>
      </c>
      <c r="IOO29" s="152" t="s">
        <v>888</v>
      </c>
      <c r="IOP29" s="152" t="s">
        <v>888</v>
      </c>
      <c r="IOQ29" s="152" t="s">
        <v>888</v>
      </c>
      <c r="IOR29" s="152" t="s">
        <v>888</v>
      </c>
      <c r="IOS29" s="152" t="s">
        <v>888</v>
      </c>
      <c r="IOT29" s="152" t="s">
        <v>888</v>
      </c>
      <c r="IOU29" s="152" t="s">
        <v>888</v>
      </c>
      <c r="IOV29" s="152" t="s">
        <v>888</v>
      </c>
      <c r="IOW29" s="152" t="s">
        <v>888</v>
      </c>
      <c r="IOX29" s="152" t="s">
        <v>888</v>
      </c>
      <c r="IOY29" s="152" t="s">
        <v>888</v>
      </c>
      <c r="IOZ29" s="152" t="s">
        <v>888</v>
      </c>
      <c r="IPA29" s="152" t="s">
        <v>888</v>
      </c>
      <c r="IPB29" s="152" t="s">
        <v>888</v>
      </c>
      <c r="IPC29" s="152" t="s">
        <v>888</v>
      </c>
      <c r="IPD29" s="152" t="s">
        <v>888</v>
      </c>
      <c r="IPE29" s="152" t="s">
        <v>888</v>
      </c>
      <c r="IPF29" s="152" t="s">
        <v>888</v>
      </c>
      <c r="IPG29" s="152" t="s">
        <v>888</v>
      </c>
      <c r="IPH29" s="152" t="s">
        <v>888</v>
      </c>
      <c r="IPI29" s="152" t="s">
        <v>888</v>
      </c>
      <c r="IPJ29" s="152" t="s">
        <v>888</v>
      </c>
      <c r="IPK29" s="152" t="s">
        <v>888</v>
      </c>
      <c r="IPL29" s="152" t="s">
        <v>888</v>
      </c>
      <c r="IPM29" s="152" t="s">
        <v>888</v>
      </c>
      <c r="IPN29" s="152" t="s">
        <v>888</v>
      </c>
      <c r="IPO29" s="152" t="s">
        <v>888</v>
      </c>
      <c r="IPP29" s="152" t="s">
        <v>888</v>
      </c>
      <c r="IPQ29" s="152" t="s">
        <v>888</v>
      </c>
      <c r="IPR29" s="152" t="s">
        <v>888</v>
      </c>
      <c r="IPS29" s="152" t="s">
        <v>888</v>
      </c>
      <c r="IPT29" s="152" t="s">
        <v>888</v>
      </c>
      <c r="IPU29" s="152" t="s">
        <v>888</v>
      </c>
      <c r="IPV29" s="152" t="s">
        <v>888</v>
      </c>
      <c r="IPW29" s="152" t="s">
        <v>888</v>
      </c>
      <c r="IPX29" s="152" t="s">
        <v>888</v>
      </c>
      <c r="IPY29" s="152" t="s">
        <v>888</v>
      </c>
      <c r="IPZ29" s="152" t="s">
        <v>888</v>
      </c>
      <c r="IQA29" s="152" t="s">
        <v>888</v>
      </c>
      <c r="IQB29" s="152" t="s">
        <v>888</v>
      </c>
      <c r="IQC29" s="152" t="s">
        <v>888</v>
      </c>
      <c r="IQD29" s="152" t="s">
        <v>888</v>
      </c>
      <c r="IQE29" s="152" t="s">
        <v>888</v>
      </c>
      <c r="IQF29" s="152" t="s">
        <v>888</v>
      </c>
      <c r="IQG29" s="152" t="s">
        <v>888</v>
      </c>
      <c r="IQH29" s="152" t="s">
        <v>888</v>
      </c>
      <c r="IQI29" s="152" t="s">
        <v>888</v>
      </c>
      <c r="IQJ29" s="152" t="s">
        <v>888</v>
      </c>
      <c r="IQK29" s="152" t="s">
        <v>888</v>
      </c>
      <c r="IQL29" s="152" t="s">
        <v>888</v>
      </c>
      <c r="IQM29" s="152" t="s">
        <v>888</v>
      </c>
      <c r="IQN29" s="152" t="s">
        <v>888</v>
      </c>
      <c r="IQO29" s="152" t="s">
        <v>888</v>
      </c>
      <c r="IQP29" s="152" t="s">
        <v>888</v>
      </c>
      <c r="IQQ29" s="152" t="s">
        <v>888</v>
      </c>
      <c r="IQR29" s="152" t="s">
        <v>888</v>
      </c>
      <c r="IQS29" s="152" t="s">
        <v>888</v>
      </c>
      <c r="IQT29" s="152" t="s">
        <v>888</v>
      </c>
      <c r="IQU29" s="152" t="s">
        <v>888</v>
      </c>
      <c r="IQV29" s="152" t="s">
        <v>888</v>
      </c>
      <c r="IQW29" s="152" t="s">
        <v>888</v>
      </c>
      <c r="IQX29" s="152" t="s">
        <v>888</v>
      </c>
      <c r="IQY29" s="152" t="s">
        <v>888</v>
      </c>
      <c r="IQZ29" s="152" t="s">
        <v>888</v>
      </c>
      <c r="IRA29" s="152" t="s">
        <v>888</v>
      </c>
      <c r="IRB29" s="152" t="s">
        <v>888</v>
      </c>
      <c r="IRC29" s="152" t="s">
        <v>888</v>
      </c>
      <c r="IRD29" s="152" t="s">
        <v>888</v>
      </c>
      <c r="IRE29" s="152" t="s">
        <v>888</v>
      </c>
      <c r="IRF29" s="152" t="s">
        <v>888</v>
      </c>
      <c r="IRG29" s="152" t="s">
        <v>888</v>
      </c>
      <c r="IRH29" s="152" t="s">
        <v>888</v>
      </c>
      <c r="IRI29" s="152" t="s">
        <v>888</v>
      </c>
      <c r="IRJ29" s="152" t="s">
        <v>888</v>
      </c>
      <c r="IRK29" s="152" t="s">
        <v>888</v>
      </c>
      <c r="IRL29" s="152" t="s">
        <v>888</v>
      </c>
      <c r="IRM29" s="152" t="s">
        <v>888</v>
      </c>
      <c r="IRN29" s="152" t="s">
        <v>888</v>
      </c>
      <c r="IRO29" s="152" t="s">
        <v>888</v>
      </c>
      <c r="IRP29" s="152" t="s">
        <v>888</v>
      </c>
      <c r="IRQ29" s="152" t="s">
        <v>888</v>
      </c>
      <c r="IRR29" s="152" t="s">
        <v>888</v>
      </c>
      <c r="IRS29" s="152" t="s">
        <v>888</v>
      </c>
      <c r="IRT29" s="152" t="s">
        <v>888</v>
      </c>
      <c r="IRU29" s="152" t="s">
        <v>888</v>
      </c>
      <c r="IRV29" s="152" t="s">
        <v>888</v>
      </c>
      <c r="IRW29" s="152" t="s">
        <v>888</v>
      </c>
      <c r="IRX29" s="152" t="s">
        <v>888</v>
      </c>
      <c r="IRY29" s="152" t="s">
        <v>888</v>
      </c>
      <c r="IRZ29" s="152" t="s">
        <v>888</v>
      </c>
      <c r="ISA29" s="152" t="s">
        <v>888</v>
      </c>
      <c r="ISB29" s="152" t="s">
        <v>888</v>
      </c>
      <c r="ISC29" s="152" t="s">
        <v>888</v>
      </c>
      <c r="ISD29" s="152" t="s">
        <v>888</v>
      </c>
      <c r="ISE29" s="152" t="s">
        <v>888</v>
      </c>
      <c r="ISF29" s="152" t="s">
        <v>888</v>
      </c>
      <c r="ISG29" s="152" t="s">
        <v>888</v>
      </c>
      <c r="ISH29" s="152" t="s">
        <v>888</v>
      </c>
      <c r="ISI29" s="152" t="s">
        <v>888</v>
      </c>
      <c r="ISJ29" s="152" t="s">
        <v>888</v>
      </c>
      <c r="ISK29" s="152" t="s">
        <v>888</v>
      </c>
      <c r="ISL29" s="152" t="s">
        <v>888</v>
      </c>
      <c r="ISM29" s="152" t="s">
        <v>888</v>
      </c>
      <c r="ISN29" s="152" t="s">
        <v>888</v>
      </c>
      <c r="ISO29" s="152" t="s">
        <v>888</v>
      </c>
      <c r="ISP29" s="152" t="s">
        <v>888</v>
      </c>
      <c r="ISQ29" s="152" t="s">
        <v>888</v>
      </c>
      <c r="ISR29" s="152" t="s">
        <v>888</v>
      </c>
      <c r="ISS29" s="152" t="s">
        <v>888</v>
      </c>
      <c r="IST29" s="152" t="s">
        <v>888</v>
      </c>
      <c r="ISU29" s="152" t="s">
        <v>888</v>
      </c>
      <c r="ISV29" s="152" t="s">
        <v>888</v>
      </c>
      <c r="ISW29" s="152" t="s">
        <v>888</v>
      </c>
      <c r="ISX29" s="152" t="s">
        <v>888</v>
      </c>
      <c r="ISY29" s="152" t="s">
        <v>888</v>
      </c>
      <c r="ISZ29" s="152" t="s">
        <v>888</v>
      </c>
      <c r="ITA29" s="152" t="s">
        <v>888</v>
      </c>
      <c r="ITB29" s="152" t="s">
        <v>888</v>
      </c>
      <c r="ITC29" s="152" t="s">
        <v>888</v>
      </c>
      <c r="ITD29" s="152" t="s">
        <v>888</v>
      </c>
      <c r="ITE29" s="152" t="s">
        <v>888</v>
      </c>
      <c r="ITF29" s="152" t="s">
        <v>888</v>
      </c>
      <c r="ITG29" s="152" t="s">
        <v>888</v>
      </c>
      <c r="ITH29" s="152" t="s">
        <v>888</v>
      </c>
      <c r="ITI29" s="152" t="s">
        <v>888</v>
      </c>
      <c r="ITJ29" s="152" t="s">
        <v>888</v>
      </c>
      <c r="ITK29" s="152" t="s">
        <v>888</v>
      </c>
      <c r="ITL29" s="152" t="s">
        <v>888</v>
      </c>
      <c r="ITM29" s="152" t="s">
        <v>888</v>
      </c>
      <c r="ITN29" s="152" t="s">
        <v>888</v>
      </c>
      <c r="ITO29" s="152" t="s">
        <v>888</v>
      </c>
      <c r="ITP29" s="152" t="s">
        <v>888</v>
      </c>
      <c r="ITQ29" s="152" t="s">
        <v>888</v>
      </c>
      <c r="ITR29" s="152" t="s">
        <v>888</v>
      </c>
      <c r="ITS29" s="152" t="s">
        <v>888</v>
      </c>
      <c r="ITT29" s="152" t="s">
        <v>888</v>
      </c>
      <c r="ITU29" s="152" t="s">
        <v>888</v>
      </c>
      <c r="ITV29" s="152" t="s">
        <v>888</v>
      </c>
      <c r="ITW29" s="152" t="s">
        <v>888</v>
      </c>
      <c r="ITX29" s="152" t="s">
        <v>888</v>
      </c>
      <c r="ITY29" s="152" t="s">
        <v>888</v>
      </c>
      <c r="ITZ29" s="152" t="s">
        <v>888</v>
      </c>
      <c r="IUA29" s="152" t="s">
        <v>888</v>
      </c>
      <c r="IUB29" s="152" t="s">
        <v>888</v>
      </c>
      <c r="IUC29" s="152" t="s">
        <v>888</v>
      </c>
      <c r="IUD29" s="152" t="s">
        <v>888</v>
      </c>
      <c r="IUE29" s="152" t="s">
        <v>888</v>
      </c>
      <c r="IUF29" s="152" t="s">
        <v>888</v>
      </c>
      <c r="IUG29" s="152" t="s">
        <v>888</v>
      </c>
      <c r="IUH29" s="152" t="s">
        <v>888</v>
      </c>
      <c r="IUI29" s="152" t="s">
        <v>888</v>
      </c>
      <c r="IUJ29" s="152" t="s">
        <v>888</v>
      </c>
      <c r="IUK29" s="152" t="s">
        <v>888</v>
      </c>
      <c r="IUL29" s="152" t="s">
        <v>888</v>
      </c>
      <c r="IUM29" s="152" t="s">
        <v>888</v>
      </c>
      <c r="IUN29" s="152" t="s">
        <v>888</v>
      </c>
      <c r="IUO29" s="152" t="s">
        <v>888</v>
      </c>
      <c r="IUP29" s="152" t="s">
        <v>888</v>
      </c>
      <c r="IUQ29" s="152" t="s">
        <v>888</v>
      </c>
      <c r="IUR29" s="152" t="s">
        <v>888</v>
      </c>
      <c r="IUS29" s="152" t="s">
        <v>888</v>
      </c>
      <c r="IUT29" s="152" t="s">
        <v>888</v>
      </c>
      <c r="IUU29" s="152" t="s">
        <v>888</v>
      </c>
      <c r="IUV29" s="152" t="s">
        <v>888</v>
      </c>
      <c r="IUW29" s="152" t="s">
        <v>888</v>
      </c>
      <c r="IUX29" s="152" t="s">
        <v>888</v>
      </c>
      <c r="IUY29" s="152" t="s">
        <v>888</v>
      </c>
      <c r="IUZ29" s="152" t="s">
        <v>888</v>
      </c>
      <c r="IVA29" s="152" t="s">
        <v>888</v>
      </c>
      <c r="IVB29" s="152" t="s">
        <v>888</v>
      </c>
      <c r="IVC29" s="152" t="s">
        <v>888</v>
      </c>
      <c r="IVD29" s="152" t="s">
        <v>888</v>
      </c>
      <c r="IVE29" s="152" t="s">
        <v>888</v>
      </c>
      <c r="IVF29" s="152" t="s">
        <v>888</v>
      </c>
      <c r="IVG29" s="152" t="s">
        <v>888</v>
      </c>
      <c r="IVH29" s="152" t="s">
        <v>888</v>
      </c>
      <c r="IVI29" s="152" t="s">
        <v>888</v>
      </c>
      <c r="IVJ29" s="152" t="s">
        <v>888</v>
      </c>
      <c r="IVK29" s="152" t="s">
        <v>888</v>
      </c>
      <c r="IVL29" s="152" t="s">
        <v>888</v>
      </c>
      <c r="IVM29" s="152" t="s">
        <v>888</v>
      </c>
      <c r="IVN29" s="152" t="s">
        <v>888</v>
      </c>
      <c r="IVO29" s="152" t="s">
        <v>888</v>
      </c>
      <c r="IVP29" s="152" t="s">
        <v>888</v>
      </c>
      <c r="IVQ29" s="152" t="s">
        <v>888</v>
      </c>
      <c r="IVR29" s="152" t="s">
        <v>888</v>
      </c>
      <c r="IVS29" s="152" t="s">
        <v>888</v>
      </c>
      <c r="IVT29" s="152" t="s">
        <v>888</v>
      </c>
      <c r="IVU29" s="152" t="s">
        <v>888</v>
      </c>
      <c r="IVV29" s="152" t="s">
        <v>888</v>
      </c>
      <c r="IVW29" s="152" t="s">
        <v>888</v>
      </c>
      <c r="IVX29" s="152" t="s">
        <v>888</v>
      </c>
      <c r="IVY29" s="152" t="s">
        <v>888</v>
      </c>
      <c r="IVZ29" s="152" t="s">
        <v>888</v>
      </c>
      <c r="IWA29" s="152" t="s">
        <v>888</v>
      </c>
      <c r="IWB29" s="152" t="s">
        <v>888</v>
      </c>
      <c r="IWC29" s="152" t="s">
        <v>888</v>
      </c>
      <c r="IWD29" s="152" t="s">
        <v>888</v>
      </c>
      <c r="IWE29" s="152" t="s">
        <v>888</v>
      </c>
      <c r="IWF29" s="152" t="s">
        <v>888</v>
      </c>
      <c r="IWG29" s="152" t="s">
        <v>888</v>
      </c>
      <c r="IWH29" s="152" t="s">
        <v>888</v>
      </c>
      <c r="IWI29" s="152" t="s">
        <v>888</v>
      </c>
      <c r="IWJ29" s="152" t="s">
        <v>888</v>
      </c>
      <c r="IWK29" s="152" t="s">
        <v>888</v>
      </c>
      <c r="IWL29" s="152" t="s">
        <v>888</v>
      </c>
      <c r="IWM29" s="152" t="s">
        <v>888</v>
      </c>
      <c r="IWN29" s="152" t="s">
        <v>888</v>
      </c>
      <c r="IWO29" s="152" t="s">
        <v>888</v>
      </c>
      <c r="IWP29" s="152" t="s">
        <v>888</v>
      </c>
      <c r="IWQ29" s="152" t="s">
        <v>888</v>
      </c>
      <c r="IWR29" s="152" t="s">
        <v>888</v>
      </c>
      <c r="IWS29" s="152" t="s">
        <v>888</v>
      </c>
      <c r="IWT29" s="152" t="s">
        <v>888</v>
      </c>
      <c r="IWU29" s="152" t="s">
        <v>888</v>
      </c>
      <c r="IWV29" s="152" t="s">
        <v>888</v>
      </c>
      <c r="IWW29" s="152" t="s">
        <v>888</v>
      </c>
      <c r="IWX29" s="152" t="s">
        <v>888</v>
      </c>
      <c r="IWY29" s="152" t="s">
        <v>888</v>
      </c>
      <c r="IWZ29" s="152" t="s">
        <v>888</v>
      </c>
      <c r="IXA29" s="152" t="s">
        <v>888</v>
      </c>
      <c r="IXB29" s="152" t="s">
        <v>888</v>
      </c>
      <c r="IXC29" s="152" t="s">
        <v>888</v>
      </c>
      <c r="IXD29" s="152" t="s">
        <v>888</v>
      </c>
      <c r="IXE29" s="152" t="s">
        <v>888</v>
      </c>
      <c r="IXF29" s="152" t="s">
        <v>888</v>
      </c>
      <c r="IXG29" s="152" t="s">
        <v>888</v>
      </c>
      <c r="IXH29" s="152" t="s">
        <v>888</v>
      </c>
      <c r="IXI29" s="152" t="s">
        <v>888</v>
      </c>
      <c r="IXJ29" s="152" t="s">
        <v>888</v>
      </c>
      <c r="IXK29" s="152" t="s">
        <v>888</v>
      </c>
      <c r="IXL29" s="152" t="s">
        <v>888</v>
      </c>
      <c r="IXM29" s="152" t="s">
        <v>888</v>
      </c>
      <c r="IXN29" s="152" t="s">
        <v>888</v>
      </c>
      <c r="IXO29" s="152" t="s">
        <v>888</v>
      </c>
      <c r="IXP29" s="152" t="s">
        <v>888</v>
      </c>
      <c r="IXQ29" s="152" t="s">
        <v>888</v>
      </c>
      <c r="IXR29" s="152" t="s">
        <v>888</v>
      </c>
      <c r="IXS29" s="152" t="s">
        <v>888</v>
      </c>
      <c r="IXT29" s="152" t="s">
        <v>888</v>
      </c>
      <c r="IXU29" s="152" t="s">
        <v>888</v>
      </c>
      <c r="IXV29" s="152" t="s">
        <v>888</v>
      </c>
      <c r="IXW29" s="152" t="s">
        <v>888</v>
      </c>
      <c r="IXX29" s="152" t="s">
        <v>888</v>
      </c>
      <c r="IXY29" s="152" t="s">
        <v>888</v>
      </c>
      <c r="IXZ29" s="152" t="s">
        <v>888</v>
      </c>
      <c r="IYA29" s="152" t="s">
        <v>888</v>
      </c>
      <c r="IYB29" s="152" t="s">
        <v>888</v>
      </c>
      <c r="IYC29" s="152" t="s">
        <v>888</v>
      </c>
      <c r="IYD29" s="152" t="s">
        <v>888</v>
      </c>
      <c r="IYE29" s="152" t="s">
        <v>888</v>
      </c>
      <c r="IYF29" s="152" t="s">
        <v>888</v>
      </c>
      <c r="IYG29" s="152" t="s">
        <v>888</v>
      </c>
      <c r="IYH29" s="152" t="s">
        <v>888</v>
      </c>
      <c r="IYI29" s="152" t="s">
        <v>888</v>
      </c>
      <c r="IYJ29" s="152" t="s">
        <v>888</v>
      </c>
      <c r="IYK29" s="152" t="s">
        <v>888</v>
      </c>
      <c r="IYL29" s="152" t="s">
        <v>888</v>
      </c>
      <c r="IYM29" s="152" t="s">
        <v>888</v>
      </c>
      <c r="IYN29" s="152" t="s">
        <v>888</v>
      </c>
      <c r="IYO29" s="152" t="s">
        <v>888</v>
      </c>
      <c r="IYP29" s="152" t="s">
        <v>888</v>
      </c>
      <c r="IYQ29" s="152" t="s">
        <v>888</v>
      </c>
      <c r="IYR29" s="152" t="s">
        <v>888</v>
      </c>
      <c r="IYS29" s="152" t="s">
        <v>888</v>
      </c>
      <c r="IYT29" s="152" t="s">
        <v>888</v>
      </c>
      <c r="IYU29" s="152" t="s">
        <v>888</v>
      </c>
      <c r="IYV29" s="152" t="s">
        <v>888</v>
      </c>
      <c r="IYW29" s="152" t="s">
        <v>888</v>
      </c>
      <c r="IYX29" s="152" t="s">
        <v>888</v>
      </c>
      <c r="IYY29" s="152" t="s">
        <v>888</v>
      </c>
      <c r="IYZ29" s="152" t="s">
        <v>888</v>
      </c>
      <c r="IZA29" s="152" t="s">
        <v>888</v>
      </c>
      <c r="IZB29" s="152" t="s">
        <v>888</v>
      </c>
      <c r="IZC29" s="152" t="s">
        <v>888</v>
      </c>
      <c r="IZD29" s="152" t="s">
        <v>888</v>
      </c>
      <c r="IZE29" s="152" t="s">
        <v>888</v>
      </c>
      <c r="IZF29" s="152" t="s">
        <v>888</v>
      </c>
      <c r="IZG29" s="152" t="s">
        <v>888</v>
      </c>
      <c r="IZH29" s="152" t="s">
        <v>888</v>
      </c>
      <c r="IZI29" s="152" t="s">
        <v>888</v>
      </c>
      <c r="IZJ29" s="152" t="s">
        <v>888</v>
      </c>
      <c r="IZK29" s="152" t="s">
        <v>888</v>
      </c>
      <c r="IZL29" s="152" t="s">
        <v>888</v>
      </c>
      <c r="IZM29" s="152" t="s">
        <v>888</v>
      </c>
      <c r="IZN29" s="152" t="s">
        <v>888</v>
      </c>
      <c r="IZO29" s="152" t="s">
        <v>888</v>
      </c>
      <c r="IZP29" s="152" t="s">
        <v>888</v>
      </c>
      <c r="IZQ29" s="152" t="s">
        <v>888</v>
      </c>
      <c r="IZR29" s="152" t="s">
        <v>888</v>
      </c>
      <c r="IZS29" s="152" t="s">
        <v>888</v>
      </c>
      <c r="IZT29" s="152" t="s">
        <v>888</v>
      </c>
      <c r="IZU29" s="152" t="s">
        <v>888</v>
      </c>
      <c r="IZV29" s="152" t="s">
        <v>888</v>
      </c>
      <c r="IZW29" s="152" t="s">
        <v>888</v>
      </c>
      <c r="IZX29" s="152" t="s">
        <v>888</v>
      </c>
      <c r="IZY29" s="152" t="s">
        <v>888</v>
      </c>
      <c r="IZZ29" s="152" t="s">
        <v>888</v>
      </c>
      <c r="JAA29" s="152" t="s">
        <v>888</v>
      </c>
      <c r="JAB29" s="152" t="s">
        <v>888</v>
      </c>
      <c r="JAC29" s="152" t="s">
        <v>888</v>
      </c>
      <c r="JAD29" s="152" t="s">
        <v>888</v>
      </c>
      <c r="JAE29" s="152" t="s">
        <v>888</v>
      </c>
      <c r="JAF29" s="152" t="s">
        <v>888</v>
      </c>
      <c r="JAG29" s="152" t="s">
        <v>888</v>
      </c>
      <c r="JAH29" s="152" t="s">
        <v>888</v>
      </c>
      <c r="JAI29" s="152" t="s">
        <v>888</v>
      </c>
      <c r="JAJ29" s="152" t="s">
        <v>888</v>
      </c>
      <c r="JAK29" s="152" t="s">
        <v>888</v>
      </c>
      <c r="JAL29" s="152" t="s">
        <v>888</v>
      </c>
      <c r="JAM29" s="152" t="s">
        <v>888</v>
      </c>
      <c r="JAN29" s="152" t="s">
        <v>888</v>
      </c>
      <c r="JAO29" s="152" t="s">
        <v>888</v>
      </c>
      <c r="JAP29" s="152" t="s">
        <v>888</v>
      </c>
      <c r="JAQ29" s="152" t="s">
        <v>888</v>
      </c>
      <c r="JAR29" s="152" t="s">
        <v>888</v>
      </c>
      <c r="JAS29" s="152" t="s">
        <v>888</v>
      </c>
      <c r="JAT29" s="152" t="s">
        <v>888</v>
      </c>
      <c r="JAU29" s="152" t="s">
        <v>888</v>
      </c>
      <c r="JAV29" s="152" t="s">
        <v>888</v>
      </c>
      <c r="JAW29" s="152" t="s">
        <v>888</v>
      </c>
      <c r="JAX29" s="152" t="s">
        <v>888</v>
      </c>
      <c r="JAY29" s="152" t="s">
        <v>888</v>
      </c>
      <c r="JAZ29" s="152" t="s">
        <v>888</v>
      </c>
      <c r="JBA29" s="152" t="s">
        <v>888</v>
      </c>
      <c r="JBB29" s="152" t="s">
        <v>888</v>
      </c>
      <c r="JBC29" s="152" t="s">
        <v>888</v>
      </c>
      <c r="JBD29" s="152" t="s">
        <v>888</v>
      </c>
      <c r="JBE29" s="152" t="s">
        <v>888</v>
      </c>
      <c r="JBF29" s="152" t="s">
        <v>888</v>
      </c>
      <c r="JBG29" s="152" t="s">
        <v>888</v>
      </c>
      <c r="JBH29" s="152" t="s">
        <v>888</v>
      </c>
      <c r="JBI29" s="152" t="s">
        <v>888</v>
      </c>
      <c r="JBJ29" s="152" t="s">
        <v>888</v>
      </c>
      <c r="JBK29" s="152" t="s">
        <v>888</v>
      </c>
      <c r="JBL29" s="152" t="s">
        <v>888</v>
      </c>
      <c r="JBM29" s="152" t="s">
        <v>888</v>
      </c>
      <c r="JBN29" s="152" t="s">
        <v>888</v>
      </c>
      <c r="JBO29" s="152" t="s">
        <v>888</v>
      </c>
      <c r="JBP29" s="152" t="s">
        <v>888</v>
      </c>
      <c r="JBQ29" s="152" t="s">
        <v>888</v>
      </c>
      <c r="JBR29" s="152" t="s">
        <v>888</v>
      </c>
      <c r="JBS29" s="152" t="s">
        <v>888</v>
      </c>
      <c r="JBT29" s="152" t="s">
        <v>888</v>
      </c>
      <c r="JBU29" s="152" t="s">
        <v>888</v>
      </c>
      <c r="JBV29" s="152" t="s">
        <v>888</v>
      </c>
      <c r="JBW29" s="152" t="s">
        <v>888</v>
      </c>
      <c r="JBX29" s="152" t="s">
        <v>888</v>
      </c>
      <c r="JBY29" s="152" t="s">
        <v>888</v>
      </c>
      <c r="JBZ29" s="152" t="s">
        <v>888</v>
      </c>
      <c r="JCA29" s="152" t="s">
        <v>888</v>
      </c>
      <c r="JCB29" s="152" t="s">
        <v>888</v>
      </c>
      <c r="JCC29" s="152" t="s">
        <v>888</v>
      </c>
      <c r="JCD29" s="152" t="s">
        <v>888</v>
      </c>
      <c r="JCE29" s="152" t="s">
        <v>888</v>
      </c>
      <c r="JCF29" s="152" t="s">
        <v>888</v>
      </c>
      <c r="JCG29" s="152" t="s">
        <v>888</v>
      </c>
      <c r="JCH29" s="152" t="s">
        <v>888</v>
      </c>
      <c r="JCI29" s="152" t="s">
        <v>888</v>
      </c>
      <c r="JCJ29" s="152" t="s">
        <v>888</v>
      </c>
      <c r="JCK29" s="152" t="s">
        <v>888</v>
      </c>
      <c r="JCL29" s="152" t="s">
        <v>888</v>
      </c>
      <c r="JCM29" s="152" t="s">
        <v>888</v>
      </c>
      <c r="JCN29" s="152" t="s">
        <v>888</v>
      </c>
      <c r="JCO29" s="152" t="s">
        <v>888</v>
      </c>
      <c r="JCP29" s="152" t="s">
        <v>888</v>
      </c>
      <c r="JCQ29" s="152" t="s">
        <v>888</v>
      </c>
      <c r="JCR29" s="152" t="s">
        <v>888</v>
      </c>
      <c r="JCS29" s="152" t="s">
        <v>888</v>
      </c>
      <c r="JCT29" s="152" t="s">
        <v>888</v>
      </c>
      <c r="JCU29" s="152" t="s">
        <v>888</v>
      </c>
      <c r="JCV29" s="152" t="s">
        <v>888</v>
      </c>
      <c r="JCW29" s="152" t="s">
        <v>888</v>
      </c>
      <c r="JCX29" s="152" t="s">
        <v>888</v>
      </c>
      <c r="JCY29" s="152" t="s">
        <v>888</v>
      </c>
      <c r="JCZ29" s="152" t="s">
        <v>888</v>
      </c>
      <c r="JDA29" s="152" t="s">
        <v>888</v>
      </c>
      <c r="JDB29" s="152" t="s">
        <v>888</v>
      </c>
      <c r="JDC29" s="152" t="s">
        <v>888</v>
      </c>
      <c r="JDD29" s="152" t="s">
        <v>888</v>
      </c>
      <c r="JDE29" s="152" t="s">
        <v>888</v>
      </c>
      <c r="JDF29" s="152" t="s">
        <v>888</v>
      </c>
      <c r="JDG29" s="152" t="s">
        <v>888</v>
      </c>
      <c r="JDH29" s="152" t="s">
        <v>888</v>
      </c>
      <c r="JDI29" s="152" t="s">
        <v>888</v>
      </c>
      <c r="JDJ29" s="152" t="s">
        <v>888</v>
      </c>
      <c r="JDK29" s="152" t="s">
        <v>888</v>
      </c>
      <c r="JDL29" s="152" t="s">
        <v>888</v>
      </c>
      <c r="JDM29" s="152" t="s">
        <v>888</v>
      </c>
      <c r="JDN29" s="152" t="s">
        <v>888</v>
      </c>
      <c r="JDO29" s="152" t="s">
        <v>888</v>
      </c>
      <c r="JDP29" s="152" t="s">
        <v>888</v>
      </c>
      <c r="JDQ29" s="152" t="s">
        <v>888</v>
      </c>
      <c r="JDR29" s="152" t="s">
        <v>888</v>
      </c>
      <c r="JDS29" s="152" t="s">
        <v>888</v>
      </c>
      <c r="JDT29" s="152" t="s">
        <v>888</v>
      </c>
      <c r="JDU29" s="152" t="s">
        <v>888</v>
      </c>
      <c r="JDV29" s="152" t="s">
        <v>888</v>
      </c>
      <c r="JDW29" s="152" t="s">
        <v>888</v>
      </c>
      <c r="JDX29" s="152" t="s">
        <v>888</v>
      </c>
      <c r="JDY29" s="152" t="s">
        <v>888</v>
      </c>
      <c r="JDZ29" s="152" t="s">
        <v>888</v>
      </c>
      <c r="JEA29" s="152" t="s">
        <v>888</v>
      </c>
      <c r="JEB29" s="152" t="s">
        <v>888</v>
      </c>
      <c r="JEC29" s="152" t="s">
        <v>888</v>
      </c>
      <c r="JED29" s="152" t="s">
        <v>888</v>
      </c>
      <c r="JEE29" s="152" t="s">
        <v>888</v>
      </c>
      <c r="JEF29" s="152" t="s">
        <v>888</v>
      </c>
      <c r="JEG29" s="152" t="s">
        <v>888</v>
      </c>
      <c r="JEH29" s="152" t="s">
        <v>888</v>
      </c>
      <c r="JEI29" s="152" t="s">
        <v>888</v>
      </c>
      <c r="JEJ29" s="152" t="s">
        <v>888</v>
      </c>
      <c r="JEK29" s="152" t="s">
        <v>888</v>
      </c>
      <c r="JEL29" s="152" t="s">
        <v>888</v>
      </c>
      <c r="JEM29" s="152" t="s">
        <v>888</v>
      </c>
      <c r="JEN29" s="152" t="s">
        <v>888</v>
      </c>
      <c r="JEO29" s="152" t="s">
        <v>888</v>
      </c>
      <c r="JEP29" s="152" t="s">
        <v>888</v>
      </c>
      <c r="JEQ29" s="152" t="s">
        <v>888</v>
      </c>
      <c r="JER29" s="152" t="s">
        <v>888</v>
      </c>
      <c r="JES29" s="152" t="s">
        <v>888</v>
      </c>
      <c r="JET29" s="152" t="s">
        <v>888</v>
      </c>
      <c r="JEU29" s="152" t="s">
        <v>888</v>
      </c>
      <c r="JEV29" s="152" t="s">
        <v>888</v>
      </c>
      <c r="JEW29" s="152" t="s">
        <v>888</v>
      </c>
      <c r="JEX29" s="152" t="s">
        <v>888</v>
      </c>
      <c r="JEY29" s="152" t="s">
        <v>888</v>
      </c>
      <c r="JEZ29" s="152" t="s">
        <v>888</v>
      </c>
      <c r="JFA29" s="152" t="s">
        <v>888</v>
      </c>
      <c r="JFB29" s="152" t="s">
        <v>888</v>
      </c>
      <c r="JFC29" s="152" t="s">
        <v>888</v>
      </c>
      <c r="JFD29" s="152" t="s">
        <v>888</v>
      </c>
      <c r="JFE29" s="152" t="s">
        <v>888</v>
      </c>
      <c r="JFF29" s="152" t="s">
        <v>888</v>
      </c>
      <c r="JFG29" s="152" t="s">
        <v>888</v>
      </c>
      <c r="JFH29" s="152" t="s">
        <v>888</v>
      </c>
      <c r="JFI29" s="152" t="s">
        <v>888</v>
      </c>
      <c r="JFJ29" s="152" t="s">
        <v>888</v>
      </c>
      <c r="JFK29" s="152" t="s">
        <v>888</v>
      </c>
      <c r="JFL29" s="152" t="s">
        <v>888</v>
      </c>
      <c r="JFM29" s="152" t="s">
        <v>888</v>
      </c>
      <c r="JFN29" s="152" t="s">
        <v>888</v>
      </c>
      <c r="JFO29" s="152" t="s">
        <v>888</v>
      </c>
      <c r="JFP29" s="152" t="s">
        <v>888</v>
      </c>
      <c r="JFQ29" s="152" t="s">
        <v>888</v>
      </c>
      <c r="JFR29" s="152" t="s">
        <v>888</v>
      </c>
      <c r="JFS29" s="152" t="s">
        <v>888</v>
      </c>
      <c r="JFT29" s="152" t="s">
        <v>888</v>
      </c>
      <c r="JFU29" s="152" t="s">
        <v>888</v>
      </c>
      <c r="JFV29" s="152" t="s">
        <v>888</v>
      </c>
      <c r="JFW29" s="152" t="s">
        <v>888</v>
      </c>
      <c r="JFX29" s="152" t="s">
        <v>888</v>
      </c>
      <c r="JFY29" s="152" t="s">
        <v>888</v>
      </c>
      <c r="JFZ29" s="152" t="s">
        <v>888</v>
      </c>
      <c r="JGA29" s="152" t="s">
        <v>888</v>
      </c>
      <c r="JGB29" s="152" t="s">
        <v>888</v>
      </c>
      <c r="JGC29" s="152" t="s">
        <v>888</v>
      </c>
      <c r="JGD29" s="152" t="s">
        <v>888</v>
      </c>
      <c r="JGE29" s="152" t="s">
        <v>888</v>
      </c>
      <c r="JGF29" s="152" t="s">
        <v>888</v>
      </c>
      <c r="JGG29" s="152" t="s">
        <v>888</v>
      </c>
      <c r="JGH29" s="152" t="s">
        <v>888</v>
      </c>
      <c r="JGI29" s="152" t="s">
        <v>888</v>
      </c>
      <c r="JGJ29" s="152" t="s">
        <v>888</v>
      </c>
      <c r="JGK29" s="152" t="s">
        <v>888</v>
      </c>
      <c r="JGL29" s="152" t="s">
        <v>888</v>
      </c>
      <c r="JGM29" s="152" t="s">
        <v>888</v>
      </c>
      <c r="JGN29" s="152" t="s">
        <v>888</v>
      </c>
      <c r="JGO29" s="152" t="s">
        <v>888</v>
      </c>
      <c r="JGP29" s="152" t="s">
        <v>888</v>
      </c>
      <c r="JGQ29" s="152" t="s">
        <v>888</v>
      </c>
      <c r="JGR29" s="152" t="s">
        <v>888</v>
      </c>
      <c r="JGS29" s="152" t="s">
        <v>888</v>
      </c>
      <c r="JGT29" s="152" t="s">
        <v>888</v>
      </c>
      <c r="JGU29" s="152" t="s">
        <v>888</v>
      </c>
      <c r="JGV29" s="152" t="s">
        <v>888</v>
      </c>
      <c r="JGW29" s="152" t="s">
        <v>888</v>
      </c>
      <c r="JGX29" s="152" t="s">
        <v>888</v>
      </c>
      <c r="JGY29" s="152" t="s">
        <v>888</v>
      </c>
      <c r="JGZ29" s="152" t="s">
        <v>888</v>
      </c>
      <c r="JHA29" s="152" t="s">
        <v>888</v>
      </c>
      <c r="JHB29" s="152" t="s">
        <v>888</v>
      </c>
      <c r="JHC29" s="152" t="s">
        <v>888</v>
      </c>
      <c r="JHD29" s="152" t="s">
        <v>888</v>
      </c>
      <c r="JHE29" s="152" t="s">
        <v>888</v>
      </c>
      <c r="JHF29" s="152" t="s">
        <v>888</v>
      </c>
      <c r="JHG29" s="152" t="s">
        <v>888</v>
      </c>
      <c r="JHH29" s="152" t="s">
        <v>888</v>
      </c>
      <c r="JHI29" s="152" t="s">
        <v>888</v>
      </c>
      <c r="JHJ29" s="152" t="s">
        <v>888</v>
      </c>
      <c r="JHK29" s="152" t="s">
        <v>888</v>
      </c>
      <c r="JHL29" s="152" t="s">
        <v>888</v>
      </c>
      <c r="JHM29" s="152" t="s">
        <v>888</v>
      </c>
      <c r="JHN29" s="152" t="s">
        <v>888</v>
      </c>
      <c r="JHO29" s="152" t="s">
        <v>888</v>
      </c>
      <c r="JHP29" s="152" t="s">
        <v>888</v>
      </c>
      <c r="JHQ29" s="152" t="s">
        <v>888</v>
      </c>
      <c r="JHR29" s="152" t="s">
        <v>888</v>
      </c>
      <c r="JHS29" s="152" t="s">
        <v>888</v>
      </c>
      <c r="JHT29" s="152" t="s">
        <v>888</v>
      </c>
      <c r="JHU29" s="152" t="s">
        <v>888</v>
      </c>
      <c r="JHV29" s="152" t="s">
        <v>888</v>
      </c>
      <c r="JHW29" s="152" t="s">
        <v>888</v>
      </c>
      <c r="JHX29" s="152" t="s">
        <v>888</v>
      </c>
      <c r="JHY29" s="152" t="s">
        <v>888</v>
      </c>
      <c r="JHZ29" s="152" t="s">
        <v>888</v>
      </c>
      <c r="JIA29" s="152" t="s">
        <v>888</v>
      </c>
      <c r="JIB29" s="152" t="s">
        <v>888</v>
      </c>
      <c r="JIC29" s="152" t="s">
        <v>888</v>
      </c>
      <c r="JID29" s="152" t="s">
        <v>888</v>
      </c>
      <c r="JIE29" s="152" t="s">
        <v>888</v>
      </c>
      <c r="JIF29" s="152" t="s">
        <v>888</v>
      </c>
      <c r="JIG29" s="152" t="s">
        <v>888</v>
      </c>
      <c r="JIH29" s="152" t="s">
        <v>888</v>
      </c>
      <c r="JII29" s="152" t="s">
        <v>888</v>
      </c>
      <c r="JIJ29" s="152" t="s">
        <v>888</v>
      </c>
      <c r="JIK29" s="152" t="s">
        <v>888</v>
      </c>
      <c r="JIL29" s="152" t="s">
        <v>888</v>
      </c>
      <c r="JIM29" s="152" t="s">
        <v>888</v>
      </c>
      <c r="JIN29" s="152" t="s">
        <v>888</v>
      </c>
      <c r="JIO29" s="152" t="s">
        <v>888</v>
      </c>
      <c r="JIP29" s="152" t="s">
        <v>888</v>
      </c>
      <c r="JIQ29" s="152" t="s">
        <v>888</v>
      </c>
      <c r="JIR29" s="152" t="s">
        <v>888</v>
      </c>
      <c r="JIS29" s="152" t="s">
        <v>888</v>
      </c>
      <c r="JIT29" s="152" t="s">
        <v>888</v>
      </c>
      <c r="JIU29" s="152" t="s">
        <v>888</v>
      </c>
      <c r="JIV29" s="152" t="s">
        <v>888</v>
      </c>
      <c r="JIW29" s="152" t="s">
        <v>888</v>
      </c>
      <c r="JIX29" s="152" t="s">
        <v>888</v>
      </c>
      <c r="JIY29" s="152" t="s">
        <v>888</v>
      </c>
      <c r="JIZ29" s="152" t="s">
        <v>888</v>
      </c>
      <c r="JJA29" s="152" t="s">
        <v>888</v>
      </c>
      <c r="JJB29" s="152" t="s">
        <v>888</v>
      </c>
      <c r="JJC29" s="152" t="s">
        <v>888</v>
      </c>
      <c r="JJD29" s="152" t="s">
        <v>888</v>
      </c>
      <c r="JJE29" s="152" t="s">
        <v>888</v>
      </c>
      <c r="JJF29" s="152" t="s">
        <v>888</v>
      </c>
      <c r="JJG29" s="152" t="s">
        <v>888</v>
      </c>
      <c r="JJH29" s="152" t="s">
        <v>888</v>
      </c>
      <c r="JJI29" s="152" t="s">
        <v>888</v>
      </c>
      <c r="JJJ29" s="152" t="s">
        <v>888</v>
      </c>
      <c r="JJK29" s="152" t="s">
        <v>888</v>
      </c>
      <c r="JJL29" s="152" t="s">
        <v>888</v>
      </c>
      <c r="JJM29" s="152" t="s">
        <v>888</v>
      </c>
      <c r="JJN29" s="152" t="s">
        <v>888</v>
      </c>
      <c r="JJO29" s="152" t="s">
        <v>888</v>
      </c>
      <c r="JJP29" s="152" t="s">
        <v>888</v>
      </c>
      <c r="JJQ29" s="152" t="s">
        <v>888</v>
      </c>
      <c r="JJR29" s="152" t="s">
        <v>888</v>
      </c>
      <c r="JJS29" s="152" t="s">
        <v>888</v>
      </c>
      <c r="JJT29" s="152" t="s">
        <v>888</v>
      </c>
      <c r="JJU29" s="152" t="s">
        <v>888</v>
      </c>
      <c r="JJV29" s="152" t="s">
        <v>888</v>
      </c>
      <c r="JJW29" s="152" t="s">
        <v>888</v>
      </c>
      <c r="JJX29" s="152" t="s">
        <v>888</v>
      </c>
      <c r="JJY29" s="152" t="s">
        <v>888</v>
      </c>
      <c r="JJZ29" s="152" t="s">
        <v>888</v>
      </c>
      <c r="JKA29" s="152" t="s">
        <v>888</v>
      </c>
      <c r="JKB29" s="152" t="s">
        <v>888</v>
      </c>
      <c r="JKC29" s="152" t="s">
        <v>888</v>
      </c>
      <c r="JKD29" s="152" t="s">
        <v>888</v>
      </c>
      <c r="JKE29" s="152" t="s">
        <v>888</v>
      </c>
      <c r="JKF29" s="152" t="s">
        <v>888</v>
      </c>
      <c r="JKG29" s="152" t="s">
        <v>888</v>
      </c>
      <c r="JKH29" s="152" t="s">
        <v>888</v>
      </c>
      <c r="JKI29" s="152" t="s">
        <v>888</v>
      </c>
      <c r="JKJ29" s="152" t="s">
        <v>888</v>
      </c>
      <c r="JKK29" s="152" t="s">
        <v>888</v>
      </c>
      <c r="JKL29" s="152" t="s">
        <v>888</v>
      </c>
      <c r="JKM29" s="152" t="s">
        <v>888</v>
      </c>
      <c r="JKN29" s="152" t="s">
        <v>888</v>
      </c>
      <c r="JKO29" s="152" t="s">
        <v>888</v>
      </c>
      <c r="JKP29" s="152" t="s">
        <v>888</v>
      </c>
      <c r="JKQ29" s="152" t="s">
        <v>888</v>
      </c>
      <c r="JKR29" s="152" t="s">
        <v>888</v>
      </c>
      <c r="JKS29" s="152" t="s">
        <v>888</v>
      </c>
      <c r="JKT29" s="152" t="s">
        <v>888</v>
      </c>
      <c r="JKU29" s="152" t="s">
        <v>888</v>
      </c>
      <c r="JKV29" s="152" t="s">
        <v>888</v>
      </c>
      <c r="JKW29" s="152" t="s">
        <v>888</v>
      </c>
      <c r="JKX29" s="152" t="s">
        <v>888</v>
      </c>
      <c r="JKY29" s="152" t="s">
        <v>888</v>
      </c>
      <c r="JKZ29" s="152" t="s">
        <v>888</v>
      </c>
      <c r="JLA29" s="152" t="s">
        <v>888</v>
      </c>
      <c r="JLB29" s="152" t="s">
        <v>888</v>
      </c>
      <c r="JLC29" s="152" t="s">
        <v>888</v>
      </c>
      <c r="JLD29" s="152" t="s">
        <v>888</v>
      </c>
      <c r="JLE29" s="152" t="s">
        <v>888</v>
      </c>
      <c r="JLF29" s="152" t="s">
        <v>888</v>
      </c>
      <c r="JLG29" s="152" t="s">
        <v>888</v>
      </c>
      <c r="JLH29" s="152" t="s">
        <v>888</v>
      </c>
      <c r="JLI29" s="152" t="s">
        <v>888</v>
      </c>
      <c r="JLJ29" s="152" t="s">
        <v>888</v>
      </c>
      <c r="JLK29" s="152" t="s">
        <v>888</v>
      </c>
      <c r="JLL29" s="152" t="s">
        <v>888</v>
      </c>
      <c r="JLM29" s="152" t="s">
        <v>888</v>
      </c>
      <c r="JLN29" s="152" t="s">
        <v>888</v>
      </c>
      <c r="JLO29" s="152" t="s">
        <v>888</v>
      </c>
      <c r="JLP29" s="152" t="s">
        <v>888</v>
      </c>
      <c r="JLQ29" s="152" t="s">
        <v>888</v>
      </c>
      <c r="JLR29" s="152" t="s">
        <v>888</v>
      </c>
      <c r="JLS29" s="152" t="s">
        <v>888</v>
      </c>
      <c r="JLT29" s="152" t="s">
        <v>888</v>
      </c>
      <c r="JLU29" s="152" t="s">
        <v>888</v>
      </c>
      <c r="JLV29" s="152" t="s">
        <v>888</v>
      </c>
      <c r="JLW29" s="152" t="s">
        <v>888</v>
      </c>
      <c r="JLX29" s="152" t="s">
        <v>888</v>
      </c>
      <c r="JLY29" s="152" t="s">
        <v>888</v>
      </c>
      <c r="JLZ29" s="152" t="s">
        <v>888</v>
      </c>
      <c r="JMA29" s="152" t="s">
        <v>888</v>
      </c>
      <c r="JMB29" s="152" t="s">
        <v>888</v>
      </c>
      <c r="JMC29" s="152" t="s">
        <v>888</v>
      </c>
      <c r="JMD29" s="152" t="s">
        <v>888</v>
      </c>
      <c r="JME29" s="152" t="s">
        <v>888</v>
      </c>
      <c r="JMF29" s="152" t="s">
        <v>888</v>
      </c>
      <c r="JMG29" s="152" t="s">
        <v>888</v>
      </c>
      <c r="JMH29" s="152" t="s">
        <v>888</v>
      </c>
      <c r="JMI29" s="152" t="s">
        <v>888</v>
      </c>
      <c r="JMJ29" s="152" t="s">
        <v>888</v>
      </c>
      <c r="JMK29" s="152" t="s">
        <v>888</v>
      </c>
      <c r="JML29" s="152" t="s">
        <v>888</v>
      </c>
      <c r="JMM29" s="152" t="s">
        <v>888</v>
      </c>
      <c r="JMN29" s="152" t="s">
        <v>888</v>
      </c>
      <c r="JMO29" s="152" t="s">
        <v>888</v>
      </c>
      <c r="JMP29" s="152" t="s">
        <v>888</v>
      </c>
      <c r="JMQ29" s="152" t="s">
        <v>888</v>
      </c>
      <c r="JMR29" s="152" t="s">
        <v>888</v>
      </c>
      <c r="JMS29" s="152" t="s">
        <v>888</v>
      </c>
      <c r="JMT29" s="152" t="s">
        <v>888</v>
      </c>
      <c r="JMU29" s="152" t="s">
        <v>888</v>
      </c>
      <c r="JMV29" s="152" t="s">
        <v>888</v>
      </c>
      <c r="JMW29" s="152" t="s">
        <v>888</v>
      </c>
      <c r="JMX29" s="152" t="s">
        <v>888</v>
      </c>
      <c r="JMY29" s="152" t="s">
        <v>888</v>
      </c>
      <c r="JMZ29" s="152" t="s">
        <v>888</v>
      </c>
      <c r="JNA29" s="152" t="s">
        <v>888</v>
      </c>
      <c r="JNB29" s="152" t="s">
        <v>888</v>
      </c>
      <c r="JNC29" s="152" t="s">
        <v>888</v>
      </c>
      <c r="JND29" s="152" t="s">
        <v>888</v>
      </c>
      <c r="JNE29" s="152" t="s">
        <v>888</v>
      </c>
      <c r="JNF29" s="152" t="s">
        <v>888</v>
      </c>
      <c r="JNG29" s="152" t="s">
        <v>888</v>
      </c>
      <c r="JNH29" s="152" t="s">
        <v>888</v>
      </c>
      <c r="JNI29" s="152" t="s">
        <v>888</v>
      </c>
      <c r="JNJ29" s="152" t="s">
        <v>888</v>
      </c>
      <c r="JNK29" s="152" t="s">
        <v>888</v>
      </c>
      <c r="JNL29" s="152" t="s">
        <v>888</v>
      </c>
      <c r="JNM29" s="152" t="s">
        <v>888</v>
      </c>
      <c r="JNN29" s="152" t="s">
        <v>888</v>
      </c>
      <c r="JNO29" s="152" t="s">
        <v>888</v>
      </c>
      <c r="JNP29" s="152" t="s">
        <v>888</v>
      </c>
      <c r="JNQ29" s="152" t="s">
        <v>888</v>
      </c>
      <c r="JNR29" s="152" t="s">
        <v>888</v>
      </c>
      <c r="JNS29" s="152" t="s">
        <v>888</v>
      </c>
      <c r="JNT29" s="152" t="s">
        <v>888</v>
      </c>
      <c r="JNU29" s="152" t="s">
        <v>888</v>
      </c>
      <c r="JNV29" s="152" t="s">
        <v>888</v>
      </c>
      <c r="JNW29" s="152" t="s">
        <v>888</v>
      </c>
      <c r="JNX29" s="152" t="s">
        <v>888</v>
      </c>
      <c r="JNY29" s="152" t="s">
        <v>888</v>
      </c>
      <c r="JNZ29" s="152" t="s">
        <v>888</v>
      </c>
      <c r="JOA29" s="152" t="s">
        <v>888</v>
      </c>
      <c r="JOB29" s="152" t="s">
        <v>888</v>
      </c>
      <c r="JOC29" s="152" t="s">
        <v>888</v>
      </c>
      <c r="JOD29" s="152" t="s">
        <v>888</v>
      </c>
      <c r="JOE29" s="152" t="s">
        <v>888</v>
      </c>
      <c r="JOF29" s="152" t="s">
        <v>888</v>
      </c>
      <c r="JOG29" s="152" t="s">
        <v>888</v>
      </c>
      <c r="JOH29" s="152" t="s">
        <v>888</v>
      </c>
      <c r="JOI29" s="152" t="s">
        <v>888</v>
      </c>
      <c r="JOJ29" s="152" t="s">
        <v>888</v>
      </c>
      <c r="JOK29" s="152" t="s">
        <v>888</v>
      </c>
      <c r="JOL29" s="152" t="s">
        <v>888</v>
      </c>
      <c r="JOM29" s="152" t="s">
        <v>888</v>
      </c>
      <c r="JON29" s="152" t="s">
        <v>888</v>
      </c>
      <c r="JOO29" s="152" t="s">
        <v>888</v>
      </c>
      <c r="JOP29" s="152" t="s">
        <v>888</v>
      </c>
      <c r="JOQ29" s="152" t="s">
        <v>888</v>
      </c>
      <c r="JOR29" s="152" t="s">
        <v>888</v>
      </c>
      <c r="JOS29" s="152" t="s">
        <v>888</v>
      </c>
      <c r="JOT29" s="152" t="s">
        <v>888</v>
      </c>
      <c r="JOU29" s="152" t="s">
        <v>888</v>
      </c>
      <c r="JOV29" s="152" t="s">
        <v>888</v>
      </c>
      <c r="JOW29" s="152" t="s">
        <v>888</v>
      </c>
      <c r="JOX29" s="152" t="s">
        <v>888</v>
      </c>
      <c r="JOY29" s="152" t="s">
        <v>888</v>
      </c>
      <c r="JOZ29" s="152" t="s">
        <v>888</v>
      </c>
      <c r="JPA29" s="152" t="s">
        <v>888</v>
      </c>
      <c r="JPB29" s="152" t="s">
        <v>888</v>
      </c>
      <c r="JPC29" s="152" t="s">
        <v>888</v>
      </c>
      <c r="JPD29" s="152" t="s">
        <v>888</v>
      </c>
      <c r="JPE29" s="152" t="s">
        <v>888</v>
      </c>
      <c r="JPF29" s="152" t="s">
        <v>888</v>
      </c>
      <c r="JPG29" s="152" t="s">
        <v>888</v>
      </c>
      <c r="JPH29" s="152" t="s">
        <v>888</v>
      </c>
      <c r="JPI29" s="152" t="s">
        <v>888</v>
      </c>
      <c r="JPJ29" s="152" t="s">
        <v>888</v>
      </c>
      <c r="JPK29" s="152" t="s">
        <v>888</v>
      </c>
      <c r="JPL29" s="152" t="s">
        <v>888</v>
      </c>
      <c r="JPM29" s="152" t="s">
        <v>888</v>
      </c>
      <c r="JPN29" s="152" t="s">
        <v>888</v>
      </c>
      <c r="JPO29" s="152" t="s">
        <v>888</v>
      </c>
      <c r="JPP29" s="152" t="s">
        <v>888</v>
      </c>
      <c r="JPQ29" s="152" t="s">
        <v>888</v>
      </c>
      <c r="JPR29" s="152" t="s">
        <v>888</v>
      </c>
      <c r="JPS29" s="152" t="s">
        <v>888</v>
      </c>
      <c r="JPT29" s="152" t="s">
        <v>888</v>
      </c>
      <c r="JPU29" s="152" t="s">
        <v>888</v>
      </c>
      <c r="JPV29" s="152" t="s">
        <v>888</v>
      </c>
      <c r="JPW29" s="152" t="s">
        <v>888</v>
      </c>
      <c r="JPX29" s="152" t="s">
        <v>888</v>
      </c>
      <c r="JPY29" s="152" t="s">
        <v>888</v>
      </c>
      <c r="JPZ29" s="152" t="s">
        <v>888</v>
      </c>
      <c r="JQA29" s="152" t="s">
        <v>888</v>
      </c>
      <c r="JQB29" s="152" t="s">
        <v>888</v>
      </c>
      <c r="JQC29" s="152" t="s">
        <v>888</v>
      </c>
      <c r="JQD29" s="152" t="s">
        <v>888</v>
      </c>
      <c r="JQE29" s="152" t="s">
        <v>888</v>
      </c>
      <c r="JQF29" s="152" t="s">
        <v>888</v>
      </c>
      <c r="JQG29" s="152" t="s">
        <v>888</v>
      </c>
      <c r="JQH29" s="152" t="s">
        <v>888</v>
      </c>
      <c r="JQI29" s="152" t="s">
        <v>888</v>
      </c>
      <c r="JQJ29" s="152" t="s">
        <v>888</v>
      </c>
      <c r="JQK29" s="152" t="s">
        <v>888</v>
      </c>
      <c r="JQL29" s="152" t="s">
        <v>888</v>
      </c>
      <c r="JQM29" s="152" t="s">
        <v>888</v>
      </c>
      <c r="JQN29" s="152" t="s">
        <v>888</v>
      </c>
      <c r="JQO29" s="152" t="s">
        <v>888</v>
      </c>
      <c r="JQP29" s="152" t="s">
        <v>888</v>
      </c>
      <c r="JQQ29" s="152" t="s">
        <v>888</v>
      </c>
      <c r="JQR29" s="152" t="s">
        <v>888</v>
      </c>
      <c r="JQS29" s="152" t="s">
        <v>888</v>
      </c>
      <c r="JQT29" s="152" t="s">
        <v>888</v>
      </c>
      <c r="JQU29" s="152" t="s">
        <v>888</v>
      </c>
      <c r="JQV29" s="152" t="s">
        <v>888</v>
      </c>
      <c r="JQW29" s="152" t="s">
        <v>888</v>
      </c>
      <c r="JQX29" s="152" t="s">
        <v>888</v>
      </c>
      <c r="JQY29" s="152" t="s">
        <v>888</v>
      </c>
      <c r="JQZ29" s="152" t="s">
        <v>888</v>
      </c>
      <c r="JRA29" s="152" t="s">
        <v>888</v>
      </c>
      <c r="JRB29" s="152" t="s">
        <v>888</v>
      </c>
      <c r="JRC29" s="152" t="s">
        <v>888</v>
      </c>
      <c r="JRD29" s="152" t="s">
        <v>888</v>
      </c>
      <c r="JRE29" s="152" t="s">
        <v>888</v>
      </c>
      <c r="JRF29" s="152" t="s">
        <v>888</v>
      </c>
      <c r="JRG29" s="152" t="s">
        <v>888</v>
      </c>
      <c r="JRH29" s="152" t="s">
        <v>888</v>
      </c>
      <c r="JRI29" s="152" t="s">
        <v>888</v>
      </c>
      <c r="JRJ29" s="152" t="s">
        <v>888</v>
      </c>
      <c r="JRK29" s="152" t="s">
        <v>888</v>
      </c>
      <c r="JRL29" s="152" t="s">
        <v>888</v>
      </c>
      <c r="JRM29" s="152" t="s">
        <v>888</v>
      </c>
      <c r="JRN29" s="152" t="s">
        <v>888</v>
      </c>
      <c r="JRO29" s="152" t="s">
        <v>888</v>
      </c>
      <c r="JRP29" s="152" t="s">
        <v>888</v>
      </c>
      <c r="JRQ29" s="152" t="s">
        <v>888</v>
      </c>
      <c r="JRR29" s="152" t="s">
        <v>888</v>
      </c>
      <c r="JRS29" s="152" t="s">
        <v>888</v>
      </c>
      <c r="JRT29" s="152" t="s">
        <v>888</v>
      </c>
      <c r="JRU29" s="152" t="s">
        <v>888</v>
      </c>
      <c r="JRV29" s="152" t="s">
        <v>888</v>
      </c>
      <c r="JRW29" s="152" t="s">
        <v>888</v>
      </c>
      <c r="JRX29" s="152" t="s">
        <v>888</v>
      </c>
      <c r="JRY29" s="152" t="s">
        <v>888</v>
      </c>
      <c r="JRZ29" s="152" t="s">
        <v>888</v>
      </c>
      <c r="JSA29" s="152" t="s">
        <v>888</v>
      </c>
      <c r="JSB29" s="152" t="s">
        <v>888</v>
      </c>
      <c r="JSC29" s="152" t="s">
        <v>888</v>
      </c>
      <c r="JSD29" s="152" t="s">
        <v>888</v>
      </c>
      <c r="JSE29" s="152" t="s">
        <v>888</v>
      </c>
      <c r="JSF29" s="152" t="s">
        <v>888</v>
      </c>
      <c r="JSG29" s="152" t="s">
        <v>888</v>
      </c>
      <c r="JSH29" s="152" t="s">
        <v>888</v>
      </c>
      <c r="JSI29" s="152" t="s">
        <v>888</v>
      </c>
      <c r="JSJ29" s="152" t="s">
        <v>888</v>
      </c>
      <c r="JSK29" s="152" t="s">
        <v>888</v>
      </c>
      <c r="JSL29" s="152" t="s">
        <v>888</v>
      </c>
      <c r="JSM29" s="152" t="s">
        <v>888</v>
      </c>
      <c r="JSN29" s="152" t="s">
        <v>888</v>
      </c>
      <c r="JSO29" s="152" t="s">
        <v>888</v>
      </c>
      <c r="JSP29" s="152" t="s">
        <v>888</v>
      </c>
      <c r="JSQ29" s="152" t="s">
        <v>888</v>
      </c>
      <c r="JSR29" s="152" t="s">
        <v>888</v>
      </c>
      <c r="JSS29" s="152" t="s">
        <v>888</v>
      </c>
      <c r="JST29" s="152" t="s">
        <v>888</v>
      </c>
      <c r="JSU29" s="152" t="s">
        <v>888</v>
      </c>
      <c r="JSV29" s="152" t="s">
        <v>888</v>
      </c>
      <c r="JSW29" s="152" t="s">
        <v>888</v>
      </c>
      <c r="JSX29" s="152" t="s">
        <v>888</v>
      </c>
      <c r="JSY29" s="152" t="s">
        <v>888</v>
      </c>
      <c r="JSZ29" s="152" t="s">
        <v>888</v>
      </c>
      <c r="JTA29" s="152" t="s">
        <v>888</v>
      </c>
      <c r="JTB29" s="152" t="s">
        <v>888</v>
      </c>
      <c r="JTC29" s="152" t="s">
        <v>888</v>
      </c>
      <c r="JTD29" s="152" t="s">
        <v>888</v>
      </c>
      <c r="JTE29" s="152" t="s">
        <v>888</v>
      </c>
      <c r="JTF29" s="152" t="s">
        <v>888</v>
      </c>
      <c r="JTG29" s="152" t="s">
        <v>888</v>
      </c>
      <c r="JTH29" s="152" t="s">
        <v>888</v>
      </c>
      <c r="JTI29" s="152" t="s">
        <v>888</v>
      </c>
      <c r="JTJ29" s="152" t="s">
        <v>888</v>
      </c>
      <c r="JTK29" s="152" t="s">
        <v>888</v>
      </c>
      <c r="JTL29" s="152" t="s">
        <v>888</v>
      </c>
      <c r="JTM29" s="152" t="s">
        <v>888</v>
      </c>
      <c r="JTN29" s="152" t="s">
        <v>888</v>
      </c>
      <c r="JTO29" s="152" t="s">
        <v>888</v>
      </c>
      <c r="JTP29" s="152" t="s">
        <v>888</v>
      </c>
      <c r="JTQ29" s="152" t="s">
        <v>888</v>
      </c>
      <c r="JTR29" s="152" t="s">
        <v>888</v>
      </c>
      <c r="JTS29" s="152" t="s">
        <v>888</v>
      </c>
      <c r="JTT29" s="152" t="s">
        <v>888</v>
      </c>
      <c r="JTU29" s="152" t="s">
        <v>888</v>
      </c>
      <c r="JTV29" s="152" t="s">
        <v>888</v>
      </c>
      <c r="JTW29" s="152" t="s">
        <v>888</v>
      </c>
      <c r="JTX29" s="152" t="s">
        <v>888</v>
      </c>
      <c r="JTY29" s="152" t="s">
        <v>888</v>
      </c>
      <c r="JTZ29" s="152" t="s">
        <v>888</v>
      </c>
      <c r="JUA29" s="152" t="s">
        <v>888</v>
      </c>
      <c r="JUB29" s="152" t="s">
        <v>888</v>
      </c>
      <c r="JUC29" s="152" t="s">
        <v>888</v>
      </c>
      <c r="JUD29" s="152" t="s">
        <v>888</v>
      </c>
      <c r="JUE29" s="152" t="s">
        <v>888</v>
      </c>
      <c r="JUF29" s="152" t="s">
        <v>888</v>
      </c>
      <c r="JUG29" s="152" t="s">
        <v>888</v>
      </c>
      <c r="JUH29" s="152" t="s">
        <v>888</v>
      </c>
      <c r="JUI29" s="152" t="s">
        <v>888</v>
      </c>
      <c r="JUJ29" s="152" t="s">
        <v>888</v>
      </c>
      <c r="JUK29" s="152" t="s">
        <v>888</v>
      </c>
      <c r="JUL29" s="152" t="s">
        <v>888</v>
      </c>
      <c r="JUM29" s="152" t="s">
        <v>888</v>
      </c>
      <c r="JUN29" s="152" t="s">
        <v>888</v>
      </c>
      <c r="JUO29" s="152" t="s">
        <v>888</v>
      </c>
      <c r="JUP29" s="152" t="s">
        <v>888</v>
      </c>
      <c r="JUQ29" s="152" t="s">
        <v>888</v>
      </c>
      <c r="JUR29" s="152" t="s">
        <v>888</v>
      </c>
      <c r="JUS29" s="152" t="s">
        <v>888</v>
      </c>
      <c r="JUT29" s="152" t="s">
        <v>888</v>
      </c>
      <c r="JUU29" s="152" t="s">
        <v>888</v>
      </c>
      <c r="JUV29" s="152" t="s">
        <v>888</v>
      </c>
      <c r="JUW29" s="152" t="s">
        <v>888</v>
      </c>
      <c r="JUX29" s="152" t="s">
        <v>888</v>
      </c>
      <c r="JUY29" s="152" t="s">
        <v>888</v>
      </c>
      <c r="JUZ29" s="152" t="s">
        <v>888</v>
      </c>
      <c r="JVA29" s="152" t="s">
        <v>888</v>
      </c>
      <c r="JVB29" s="152" t="s">
        <v>888</v>
      </c>
      <c r="JVC29" s="152" t="s">
        <v>888</v>
      </c>
      <c r="JVD29" s="152" t="s">
        <v>888</v>
      </c>
      <c r="JVE29" s="152" t="s">
        <v>888</v>
      </c>
      <c r="JVF29" s="152" t="s">
        <v>888</v>
      </c>
      <c r="JVG29" s="152" t="s">
        <v>888</v>
      </c>
      <c r="JVH29" s="152" t="s">
        <v>888</v>
      </c>
      <c r="JVI29" s="152" t="s">
        <v>888</v>
      </c>
      <c r="JVJ29" s="152" t="s">
        <v>888</v>
      </c>
      <c r="JVK29" s="152" t="s">
        <v>888</v>
      </c>
      <c r="JVL29" s="152" t="s">
        <v>888</v>
      </c>
      <c r="JVM29" s="152" t="s">
        <v>888</v>
      </c>
      <c r="JVN29" s="152" t="s">
        <v>888</v>
      </c>
      <c r="JVO29" s="152" t="s">
        <v>888</v>
      </c>
      <c r="JVP29" s="152" t="s">
        <v>888</v>
      </c>
      <c r="JVQ29" s="152" t="s">
        <v>888</v>
      </c>
      <c r="JVR29" s="152" t="s">
        <v>888</v>
      </c>
      <c r="JVS29" s="152" t="s">
        <v>888</v>
      </c>
      <c r="JVT29" s="152" t="s">
        <v>888</v>
      </c>
      <c r="JVU29" s="152" t="s">
        <v>888</v>
      </c>
      <c r="JVV29" s="152" t="s">
        <v>888</v>
      </c>
      <c r="JVW29" s="152" t="s">
        <v>888</v>
      </c>
      <c r="JVX29" s="152" t="s">
        <v>888</v>
      </c>
      <c r="JVY29" s="152" t="s">
        <v>888</v>
      </c>
      <c r="JVZ29" s="152" t="s">
        <v>888</v>
      </c>
      <c r="JWA29" s="152" t="s">
        <v>888</v>
      </c>
      <c r="JWB29" s="152" t="s">
        <v>888</v>
      </c>
      <c r="JWC29" s="152" t="s">
        <v>888</v>
      </c>
      <c r="JWD29" s="152" t="s">
        <v>888</v>
      </c>
      <c r="JWE29" s="152" t="s">
        <v>888</v>
      </c>
      <c r="JWF29" s="152" t="s">
        <v>888</v>
      </c>
      <c r="JWG29" s="152" t="s">
        <v>888</v>
      </c>
      <c r="JWH29" s="152" t="s">
        <v>888</v>
      </c>
      <c r="JWI29" s="152" t="s">
        <v>888</v>
      </c>
      <c r="JWJ29" s="152" t="s">
        <v>888</v>
      </c>
      <c r="JWK29" s="152" t="s">
        <v>888</v>
      </c>
      <c r="JWL29" s="152" t="s">
        <v>888</v>
      </c>
      <c r="JWM29" s="152" t="s">
        <v>888</v>
      </c>
      <c r="JWN29" s="152" t="s">
        <v>888</v>
      </c>
      <c r="JWO29" s="152" t="s">
        <v>888</v>
      </c>
      <c r="JWP29" s="152" t="s">
        <v>888</v>
      </c>
      <c r="JWQ29" s="152" t="s">
        <v>888</v>
      </c>
      <c r="JWR29" s="152" t="s">
        <v>888</v>
      </c>
      <c r="JWS29" s="152" t="s">
        <v>888</v>
      </c>
      <c r="JWT29" s="152" t="s">
        <v>888</v>
      </c>
      <c r="JWU29" s="152" t="s">
        <v>888</v>
      </c>
      <c r="JWV29" s="152" t="s">
        <v>888</v>
      </c>
      <c r="JWW29" s="152" t="s">
        <v>888</v>
      </c>
      <c r="JWX29" s="152" t="s">
        <v>888</v>
      </c>
      <c r="JWY29" s="152" t="s">
        <v>888</v>
      </c>
      <c r="JWZ29" s="152" t="s">
        <v>888</v>
      </c>
      <c r="JXA29" s="152" t="s">
        <v>888</v>
      </c>
      <c r="JXB29" s="152" t="s">
        <v>888</v>
      </c>
      <c r="JXC29" s="152" t="s">
        <v>888</v>
      </c>
      <c r="JXD29" s="152" t="s">
        <v>888</v>
      </c>
      <c r="JXE29" s="152" t="s">
        <v>888</v>
      </c>
      <c r="JXF29" s="152" t="s">
        <v>888</v>
      </c>
      <c r="JXG29" s="152" t="s">
        <v>888</v>
      </c>
      <c r="JXH29" s="152" t="s">
        <v>888</v>
      </c>
      <c r="JXI29" s="152" t="s">
        <v>888</v>
      </c>
      <c r="JXJ29" s="152" t="s">
        <v>888</v>
      </c>
      <c r="JXK29" s="152" t="s">
        <v>888</v>
      </c>
      <c r="JXL29" s="152" t="s">
        <v>888</v>
      </c>
      <c r="JXM29" s="152" t="s">
        <v>888</v>
      </c>
      <c r="JXN29" s="152" t="s">
        <v>888</v>
      </c>
      <c r="JXO29" s="152" t="s">
        <v>888</v>
      </c>
      <c r="JXP29" s="152" t="s">
        <v>888</v>
      </c>
      <c r="JXQ29" s="152" t="s">
        <v>888</v>
      </c>
      <c r="JXR29" s="152" t="s">
        <v>888</v>
      </c>
      <c r="JXS29" s="152" t="s">
        <v>888</v>
      </c>
      <c r="JXT29" s="152" t="s">
        <v>888</v>
      </c>
      <c r="JXU29" s="152" t="s">
        <v>888</v>
      </c>
      <c r="JXV29" s="152" t="s">
        <v>888</v>
      </c>
      <c r="JXW29" s="152" t="s">
        <v>888</v>
      </c>
      <c r="JXX29" s="152" t="s">
        <v>888</v>
      </c>
      <c r="JXY29" s="152" t="s">
        <v>888</v>
      </c>
      <c r="JXZ29" s="152" t="s">
        <v>888</v>
      </c>
      <c r="JYA29" s="152" t="s">
        <v>888</v>
      </c>
      <c r="JYB29" s="152" t="s">
        <v>888</v>
      </c>
      <c r="JYC29" s="152" t="s">
        <v>888</v>
      </c>
      <c r="JYD29" s="152" t="s">
        <v>888</v>
      </c>
      <c r="JYE29" s="152" t="s">
        <v>888</v>
      </c>
      <c r="JYF29" s="152" t="s">
        <v>888</v>
      </c>
      <c r="JYG29" s="152" t="s">
        <v>888</v>
      </c>
      <c r="JYH29" s="152" t="s">
        <v>888</v>
      </c>
      <c r="JYI29" s="152" t="s">
        <v>888</v>
      </c>
      <c r="JYJ29" s="152" t="s">
        <v>888</v>
      </c>
      <c r="JYK29" s="152" t="s">
        <v>888</v>
      </c>
      <c r="JYL29" s="152" t="s">
        <v>888</v>
      </c>
      <c r="JYM29" s="152" t="s">
        <v>888</v>
      </c>
      <c r="JYN29" s="152" t="s">
        <v>888</v>
      </c>
      <c r="JYO29" s="152" t="s">
        <v>888</v>
      </c>
      <c r="JYP29" s="152" t="s">
        <v>888</v>
      </c>
      <c r="JYQ29" s="152" t="s">
        <v>888</v>
      </c>
      <c r="JYR29" s="152" t="s">
        <v>888</v>
      </c>
      <c r="JYS29" s="152" t="s">
        <v>888</v>
      </c>
      <c r="JYT29" s="152" t="s">
        <v>888</v>
      </c>
      <c r="JYU29" s="152" t="s">
        <v>888</v>
      </c>
      <c r="JYV29" s="152" t="s">
        <v>888</v>
      </c>
      <c r="JYW29" s="152" t="s">
        <v>888</v>
      </c>
      <c r="JYX29" s="152" t="s">
        <v>888</v>
      </c>
      <c r="JYY29" s="152" t="s">
        <v>888</v>
      </c>
      <c r="JYZ29" s="152" t="s">
        <v>888</v>
      </c>
      <c r="JZA29" s="152" t="s">
        <v>888</v>
      </c>
      <c r="JZB29" s="152" t="s">
        <v>888</v>
      </c>
      <c r="JZC29" s="152" t="s">
        <v>888</v>
      </c>
      <c r="JZD29" s="152" t="s">
        <v>888</v>
      </c>
      <c r="JZE29" s="152" t="s">
        <v>888</v>
      </c>
      <c r="JZF29" s="152" t="s">
        <v>888</v>
      </c>
      <c r="JZG29" s="152" t="s">
        <v>888</v>
      </c>
      <c r="JZH29" s="152" t="s">
        <v>888</v>
      </c>
      <c r="JZI29" s="152" t="s">
        <v>888</v>
      </c>
      <c r="JZJ29" s="152" t="s">
        <v>888</v>
      </c>
      <c r="JZK29" s="152" t="s">
        <v>888</v>
      </c>
      <c r="JZL29" s="152" t="s">
        <v>888</v>
      </c>
      <c r="JZM29" s="152" t="s">
        <v>888</v>
      </c>
      <c r="JZN29" s="152" t="s">
        <v>888</v>
      </c>
      <c r="JZO29" s="152" t="s">
        <v>888</v>
      </c>
      <c r="JZP29" s="152" t="s">
        <v>888</v>
      </c>
      <c r="JZQ29" s="152" t="s">
        <v>888</v>
      </c>
      <c r="JZR29" s="152" t="s">
        <v>888</v>
      </c>
      <c r="JZS29" s="152" t="s">
        <v>888</v>
      </c>
      <c r="JZT29" s="152" t="s">
        <v>888</v>
      </c>
      <c r="JZU29" s="152" t="s">
        <v>888</v>
      </c>
      <c r="JZV29" s="152" t="s">
        <v>888</v>
      </c>
      <c r="JZW29" s="152" t="s">
        <v>888</v>
      </c>
      <c r="JZX29" s="152" t="s">
        <v>888</v>
      </c>
      <c r="JZY29" s="152" t="s">
        <v>888</v>
      </c>
      <c r="JZZ29" s="152" t="s">
        <v>888</v>
      </c>
      <c r="KAA29" s="152" t="s">
        <v>888</v>
      </c>
      <c r="KAB29" s="152" t="s">
        <v>888</v>
      </c>
      <c r="KAC29" s="152" t="s">
        <v>888</v>
      </c>
      <c r="KAD29" s="152" t="s">
        <v>888</v>
      </c>
      <c r="KAE29" s="152" t="s">
        <v>888</v>
      </c>
      <c r="KAF29" s="152" t="s">
        <v>888</v>
      </c>
      <c r="KAG29" s="152" t="s">
        <v>888</v>
      </c>
      <c r="KAH29" s="152" t="s">
        <v>888</v>
      </c>
      <c r="KAI29" s="152" t="s">
        <v>888</v>
      </c>
      <c r="KAJ29" s="152" t="s">
        <v>888</v>
      </c>
      <c r="KAK29" s="152" t="s">
        <v>888</v>
      </c>
      <c r="KAL29" s="152" t="s">
        <v>888</v>
      </c>
      <c r="KAM29" s="152" t="s">
        <v>888</v>
      </c>
      <c r="KAN29" s="152" t="s">
        <v>888</v>
      </c>
      <c r="KAO29" s="152" t="s">
        <v>888</v>
      </c>
      <c r="KAP29" s="152" t="s">
        <v>888</v>
      </c>
      <c r="KAQ29" s="152" t="s">
        <v>888</v>
      </c>
      <c r="KAR29" s="152" t="s">
        <v>888</v>
      </c>
      <c r="KAS29" s="152" t="s">
        <v>888</v>
      </c>
      <c r="KAT29" s="152" t="s">
        <v>888</v>
      </c>
      <c r="KAU29" s="152" t="s">
        <v>888</v>
      </c>
      <c r="KAV29" s="152" t="s">
        <v>888</v>
      </c>
      <c r="KAW29" s="152" t="s">
        <v>888</v>
      </c>
      <c r="KAX29" s="152" t="s">
        <v>888</v>
      </c>
      <c r="KAY29" s="152" t="s">
        <v>888</v>
      </c>
      <c r="KAZ29" s="152" t="s">
        <v>888</v>
      </c>
      <c r="KBA29" s="152" t="s">
        <v>888</v>
      </c>
      <c r="KBB29" s="152" t="s">
        <v>888</v>
      </c>
      <c r="KBC29" s="152" t="s">
        <v>888</v>
      </c>
      <c r="KBD29" s="152" t="s">
        <v>888</v>
      </c>
      <c r="KBE29" s="152" t="s">
        <v>888</v>
      </c>
      <c r="KBF29" s="152" t="s">
        <v>888</v>
      </c>
      <c r="KBG29" s="152" t="s">
        <v>888</v>
      </c>
      <c r="KBH29" s="152" t="s">
        <v>888</v>
      </c>
      <c r="KBI29" s="152" t="s">
        <v>888</v>
      </c>
      <c r="KBJ29" s="152" t="s">
        <v>888</v>
      </c>
      <c r="KBK29" s="152" t="s">
        <v>888</v>
      </c>
      <c r="KBL29" s="152" t="s">
        <v>888</v>
      </c>
      <c r="KBM29" s="152" t="s">
        <v>888</v>
      </c>
      <c r="KBN29" s="152" t="s">
        <v>888</v>
      </c>
      <c r="KBO29" s="152" t="s">
        <v>888</v>
      </c>
      <c r="KBP29" s="152" t="s">
        <v>888</v>
      </c>
      <c r="KBQ29" s="152" t="s">
        <v>888</v>
      </c>
      <c r="KBR29" s="152" t="s">
        <v>888</v>
      </c>
      <c r="KBS29" s="152" t="s">
        <v>888</v>
      </c>
      <c r="KBT29" s="152" t="s">
        <v>888</v>
      </c>
      <c r="KBU29" s="152" t="s">
        <v>888</v>
      </c>
      <c r="KBV29" s="152" t="s">
        <v>888</v>
      </c>
      <c r="KBW29" s="152" t="s">
        <v>888</v>
      </c>
      <c r="KBX29" s="152" t="s">
        <v>888</v>
      </c>
      <c r="KBY29" s="152" t="s">
        <v>888</v>
      </c>
      <c r="KBZ29" s="152" t="s">
        <v>888</v>
      </c>
      <c r="KCA29" s="152" t="s">
        <v>888</v>
      </c>
      <c r="KCB29" s="152" t="s">
        <v>888</v>
      </c>
      <c r="KCC29" s="152" t="s">
        <v>888</v>
      </c>
      <c r="KCD29" s="152" t="s">
        <v>888</v>
      </c>
      <c r="KCE29" s="152" t="s">
        <v>888</v>
      </c>
      <c r="KCF29" s="152" t="s">
        <v>888</v>
      </c>
      <c r="KCG29" s="152" t="s">
        <v>888</v>
      </c>
      <c r="KCH29" s="152" t="s">
        <v>888</v>
      </c>
      <c r="KCI29" s="152" t="s">
        <v>888</v>
      </c>
      <c r="KCJ29" s="152" t="s">
        <v>888</v>
      </c>
      <c r="KCK29" s="152" t="s">
        <v>888</v>
      </c>
      <c r="KCL29" s="152" t="s">
        <v>888</v>
      </c>
      <c r="KCM29" s="152" t="s">
        <v>888</v>
      </c>
      <c r="KCN29" s="152" t="s">
        <v>888</v>
      </c>
      <c r="KCO29" s="152" t="s">
        <v>888</v>
      </c>
      <c r="KCP29" s="152" t="s">
        <v>888</v>
      </c>
      <c r="KCQ29" s="152" t="s">
        <v>888</v>
      </c>
      <c r="KCR29" s="152" t="s">
        <v>888</v>
      </c>
      <c r="KCS29" s="152" t="s">
        <v>888</v>
      </c>
      <c r="KCT29" s="152" t="s">
        <v>888</v>
      </c>
      <c r="KCU29" s="152" t="s">
        <v>888</v>
      </c>
      <c r="KCV29" s="152" t="s">
        <v>888</v>
      </c>
      <c r="KCW29" s="152" t="s">
        <v>888</v>
      </c>
      <c r="KCX29" s="152" t="s">
        <v>888</v>
      </c>
      <c r="KCY29" s="152" t="s">
        <v>888</v>
      </c>
      <c r="KCZ29" s="152" t="s">
        <v>888</v>
      </c>
      <c r="KDA29" s="152" t="s">
        <v>888</v>
      </c>
      <c r="KDB29" s="152" t="s">
        <v>888</v>
      </c>
      <c r="KDC29" s="152" t="s">
        <v>888</v>
      </c>
      <c r="KDD29" s="152" t="s">
        <v>888</v>
      </c>
      <c r="KDE29" s="152" t="s">
        <v>888</v>
      </c>
      <c r="KDF29" s="152" t="s">
        <v>888</v>
      </c>
      <c r="KDG29" s="152" t="s">
        <v>888</v>
      </c>
      <c r="KDH29" s="152" t="s">
        <v>888</v>
      </c>
      <c r="KDI29" s="152" t="s">
        <v>888</v>
      </c>
      <c r="KDJ29" s="152" t="s">
        <v>888</v>
      </c>
      <c r="KDK29" s="152" t="s">
        <v>888</v>
      </c>
      <c r="KDL29" s="152" t="s">
        <v>888</v>
      </c>
      <c r="KDM29" s="152" t="s">
        <v>888</v>
      </c>
      <c r="KDN29" s="152" t="s">
        <v>888</v>
      </c>
      <c r="KDO29" s="152" t="s">
        <v>888</v>
      </c>
      <c r="KDP29" s="152" t="s">
        <v>888</v>
      </c>
      <c r="KDQ29" s="152" t="s">
        <v>888</v>
      </c>
      <c r="KDR29" s="152" t="s">
        <v>888</v>
      </c>
      <c r="KDS29" s="152" t="s">
        <v>888</v>
      </c>
      <c r="KDT29" s="152" t="s">
        <v>888</v>
      </c>
      <c r="KDU29" s="152" t="s">
        <v>888</v>
      </c>
      <c r="KDV29" s="152" t="s">
        <v>888</v>
      </c>
      <c r="KDW29" s="152" t="s">
        <v>888</v>
      </c>
      <c r="KDX29" s="152" t="s">
        <v>888</v>
      </c>
      <c r="KDY29" s="152" t="s">
        <v>888</v>
      </c>
      <c r="KDZ29" s="152" t="s">
        <v>888</v>
      </c>
      <c r="KEA29" s="152" t="s">
        <v>888</v>
      </c>
      <c r="KEB29" s="152" t="s">
        <v>888</v>
      </c>
      <c r="KEC29" s="152" t="s">
        <v>888</v>
      </c>
      <c r="KED29" s="152" t="s">
        <v>888</v>
      </c>
      <c r="KEE29" s="152" t="s">
        <v>888</v>
      </c>
      <c r="KEF29" s="152" t="s">
        <v>888</v>
      </c>
      <c r="KEG29" s="152" t="s">
        <v>888</v>
      </c>
      <c r="KEH29" s="152" t="s">
        <v>888</v>
      </c>
      <c r="KEI29" s="152" t="s">
        <v>888</v>
      </c>
      <c r="KEJ29" s="152" t="s">
        <v>888</v>
      </c>
      <c r="KEK29" s="152" t="s">
        <v>888</v>
      </c>
      <c r="KEL29" s="152" t="s">
        <v>888</v>
      </c>
      <c r="KEM29" s="152" t="s">
        <v>888</v>
      </c>
      <c r="KEN29" s="152" t="s">
        <v>888</v>
      </c>
      <c r="KEO29" s="152" t="s">
        <v>888</v>
      </c>
      <c r="KEP29" s="152" t="s">
        <v>888</v>
      </c>
      <c r="KEQ29" s="152" t="s">
        <v>888</v>
      </c>
      <c r="KER29" s="152" t="s">
        <v>888</v>
      </c>
      <c r="KES29" s="152" t="s">
        <v>888</v>
      </c>
      <c r="KET29" s="152" t="s">
        <v>888</v>
      </c>
      <c r="KEU29" s="152" t="s">
        <v>888</v>
      </c>
      <c r="KEV29" s="152" t="s">
        <v>888</v>
      </c>
      <c r="KEW29" s="152" t="s">
        <v>888</v>
      </c>
      <c r="KEX29" s="152" t="s">
        <v>888</v>
      </c>
      <c r="KEY29" s="152" t="s">
        <v>888</v>
      </c>
      <c r="KEZ29" s="152" t="s">
        <v>888</v>
      </c>
      <c r="KFA29" s="152" t="s">
        <v>888</v>
      </c>
      <c r="KFB29" s="152" t="s">
        <v>888</v>
      </c>
      <c r="KFC29" s="152" t="s">
        <v>888</v>
      </c>
      <c r="KFD29" s="152" t="s">
        <v>888</v>
      </c>
      <c r="KFE29" s="152" t="s">
        <v>888</v>
      </c>
      <c r="KFF29" s="152" t="s">
        <v>888</v>
      </c>
      <c r="KFG29" s="152" t="s">
        <v>888</v>
      </c>
      <c r="KFH29" s="152" t="s">
        <v>888</v>
      </c>
      <c r="KFI29" s="152" t="s">
        <v>888</v>
      </c>
      <c r="KFJ29" s="152" t="s">
        <v>888</v>
      </c>
      <c r="KFK29" s="152" t="s">
        <v>888</v>
      </c>
      <c r="KFL29" s="152" t="s">
        <v>888</v>
      </c>
      <c r="KFM29" s="152" t="s">
        <v>888</v>
      </c>
      <c r="KFN29" s="152" t="s">
        <v>888</v>
      </c>
      <c r="KFO29" s="152" t="s">
        <v>888</v>
      </c>
      <c r="KFP29" s="152" t="s">
        <v>888</v>
      </c>
      <c r="KFQ29" s="152" t="s">
        <v>888</v>
      </c>
      <c r="KFR29" s="152" t="s">
        <v>888</v>
      </c>
      <c r="KFS29" s="152" t="s">
        <v>888</v>
      </c>
      <c r="KFT29" s="152" t="s">
        <v>888</v>
      </c>
      <c r="KFU29" s="152" t="s">
        <v>888</v>
      </c>
      <c r="KFV29" s="152" t="s">
        <v>888</v>
      </c>
      <c r="KFW29" s="152" t="s">
        <v>888</v>
      </c>
      <c r="KFX29" s="152" t="s">
        <v>888</v>
      </c>
      <c r="KFY29" s="152" t="s">
        <v>888</v>
      </c>
      <c r="KFZ29" s="152" t="s">
        <v>888</v>
      </c>
      <c r="KGA29" s="152" t="s">
        <v>888</v>
      </c>
      <c r="KGB29" s="152" t="s">
        <v>888</v>
      </c>
      <c r="KGC29" s="152" t="s">
        <v>888</v>
      </c>
      <c r="KGD29" s="152" t="s">
        <v>888</v>
      </c>
      <c r="KGE29" s="152" t="s">
        <v>888</v>
      </c>
      <c r="KGF29" s="152" t="s">
        <v>888</v>
      </c>
      <c r="KGG29" s="152" t="s">
        <v>888</v>
      </c>
      <c r="KGH29" s="152" t="s">
        <v>888</v>
      </c>
      <c r="KGI29" s="152" t="s">
        <v>888</v>
      </c>
      <c r="KGJ29" s="152" t="s">
        <v>888</v>
      </c>
      <c r="KGK29" s="152" t="s">
        <v>888</v>
      </c>
      <c r="KGL29" s="152" t="s">
        <v>888</v>
      </c>
      <c r="KGM29" s="152" t="s">
        <v>888</v>
      </c>
      <c r="KGN29" s="152" t="s">
        <v>888</v>
      </c>
      <c r="KGO29" s="152" t="s">
        <v>888</v>
      </c>
      <c r="KGP29" s="152" t="s">
        <v>888</v>
      </c>
      <c r="KGQ29" s="152" t="s">
        <v>888</v>
      </c>
      <c r="KGR29" s="152" t="s">
        <v>888</v>
      </c>
      <c r="KGS29" s="152" t="s">
        <v>888</v>
      </c>
      <c r="KGT29" s="152" t="s">
        <v>888</v>
      </c>
      <c r="KGU29" s="152" t="s">
        <v>888</v>
      </c>
      <c r="KGV29" s="152" t="s">
        <v>888</v>
      </c>
      <c r="KGW29" s="152" t="s">
        <v>888</v>
      </c>
      <c r="KGX29" s="152" t="s">
        <v>888</v>
      </c>
      <c r="KGY29" s="152" t="s">
        <v>888</v>
      </c>
      <c r="KGZ29" s="152" t="s">
        <v>888</v>
      </c>
      <c r="KHA29" s="152" t="s">
        <v>888</v>
      </c>
      <c r="KHB29" s="152" t="s">
        <v>888</v>
      </c>
      <c r="KHC29" s="152" t="s">
        <v>888</v>
      </c>
      <c r="KHD29" s="152" t="s">
        <v>888</v>
      </c>
      <c r="KHE29" s="152" t="s">
        <v>888</v>
      </c>
      <c r="KHF29" s="152" t="s">
        <v>888</v>
      </c>
      <c r="KHG29" s="152" t="s">
        <v>888</v>
      </c>
      <c r="KHH29" s="152" t="s">
        <v>888</v>
      </c>
      <c r="KHI29" s="152" t="s">
        <v>888</v>
      </c>
      <c r="KHJ29" s="152" t="s">
        <v>888</v>
      </c>
      <c r="KHK29" s="152" t="s">
        <v>888</v>
      </c>
      <c r="KHL29" s="152" t="s">
        <v>888</v>
      </c>
      <c r="KHM29" s="152" t="s">
        <v>888</v>
      </c>
      <c r="KHN29" s="152" t="s">
        <v>888</v>
      </c>
      <c r="KHO29" s="152" t="s">
        <v>888</v>
      </c>
      <c r="KHP29" s="152" t="s">
        <v>888</v>
      </c>
      <c r="KHQ29" s="152" t="s">
        <v>888</v>
      </c>
      <c r="KHR29" s="152" t="s">
        <v>888</v>
      </c>
      <c r="KHS29" s="152" t="s">
        <v>888</v>
      </c>
      <c r="KHT29" s="152" t="s">
        <v>888</v>
      </c>
      <c r="KHU29" s="152" t="s">
        <v>888</v>
      </c>
      <c r="KHV29" s="152" t="s">
        <v>888</v>
      </c>
      <c r="KHW29" s="152" t="s">
        <v>888</v>
      </c>
      <c r="KHX29" s="152" t="s">
        <v>888</v>
      </c>
      <c r="KHY29" s="152" t="s">
        <v>888</v>
      </c>
      <c r="KHZ29" s="152" t="s">
        <v>888</v>
      </c>
      <c r="KIA29" s="152" t="s">
        <v>888</v>
      </c>
      <c r="KIB29" s="152" t="s">
        <v>888</v>
      </c>
      <c r="KIC29" s="152" t="s">
        <v>888</v>
      </c>
      <c r="KID29" s="152" t="s">
        <v>888</v>
      </c>
      <c r="KIE29" s="152" t="s">
        <v>888</v>
      </c>
      <c r="KIF29" s="152" t="s">
        <v>888</v>
      </c>
      <c r="KIG29" s="152" t="s">
        <v>888</v>
      </c>
      <c r="KIH29" s="152" t="s">
        <v>888</v>
      </c>
      <c r="KII29" s="152" t="s">
        <v>888</v>
      </c>
      <c r="KIJ29" s="152" t="s">
        <v>888</v>
      </c>
      <c r="KIK29" s="152" t="s">
        <v>888</v>
      </c>
      <c r="KIL29" s="152" t="s">
        <v>888</v>
      </c>
      <c r="KIM29" s="152" t="s">
        <v>888</v>
      </c>
      <c r="KIN29" s="152" t="s">
        <v>888</v>
      </c>
      <c r="KIO29" s="152" t="s">
        <v>888</v>
      </c>
      <c r="KIP29" s="152" t="s">
        <v>888</v>
      </c>
      <c r="KIQ29" s="152" t="s">
        <v>888</v>
      </c>
      <c r="KIR29" s="152" t="s">
        <v>888</v>
      </c>
      <c r="KIS29" s="152" t="s">
        <v>888</v>
      </c>
      <c r="KIT29" s="152" t="s">
        <v>888</v>
      </c>
      <c r="KIU29" s="152" t="s">
        <v>888</v>
      </c>
      <c r="KIV29" s="152" t="s">
        <v>888</v>
      </c>
      <c r="KIW29" s="152" t="s">
        <v>888</v>
      </c>
      <c r="KIX29" s="152" t="s">
        <v>888</v>
      </c>
      <c r="KIY29" s="152" t="s">
        <v>888</v>
      </c>
      <c r="KIZ29" s="152" t="s">
        <v>888</v>
      </c>
      <c r="KJA29" s="152" t="s">
        <v>888</v>
      </c>
      <c r="KJB29" s="152" t="s">
        <v>888</v>
      </c>
      <c r="KJC29" s="152" t="s">
        <v>888</v>
      </c>
      <c r="KJD29" s="152" t="s">
        <v>888</v>
      </c>
      <c r="KJE29" s="152" t="s">
        <v>888</v>
      </c>
      <c r="KJF29" s="152" t="s">
        <v>888</v>
      </c>
      <c r="KJG29" s="152" t="s">
        <v>888</v>
      </c>
      <c r="KJH29" s="152" t="s">
        <v>888</v>
      </c>
      <c r="KJI29" s="152" t="s">
        <v>888</v>
      </c>
      <c r="KJJ29" s="152" t="s">
        <v>888</v>
      </c>
      <c r="KJK29" s="152" t="s">
        <v>888</v>
      </c>
      <c r="KJL29" s="152" t="s">
        <v>888</v>
      </c>
      <c r="KJM29" s="152" t="s">
        <v>888</v>
      </c>
      <c r="KJN29" s="152" t="s">
        <v>888</v>
      </c>
      <c r="KJO29" s="152" t="s">
        <v>888</v>
      </c>
      <c r="KJP29" s="152" t="s">
        <v>888</v>
      </c>
      <c r="KJQ29" s="152" t="s">
        <v>888</v>
      </c>
      <c r="KJR29" s="152" t="s">
        <v>888</v>
      </c>
      <c r="KJS29" s="152" t="s">
        <v>888</v>
      </c>
      <c r="KJT29" s="152" t="s">
        <v>888</v>
      </c>
      <c r="KJU29" s="152" t="s">
        <v>888</v>
      </c>
      <c r="KJV29" s="152" t="s">
        <v>888</v>
      </c>
      <c r="KJW29" s="152" t="s">
        <v>888</v>
      </c>
      <c r="KJX29" s="152" t="s">
        <v>888</v>
      </c>
      <c r="KJY29" s="152" t="s">
        <v>888</v>
      </c>
      <c r="KJZ29" s="152" t="s">
        <v>888</v>
      </c>
      <c r="KKA29" s="152" t="s">
        <v>888</v>
      </c>
      <c r="KKB29" s="152" t="s">
        <v>888</v>
      </c>
      <c r="KKC29" s="152" t="s">
        <v>888</v>
      </c>
      <c r="KKD29" s="152" t="s">
        <v>888</v>
      </c>
      <c r="KKE29" s="152" t="s">
        <v>888</v>
      </c>
      <c r="KKF29" s="152" t="s">
        <v>888</v>
      </c>
      <c r="KKG29" s="152" t="s">
        <v>888</v>
      </c>
      <c r="KKH29" s="152" t="s">
        <v>888</v>
      </c>
      <c r="KKI29" s="152" t="s">
        <v>888</v>
      </c>
      <c r="KKJ29" s="152" t="s">
        <v>888</v>
      </c>
      <c r="KKK29" s="152" t="s">
        <v>888</v>
      </c>
      <c r="KKL29" s="152" t="s">
        <v>888</v>
      </c>
      <c r="KKM29" s="152" t="s">
        <v>888</v>
      </c>
      <c r="KKN29" s="152" t="s">
        <v>888</v>
      </c>
      <c r="KKO29" s="152" t="s">
        <v>888</v>
      </c>
      <c r="KKP29" s="152" t="s">
        <v>888</v>
      </c>
      <c r="KKQ29" s="152" t="s">
        <v>888</v>
      </c>
      <c r="KKR29" s="152" t="s">
        <v>888</v>
      </c>
      <c r="KKS29" s="152" t="s">
        <v>888</v>
      </c>
      <c r="KKT29" s="152" t="s">
        <v>888</v>
      </c>
      <c r="KKU29" s="152" t="s">
        <v>888</v>
      </c>
      <c r="KKV29" s="152" t="s">
        <v>888</v>
      </c>
      <c r="KKW29" s="152" t="s">
        <v>888</v>
      </c>
      <c r="KKX29" s="152" t="s">
        <v>888</v>
      </c>
      <c r="KKY29" s="152" t="s">
        <v>888</v>
      </c>
      <c r="KKZ29" s="152" t="s">
        <v>888</v>
      </c>
      <c r="KLA29" s="152" t="s">
        <v>888</v>
      </c>
      <c r="KLB29" s="152" t="s">
        <v>888</v>
      </c>
      <c r="KLC29" s="152" t="s">
        <v>888</v>
      </c>
      <c r="KLD29" s="152" t="s">
        <v>888</v>
      </c>
      <c r="KLE29" s="152" t="s">
        <v>888</v>
      </c>
      <c r="KLF29" s="152" t="s">
        <v>888</v>
      </c>
      <c r="KLG29" s="152" t="s">
        <v>888</v>
      </c>
      <c r="KLH29" s="152" t="s">
        <v>888</v>
      </c>
      <c r="KLI29" s="152" t="s">
        <v>888</v>
      </c>
      <c r="KLJ29" s="152" t="s">
        <v>888</v>
      </c>
      <c r="KLK29" s="152" t="s">
        <v>888</v>
      </c>
      <c r="KLL29" s="152" t="s">
        <v>888</v>
      </c>
      <c r="KLM29" s="152" t="s">
        <v>888</v>
      </c>
      <c r="KLN29" s="152" t="s">
        <v>888</v>
      </c>
      <c r="KLO29" s="152" t="s">
        <v>888</v>
      </c>
      <c r="KLP29" s="152" t="s">
        <v>888</v>
      </c>
      <c r="KLQ29" s="152" t="s">
        <v>888</v>
      </c>
      <c r="KLR29" s="152" t="s">
        <v>888</v>
      </c>
      <c r="KLS29" s="152" t="s">
        <v>888</v>
      </c>
      <c r="KLT29" s="152" t="s">
        <v>888</v>
      </c>
      <c r="KLU29" s="152" t="s">
        <v>888</v>
      </c>
      <c r="KLV29" s="152" t="s">
        <v>888</v>
      </c>
      <c r="KLW29" s="152" t="s">
        <v>888</v>
      </c>
      <c r="KLX29" s="152" t="s">
        <v>888</v>
      </c>
      <c r="KLY29" s="152" t="s">
        <v>888</v>
      </c>
      <c r="KLZ29" s="152" t="s">
        <v>888</v>
      </c>
      <c r="KMA29" s="152" t="s">
        <v>888</v>
      </c>
      <c r="KMB29" s="152" t="s">
        <v>888</v>
      </c>
      <c r="KMC29" s="152" t="s">
        <v>888</v>
      </c>
      <c r="KMD29" s="152" t="s">
        <v>888</v>
      </c>
      <c r="KME29" s="152" t="s">
        <v>888</v>
      </c>
      <c r="KMF29" s="152" t="s">
        <v>888</v>
      </c>
      <c r="KMG29" s="152" t="s">
        <v>888</v>
      </c>
      <c r="KMH29" s="152" t="s">
        <v>888</v>
      </c>
      <c r="KMI29" s="152" t="s">
        <v>888</v>
      </c>
      <c r="KMJ29" s="152" t="s">
        <v>888</v>
      </c>
      <c r="KMK29" s="152" t="s">
        <v>888</v>
      </c>
      <c r="KML29" s="152" t="s">
        <v>888</v>
      </c>
      <c r="KMM29" s="152" t="s">
        <v>888</v>
      </c>
      <c r="KMN29" s="152" t="s">
        <v>888</v>
      </c>
      <c r="KMO29" s="152" t="s">
        <v>888</v>
      </c>
      <c r="KMP29" s="152" t="s">
        <v>888</v>
      </c>
      <c r="KMQ29" s="152" t="s">
        <v>888</v>
      </c>
      <c r="KMR29" s="152" t="s">
        <v>888</v>
      </c>
      <c r="KMS29" s="152" t="s">
        <v>888</v>
      </c>
      <c r="KMT29" s="152" t="s">
        <v>888</v>
      </c>
      <c r="KMU29" s="152" t="s">
        <v>888</v>
      </c>
      <c r="KMV29" s="152" t="s">
        <v>888</v>
      </c>
      <c r="KMW29" s="152" t="s">
        <v>888</v>
      </c>
      <c r="KMX29" s="152" t="s">
        <v>888</v>
      </c>
      <c r="KMY29" s="152" t="s">
        <v>888</v>
      </c>
      <c r="KMZ29" s="152" t="s">
        <v>888</v>
      </c>
      <c r="KNA29" s="152" t="s">
        <v>888</v>
      </c>
      <c r="KNB29" s="152" t="s">
        <v>888</v>
      </c>
      <c r="KNC29" s="152" t="s">
        <v>888</v>
      </c>
      <c r="KND29" s="152" t="s">
        <v>888</v>
      </c>
      <c r="KNE29" s="152" t="s">
        <v>888</v>
      </c>
      <c r="KNF29" s="152" t="s">
        <v>888</v>
      </c>
      <c r="KNG29" s="152" t="s">
        <v>888</v>
      </c>
      <c r="KNH29" s="152" t="s">
        <v>888</v>
      </c>
      <c r="KNI29" s="152" t="s">
        <v>888</v>
      </c>
      <c r="KNJ29" s="152" t="s">
        <v>888</v>
      </c>
      <c r="KNK29" s="152" t="s">
        <v>888</v>
      </c>
      <c r="KNL29" s="152" t="s">
        <v>888</v>
      </c>
      <c r="KNM29" s="152" t="s">
        <v>888</v>
      </c>
      <c r="KNN29" s="152" t="s">
        <v>888</v>
      </c>
      <c r="KNO29" s="152" t="s">
        <v>888</v>
      </c>
      <c r="KNP29" s="152" t="s">
        <v>888</v>
      </c>
      <c r="KNQ29" s="152" t="s">
        <v>888</v>
      </c>
      <c r="KNR29" s="152" t="s">
        <v>888</v>
      </c>
      <c r="KNS29" s="152" t="s">
        <v>888</v>
      </c>
      <c r="KNT29" s="152" t="s">
        <v>888</v>
      </c>
      <c r="KNU29" s="152" t="s">
        <v>888</v>
      </c>
      <c r="KNV29" s="152" t="s">
        <v>888</v>
      </c>
      <c r="KNW29" s="152" t="s">
        <v>888</v>
      </c>
      <c r="KNX29" s="152" t="s">
        <v>888</v>
      </c>
      <c r="KNY29" s="152" t="s">
        <v>888</v>
      </c>
      <c r="KNZ29" s="152" t="s">
        <v>888</v>
      </c>
      <c r="KOA29" s="152" t="s">
        <v>888</v>
      </c>
      <c r="KOB29" s="152" t="s">
        <v>888</v>
      </c>
      <c r="KOC29" s="152" t="s">
        <v>888</v>
      </c>
      <c r="KOD29" s="152" t="s">
        <v>888</v>
      </c>
      <c r="KOE29" s="152" t="s">
        <v>888</v>
      </c>
      <c r="KOF29" s="152" t="s">
        <v>888</v>
      </c>
      <c r="KOG29" s="152" t="s">
        <v>888</v>
      </c>
      <c r="KOH29" s="152" t="s">
        <v>888</v>
      </c>
      <c r="KOI29" s="152" t="s">
        <v>888</v>
      </c>
      <c r="KOJ29" s="152" t="s">
        <v>888</v>
      </c>
      <c r="KOK29" s="152" t="s">
        <v>888</v>
      </c>
      <c r="KOL29" s="152" t="s">
        <v>888</v>
      </c>
      <c r="KOM29" s="152" t="s">
        <v>888</v>
      </c>
      <c r="KON29" s="152" t="s">
        <v>888</v>
      </c>
      <c r="KOO29" s="152" t="s">
        <v>888</v>
      </c>
      <c r="KOP29" s="152" t="s">
        <v>888</v>
      </c>
      <c r="KOQ29" s="152" t="s">
        <v>888</v>
      </c>
      <c r="KOR29" s="152" t="s">
        <v>888</v>
      </c>
      <c r="KOS29" s="152" t="s">
        <v>888</v>
      </c>
      <c r="KOT29" s="152" t="s">
        <v>888</v>
      </c>
      <c r="KOU29" s="152" t="s">
        <v>888</v>
      </c>
      <c r="KOV29" s="152" t="s">
        <v>888</v>
      </c>
      <c r="KOW29" s="152" t="s">
        <v>888</v>
      </c>
      <c r="KOX29" s="152" t="s">
        <v>888</v>
      </c>
      <c r="KOY29" s="152" t="s">
        <v>888</v>
      </c>
      <c r="KOZ29" s="152" t="s">
        <v>888</v>
      </c>
      <c r="KPA29" s="152" t="s">
        <v>888</v>
      </c>
      <c r="KPB29" s="152" t="s">
        <v>888</v>
      </c>
      <c r="KPC29" s="152" t="s">
        <v>888</v>
      </c>
      <c r="KPD29" s="152" t="s">
        <v>888</v>
      </c>
      <c r="KPE29" s="152" t="s">
        <v>888</v>
      </c>
      <c r="KPF29" s="152" t="s">
        <v>888</v>
      </c>
      <c r="KPG29" s="152" t="s">
        <v>888</v>
      </c>
      <c r="KPH29" s="152" t="s">
        <v>888</v>
      </c>
      <c r="KPI29" s="152" t="s">
        <v>888</v>
      </c>
      <c r="KPJ29" s="152" t="s">
        <v>888</v>
      </c>
      <c r="KPK29" s="152" t="s">
        <v>888</v>
      </c>
      <c r="KPL29" s="152" t="s">
        <v>888</v>
      </c>
      <c r="KPM29" s="152" t="s">
        <v>888</v>
      </c>
      <c r="KPN29" s="152" t="s">
        <v>888</v>
      </c>
      <c r="KPO29" s="152" t="s">
        <v>888</v>
      </c>
      <c r="KPP29" s="152" t="s">
        <v>888</v>
      </c>
      <c r="KPQ29" s="152" t="s">
        <v>888</v>
      </c>
      <c r="KPR29" s="152" t="s">
        <v>888</v>
      </c>
      <c r="KPS29" s="152" t="s">
        <v>888</v>
      </c>
      <c r="KPT29" s="152" t="s">
        <v>888</v>
      </c>
      <c r="KPU29" s="152" t="s">
        <v>888</v>
      </c>
      <c r="KPV29" s="152" t="s">
        <v>888</v>
      </c>
      <c r="KPW29" s="152" t="s">
        <v>888</v>
      </c>
      <c r="KPX29" s="152" t="s">
        <v>888</v>
      </c>
      <c r="KPY29" s="152" t="s">
        <v>888</v>
      </c>
      <c r="KPZ29" s="152" t="s">
        <v>888</v>
      </c>
      <c r="KQA29" s="152" t="s">
        <v>888</v>
      </c>
      <c r="KQB29" s="152" t="s">
        <v>888</v>
      </c>
      <c r="KQC29" s="152" t="s">
        <v>888</v>
      </c>
      <c r="KQD29" s="152" t="s">
        <v>888</v>
      </c>
      <c r="KQE29" s="152" t="s">
        <v>888</v>
      </c>
      <c r="KQF29" s="152" t="s">
        <v>888</v>
      </c>
      <c r="KQG29" s="152" t="s">
        <v>888</v>
      </c>
      <c r="KQH29" s="152" t="s">
        <v>888</v>
      </c>
      <c r="KQI29" s="152" t="s">
        <v>888</v>
      </c>
      <c r="KQJ29" s="152" t="s">
        <v>888</v>
      </c>
      <c r="KQK29" s="152" t="s">
        <v>888</v>
      </c>
      <c r="KQL29" s="152" t="s">
        <v>888</v>
      </c>
      <c r="KQM29" s="152" t="s">
        <v>888</v>
      </c>
      <c r="KQN29" s="152" t="s">
        <v>888</v>
      </c>
      <c r="KQO29" s="152" t="s">
        <v>888</v>
      </c>
      <c r="KQP29" s="152" t="s">
        <v>888</v>
      </c>
      <c r="KQQ29" s="152" t="s">
        <v>888</v>
      </c>
      <c r="KQR29" s="152" t="s">
        <v>888</v>
      </c>
      <c r="KQS29" s="152" t="s">
        <v>888</v>
      </c>
      <c r="KQT29" s="152" t="s">
        <v>888</v>
      </c>
      <c r="KQU29" s="152" t="s">
        <v>888</v>
      </c>
      <c r="KQV29" s="152" t="s">
        <v>888</v>
      </c>
      <c r="KQW29" s="152" t="s">
        <v>888</v>
      </c>
      <c r="KQX29" s="152" t="s">
        <v>888</v>
      </c>
      <c r="KQY29" s="152" t="s">
        <v>888</v>
      </c>
      <c r="KQZ29" s="152" t="s">
        <v>888</v>
      </c>
      <c r="KRA29" s="152" t="s">
        <v>888</v>
      </c>
      <c r="KRB29" s="152" t="s">
        <v>888</v>
      </c>
      <c r="KRC29" s="152" t="s">
        <v>888</v>
      </c>
      <c r="KRD29" s="152" t="s">
        <v>888</v>
      </c>
      <c r="KRE29" s="152" t="s">
        <v>888</v>
      </c>
      <c r="KRF29" s="152" t="s">
        <v>888</v>
      </c>
      <c r="KRG29" s="152" t="s">
        <v>888</v>
      </c>
      <c r="KRH29" s="152" t="s">
        <v>888</v>
      </c>
      <c r="KRI29" s="152" t="s">
        <v>888</v>
      </c>
      <c r="KRJ29" s="152" t="s">
        <v>888</v>
      </c>
      <c r="KRK29" s="152" t="s">
        <v>888</v>
      </c>
      <c r="KRL29" s="152" t="s">
        <v>888</v>
      </c>
      <c r="KRM29" s="152" t="s">
        <v>888</v>
      </c>
      <c r="KRN29" s="152" t="s">
        <v>888</v>
      </c>
      <c r="KRO29" s="152" t="s">
        <v>888</v>
      </c>
      <c r="KRP29" s="152" t="s">
        <v>888</v>
      </c>
      <c r="KRQ29" s="152" t="s">
        <v>888</v>
      </c>
      <c r="KRR29" s="152" t="s">
        <v>888</v>
      </c>
      <c r="KRS29" s="152" t="s">
        <v>888</v>
      </c>
      <c r="KRT29" s="152" t="s">
        <v>888</v>
      </c>
      <c r="KRU29" s="152" t="s">
        <v>888</v>
      </c>
      <c r="KRV29" s="152" t="s">
        <v>888</v>
      </c>
      <c r="KRW29" s="152" t="s">
        <v>888</v>
      </c>
      <c r="KRX29" s="152" t="s">
        <v>888</v>
      </c>
      <c r="KRY29" s="152" t="s">
        <v>888</v>
      </c>
      <c r="KRZ29" s="152" t="s">
        <v>888</v>
      </c>
      <c r="KSA29" s="152" t="s">
        <v>888</v>
      </c>
      <c r="KSB29" s="152" t="s">
        <v>888</v>
      </c>
      <c r="KSC29" s="152" t="s">
        <v>888</v>
      </c>
      <c r="KSD29" s="152" t="s">
        <v>888</v>
      </c>
      <c r="KSE29" s="152" t="s">
        <v>888</v>
      </c>
      <c r="KSF29" s="152" t="s">
        <v>888</v>
      </c>
      <c r="KSG29" s="152" t="s">
        <v>888</v>
      </c>
      <c r="KSH29" s="152" t="s">
        <v>888</v>
      </c>
      <c r="KSI29" s="152" t="s">
        <v>888</v>
      </c>
      <c r="KSJ29" s="152" t="s">
        <v>888</v>
      </c>
      <c r="KSK29" s="152" t="s">
        <v>888</v>
      </c>
      <c r="KSL29" s="152" t="s">
        <v>888</v>
      </c>
      <c r="KSM29" s="152" t="s">
        <v>888</v>
      </c>
      <c r="KSN29" s="152" t="s">
        <v>888</v>
      </c>
      <c r="KSO29" s="152" t="s">
        <v>888</v>
      </c>
      <c r="KSP29" s="152" t="s">
        <v>888</v>
      </c>
      <c r="KSQ29" s="152" t="s">
        <v>888</v>
      </c>
      <c r="KSR29" s="152" t="s">
        <v>888</v>
      </c>
      <c r="KSS29" s="152" t="s">
        <v>888</v>
      </c>
      <c r="KST29" s="152" t="s">
        <v>888</v>
      </c>
      <c r="KSU29" s="152" t="s">
        <v>888</v>
      </c>
      <c r="KSV29" s="152" t="s">
        <v>888</v>
      </c>
      <c r="KSW29" s="152" t="s">
        <v>888</v>
      </c>
      <c r="KSX29" s="152" t="s">
        <v>888</v>
      </c>
      <c r="KSY29" s="152" t="s">
        <v>888</v>
      </c>
      <c r="KSZ29" s="152" t="s">
        <v>888</v>
      </c>
      <c r="KTA29" s="152" t="s">
        <v>888</v>
      </c>
      <c r="KTB29" s="152" t="s">
        <v>888</v>
      </c>
      <c r="KTC29" s="152" t="s">
        <v>888</v>
      </c>
      <c r="KTD29" s="152" t="s">
        <v>888</v>
      </c>
      <c r="KTE29" s="152" t="s">
        <v>888</v>
      </c>
      <c r="KTF29" s="152" t="s">
        <v>888</v>
      </c>
      <c r="KTG29" s="152" t="s">
        <v>888</v>
      </c>
      <c r="KTH29" s="152" t="s">
        <v>888</v>
      </c>
      <c r="KTI29" s="152" t="s">
        <v>888</v>
      </c>
      <c r="KTJ29" s="152" t="s">
        <v>888</v>
      </c>
      <c r="KTK29" s="152" t="s">
        <v>888</v>
      </c>
      <c r="KTL29" s="152" t="s">
        <v>888</v>
      </c>
      <c r="KTM29" s="152" t="s">
        <v>888</v>
      </c>
      <c r="KTN29" s="152" t="s">
        <v>888</v>
      </c>
      <c r="KTO29" s="152" t="s">
        <v>888</v>
      </c>
      <c r="KTP29" s="152" t="s">
        <v>888</v>
      </c>
      <c r="KTQ29" s="152" t="s">
        <v>888</v>
      </c>
      <c r="KTR29" s="152" t="s">
        <v>888</v>
      </c>
      <c r="KTS29" s="152" t="s">
        <v>888</v>
      </c>
      <c r="KTT29" s="152" t="s">
        <v>888</v>
      </c>
      <c r="KTU29" s="152" t="s">
        <v>888</v>
      </c>
      <c r="KTV29" s="152" t="s">
        <v>888</v>
      </c>
      <c r="KTW29" s="152" t="s">
        <v>888</v>
      </c>
      <c r="KTX29" s="152" t="s">
        <v>888</v>
      </c>
      <c r="KTY29" s="152" t="s">
        <v>888</v>
      </c>
      <c r="KTZ29" s="152" t="s">
        <v>888</v>
      </c>
      <c r="KUA29" s="152" t="s">
        <v>888</v>
      </c>
      <c r="KUB29" s="152" t="s">
        <v>888</v>
      </c>
      <c r="KUC29" s="152" t="s">
        <v>888</v>
      </c>
      <c r="KUD29" s="152" t="s">
        <v>888</v>
      </c>
      <c r="KUE29" s="152" t="s">
        <v>888</v>
      </c>
      <c r="KUF29" s="152" t="s">
        <v>888</v>
      </c>
      <c r="KUG29" s="152" t="s">
        <v>888</v>
      </c>
      <c r="KUH29" s="152" t="s">
        <v>888</v>
      </c>
      <c r="KUI29" s="152" t="s">
        <v>888</v>
      </c>
      <c r="KUJ29" s="152" t="s">
        <v>888</v>
      </c>
      <c r="KUK29" s="152" t="s">
        <v>888</v>
      </c>
      <c r="KUL29" s="152" t="s">
        <v>888</v>
      </c>
      <c r="KUM29" s="152" t="s">
        <v>888</v>
      </c>
      <c r="KUN29" s="152" t="s">
        <v>888</v>
      </c>
      <c r="KUO29" s="152" t="s">
        <v>888</v>
      </c>
      <c r="KUP29" s="152" t="s">
        <v>888</v>
      </c>
      <c r="KUQ29" s="152" t="s">
        <v>888</v>
      </c>
      <c r="KUR29" s="152" t="s">
        <v>888</v>
      </c>
      <c r="KUS29" s="152" t="s">
        <v>888</v>
      </c>
      <c r="KUT29" s="152" t="s">
        <v>888</v>
      </c>
      <c r="KUU29" s="152" t="s">
        <v>888</v>
      </c>
      <c r="KUV29" s="152" t="s">
        <v>888</v>
      </c>
      <c r="KUW29" s="152" t="s">
        <v>888</v>
      </c>
      <c r="KUX29" s="152" t="s">
        <v>888</v>
      </c>
      <c r="KUY29" s="152" t="s">
        <v>888</v>
      </c>
      <c r="KUZ29" s="152" t="s">
        <v>888</v>
      </c>
      <c r="KVA29" s="152" t="s">
        <v>888</v>
      </c>
      <c r="KVB29" s="152" t="s">
        <v>888</v>
      </c>
      <c r="KVC29" s="152" t="s">
        <v>888</v>
      </c>
      <c r="KVD29" s="152" t="s">
        <v>888</v>
      </c>
      <c r="KVE29" s="152" t="s">
        <v>888</v>
      </c>
      <c r="KVF29" s="152" t="s">
        <v>888</v>
      </c>
      <c r="KVG29" s="152" t="s">
        <v>888</v>
      </c>
      <c r="KVH29" s="152" t="s">
        <v>888</v>
      </c>
      <c r="KVI29" s="152" t="s">
        <v>888</v>
      </c>
      <c r="KVJ29" s="152" t="s">
        <v>888</v>
      </c>
      <c r="KVK29" s="152" t="s">
        <v>888</v>
      </c>
      <c r="KVL29" s="152" t="s">
        <v>888</v>
      </c>
      <c r="KVM29" s="152" t="s">
        <v>888</v>
      </c>
      <c r="KVN29" s="152" t="s">
        <v>888</v>
      </c>
      <c r="KVO29" s="152" t="s">
        <v>888</v>
      </c>
      <c r="KVP29" s="152" t="s">
        <v>888</v>
      </c>
      <c r="KVQ29" s="152" t="s">
        <v>888</v>
      </c>
      <c r="KVR29" s="152" t="s">
        <v>888</v>
      </c>
      <c r="KVS29" s="152" t="s">
        <v>888</v>
      </c>
      <c r="KVT29" s="152" t="s">
        <v>888</v>
      </c>
      <c r="KVU29" s="152" t="s">
        <v>888</v>
      </c>
      <c r="KVV29" s="152" t="s">
        <v>888</v>
      </c>
      <c r="KVW29" s="152" t="s">
        <v>888</v>
      </c>
      <c r="KVX29" s="152" t="s">
        <v>888</v>
      </c>
      <c r="KVY29" s="152" t="s">
        <v>888</v>
      </c>
      <c r="KVZ29" s="152" t="s">
        <v>888</v>
      </c>
      <c r="KWA29" s="152" t="s">
        <v>888</v>
      </c>
      <c r="KWB29" s="152" t="s">
        <v>888</v>
      </c>
      <c r="KWC29" s="152" t="s">
        <v>888</v>
      </c>
      <c r="KWD29" s="152" t="s">
        <v>888</v>
      </c>
      <c r="KWE29" s="152" t="s">
        <v>888</v>
      </c>
      <c r="KWF29" s="152" t="s">
        <v>888</v>
      </c>
      <c r="KWG29" s="152" t="s">
        <v>888</v>
      </c>
      <c r="KWH29" s="152" t="s">
        <v>888</v>
      </c>
      <c r="KWI29" s="152" t="s">
        <v>888</v>
      </c>
      <c r="KWJ29" s="152" t="s">
        <v>888</v>
      </c>
      <c r="KWK29" s="152" t="s">
        <v>888</v>
      </c>
      <c r="KWL29" s="152" t="s">
        <v>888</v>
      </c>
      <c r="KWM29" s="152" t="s">
        <v>888</v>
      </c>
      <c r="KWN29" s="152" t="s">
        <v>888</v>
      </c>
      <c r="KWO29" s="152" t="s">
        <v>888</v>
      </c>
      <c r="KWP29" s="152" t="s">
        <v>888</v>
      </c>
      <c r="KWQ29" s="152" t="s">
        <v>888</v>
      </c>
      <c r="KWR29" s="152" t="s">
        <v>888</v>
      </c>
      <c r="KWS29" s="152" t="s">
        <v>888</v>
      </c>
      <c r="KWT29" s="152" t="s">
        <v>888</v>
      </c>
      <c r="KWU29" s="152" t="s">
        <v>888</v>
      </c>
      <c r="KWV29" s="152" t="s">
        <v>888</v>
      </c>
      <c r="KWW29" s="152" t="s">
        <v>888</v>
      </c>
      <c r="KWX29" s="152" t="s">
        <v>888</v>
      </c>
      <c r="KWY29" s="152" t="s">
        <v>888</v>
      </c>
      <c r="KWZ29" s="152" t="s">
        <v>888</v>
      </c>
      <c r="KXA29" s="152" t="s">
        <v>888</v>
      </c>
      <c r="KXB29" s="152" t="s">
        <v>888</v>
      </c>
      <c r="KXC29" s="152" t="s">
        <v>888</v>
      </c>
      <c r="KXD29" s="152" t="s">
        <v>888</v>
      </c>
      <c r="KXE29" s="152" t="s">
        <v>888</v>
      </c>
      <c r="KXF29" s="152" t="s">
        <v>888</v>
      </c>
      <c r="KXG29" s="152" t="s">
        <v>888</v>
      </c>
      <c r="KXH29" s="152" t="s">
        <v>888</v>
      </c>
      <c r="KXI29" s="152" t="s">
        <v>888</v>
      </c>
      <c r="KXJ29" s="152" t="s">
        <v>888</v>
      </c>
      <c r="KXK29" s="152" t="s">
        <v>888</v>
      </c>
      <c r="KXL29" s="152" t="s">
        <v>888</v>
      </c>
      <c r="KXM29" s="152" t="s">
        <v>888</v>
      </c>
      <c r="KXN29" s="152" t="s">
        <v>888</v>
      </c>
      <c r="KXO29" s="152" t="s">
        <v>888</v>
      </c>
      <c r="KXP29" s="152" t="s">
        <v>888</v>
      </c>
      <c r="KXQ29" s="152" t="s">
        <v>888</v>
      </c>
      <c r="KXR29" s="152" t="s">
        <v>888</v>
      </c>
      <c r="KXS29" s="152" t="s">
        <v>888</v>
      </c>
      <c r="KXT29" s="152" t="s">
        <v>888</v>
      </c>
      <c r="KXU29" s="152" t="s">
        <v>888</v>
      </c>
      <c r="KXV29" s="152" t="s">
        <v>888</v>
      </c>
      <c r="KXW29" s="152" t="s">
        <v>888</v>
      </c>
      <c r="KXX29" s="152" t="s">
        <v>888</v>
      </c>
      <c r="KXY29" s="152" t="s">
        <v>888</v>
      </c>
      <c r="KXZ29" s="152" t="s">
        <v>888</v>
      </c>
      <c r="KYA29" s="152" t="s">
        <v>888</v>
      </c>
      <c r="KYB29" s="152" t="s">
        <v>888</v>
      </c>
      <c r="KYC29" s="152" t="s">
        <v>888</v>
      </c>
      <c r="KYD29" s="152" t="s">
        <v>888</v>
      </c>
      <c r="KYE29" s="152" t="s">
        <v>888</v>
      </c>
      <c r="KYF29" s="152" t="s">
        <v>888</v>
      </c>
      <c r="KYG29" s="152" t="s">
        <v>888</v>
      </c>
      <c r="KYH29" s="152" t="s">
        <v>888</v>
      </c>
      <c r="KYI29" s="152" t="s">
        <v>888</v>
      </c>
      <c r="KYJ29" s="152" t="s">
        <v>888</v>
      </c>
      <c r="KYK29" s="152" t="s">
        <v>888</v>
      </c>
      <c r="KYL29" s="152" t="s">
        <v>888</v>
      </c>
      <c r="KYM29" s="152" t="s">
        <v>888</v>
      </c>
      <c r="KYN29" s="152" t="s">
        <v>888</v>
      </c>
      <c r="KYO29" s="152" t="s">
        <v>888</v>
      </c>
      <c r="KYP29" s="152" t="s">
        <v>888</v>
      </c>
      <c r="KYQ29" s="152" t="s">
        <v>888</v>
      </c>
      <c r="KYR29" s="152" t="s">
        <v>888</v>
      </c>
      <c r="KYS29" s="152" t="s">
        <v>888</v>
      </c>
      <c r="KYT29" s="152" t="s">
        <v>888</v>
      </c>
      <c r="KYU29" s="152" t="s">
        <v>888</v>
      </c>
      <c r="KYV29" s="152" t="s">
        <v>888</v>
      </c>
      <c r="KYW29" s="152" t="s">
        <v>888</v>
      </c>
      <c r="KYX29" s="152" t="s">
        <v>888</v>
      </c>
      <c r="KYY29" s="152" t="s">
        <v>888</v>
      </c>
      <c r="KYZ29" s="152" t="s">
        <v>888</v>
      </c>
      <c r="KZA29" s="152" t="s">
        <v>888</v>
      </c>
      <c r="KZB29" s="152" t="s">
        <v>888</v>
      </c>
      <c r="KZC29" s="152" t="s">
        <v>888</v>
      </c>
      <c r="KZD29" s="152" t="s">
        <v>888</v>
      </c>
      <c r="KZE29" s="152" t="s">
        <v>888</v>
      </c>
      <c r="KZF29" s="152" t="s">
        <v>888</v>
      </c>
      <c r="KZG29" s="152" t="s">
        <v>888</v>
      </c>
      <c r="KZH29" s="152" t="s">
        <v>888</v>
      </c>
      <c r="KZI29" s="152" t="s">
        <v>888</v>
      </c>
      <c r="KZJ29" s="152" t="s">
        <v>888</v>
      </c>
      <c r="KZK29" s="152" t="s">
        <v>888</v>
      </c>
      <c r="KZL29" s="152" t="s">
        <v>888</v>
      </c>
      <c r="KZM29" s="152" t="s">
        <v>888</v>
      </c>
      <c r="KZN29" s="152" t="s">
        <v>888</v>
      </c>
      <c r="KZO29" s="152" t="s">
        <v>888</v>
      </c>
      <c r="KZP29" s="152" t="s">
        <v>888</v>
      </c>
      <c r="KZQ29" s="152" t="s">
        <v>888</v>
      </c>
      <c r="KZR29" s="152" t="s">
        <v>888</v>
      </c>
      <c r="KZS29" s="152" t="s">
        <v>888</v>
      </c>
      <c r="KZT29" s="152" t="s">
        <v>888</v>
      </c>
      <c r="KZU29" s="152" t="s">
        <v>888</v>
      </c>
      <c r="KZV29" s="152" t="s">
        <v>888</v>
      </c>
      <c r="KZW29" s="152" t="s">
        <v>888</v>
      </c>
      <c r="KZX29" s="152" t="s">
        <v>888</v>
      </c>
      <c r="KZY29" s="152" t="s">
        <v>888</v>
      </c>
      <c r="KZZ29" s="152" t="s">
        <v>888</v>
      </c>
      <c r="LAA29" s="152" t="s">
        <v>888</v>
      </c>
      <c r="LAB29" s="152" t="s">
        <v>888</v>
      </c>
      <c r="LAC29" s="152" t="s">
        <v>888</v>
      </c>
      <c r="LAD29" s="152" t="s">
        <v>888</v>
      </c>
      <c r="LAE29" s="152" t="s">
        <v>888</v>
      </c>
      <c r="LAF29" s="152" t="s">
        <v>888</v>
      </c>
      <c r="LAG29" s="152" t="s">
        <v>888</v>
      </c>
      <c r="LAH29" s="152" t="s">
        <v>888</v>
      </c>
      <c r="LAI29" s="152" t="s">
        <v>888</v>
      </c>
      <c r="LAJ29" s="152" t="s">
        <v>888</v>
      </c>
      <c r="LAK29" s="152" t="s">
        <v>888</v>
      </c>
      <c r="LAL29" s="152" t="s">
        <v>888</v>
      </c>
      <c r="LAM29" s="152" t="s">
        <v>888</v>
      </c>
      <c r="LAN29" s="152" t="s">
        <v>888</v>
      </c>
      <c r="LAO29" s="152" t="s">
        <v>888</v>
      </c>
      <c r="LAP29" s="152" t="s">
        <v>888</v>
      </c>
      <c r="LAQ29" s="152" t="s">
        <v>888</v>
      </c>
      <c r="LAR29" s="152" t="s">
        <v>888</v>
      </c>
      <c r="LAS29" s="152" t="s">
        <v>888</v>
      </c>
      <c r="LAT29" s="152" t="s">
        <v>888</v>
      </c>
      <c r="LAU29" s="152" t="s">
        <v>888</v>
      </c>
      <c r="LAV29" s="152" t="s">
        <v>888</v>
      </c>
      <c r="LAW29" s="152" t="s">
        <v>888</v>
      </c>
      <c r="LAX29" s="152" t="s">
        <v>888</v>
      </c>
      <c r="LAY29" s="152" t="s">
        <v>888</v>
      </c>
      <c r="LAZ29" s="152" t="s">
        <v>888</v>
      </c>
      <c r="LBA29" s="152" t="s">
        <v>888</v>
      </c>
      <c r="LBB29" s="152" t="s">
        <v>888</v>
      </c>
      <c r="LBC29" s="152" t="s">
        <v>888</v>
      </c>
      <c r="LBD29" s="152" t="s">
        <v>888</v>
      </c>
      <c r="LBE29" s="152" t="s">
        <v>888</v>
      </c>
      <c r="LBF29" s="152" t="s">
        <v>888</v>
      </c>
      <c r="LBG29" s="152" t="s">
        <v>888</v>
      </c>
      <c r="LBH29" s="152" t="s">
        <v>888</v>
      </c>
      <c r="LBI29" s="152" t="s">
        <v>888</v>
      </c>
      <c r="LBJ29" s="152" t="s">
        <v>888</v>
      </c>
      <c r="LBK29" s="152" t="s">
        <v>888</v>
      </c>
      <c r="LBL29" s="152" t="s">
        <v>888</v>
      </c>
      <c r="LBM29" s="152" t="s">
        <v>888</v>
      </c>
      <c r="LBN29" s="152" t="s">
        <v>888</v>
      </c>
      <c r="LBO29" s="152" t="s">
        <v>888</v>
      </c>
      <c r="LBP29" s="152" t="s">
        <v>888</v>
      </c>
      <c r="LBQ29" s="152" t="s">
        <v>888</v>
      </c>
      <c r="LBR29" s="152" t="s">
        <v>888</v>
      </c>
      <c r="LBS29" s="152" t="s">
        <v>888</v>
      </c>
      <c r="LBT29" s="152" t="s">
        <v>888</v>
      </c>
      <c r="LBU29" s="152" t="s">
        <v>888</v>
      </c>
      <c r="LBV29" s="152" t="s">
        <v>888</v>
      </c>
      <c r="LBW29" s="152" t="s">
        <v>888</v>
      </c>
      <c r="LBX29" s="152" t="s">
        <v>888</v>
      </c>
      <c r="LBY29" s="152" t="s">
        <v>888</v>
      </c>
      <c r="LBZ29" s="152" t="s">
        <v>888</v>
      </c>
      <c r="LCA29" s="152" t="s">
        <v>888</v>
      </c>
      <c r="LCB29" s="152" t="s">
        <v>888</v>
      </c>
      <c r="LCC29" s="152" t="s">
        <v>888</v>
      </c>
      <c r="LCD29" s="152" t="s">
        <v>888</v>
      </c>
      <c r="LCE29" s="152" t="s">
        <v>888</v>
      </c>
      <c r="LCF29" s="152" t="s">
        <v>888</v>
      </c>
      <c r="LCG29" s="152" t="s">
        <v>888</v>
      </c>
      <c r="LCH29" s="152" t="s">
        <v>888</v>
      </c>
      <c r="LCI29" s="152" t="s">
        <v>888</v>
      </c>
      <c r="LCJ29" s="152" t="s">
        <v>888</v>
      </c>
      <c r="LCK29" s="152" t="s">
        <v>888</v>
      </c>
      <c r="LCL29" s="152" t="s">
        <v>888</v>
      </c>
      <c r="LCM29" s="152" t="s">
        <v>888</v>
      </c>
      <c r="LCN29" s="152" t="s">
        <v>888</v>
      </c>
      <c r="LCO29" s="152" t="s">
        <v>888</v>
      </c>
      <c r="LCP29" s="152" t="s">
        <v>888</v>
      </c>
      <c r="LCQ29" s="152" t="s">
        <v>888</v>
      </c>
      <c r="LCR29" s="152" t="s">
        <v>888</v>
      </c>
      <c r="LCS29" s="152" t="s">
        <v>888</v>
      </c>
      <c r="LCT29" s="152" t="s">
        <v>888</v>
      </c>
      <c r="LCU29" s="152" t="s">
        <v>888</v>
      </c>
      <c r="LCV29" s="152" t="s">
        <v>888</v>
      </c>
      <c r="LCW29" s="152" t="s">
        <v>888</v>
      </c>
      <c r="LCX29" s="152" t="s">
        <v>888</v>
      </c>
      <c r="LCY29" s="152" t="s">
        <v>888</v>
      </c>
      <c r="LCZ29" s="152" t="s">
        <v>888</v>
      </c>
      <c r="LDA29" s="152" t="s">
        <v>888</v>
      </c>
      <c r="LDB29" s="152" t="s">
        <v>888</v>
      </c>
      <c r="LDC29" s="152" t="s">
        <v>888</v>
      </c>
      <c r="LDD29" s="152" t="s">
        <v>888</v>
      </c>
      <c r="LDE29" s="152" t="s">
        <v>888</v>
      </c>
      <c r="LDF29" s="152" t="s">
        <v>888</v>
      </c>
      <c r="LDG29" s="152" t="s">
        <v>888</v>
      </c>
      <c r="LDH29" s="152" t="s">
        <v>888</v>
      </c>
      <c r="LDI29" s="152" t="s">
        <v>888</v>
      </c>
      <c r="LDJ29" s="152" t="s">
        <v>888</v>
      </c>
      <c r="LDK29" s="152" t="s">
        <v>888</v>
      </c>
      <c r="LDL29" s="152" t="s">
        <v>888</v>
      </c>
      <c r="LDM29" s="152" t="s">
        <v>888</v>
      </c>
      <c r="LDN29" s="152" t="s">
        <v>888</v>
      </c>
      <c r="LDO29" s="152" t="s">
        <v>888</v>
      </c>
      <c r="LDP29" s="152" t="s">
        <v>888</v>
      </c>
      <c r="LDQ29" s="152" t="s">
        <v>888</v>
      </c>
      <c r="LDR29" s="152" t="s">
        <v>888</v>
      </c>
      <c r="LDS29" s="152" t="s">
        <v>888</v>
      </c>
      <c r="LDT29" s="152" t="s">
        <v>888</v>
      </c>
      <c r="LDU29" s="152" t="s">
        <v>888</v>
      </c>
      <c r="LDV29" s="152" t="s">
        <v>888</v>
      </c>
      <c r="LDW29" s="152" t="s">
        <v>888</v>
      </c>
      <c r="LDX29" s="152" t="s">
        <v>888</v>
      </c>
      <c r="LDY29" s="152" t="s">
        <v>888</v>
      </c>
      <c r="LDZ29" s="152" t="s">
        <v>888</v>
      </c>
      <c r="LEA29" s="152" t="s">
        <v>888</v>
      </c>
      <c r="LEB29" s="152" t="s">
        <v>888</v>
      </c>
      <c r="LEC29" s="152" t="s">
        <v>888</v>
      </c>
      <c r="LED29" s="152" t="s">
        <v>888</v>
      </c>
      <c r="LEE29" s="152" t="s">
        <v>888</v>
      </c>
      <c r="LEF29" s="152" t="s">
        <v>888</v>
      </c>
      <c r="LEG29" s="152" t="s">
        <v>888</v>
      </c>
      <c r="LEH29" s="152" t="s">
        <v>888</v>
      </c>
      <c r="LEI29" s="152" t="s">
        <v>888</v>
      </c>
      <c r="LEJ29" s="152" t="s">
        <v>888</v>
      </c>
      <c r="LEK29" s="152" t="s">
        <v>888</v>
      </c>
      <c r="LEL29" s="152" t="s">
        <v>888</v>
      </c>
      <c r="LEM29" s="152" t="s">
        <v>888</v>
      </c>
      <c r="LEN29" s="152" t="s">
        <v>888</v>
      </c>
      <c r="LEO29" s="152" t="s">
        <v>888</v>
      </c>
      <c r="LEP29" s="152" t="s">
        <v>888</v>
      </c>
      <c r="LEQ29" s="152" t="s">
        <v>888</v>
      </c>
      <c r="LER29" s="152" t="s">
        <v>888</v>
      </c>
      <c r="LES29" s="152" t="s">
        <v>888</v>
      </c>
      <c r="LET29" s="152" t="s">
        <v>888</v>
      </c>
      <c r="LEU29" s="152" t="s">
        <v>888</v>
      </c>
      <c r="LEV29" s="152" t="s">
        <v>888</v>
      </c>
      <c r="LEW29" s="152" t="s">
        <v>888</v>
      </c>
      <c r="LEX29" s="152" t="s">
        <v>888</v>
      </c>
      <c r="LEY29" s="152" t="s">
        <v>888</v>
      </c>
      <c r="LEZ29" s="152" t="s">
        <v>888</v>
      </c>
      <c r="LFA29" s="152" t="s">
        <v>888</v>
      </c>
      <c r="LFB29" s="152" t="s">
        <v>888</v>
      </c>
      <c r="LFC29" s="152" t="s">
        <v>888</v>
      </c>
      <c r="LFD29" s="152" t="s">
        <v>888</v>
      </c>
      <c r="LFE29" s="152" t="s">
        <v>888</v>
      </c>
      <c r="LFF29" s="152" t="s">
        <v>888</v>
      </c>
      <c r="LFG29" s="152" t="s">
        <v>888</v>
      </c>
      <c r="LFH29" s="152" t="s">
        <v>888</v>
      </c>
      <c r="LFI29" s="152" t="s">
        <v>888</v>
      </c>
      <c r="LFJ29" s="152" t="s">
        <v>888</v>
      </c>
      <c r="LFK29" s="152" t="s">
        <v>888</v>
      </c>
      <c r="LFL29" s="152" t="s">
        <v>888</v>
      </c>
      <c r="LFM29" s="152" t="s">
        <v>888</v>
      </c>
      <c r="LFN29" s="152" t="s">
        <v>888</v>
      </c>
      <c r="LFO29" s="152" t="s">
        <v>888</v>
      </c>
      <c r="LFP29" s="152" t="s">
        <v>888</v>
      </c>
      <c r="LFQ29" s="152" t="s">
        <v>888</v>
      </c>
      <c r="LFR29" s="152" t="s">
        <v>888</v>
      </c>
      <c r="LFS29" s="152" t="s">
        <v>888</v>
      </c>
      <c r="LFT29" s="152" t="s">
        <v>888</v>
      </c>
      <c r="LFU29" s="152" t="s">
        <v>888</v>
      </c>
      <c r="LFV29" s="152" t="s">
        <v>888</v>
      </c>
      <c r="LFW29" s="152" t="s">
        <v>888</v>
      </c>
      <c r="LFX29" s="152" t="s">
        <v>888</v>
      </c>
      <c r="LFY29" s="152" t="s">
        <v>888</v>
      </c>
      <c r="LFZ29" s="152" t="s">
        <v>888</v>
      </c>
      <c r="LGA29" s="152" t="s">
        <v>888</v>
      </c>
      <c r="LGB29" s="152" t="s">
        <v>888</v>
      </c>
      <c r="LGC29" s="152" t="s">
        <v>888</v>
      </c>
      <c r="LGD29" s="152" t="s">
        <v>888</v>
      </c>
      <c r="LGE29" s="152" t="s">
        <v>888</v>
      </c>
      <c r="LGF29" s="152" t="s">
        <v>888</v>
      </c>
      <c r="LGG29" s="152" t="s">
        <v>888</v>
      </c>
      <c r="LGH29" s="152" t="s">
        <v>888</v>
      </c>
      <c r="LGI29" s="152" t="s">
        <v>888</v>
      </c>
      <c r="LGJ29" s="152" t="s">
        <v>888</v>
      </c>
      <c r="LGK29" s="152" t="s">
        <v>888</v>
      </c>
      <c r="LGL29" s="152" t="s">
        <v>888</v>
      </c>
      <c r="LGM29" s="152" t="s">
        <v>888</v>
      </c>
      <c r="LGN29" s="152" t="s">
        <v>888</v>
      </c>
      <c r="LGO29" s="152" t="s">
        <v>888</v>
      </c>
      <c r="LGP29" s="152" t="s">
        <v>888</v>
      </c>
      <c r="LGQ29" s="152" t="s">
        <v>888</v>
      </c>
      <c r="LGR29" s="152" t="s">
        <v>888</v>
      </c>
      <c r="LGS29" s="152" t="s">
        <v>888</v>
      </c>
      <c r="LGT29" s="152" t="s">
        <v>888</v>
      </c>
      <c r="LGU29" s="152" t="s">
        <v>888</v>
      </c>
      <c r="LGV29" s="152" t="s">
        <v>888</v>
      </c>
      <c r="LGW29" s="152" t="s">
        <v>888</v>
      </c>
      <c r="LGX29" s="152" t="s">
        <v>888</v>
      </c>
      <c r="LGY29" s="152" t="s">
        <v>888</v>
      </c>
      <c r="LGZ29" s="152" t="s">
        <v>888</v>
      </c>
      <c r="LHA29" s="152" t="s">
        <v>888</v>
      </c>
      <c r="LHB29" s="152" t="s">
        <v>888</v>
      </c>
      <c r="LHC29" s="152" t="s">
        <v>888</v>
      </c>
      <c r="LHD29" s="152" t="s">
        <v>888</v>
      </c>
      <c r="LHE29" s="152" t="s">
        <v>888</v>
      </c>
      <c r="LHF29" s="152" t="s">
        <v>888</v>
      </c>
      <c r="LHG29" s="152" t="s">
        <v>888</v>
      </c>
      <c r="LHH29" s="152" t="s">
        <v>888</v>
      </c>
      <c r="LHI29" s="152" t="s">
        <v>888</v>
      </c>
      <c r="LHJ29" s="152" t="s">
        <v>888</v>
      </c>
      <c r="LHK29" s="152" t="s">
        <v>888</v>
      </c>
      <c r="LHL29" s="152" t="s">
        <v>888</v>
      </c>
      <c r="LHM29" s="152" t="s">
        <v>888</v>
      </c>
      <c r="LHN29" s="152" t="s">
        <v>888</v>
      </c>
      <c r="LHO29" s="152" t="s">
        <v>888</v>
      </c>
      <c r="LHP29" s="152" t="s">
        <v>888</v>
      </c>
      <c r="LHQ29" s="152" t="s">
        <v>888</v>
      </c>
      <c r="LHR29" s="152" t="s">
        <v>888</v>
      </c>
      <c r="LHS29" s="152" t="s">
        <v>888</v>
      </c>
      <c r="LHT29" s="152" t="s">
        <v>888</v>
      </c>
      <c r="LHU29" s="152" t="s">
        <v>888</v>
      </c>
      <c r="LHV29" s="152" t="s">
        <v>888</v>
      </c>
      <c r="LHW29" s="152" t="s">
        <v>888</v>
      </c>
      <c r="LHX29" s="152" t="s">
        <v>888</v>
      </c>
      <c r="LHY29" s="152" t="s">
        <v>888</v>
      </c>
      <c r="LHZ29" s="152" t="s">
        <v>888</v>
      </c>
      <c r="LIA29" s="152" t="s">
        <v>888</v>
      </c>
      <c r="LIB29" s="152" t="s">
        <v>888</v>
      </c>
      <c r="LIC29" s="152" t="s">
        <v>888</v>
      </c>
      <c r="LID29" s="152" t="s">
        <v>888</v>
      </c>
      <c r="LIE29" s="152" t="s">
        <v>888</v>
      </c>
      <c r="LIF29" s="152" t="s">
        <v>888</v>
      </c>
      <c r="LIG29" s="152" t="s">
        <v>888</v>
      </c>
      <c r="LIH29" s="152" t="s">
        <v>888</v>
      </c>
      <c r="LII29" s="152" t="s">
        <v>888</v>
      </c>
      <c r="LIJ29" s="152" t="s">
        <v>888</v>
      </c>
      <c r="LIK29" s="152" t="s">
        <v>888</v>
      </c>
      <c r="LIL29" s="152" t="s">
        <v>888</v>
      </c>
      <c r="LIM29" s="152" t="s">
        <v>888</v>
      </c>
      <c r="LIN29" s="152" t="s">
        <v>888</v>
      </c>
      <c r="LIO29" s="152" t="s">
        <v>888</v>
      </c>
      <c r="LIP29" s="152" t="s">
        <v>888</v>
      </c>
      <c r="LIQ29" s="152" t="s">
        <v>888</v>
      </c>
      <c r="LIR29" s="152" t="s">
        <v>888</v>
      </c>
      <c r="LIS29" s="152" t="s">
        <v>888</v>
      </c>
      <c r="LIT29" s="152" t="s">
        <v>888</v>
      </c>
      <c r="LIU29" s="152" t="s">
        <v>888</v>
      </c>
      <c r="LIV29" s="152" t="s">
        <v>888</v>
      </c>
      <c r="LIW29" s="152" t="s">
        <v>888</v>
      </c>
      <c r="LIX29" s="152" t="s">
        <v>888</v>
      </c>
      <c r="LIY29" s="152" t="s">
        <v>888</v>
      </c>
      <c r="LIZ29" s="152" t="s">
        <v>888</v>
      </c>
      <c r="LJA29" s="152" t="s">
        <v>888</v>
      </c>
      <c r="LJB29" s="152" t="s">
        <v>888</v>
      </c>
      <c r="LJC29" s="152" t="s">
        <v>888</v>
      </c>
      <c r="LJD29" s="152" t="s">
        <v>888</v>
      </c>
      <c r="LJE29" s="152" t="s">
        <v>888</v>
      </c>
      <c r="LJF29" s="152" t="s">
        <v>888</v>
      </c>
      <c r="LJG29" s="152" t="s">
        <v>888</v>
      </c>
      <c r="LJH29" s="152" t="s">
        <v>888</v>
      </c>
      <c r="LJI29" s="152" t="s">
        <v>888</v>
      </c>
      <c r="LJJ29" s="152" t="s">
        <v>888</v>
      </c>
      <c r="LJK29" s="152" t="s">
        <v>888</v>
      </c>
      <c r="LJL29" s="152" t="s">
        <v>888</v>
      </c>
      <c r="LJM29" s="152" t="s">
        <v>888</v>
      </c>
      <c r="LJN29" s="152" t="s">
        <v>888</v>
      </c>
      <c r="LJO29" s="152" t="s">
        <v>888</v>
      </c>
      <c r="LJP29" s="152" t="s">
        <v>888</v>
      </c>
      <c r="LJQ29" s="152" t="s">
        <v>888</v>
      </c>
      <c r="LJR29" s="152" t="s">
        <v>888</v>
      </c>
      <c r="LJS29" s="152" t="s">
        <v>888</v>
      </c>
      <c r="LJT29" s="152" t="s">
        <v>888</v>
      </c>
      <c r="LJU29" s="152" t="s">
        <v>888</v>
      </c>
      <c r="LJV29" s="152" t="s">
        <v>888</v>
      </c>
      <c r="LJW29" s="152" t="s">
        <v>888</v>
      </c>
      <c r="LJX29" s="152" t="s">
        <v>888</v>
      </c>
      <c r="LJY29" s="152" t="s">
        <v>888</v>
      </c>
      <c r="LJZ29" s="152" t="s">
        <v>888</v>
      </c>
      <c r="LKA29" s="152" t="s">
        <v>888</v>
      </c>
      <c r="LKB29" s="152" t="s">
        <v>888</v>
      </c>
      <c r="LKC29" s="152" t="s">
        <v>888</v>
      </c>
      <c r="LKD29" s="152" t="s">
        <v>888</v>
      </c>
      <c r="LKE29" s="152" t="s">
        <v>888</v>
      </c>
      <c r="LKF29" s="152" t="s">
        <v>888</v>
      </c>
      <c r="LKG29" s="152" t="s">
        <v>888</v>
      </c>
      <c r="LKH29" s="152" t="s">
        <v>888</v>
      </c>
      <c r="LKI29" s="152" t="s">
        <v>888</v>
      </c>
      <c r="LKJ29" s="152" t="s">
        <v>888</v>
      </c>
      <c r="LKK29" s="152" t="s">
        <v>888</v>
      </c>
      <c r="LKL29" s="152" t="s">
        <v>888</v>
      </c>
      <c r="LKM29" s="152" t="s">
        <v>888</v>
      </c>
      <c r="LKN29" s="152" t="s">
        <v>888</v>
      </c>
      <c r="LKO29" s="152" t="s">
        <v>888</v>
      </c>
      <c r="LKP29" s="152" t="s">
        <v>888</v>
      </c>
      <c r="LKQ29" s="152" t="s">
        <v>888</v>
      </c>
      <c r="LKR29" s="152" t="s">
        <v>888</v>
      </c>
      <c r="LKS29" s="152" t="s">
        <v>888</v>
      </c>
      <c r="LKT29" s="152" t="s">
        <v>888</v>
      </c>
      <c r="LKU29" s="152" t="s">
        <v>888</v>
      </c>
      <c r="LKV29" s="152" t="s">
        <v>888</v>
      </c>
      <c r="LKW29" s="152" t="s">
        <v>888</v>
      </c>
      <c r="LKX29" s="152" t="s">
        <v>888</v>
      </c>
      <c r="LKY29" s="152" t="s">
        <v>888</v>
      </c>
      <c r="LKZ29" s="152" t="s">
        <v>888</v>
      </c>
      <c r="LLA29" s="152" t="s">
        <v>888</v>
      </c>
      <c r="LLB29" s="152" t="s">
        <v>888</v>
      </c>
      <c r="LLC29" s="152" t="s">
        <v>888</v>
      </c>
      <c r="LLD29" s="152" t="s">
        <v>888</v>
      </c>
      <c r="LLE29" s="152" t="s">
        <v>888</v>
      </c>
      <c r="LLF29" s="152" t="s">
        <v>888</v>
      </c>
      <c r="LLG29" s="152" t="s">
        <v>888</v>
      </c>
      <c r="LLH29" s="152" t="s">
        <v>888</v>
      </c>
      <c r="LLI29" s="152" t="s">
        <v>888</v>
      </c>
      <c r="LLJ29" s="152" t="s">
        <v>888</v>
      </c>
      <c r="LLK29" s="152" t="s">
        <v>888</v>
      </c>
      <c r="LLL29" s="152" t="s">
        <v>888</v>
      </c>
      <c r="LLM29" s="152" t="s">
        <v>888</v>
      </c>
      <c r="LLN29" s="152" t="s">
        <v>888</v>
      </c>
      <c r="LLO29" s="152" t="s">
        <v>888</v>
      </c>
      <c r="LLP29" s="152" t="s">
        <v>888</v>
      </c>
      <c r="LLQ29" s="152" t="s">
        <v>888</v>
      </c>
      <c r="LLR29" s="152" t="s">
        <v>888</v>
      </c>
      <c r="LLS29" s="152" t="s">
        <v>888</v>
      </c>
      <c r="LLT29" s="152" t="s">
        <v>888</v>
      </c>
      <c r="LLU29" s="152" t="s">
        <v>888</v>
      </c>
      <c r="LLV29" s="152" t="s">
        <v>888</v>
      </c>
      <c r="LLW29" s="152" t="s">
        <v>888</v>
      </c>
      <c r="LLX29" s="152" t="s">
        <v>888</v>
      </c>
      <c r="LLY29" s="152" t="s">
        <v>888</v>
      </c>
      <c r="LLZ29" s="152" t="s">
        <v>888</v>
      </c>
      <c r="LMA29" s="152" t="s">
        <v>888</v>
      </c>
      <c r="LMB29" s="152" t="s">
        <v>888</v>
      </c>
      <c r="LMC29" s="152" t="s">
        <v>888</v>
      </c>
      <c r="LMD29" s="152" t="s">
        <v>888</v>
      </c>
      <c r="LME29" s="152" t="s">
        <v>888</v>
      </c>
      <c r="LMF29" s="152" t="s">
        <v>888</v>
      </c>
      <c r="LMG29" s="152" t="s">
        <v>888</v>
      </c>
      <c r="LMH29" s="152" t="s">
        <v>888</v>
      </c>
      <c r="LMI29" s="152" t="s">
        <v>888</v>
      </c>
      <c r="LMJ29" s="152" t="s">
        <v>888</v>
      </c>
      <c r="LMK29" s="152" t="s">
        <v>888</v>
      </c>
      <c r="LML29" s="152" t="s">
        <v>888</v>
      </c>
      <c r="LMM29" s="152" t="s">
        <v>888</v>
      </c>
      <c r="LMN29" s="152" t="s">
        <v>888</v>
      </c>
      <c r="LMO29" s="152" t="s">
        <v>888</v>
      </c>
      <c r="LMP29" s="152" t="s">
        <v>888</v>
      </c>
      <c r="LMQ29" s="152" t="s">
        <v>888</v>
      </c>
      <c r="LMR29" s="152" t="s">
        <v>888</v>
      </c>
      <c r="LMS29" s="152" t="s">
        <v>888</v>
      </c>
      <c r="LMT29" s="152" t="s">
        <v>888</v>
      </c>
      <c r="LMU29" s="152" t="s">
        <v>888</v>
      </c>
      <c r="LMV29" s="152" t="s">
        <v>888</v>
      </c>
      <c r="LMW29" s="152" t="s">
        <v>888</v>
      </c>
      <c r="LMX29" s="152" t="s">
        <v>888</v>
      </c>
      <c r="LMY29" s="152" t="s">
        <v>888</v>
      </c>
      <c r="LMZ29" s="152" t="s">
        <v>888</v>
      </c>
      <c r="LNA29" s="152" t="s">
        <v>888</v>
      </c>
      <c r="LNB29" s="152" t="s">
        <v>888</v>
      </c>
      <c r="LNC29" s="152" t="s">
        <v>888</v>
      </c>
      <c r="LND29" s="152" t="s">
        <v>888</v>
      </c>
      <c r="LNE29" s="152" t="s">
        <v>888</v>
      </c>
      <c r="LNF29" s="152" t="s">
        <v>888</v>
      </c>
      <c r="LNG29" s="152" t="s">
        <v>888</v>
      </c>
      <c r="LNH29" s="152" t="s">
        <v>888</v>
      </c>
      <c r="LNI29" s="152" t="s">
        <v>888</v>
      </c>
      <c r="LNJ29" s="152" t="s">
        <v>888</v>
      </c>
      <c r="LNK29" s="152" t="s">
        <v>888</v>
      </c>
      <c r="LNL29" s="152" t="s">
        <v>888</v>
      </c>
      <c r="LNM29" s="152" t="s">
        <v>888</v>
      </c>
      <c r="LNN29" s="152" t="s">
        <v>888</v>
      </c>
      <c r="LNO29" s="152" t="s">
        <v>888</v>
      </c>
      <c r="LNP29" s="152" t="s">
        <v>888</v>
      </c>
      <c r="LNQ29" s="152" t="s">
        <v>888</v>
      </c>
      <c r="LNR29" s="152" t="s">
        <v>888</v>
      </c>
      <c r="LNS29" s="152" t="s">
        <v>888</v>
      </c>
      <c r="LNT29" s="152" t="s">
        <v>888</v>
      </c>
      <c r="LNU29" s="152" t="s">
        <v>888</v>
      </c>
      <c r="LNV29" s="152" t="s">
        <v>888</v>
      </c>
      <c r="LNW29" s="152" t="s">
        <v>888</v>
      </c>
      <c r="LNX29" s="152" t="s">
        <v>888</v>
      </c>
      <c r="LNY29" s="152" t="s">
        <v>888</v>
      </c>
      <c r="LNZ29" s="152" t="s">
        <v>888</v>
      </c>
      <c r="LOA29" s="152" t="s">
        <v>888</v>
      </c>
      <c r="LOB29" s="152" t="s">
        <v>888</v>
      </c>
      <c r="LOC29" s="152" t="s">
        <v>888</v>
      </c>
      <c r="LOD29" s="152" t="s">
        <v>888</v>
      </c>
      <c r="LOE29" s="152" t="s">
        <v>888</v>
      </c>
      <c r="LOF29" s="152" t="s">
        <v>888</v>
      </c>
      <c r="LOG29" s="152" t="s">
        <v>888</v>
      </c>
      <c r="LOH29" s="152" t="s">
        <v>888</v>
      </c>
      <c r="LOI29" s="152" t="s">
        <v>888</v>
      </c>
      <c r="LOJ29" s="152" t="s">
        <v>888</v>
      </c>
      <c r="LOK29" s="152" t="s">
        <v>888</v>
      </c>
      <c r="LOL29" s="152" t="s">
        <v>888</v>
      </c>
      <c r="LOM29" s="152" t="s">
        <v>888</v>
      </c>
      <c r="LON29" s="152" t="s">
        <v>888</v>
      </c>
      <c r="LOO29" s="152" t="s">
        <v>888</v>
      </c>
      <c r="LOP29" s="152" t="s">
        <v>888</v>
      </c>
      <c r="LOQ29" s="152" t="s">
        <v>888</v>
      </c>
      <c r="LOR29" s="152" t="s">
        <v>888</v>
      </c>
      <c r="LOS29" s="152" t="s">
        <v>888</v>
      </c>
      <c r="LOT29" s="152" t="s">
        <v>888</v>
      </c>
      <c r="LOU29" s="152" t="s">
        <v>888</v>
      </c>
      <c r="LOV29" s="152" t="s">
        <v>888</v>
      </c>
      <c r="LOW29" s="152" t="s">
        <v>888</v>
      </c>
      <c r="LOX29" s="152" t="s">
        <v>888</v>
      </c>
      <c r="LOY29" s="152" t="s">
        <v>888</v>
      </c>
      <c r="LOZ29" s="152" t="s">
        <v>888</v>
      </c>
      <c r="LPA29" s="152" t="s">
        <v>888</v>
      </c>
      <c r="LPB29" s="152" t="s">
        <v>888</v>
      </c>
      <c r="LPC29" s="152" t="s">
        <v>888</v>
      </c>
      <c r="LPD29" s="152" t="s">
        <v>888</v>
      </c>
      <c r="LPE29" s="152" t="s">
        <v>888</v>
      </c>
      <c r="LPF29" s="152" t="s">
        <v>888</v>
      </c>
      <c r="LPG29" s="152" t="s">
        <v>888</v>
      </c>
      <c r="LPH29" s="152" t="s">
        <v>888</v>
      </c>
      <c r="LPI29" s="152" t="s">
        <v>888</v>
      </c>
      <c r="LPJ29" s="152" t="s">
        <v>888</v>
      </c>
      <c r="LPK29" s="152" t="s">
        <v>888</v>
      </c>
      <c r="LPL29" s="152" t="s">
        <v>888</v>
      </c>
      <c r="LPM29" s="152" t="s">
        <v>888</v>
      </c>
      <c r="LPN29" s="152" t="s">
        <v>888</v>
      </c>
      <c r="LPO29" s="152" t="s">
        <v>888</v>
      </c>
      <c r="LPP29" s="152" t="s">
        <v>888</v>
      </c>
      <c r="LPQ29" s="152" t="s">
        <v>888</v>
      </c>
      <c r="LPR29" s="152" t="s">
        <v>888</v>
      </c>
      <c r="LPS29" s="152" t="s">
        <v>888</v>
      </c>
      <c r="LPT29" s="152" t="s">
        <v>888</v>
      </c>
      <c r="LPU29" s="152" t="s">
        <v>888</v>
      </c>
      <c r="LPV29" s="152" t="s">
        <v>888</v>
      </c>
      <c r="LPW29" s="152" t="s">
        <v>888</v>
      </c>
      <c r="LPX29" s="152" t="s">
        <v>888</v>
      </c>
      <c r="LPY29" s="152" t="s">
        <v>888</v>
      </c>
      <c r="LPZ29" s="152" t="s">
        <v>888</v>
      </c>
      <c r="LQA29" s="152" t="s">
        <v>888</v>
      </c>
      <c r="LQB29" s="152" t="s">
        <v>888</v>
      </c>
      <c r="LQC29" s="152" t="s">
        <v>888</v>
      </c>
      <c r="LQD29" s="152" t="s">
        <v>888</v>
      </c>
      <c r="LQE29" s="152" t="s">
        <v>888</v>
      </c>
      <c r="LQF29" s="152" t="s">
        <v>888</v>
      </c>
      <c r="LQG29" s="152" t="s">
        <v>888</v>
      </c>
      <c r="LQH29" s="152" t="s">
        <v>888</v>
      </c>
      <c r="LQI29" s="152" t="s">
        <v>888</v>
      </c>
      <c r="LQJ29" s="152" t="s">
        <v>888</v>
      </c>
      <c r="LQK29" s="152" t="s">
        <v>888</v>
      </c>
      <c r="LQL29" s="152" t="s">
        <v>888</v>
      </c>
      <c r="LQM29" s="152" t="s">
        <v>888</v>
      </c>
      <c r="LQN29" s="152" t="s">
        <v>888</v>
      </c>
      <c r="LQO29" s="152" t="s">
        <v>888</v>
      </c>
      <c r="LQP29" s="152" t="s">
        <v>888</v>
      </c>
      <c r="LQQ29" s="152" t="s">
        <v>888</v>
      </c>
      <c r="LQR29" s="152" t="s">
        <v>888</v>
      </c>
      <c r="LQS29" s="152" t="s">
        <v>888</v>
      </c>
      <c r="LQT29" s="152" t="s">
        <v>888</v>
      </c>
      <c r="LQU29" s="152" t="s">
        <v>888</v>
      </c>
      <c r="LQV29" s="152" t="s">
        <v>888</v>
      </c>
      <c r="LQW29" s="152" t="s">
        <v>888</v>
      </c>
      <c r="LQX29" s="152" t="s">
        <v>888</v>
      </c>
      <c r="LQY29" s="152" t="s">
        <v>888</v>
      </c>
      <c r="LQZ29" s="152" t="s">
        <v>888</v>
      </c>
      <c r="LRA29" s="152" t="s">
        <v>888</v>
      </c>
      <c r="LRB29" s="152" t="s">
        <v>888</v>
      </c>
      <c r="LRC29" s="152" t="s">
        <v>888</v>
      </c>
      <c r="LRD29" s="152" t="s">
        <v>888</v>
      </c>
      <c r="LRE29" s="152" t="s">
        <v>888</v>
      </c>
      <c r="LRF29" s="152" t="s">
        <v>888</v>
      </c>
      <c r="LRG29" s="152" t="s">
        <v>888</v>
      </c>
      <c r="LRH29" s="152" t="s">
        <v>888</v>
      </c>
      <c r="LRI29" s="152" t="s">
        <v>888</v>
      </c>
      <c r="LRJ29" s="152" t="s">
        <v>888</v>
      </c>
      <c r="LRK29" s="152" t="s">
        <v>888</v>
      </c>
      <c r="LRL29" s="152" t="s">
        <v>888</v>
      </c>
      <c r="LRM29" s="152" t="s">
        <v>888</v>
      </c>
      <c r="LRN29" s="152" t="s">
        <v>888</v>
      </c>
      <c r="LRO29" s="152" t="s">
        <v>888</v>
      </c>
      <c r="LRP29" s="152" t="s">
        <v>888</v>
      </c>
      <c r="LRQ29" s="152" t="s">
        <v>888</v>
      </c>
      <c r="LRR29" s="152" t="s">
        <v>888</v>
      </c>
      <c r="LRS29" s="152" t="s">
        <v>888</v>
      </c>
      <c r="LRT29" s="152" t="s">
        <v>888</v>
      </c>
      <c r="LRU29" s="152" t="s">
        <v>888</v>
      </c>
      <c r="LRV29" s="152" t="s">
        <v>888</v>
      </c>
      <c r="LRW29" s="152" t="s">
        <v>888</v>
      </c>
      <c r="LRX29" s="152" t="s">
        <v>888</v>
      </c>
      <c r="LRY29" s="152" t="s">
        <v>888</v>
      </c>
      <c r="LRZ29" s="152" t="s">
        <v>888</v>
      </c>
      <c r="LSA29" s="152" t="s">
        <v>888</v>
      </c>
      <c r="LSB29" s="152" t="s">
        <v>888</v>
      </c>
      <c r="LSC29" s="152" t="s">
        <v>888</v>
      </c>
      <c r="LSD29" s="152" t="s">
        <v>888</v>
      </c>
      <c r="LSE29" s="152" t="s">
        <v>888</v>
      </c>
      <c r="LSF29" s="152" t="s">
        <v>888</v>
      </c>
      <c r="LSG29" s="152" t="s">
        <v>888</v>
      </c>
      <c r="LSH29" s="152" t="s">
        <v>888</v>
      </c>
      <c r="LSI29" s="152" t="s">
        <v>888</v>
      </c>
      <c r="LSJ29" s="152" t="s">
        <v>888</v>
      </c>
      <c r="LSK29" s="152" t="s">
        <v>888</v>
      </c>
      <c r="LSL29" s="152" t="s">
        <v>888</v>
      </c>
      <c r="LSM29" s="152" t="s">
        <v>888</v>
      </c>
      <c r="LSN29" s="152" t="s">
        <v>888</v>
      </c>
      <c r="LSO29" s="152" t="s">
        <v>888</v>
      </c>
      <c r="LSP29" s="152" t="s">
        <v>888</v>
      </c>
      <c r="LSQ29" s="152" t="s">
        <v>888</v>
      </c>
      <c r="LSR29" s="152" t="s">
        <v>888</v>
      </c>
      <c r="LSS29" s="152" t="s">
        <v>888</v>
      </c>
      <c r="LST29" s="152" t="s">
        <v>888</v>
      </c>
      <c r="LSU29" s="152" t="s">
        <v>888</v>
      </c>
      <c r="LSV29" s="152" t="s">
        <v>888</v>
      </c>
      <c r="LSW29" s="152" t="s">
        <v>888</v>
      </c>
      <c r="LSX29" s="152" t="s">
        <v>888</v>
      </c>
      <c r="LSY29" s="152" t="s">
        <v>888</v>
      </c>
      <c r="LSZ29" s="152" t="s">
        <v>888</v>
      </c>
      <c r="LTA29" s="152" t="s">
        <v>888</v>
      </c>
      <c r="LTB29" s="152" t="s">
        <v>888</v>
      </c>
      <c r="LTC29" s="152" t="s">
        <v>888</v>
      </c>
      <c r="LTD29" s="152" t="s">
        <v>888</v>
      </c>
      <c r="LTE29" s="152" t="s">
        <v>888</v>
      </c>
      <c r="LTF29" s="152" t="s">
        <v>888</v>
      </c>
      <c r="LTG29" s="152" t="s">
        <v>888</v>
      </c>
      <c r="LTH29" s="152" t="s">
        <v>888</v>
      </c>
      <c r="LTI29" s="152" t="s">
        <v>888</v>
      </c>
      <c r="LTJ29" s="152" t="s">
        <v>888</v>
      </c>
      <c r="LTK29" s="152" t="s">
        <v>888</v>
      </c>
      <c r="LTL29" s="152" t="s">
        <v>888</v>
      </c>
      <c r="LTM29" s="152" t="s">
        <v>888</v>
      </c>
      <c r="LTN29" s="152" t="s">
        <v>888</v>
      </c>
      <c r="LTO29" s="152" t="s">
        <v>888</v>
      </c>
      <c r="LTP29" s="152" t="s">
        <v>888</v>
      </c>
      <c r="LTQ29" s="152" t="s">
        <v>888</v>
      </c>
      <c r="LTR29" s="152" t="s">
        <v>888</v>
      </c>
      <c r="LTS29" s="152" t="s">
        <v>888</v>
      </c>
      <c r="LTT29" s="152" t="s">
        <v>888</v>
      </c>
      <c r="LTU29" s="152" t="s">
        <v>888</v>
      </c>
      <c r="LTV29" s="152" t="s">
        <v>888</v>
      </c>
      <c r="LTW29" s="152" t="s">
        <v>888</v>
      </c>
      <c r="LTX29" s="152" t="s">
        <v>888</v>
      </c>
      <c r="LTY29" s="152" t="s">
        <v>888</v>
      </c>
      <c r="LTZ29" s="152" t="s">
        <v>888</v>
      </c>
      <c r="LUA29" s="152" t="s">
        <v>888</v>
      </c>
      <c r="LUB29" s="152" t="s">
        <v>888</v>
      </c>
      <c r="LUC29" s="152" t="s">
        <v>888</v>
      </c>
      <c r="LUD29" s="152" t="s">
        <v>888</v>
      </c>
      <c r="LUE29" s="152" t="s">
        <v>888</v>
      </c>
      <c r="LUF29" s="152" t="s">
        <v>888</v>
      </c>
      <c r="LUG29" s="152" t="s">
        <v>888</v>
      </c>
      <c r="LUH29" s="152" t="s">
        <v>888</v>
      </c>
      <c r="LUI29" s="152" t="s">
        <v>888</v>
      </c>
      <c r="LUJ29" s="152" t="s">
        <v>888</v>
      </c>
      <c r="LUK29" s="152" t="s">
        <v>888</v>
      </c>
      <c r="LUL29" s="152" t="s">
        <v>888</v>
      </c>
      <c r="LUM29" s="152" t="s">
        <v>888</v>
      </c>
      <c r="LUN29" s="152" t="s">
        <v>888</v>
      </c>
      <c r="LUO29" s="152" t="s">
        <v>888</v>
      </c>
      <c r="LUP29" s="152" t="s">
        <v>888</v>
      </c>
      <c r="LUQ29" s="152" t="s">
        <v>888</v>
      </c>
      <c r="LUR29" s="152" t="s">
        <v>888</v>
      </c>
      <c r="LUS29" s="152" t="s">
        <v>888</v>
      </c>
      <c r="LUT29" s="152" t="s">
        <v>888</v>
      </c>
      <c r="LUU29" s="152" t="s">
        <v>888</v>
      </c>
      <c r="LUV29" s="152" t="s">
        <v>888</v>
      </c>
      <c r="LUW29" s="152" t="s">
        <v>888</v>
      </c>
      <c r="LUX29" s="152" t="s">
        <v>888</v>
      </c>
      <c r="LUY29" s="152" t="s">
        <v>888</v>
      </c>
      <c r="LUZ29" s="152" t="s">
        <v>888</v>
      </c>
      <c r="LVA29" s="152" t="s">
        <v>888</v>
      </c>
      <c r="LVB29" s="152" t="s">
        <v>888</v>
      </c>
      <c r="LVC29" s="152" t="s">
        <v>888</v>
      </c>
      <c r="LVD29" s="152" t="s">
        <v>888</v>
      </c>
      <c r="LVE29" s="152" t="s">
        <v>888</v>
      </c>
      <c r="LVF29" s="152" t="s">
        <v>888</v>
      </c>
      <c r="LVG29" s="152" t="s">
        <v>888</v>
      </c>
      <c r="LVH29" s="152" t="s">
        <v>888</v>
      </c>
      <c r="LVI29" s="152" t="s">
        <v>888</v>
      </c>
      <c r="LVJ29" s="152" t="s">
        <v>888</v>
      </c>
      <c r="LVK29" s="152" t="s">
        <v>888</v>
      </c>
      <c r="LVL29" s="152" t="s">
        <v>888</v>
      </c>
      <c r="LVM29" s="152" t="s">
        <v>888</v>
      </c>
      <c r="LVN29" s="152" t="s">
        <v>888</v>
      </c>
      <c r="LVO29" s="152" t="s">
        <v>888</v>
      </c>
      <c r="LVP29" s="152" t="s">
        <v>888</v>
      </c>
      <c r="LVQ29" s="152" t="s">
        <v>888</v>
      </c>
      <c r="LVR29" s="152" t="s">
        <v>888</v>
      </c>
      <c r="LVS29" s="152" t="s">
        <v>888</v>
      </c>
      <c r="LVT29" s="152" t="s">
        <v>888</v>
      </c>
      <c r="LVU29" s="152" t="s">
        <v>888</v>
      </c>
      <c r="LVV29" s="152" t="s">
        <v>888</v>
      </c>
      <c r="LVW29" s="152" t="s">
        <v>888</v>
      </c>
      <c r="LVX29" s="152" t="s">
        <v>888</v>
      </c>
      <c r="LVY29" s="152" t="s">
        <v>888</v>
      </c>
      <c r="LVZ29" s="152" t="s">
        <v>888</v>
      </c>
      <c r="LWA29" s="152" t="s">
        <v>888</v>
      </c>
      <c r="LWB29" s="152" t="s">
        <v>888</v>
      </c>
      <c r="LWC29" s="152" t="s">
        <v>888</v>
      </c>
      <c r="LWD29" s="152" t="s">
        <v>888</v>
      </c>
      <c r="LWE29" s="152" t="s">
        <v>888</v>
      </c>
      <c r="LWF29" s="152" t="s">
        <v>888</v>
      </c>
      <c r="LWG29" s="152" t="s">
        <v>888</v>
      </c>
      <c r="LWH29" s="152" t="s">
        <v>888</v>
      </c>
      <c r="LWI29" s="152" t="s">
        <v>888</v>
      </c>
      <c r="LWJ29" s="152" t="s">
        <v>888</v>
      </c>
      <c r="LWK29" s="152" t="s">
        <v>888</v>
      </c>
      <c r="LWL29" s="152" t="s">
        <v>888</v>
      </c>
      <c r="LWM29" s="152" t="s">
        <v>888</v>
      </c>
      <c r="LWN29" s="152" t="s">
        <v>888</v>
      </c>
      <c r="LWO29" s="152" t="s">
        <v>888</v>
      </c>
      <c r="LWP29" s="152" t="s">
        <v>888</v>
      </c>
      <c r="LWQ29" s="152" t="s">
        <v>888</v>
      </c>
      <c r="LWR29" s="152" t="s">
        <v>888</v>
      </c>
      <c r="LWS29" s="152" t="s">
        <v>888</v>
      </c>
      <c r="LWT29" s="152" t="s">
        <v>888</v>
      </c>
      <c r="LWU29" s="152" t="s">
        <v>888</v>
      </c>
      <c r="LWV29" s="152" t="s">
        <v>888</v>
      </c>
      <c r="LWW29" s="152" t="s">
        <v>888</v>
      </c>
      <c r="LWX29" s="152" t="s">
        <v>888</v>
      </c>
      <c r="LWY29" s="152" t="s">
        <v>888</v>
      </c>
      <c r="LWZ29" s="152" t="s">
        <v>888</v>
      </c>
      <c r="LXA29" s="152" t="s">
        <v>888</v>
      </c>
      <c r="LXB29" s="152" t="s">
        <v>888</v>
      </c>
      <c r="LXC29" s="152" t="s">
        <v>888</v>
      </c>
      <c r="LXD29" s="152" t="s">
        <v>888</v>
      </c>
      <c r="LXE29" s="152" t="s">
        <v>888</v>
      </c>
      <c r="LXF29" s="152" t="s">
        <v>888</v>
      </c>
      <c r="LXG29" s="152" t="s">
        <v>888</v>
      </c>
      <c r="LXH29" s="152" t="s">
        <v>888</v>
      </c>
      <c r="LXI29" s="152" t="s">
        <v>888</v>
      </c>
      <c r="LXJ29" s="152" t="s">
        <v>888</v>
      </c>
      <c r="LXK29" s="152" t="s">
        <v>888</v>
      </c>
      <c r="LXL29" s="152" t="s">
        <v>888</v>
      </c>
      <c r="LXM29" s="152" t="s">
        <v>888</v>
      </c>
      <c r="LXN29" s="152" t="s">
        <v>888</v>
      </c>
      <c r="LXO29" s="152" t="s">
        <v>888</v>
      </c>
      <c r="LXP29" s="152" t="s">
        <v>888</v>
      </c>
      <c r="LXQ29" s="152" t="s">
        <v>888</v>
      </c>
      <c r="LXR29" s="152" t="s">
        <v>888</v>
      </c>
      <c r="LXS29" s="152" t="s">
        <v>888</v>
      </c>
      <c r="LXT29" s="152" t="s">
        <v>888</v>
      </c>
      <c r="LXU29" s="152" t="s">
        <v>888</v>
      </c>
      <c r="LXV29" s="152" t="s">
        <v>888</v>
      </c>
      <c r="LXW29" s="152" t="s">
        <v>888</v>
      </c>
      <c r="LXX29" s="152" t="s">
        <v>888</v>
      </c>
      <c r="LXY29" s="152" t="s">
        <v>888</v>
      </c>
      <c r="LXZ29" s="152" t="s">
        <v>888</v>
      </c>
      <c r="LYA29" s="152" t="s">
        <v>888</v>
      </c>
      <c r="LYB29" s="152" t="s">
        <v>888</v>
      </c>
      <c r="LYC29" s="152" t="s">
        <v>888</v>
      </c>
      <c r="LYD29" s="152" t="s">
        <v>888</v>
      </c>
      <c r="LYE29" s="152" t="s">
        <v>888</v>
      </c>
      <c r="LYF29" s="152" t="s">
        <v>888</v>
      </c>
      <c r="LYG29" s="152" t="s">
        <v>888</v>
      </c>
      <c r="LYH29" s="152" t="s">
        <v>888</v>
      </c>
      <c r="LYI29" s="152" t="s">
        <v>888</v>
      </c>
      <c r="LYJ29" s="152" t="s">
        <v>888</v>
      </c>
      <c r="LYK29" s="152" t="s">
        <v>888</v>
      </c>
      <c r="LYL29" s="152" t="s">
        <v>888</v>
      </c>
      <c r="LYM29" s="152" t="s">
        <v>888</v>
      </c>
      <c r="LYN29" s="152" t="s">
        <v>888</v>
      </c>
      <c r="LYO29" s="152" t="s">
        <v>888</v>
      </c>
      <c r="LYP29" s="152" t="s">
        <v>888</v>
      </c>
      <c r="LYQ29" s="152" t="s">
        <v>888</v>
      </c>
      <c r="LYR29" s="152" t="s">
        <v>888</v>
      </c>
      <c r="LYS29" s="152" t="s">
        <v>888</v>
      </c>
      <c r="LYT29" s="152" t="s">
        <v>888</v>
      </c>
      <c r="LYU29" s="152" t="s">
        <v>888</v>
      </c>
      <c r="LYV29" s="152" t="s">
        <v>888</v>
      </c>
      <c r="LYW29" s="152" t="s">
        <v>888</v>
      </c>
      <c r="LYX29" s="152" t="s">
        <v>888</v>
      </c>
      <c r="LYY29" s="152" t="s">
        <v>888</v>
      </c>
      <c r="LYZ29" s="152" t="s">
        <v>888</v>
      </c>
      <c r="LZA29" s="152" t="s">
        <v>888</v>
      </c>
      <c r="LZB29" s="152" t="s">
        <v>888</v>
      </c>
      <c r="LZC29" s="152" t="s">
        <v>888</v>
      </c>
      <c r="LZD29" s="152" t="s">
        <v>888</v>
      </c>
      <c r="LZE29" s="152" t="s">
        <v>888</v>
      </c>
      <c r="LZF29" s="152" t="s">
        <v>888</v>
      </c>
      <c r="LZG29" s="152" t="s">
        <v>888</v>
      </c>
      <c r="LZH29" s="152" t="s">
        <v>888</v>
      </c>
      <c r="LZI29" s="152" t="s">
        <v>888</v>
      </c>
      <c r="LZJ29" s="152" t="s">
        <v>888</v>
      </c>
      <c r="LZK29" s="152" t="s">
        <v>888</v>
      </c>
      <c r="LZL29" s="152" t="s">
        <v>888</v>
      </c>
      <c r="LZM29" s="152" t="s">
        <v>888</v>
      </c>
      <c r="LZN29" s="152" t="s">
        <v>888</v>
      </c>
      <c r="LZO29" s="152" t="s">
        <v>888</v>
      </c>
      <c r="LZP29" s="152" t="s">
        <v>888</v>
      </c>
      <c r="LZQ29" s="152" t="s">
        <v>888</v>
      </c>
      <c r="LZR29" s="152" t="s">
        <v>888</v>
      </c>
      <c r="LZS29" s="152" t="s">
        <v>888</v>
      </c>
      <c r="LZT29" s="152" t="s">
        <v>888</v>
      </c>
      <c r="LZU29" s="152" t="s">
        <v>888</v>
      </c>
      <c r="LZV29" s="152" t="s">
        <v>888</v>
      </c>
      <c r="LZW29" s="152" t="s">
        <v>888</v>
      </c>
      <c r="LZX29" s="152" t="s">
        <v>888</v>
      </c>
      <c r="LZY29" s="152" t="s">
        <v>888</v>
      </c>
      <c r="LZZ29" s="152" t="s">
        <v>888</v>
      </c>
      <c r="MAA29" s="152" t="s">
        <v>888</v>
      </c>
      <c r="MAB29" s="152" t="s">
        <v>888</v>
      </c>
      <c r="MAC29" s="152" t="s">
        <v>888</v>
      </c>
      <c r="MAD29" s="152" t="s">
        <v>888</v>
      </c>
      <c r="MAE29" s="152" t="s">
        <v>888</v>
      </c>
      <c r="MAF29" s="152" t="s">
        <v>888</v>
      </c>
      <c r="MAG29" s="152" t="s">
        <v>888</v>
      </c>
      <c r="MAH29" s="152" t="s">
        <v>888</v>
      </c>
      <c r="MAI29" s="152" t="s">
        <v>888</v>
      </c>
      <c r="MAJ29" s="152" t="s">
        <v>888</v>
      </c>
      <c r="MAK29" s="152" t="s">
        <v>888</v>
      </c>
      <c r="MAL29" s="152" t="s">
        <v>888</v>
      </c>
      <c r="MAM29" s="152" t="s">
        <v>888</v>
      </c>
      <c r="MAN29" s="152" t="s">
        <v>888</v>
      </c>
      <c r="MAO29" s="152" t="s">
        <v>888</v>
      </c>
      <c r="MAP29" s="152" t="s">
        <v>888</v>
      </c>
      <c r="MAQ29" s="152" t="s">
        <v>888</v>
      </c>
      <c r="MAR29" s="152" t="s">
        <v>888</v>
      </c>
      <c r="MAS29" s="152" t="s">
        <v>888</v>
      </c>
      <c r="MAT29" s="152" t="s">
        <v>888</v>
      </c>
      <c r="MAU29" s="152" t="s">
        <v>888</v>
      </c>
      <c r="MAV29" s="152" t="s">
        <v>888</v>
      </c>
      <c r="MAW29" s="152" t="s">
        <v>888</v>
      </c>
      <c r="MAX29" s="152" t="s">
        <v>888</v>
      </c>
      <c r="MAY29" s="152" t="s">
        <v>888</v>
      </c>
      <c r="MAZ29" s="152" t="s">
        <v>888</v>
      </c>
      <c r="MBA29" s="152" t="s">
        <v>888</v>
      </c>
      <c r="MBB29" s="152" t="s">
        <v>888</v>
      </c>
      <c r="MBC29" s="152" t="s">
        <v>888</v>
      </c>
      <c r="MBD29" s="152" t="s">
        <v>888</v>
      </c>
      <c r="MBE29" s="152" t="s">
        <v>888</v>
      </c>
      <c r="MBF29" s="152" t="s">
        <v>888</v>
      </c>
      <c r="MBG29" s="152" t="s">
        <v>888</v>
      </c>
      <c r="MBH29" s="152" t="s">
        <v>888</v>
      </c>
      <c r="MBI29" s="152" t="s">
        <v>888</v>
      </c>
      <c r="MBJ29" s="152" t="s">
        <v>888</v>
      </c>
      <c r="MBK29" s="152" t="s">
        <v>888</v>
      </c>
      <c r="MBL29" s="152" t="s">
        <v>888</v>
      </c>
      <c r="MBM29" s="152" t="s">
        <v>888</v>
      </c>
      <c r="MBN29" s="152" t="s">
        <v>888</v>
      </c>
      <c r="MBO29" s="152" t="s">
        <v>888</v>
      </c>
      <c r="MBP29" s="152" t="s">
        <v>888</v>
      </c>
      <c r="MBQ29" s="152" t="s">
        <v>888</v>
      </c>
      <c r="MBR29" s="152" t="s">
        <v>888</v>
      </c>
      <c r="MBS29" s="152" t="s">
        <v>888</v>
      </c>
      <c r="MBT29" s="152" t="s">
        <v>888</v>
      </c>
      <c r="MBU29" s="152" t="s">
        <v>888</v>
      </c>
      <c r="MBV29" s="152" t="s">
        <v>888</v>
      </c>
      <c r="MBW29" s="152" t="s">
        <v>888</v>
      </c>
      <c r="MBX29" s="152" t="s">
        <v>888</v>
      </c>
      <c r="MBY29" s="152" t="s">
        <v>888</v>
      </c>
      <c r="MBZ29" s="152" t="s">
        <v>888</v>
      </c>
      <c r="MCA29" s="152" t="s">
        <v>888</v>
      </c>
      <c r="MCB29" s="152" t="s">
        <v>888</v>
      </c>
      <c r="MCC29" s="152" t="s">
        <v>888</v>
      </c>
      <c r="MCD29" s="152" t="s">
        <v>888</v>
      </c>
      <c r="MCE29" s="152" t="s">
        <v>888</v>
      </c>
      <c r="MCF29" s="152" t="s">
        <v>888</v>
      </c>
      <c r="MCG29" s="152" t="s">
        <v>888</v>
      </c>
      <c r="MCH29" s="152" t="s">
        <v>888</v>
      </c>
      <c r="MCI29" s="152" t="s">
        <v>888</v>
      </c>
      <c r="MCJ29" s="152" t="s">
        <v>888</v>
      </c>
      <c r="MCK29" s="152" t="s">
        <v>888</v>
      </c>
      <c r="MCL29" s="152" t="s">
        <v>888</v>
      </c>
      <c r="MCM29" s="152" t="s">
        <v>888</v>
      </c>
      <c r="MCN29" s="152" t="s">
        <v>888</v>
      </c>
      <c r="MCO29" s="152" t="s">
        <v>888</v>
      </c>
      <c r="MCP29" s="152" t="s">
        <v>888</v>
      </c>
      <c r="MCQ29" s="152" t="s">
        <v>888</v>
      </c>
      <c r="MCR29" s="152" t="s">
        <v>888</v>
      </c>
      <c r="MCS29" s="152" t="s">
        <v>888</v>
      </c>
      <c r="MCT29" s="152" t="s">
        <v>888</v>
      </c>
      <c r="MCU29" s="152" t="s">
        <v>888</v>
      </c>
      <c r="MCV29" s="152" t="s">
        <v>888</v>
      </c>
      <c r="MCW29" s="152" t="s">
        <v>888</v>
      </c>
      <c r="MCX29" s="152" t="s">
        <v>888</v>
      </c>
      <c r="MCY29" s="152" t="s">
        <v>888</v>
      </c>
      <c r="MCZ29" s="152" t="s">
        <v>888</v>
      </c>
      <c r="MDA29" s="152" t="s">
        <v>888</v>
      </c>
      <c r="MDB29" s="152" t="s">
        <v>888</v>
      </c>
      <c r="MDC29" s="152" t="s">
        <v>888</v>
      </c>
      <c r="MDD29" s="152" t="s">
        <v>888</v>
      </c>
      <c r="MDE29" s="152" t="s">
        <v>888</v>
      </c>
      <c r="MDF29" s="152" t="s">
        <v>888</v>
      </c>
      <c r="MDG29" s="152" t="s">
        <v>888</v>
      </c>
      <c r="MDH29" s="152" t="s">
        <v>888</v>
      </c>
      <c r="MDI29" s="152" t="s">
        <v>888</v>
      </c>
      <c r="MDJ29" s="152" t="s">
        <v>888</v>
      </c>
      <c r="MDK29" s="152" t="s">
        <v>888</v>
      </c>
      <c r="MDL29" s="152" t="s">
        <v>888</v>
      </c>
      <c r="MDM29" s="152" t="s">
        <v>888</v>
      </c>
      <c r="MDN29" s="152" t="s">
        <v>888</v>
      </c>
      <c r="MDO29" s="152" t="s">
        <v>888</v>
      </c>
      <c r="MDP29" s="152" t="s">
        <v>888</v>
      </c>
      <c r="MDQ29" s="152" t="s">
        <v>888</v>
      </c>
      <c r="MDR29" s="152" t="s">
        <v>888</v>
      </c>
      <c r="MDS29" s="152" t="s">
        <v>888</v>
      </c>
      <c r="MDT29" s="152" t="s">
        <v>888</v>
      </c>
      <c r="MDU29" s="152" t="s">
        <v>888</v>
      </c>
      <c r="MDV29" s="152" t="s">
        <v>888</v>
      </c>
      <c r="MDW29" s="152" t="s">
        <v>888</v>
      </c>
      <c r="MDX29" s="152" t="s">
        <v>888</v>
      </c>
      <c r="MDY29" s="152" t="s">
        <v>888</v>
      </c>
      <c r="MDZ29" s="152" t="s">
        <v>888</v>
      </c>
      <c r="MEA29" s="152" t="s">
        <v>888</v>
      </c>
      <c r="MEB29" s="152" t="s">
        <v>888</v>
      </c>
      <c r="MEC29" s="152" t="s">
        <v>888</v>
      </c>
      <c r="MED29" s="152" t="s">
        <v>888</v>
      </c>
      <c r="MEE29" s="152" t="s">
        <v>888</v>
      </c>
      <c r="MEF29" s="152" t="s">
        <v>888</v>
      </c>
      <c r="MEG29" s="152" t="s">
        <v>888</v>
      </c>
      <c r="MEH29" s="152" t="s">
        <v>888</v>
      </c>
      <c r="MEI29" s="152" t="s">
        <v>888</v>
      </c>
      <c r="MEJ29" s="152" t="s">
        <v>888</v>
      </c>
      <c r="MEK29" s="152" t="s">
        <v>888</v>
      </c>
      <c r="MEL29" s="152" t="s">
        <v>888</v>
      </c>
      <c r="MEM29" s="152" t="s">
        <v>888</v>
      </c>
      <c r="MEN29" s="152" t="s">
        <v>888</v>
      </c>
      <c r="MEO29" s="152" t="s">
        <v>888</v>
      </c>
      <c r="MEP29" s="152" t="s">
        <v>888</v>
      </c>
      <c r="MEQ29" s="152" t="s">
        <v>888</v>
      </c>
      <c r="MER29" s="152" t="s">
        <v>888</v>
      </c>
      <c r="MES29" s="152" t="s">
        <v>888</v>
      </c>
      <c r="MET29" s="152" t="s">
        <v>888</v>
      </c>
      <c r="MEU29" s="152" t="s">
        <v>888</v>
      </c>
      <c r="MEV29" s="152" t="s">
        <v>888</v>
      </c>
      <c r="MEW29" s="152" t="s">
        <v>888</v>
      </c>
      <c r="MEX29" s="152" t="s">
        <v>888</v>
      </c>
      <c r="MEY29" s="152" t="s">
        <v>888</v>
      </c>
      <c r="MEZ29" s="152" t="s">
        <v>888</v>
      </c>
      <c r="MFA29" s="152" t="s">
        <v>888</v>
      </c>
      <c r="MFB29" s="152" t="s">
        <v>888</v>
      </c>
      <c r="MFC29" s="152" t="s">
        <v>888</v>
      </c>
      <c r="MFD29" s="152" t="s">
        <v>888</v>
      </c>
      <c r="MFE29" s="152" t="s">
        <v>888</v>
      </c>
      <c r="MFF29" s="152" t="s">
        <v>888</v>
      </c>
      <c r="MFG29" s="152" t="s">
        <v>888</v>
      </c>
      <c r="MFH29" s="152" t="s">
        <v>888</v>
      </c>
      <c r="MFI29" s="152" t="s">
        <v>888</v>
      </c>
      <c r="MFJ29" s="152" t="s">
        <v>888</v>
      </c>
      <c r="MFK29" s="152" t="s">
        <v>888</v>
      </c>
      <c r="MFL29" s="152" t="s">
        <v>888</v>
      </c>
      <c r="MFM29" s="152" t="s">
        <v>888</v>
      </c>
      <c r="MFN29" s="152" t="s">
        <v>888</v>
      </c>
      <c r="MFO29" s="152" t="s">
        <v>888</v>
      </c>
      <c r="MFP29" s="152" t="s">
        <v>888</v>
      </c>
      <c r="MFQ29" s="152" t="s">
        <v>888</v>
      </c>
      <c r="MFR29" s="152" t="s">
        <v>888</v>
      </c>
      <c r="MFS29" s="152" t="s">
        <v>888</v>
      </c>
      <c r="MFT29" s="152" t="s">
        <v>888</v>
      </c>
      <c r="MFU29" s="152" t="s">
        <v>888</v>
      </c>
      <c r="MFV29" s="152" t="s">
        <v>888</v>
      </c>
      <c r="MFW29" s="152" t="s">
        <v>888</v>
      </c>
      <c r="MFX29" s="152" t="s">
        <v>888</v>
      </c>
      <c r="MFY29" s="152" t="s">
        <v>888</v>
      </c>
      <c r="MFZ29" s="152" t="s">
        <v>888</v>
      </c>
      <c r="MGA29" s="152" t="s">
        <v>888</v>
      </c>
      <c r="MGB29" s="152" t="s">
        <v>888</v>
      </c>
      <c r="MGC29" s="152" t="s">
        <v>888</v>
      </c>
      <c r="MGD29" s="152" t="s">
        <v>888</v>
      </c>
      <c r="MGE29" s="152" t="s">
        <v>888</v>
      </c>
      <c r="MGF29" s="152" t="s">
        <v>888</v>
      </c>
      <c r="MGG29" s="152" t="s">
        <v>888</v>
      </c>
      <c r="MGH29" s="152" t="s">
        <v>888</v>
      </c>
      <c r="MGI29" s="152" t="s">
        <v>888</v>
      </c>
      <c r="MGJ29" s="152" t="s">
        <v>888</v>
      </c>
      <c r="MGK29" s="152" t="s">
        <v>888</v>
      </c>
      <c r="MGL29" s="152" t="s">
        <v>888</v>
      </c>
      <c r="MGM29" s="152" t="s">
        <v>888</v>
      </c>
      <c r="MGN29" s="152" t="s">
        <v>888</v>
      </c>
      <c r="MGO29" s="152" t="s">
        <v>888</v>
      </c>
      <c r="MGP29" s="152" t="s">
        <v>888</v>
      </c>
      <c r="MGQ29" s="152" t="s">
        <v>888</v>
      </c>
      <c r="MGR29" s="152" t="s">
        <v>888</v>
      </c>
      <c r="MGS29" s="152" t="s">
        <v>888</v>
      </c>
      <c r="MGT29" s="152" t="s">
        <v>888</v>
      </c>
      <c r="MGU29" s="152" t="s">
        <v>888</v>
      </c>
      <c r="MGV29" s="152" t="s">
        <v>888</v>
      </c>
      <c r="MGW29" s="152" t="s">
        <v>888</v>
      </c>
      <c r="MGX29" s="152" t="s">
        <v>888</v>
      </c>
      <c r="MGY29" s="152" t="s">
        <v>888</v>
      </c>
      <c r="MGZ29" s="152" t="s">
        <v>888</v>
      </c>
      <c r="MHA29" s="152" t="s">
        <v>888</v>
      </c>
      <c r="MHB29" s="152" t="s">
        <v>888</v>
      </c>
      <c r="MHC29" s="152" t="s">
        <v>888</v>
      </c>
      <c r="MHD29" s="152" t="s">
        <v>888</v>
      </c>
      <c r="MHE29" s="152" t="s">
        <v>888</v>
      </c>
      <c r="MHF29" s="152" t="s">
        <v>888</v>
      </c>
      <c r="MHG29" s="152" t="s">
        <v>888</v>
      </c>
      <c r="MHH29" s="152" t="s">
        <v>888</v>
      </c>
      <c r="MHI29" s="152" t="s">
        <v>888</v>
      </c>
      <c r="MHJ29" s="152" t="s">
        <v>888</v>
      </c>
      <c r="MHK29" s="152" t="s">
        <v>888</v>
      </c>
      <c r="MHL29" s="152" t="s">
        <v>888</v>
      </c>
      <c r="MHM29" s="152" t="s">
        <v>888</v>
      </c>
      <c r="MHN29" s="152" t="s">
        <v>888</v>
      </c>
      <c r="MHO29" s="152" t="s">
        <v>888</v>
      </c>
      <c r="MHP29" s="152" t="s">
        <v>888</v>
      </c>
      <c r="MHQ29" s="152" t="s">
        <v>888</v>
      </c>
      <c r="MHR29" s="152" t="s">
        <v>888</v>
      </c>
      <c r="MHS29" s="152" t="s">
        <v>888</v>
      </c>
      <c r="MHT29" s="152" t="s">
        <v>888</v>
      </c>
      <c r="MHU29" s="152" t="s">
        <v>888</v>
      </c>
      <c r="MHV29" s="152" t="s">
        <v>888</v>
      </c>
      <c r="MHW29" s="152" t="s">
        <v>888</v>
      </c>
      <c r="MHX29" s="152" t="s">
        <v>888</v>
      </c>
      <c r="MHY29" s="152" t="s">
        <v>888</v>
      </c>
      <c r="MHZ29" s="152" t="s">
        <v>888</v>
      </c>
      <c r="MIA29" s="152" t="s">
        <v>888</v>
      </c>
      <c r="MIB29" s="152" t="s">
        <v>888</v>
      </c>
      <c r="MIC29" s="152" t="s">
        <v>888</v>
      </c>
      <c r="MID29" s="152" t="s">
        <v>888</v>
      </c>
      <c r="MIE29" s="152" t="s">
        <v>888</v>
      </c>
      <c r="MIF29" s="152" t="s">
        <v>888</v>
      </c>
      <c r="MIG29" s="152" t="s">
        <v>888</v>
      </c>
      <c r="MIH29" s="152" t="s">
        <v>888</v>
      </c>
      <c r="MII29" s="152" t="s">
        <v>888</v>
      </c>
      <c r="MIJ29" s="152" t="s">
        <v>888</v>
      </c>
      <c r="MIK29" s="152" t="s">
        <v>888</v>
      </c>
      <c r="MIL29" s="152" t="s">
        <v>888</v>
      </c>
      <c r="MIM29" s="152" t="s">
        <v>888</v>
      </c>
      <c r="MIN29" s="152" t="s">
        <v>888</v>
      </c>
      <c r="MIO29" s="152" t="s">
        <v>888</v>
      </c>
      <c r="MIP29" s="152" t="s">
        <v>888</v>
      </c>
      <c r="MIQ29" s="152" t="s">
        <v>888</v>
      </c>
      <c r="MIR29" s="152" t="s">
        <v>888</v>
      </c>
      <c r="MIS29" s="152" t="s">
        <v>888</v>
      </c>
      <c r="MIT29" s="152" t="s">
        <v>888</v>
      </c>
      <c r="MIU29" s="152" t="s">
        <v>888</v>
      </c>
      <c r="MIV29" s="152" t="s">
        <v>888</v>
      </c>
      <c r="MIW29" s="152" t="s">
        <v>888</v>
      </c>
      <c r="MIX29" s="152" t="s">
        <v>888</v>
      </c>
      <c r="MIY29" s="152" t="s">
        <v>888</v>
      </c>
      <c r="MIZ29" s="152" t="s">
        <v>888</v>
      </c>
      <c r="MJA29" s="152" t="s">
        <v>888</v>
      </c>
      <c r="MJB29" s="152" t="s">
        <v>888</v>
      </c>
      <c r="MJC29" s="152" t="s">
        <v>888</v>
      </c>
      <c r="MJD29" s="152" t="s">
        <v>888</v>
      </c>
      <c r="MJE29" s="152" t="s">
        <v>888</v>
      </c>
      <c r="MJF29" s="152" t="s">
        <v>888</v>
      </c>
      <c r="MJG29" s="152" t="s">
        <v>888</v>
      </c>
      <c r="MJH29" s="152" t="s">
        <v>888</v>
      </c>
      <c r="MJI29" s="152" t="s">
        <v>888</v>
      </c>
      <c r="MJJ29" s="152" t="s">
        <v>888</v>
      </c>
      <c r="MJK29" s="152" t="s">
        <v>888</v>
      </c>
      <c r="MJL29" s="152" t="s">
        <v>888</v>
      </c>
      <c r="MJM29" s="152" t="s">
        <v>888</v>
      </c>
      <c r="MJN29" s="152" t="s">
        <v>888</v>
      </c>
      <c r="MJO29" s="152" t="s">
        <v>888</v>
      </c>
      <c r="MJP29" s="152" t="s">
        <v>888</v>
      </c>
      <c r="MJQ29" s="152" t="s">
        <v>888</v>
      </c>
      <c r="MJR29" s="152" t="s">
        <v>888</v>
      </c>
      <c r="MJS29" s="152" t="s">
        <v>888</v>
      </c>
      <c r="MJT29" s="152" t="s">
        <v>888</v>
      </c>
      <c r="MJU29" s="152" t="s">
        <v>888</v>
      </c>
      <c r="MJV29" s="152" t="s">
        <v>888</v>
      </c>
      <c r="MJW29" s="152" t="s">
        <v>888</v>
      </c>
      <c r="MJX29" s="152" t="s">
        <v>888</v>
      </c>
      <c r="MJY29" s="152" t="s">
        <v>888</v>
      </c>
      <c r="MJZ29" s="152" t="s">
        <v>888</v>
      </c>
      <c r="MKA29" s="152" t="s">
        <v>888</v>
      </c>
      <c r="MKB29" s="152" t="s">
        <v>888</v>
      </c>
      <c r="MKC29" s="152" t="s">
        <v>888</v>
      </c>
      <c r="MKD29" s="152" t="s">
        <v>888</v>
      </c>
      <c r="MKE29" s="152" t="s">
        <v>888</v>
      </c>
      <c r="MKF29" s="152" t="s">
        <v>888</v>
      </c>
      <c r="MKG29" s="152" t="s">
        <v>888</v>
      </c>
      <c r="MKH29" s="152" t="s">
        <v>888</v>
      </c>
      <c r="MKI29" s="152" t="s">
        <v>888</v>
      </c>
      <c r="MKJ29" s="152" t="s">
        <v>888</v>
      </c>
      <c r="MKK29" s="152" t="s">
        <v>888</v>
      </c>
      <c r="MKL29" s="152" t="s">
        <v>888</v>
      </c>
      <c r="MKM29" s="152" t="s">
        <v>888</v>
      </c>
      <c r="MKN29" s="152" t="s">
        <v>888</v>
      </c>
      <c r="MKO29" s="152" t="s">
        <v>888</v>
      </c>
      <c r="MKP29" s="152" t="s">
        <v>888</v>
      </c>
      <c r="MKQ29" s="152" t="s">
        <v>888</v>
      </c>
      <c r="MKR29" s="152" t="s">
        <v>888</v>
      </c>
      <c r="MKS29" s="152" t="s">
        <v>888</v>
      </c>
      <c r="MKT29" s="152" t="s">
        <v>888</v>
      </c>
      <c r="MKU29" s="152" t="s">
        <v>888</v>
      </c>
      <c r="MKV29" s="152" t="s">
        <v>888</v>
      </c>
      <c r="MKW29" s="152" t="s">
        <v>888</v>
      </c>
      <c r="MKX29" s="152" t="s">
        <v>888</v>
      </c>
      <c r="MKY29" s="152" t="s">
        <v>888</v>
      </c>
      <c r="MKZ29" s="152" t="s">
        <v>888</v>
      </c>
      <c r="MLA29" s="152" t="s">
        <v>888</v>
      </c>
      <c r="MLB29" s="152" t="s">
        <v>888</v>
      </c>
      <c r="MLC29" s="152" t="s">
        <v>888</v>
      </c>
      <c r="MLD29" s="152" t="s">
        <v>888</v>
      </c>
      <c r="MLE29" s="152" t="s">
        <v>888</v>
      </c>
      <c r="MLF29" s="152" t="s">
        <v>888</v>
      </c>
      <c r="MLG29" s="152" t="s">
        <v>888</v>
      </c>
      <c r="MLH29" s="152" t="s">
        <v>888</v>
      </c>
      <c r="MLI29" s="152" t="s">
        <v>888</v>
      </c>
      <c r="MLJ29" s="152" t="s">
        <v>888</v>
      </c>
      <c r="MLK29" s="152" t="s">
        <v>888</v>
      </c>
      <c r="MLL29" s="152" t="s">
        <v>888</v>
      </c>
      <c r="MLM29" s="152" t="s">
        <v>888</v>
      </c>
      <c r="MLN29" s="152" t="s">
        <v>888</v>
      </c>
      <c r="MLO29" s="152" t="s">
        <v>888</v>
      </c>
      <c r="MLP29" s="152" t="s">
        <v>888</v>
      </c>
      <c r="MLQ29" s="152" t="s">
        <v>888</v>
      </c>
      <c r="MLR29" s="152" t="s">
        <v>888</v>
      </c>
      <c r="MLS29" s="152" t="s">
        <v>888</v>
      </c>
      <c r="MLT29" s="152" t="s">
        <v>888</v>
      </c>
      <c r="MLU29" s="152" t="s">
        <v>888</v>
      </c>
      <c r="MLV29" s="152" t="s">
        <v>888</v>
      </c>
      <c r="MLW29" s="152" t="s">
        <v>888</v>
      </c>
      <c r="MLX29" s="152" t="s">
        <v>888</v>
      </c>
      <c r="MLY29" s="152" t="s">
        <v>888</v>
      </c>
      <c r="MLZ29" s="152" t="s">
        <v>888</v>
      </c>
      <c r="MMA29" s="152" t="s">
        <v>888</v>
      </c>
      <c r="MMB29" s="152" t="s">
        <v>888</v>
      </c>
      <c r="MMC29" s="152" t="s">
        <v>888</v>
      </c>
      <c r="MMD29" s="152" t="s">
        <v>888</v>
      </c>
      <c r="MME29" s="152" t="s">
        <v>888</v>
      </c>
      <c r="MMF29" s="152" t="s">
        <v>888</v>
      </c>
      <c r="MMG29" s="152" t="s">
        <v>888</v>
      </c>
      <c r="MMH29" s="152" t="s">
        <v>888</v>
      </c>
      <c r="MMI29" s="152" t="s">
        <v>888</v>
      </c>
      <c r="MMJ29" s="152" t="s">
        <v>888</v>
      </c>
      <c r="MMK29" s="152" t="s">
        <v>888</v>
      </c>
      <c r="MML29" s="152" t="s">
        <v>888</v>
      </c>
      <c r="MMM29" s="152" t="s">
        <v>888</v>
      </c>
      <c r="MMN29" s="152" t="s">
        <v>888</v>
      </c>
      <c r="MMO29" s="152" t="s">
        <v>888</v>
      </c>
      <c r="MMP29" s="152" t="s">
        <v>888</v>
      </c>
      <c r="MMQ29" s="152" t="s">
        <v>888</v>
      </c>
      <c r="MMR29" s="152" t="s">
        <v>888</v>
      </c>
      <c r="MMS29" s="152" t="s">
        <v>888</v>
      </c>
      <c r="MMT29" s="152" t="s">
        <v>888</v>
      </c>
      <c r="MMU29" s="152" t="s">
        <v>888</v>
      </c>
      <c r="MMV29" s="152" t="s">
        <v>888</v>
      </c>
      <c r="MMW29" s="152" t="s">
        <v>888</v>
      </c>
      <c r="MMX29" s="152" t="s">
        <v>888</v>
      </c>
      <c r="MMY29" s="152" t="s">
        <v>888</v>
      </c>
      <c r="MMZ29" s="152" t="s">
        <v>888</v>
      </c>
      <c r="MNA29" s="152" t="s">
        <v>888</v>
      </c>
      <c r="MNB29" s="152" t="s">
        <v>888</v>
      </c>
      <c r="MNC29" s="152" t="s">
        <v>888</v>
      </c>
      <c r="MND29" s="152" t="s">
        <v>888</v>
      </c>
      <c r="MNE29" s="152" t="s">
        <v>888</v>
      </c>
      <c r="MNF29" s="152" t="s">
        <v>888</v>
      </c>
      <c r="MNG29" s="152" t="s">
        <v>888</v>
      </c>
      <c r="MNH29" s="152" t="s">
        <v>888</v>
      </c>
      <c r="MNI29" s="152" t="s">
        <v>888</v>
      </c>
      <c r="MNJ29" s="152" t="s">
        <v>888</v>
      </c>
      <c r="MNK29" s="152" t="s">
        <v>888</v>
      </c>
      <c r="MNL29" s="152" t="s">
        <v>888</v>
      </c>
      <c r="MNM29" s="152" t="s">
        <v>888</v>
      </c>
      <c r="MNN29" s="152" t="s">
        <v>888</v>
      </c>
      <c r="MNO29" s="152" t="s">
        <v>888</v>
      </c>
      <c r="MNP29" s="152" t="s">
        <v>888</v>
      </c>
      <c r="MNQ29" s="152" t="s">
        <v>888</v>
      </c>
      <c r="MNR29" s="152" t="s">
        <v>888</v>
      </c>
      <c r="MNS29" s="152" t="s">
        <v>888</v>
      </c>
      <c r="MNT29" s="152" t="s">
        <v>888</v>
      </c>
      <c r="MNU29" s="152" t="s">
        <v>888</v>
      </c>
      <c r="MNV29" s="152" t="s">
        <v>888</v>
      </c>
      <c r="MNW29" s="152" t="s">
        <v>888</v>
      </c>
      <c r="MNX29" s="152" t="s">
        <v>888</v>
      </c>
      <c r="MNY29" s="152" t="s">
        <v>888</v>
      </c>
      <c r="MNZ29" s="152" t="s">
        <v>888</v>
      </c>
      <c r="MOA29" s="152" t="s">
        <v>888</v>
      </c>
      <c r="MOB29" s="152" t="s">
        <v>888</v>
      </c>
      <c r="MOC29" s="152" t="s">
        <v>888</v>
      </c>
      <c r="MOD29" s="152" t="s">
        <v>888</v>
      </c>
      <c r="MOE29" s="152" t="s">
        <v>888</v>
      </c>
      <c r="MOF29" s="152" t="s">
        <v>888</v>
      </c>
      <c r="MOG29" s="152" t="s">
        <v>888</v>
      </c>
      <c r="MOH29" s="152" t="s">
        <v>888</v>
      </c>
      <c r="MOI29" s="152" t="s">
        <v>888</v>
      </c>
      <c r="MOJ29" s="152" t="s">
        <v>888</v>
      </c>
      <c r="MOK29" s="152" t="s">
        <v>888</v>
      </c>
      <c r="MOL29" s="152" t="s">
        <v>888</v>
      </c>
      <c r="MOM29" s="152" t="s">
        <v>888</v>
      </c>
      <c r="MON29" s="152" t="s">
        <v>888</v>
      </c>
      <c r="MOO29" s="152" t="s">
        <v>888</v>
      </c>
      <c r="MOP29" s="152" t="s">
        <v>888</v>
      </c>
      <c r="MOQ29" s="152" t="s">
        <v>888</v>
      </c>
      <c r="MOR29" s="152" t="s">
        <v>888</v>
      </c>
      <c r="MOS29" s="152" t="s">
        <v>888</v>
      </c>
      <c r="MOT29" s="152" t="s">
        <v>888</v>
      </c>
      <c r="MOU29" s="152" t="s">
        <v>888</v>
      </c>
      <c r="MOV29" s="152" t="s">
        <v>888</v>
      </c>
      <c r="MOW29" s="152" t="s">
        <v>888</v>
      </c>
      <c r="MOX29" s="152" t="s">
        <v>888</v>
      </c>
      <c r="MOY29" s="152" t="s">
        <v>888</v>
      </c>
      <c r="MOZ29" s="152" t="s">
        <v>888</v>
      </c>
      <c r="MPA29" s="152" t="s">
        <v>888</v>
      </c>
      <c r="MPB29" s="152" t="s">
        <v>888</v>
      </c>
      <c r="MPC29" s="152" t="s">
        <v>888</v>
      </c>
      <c r="MPD29" s="152" t="s">
        <v>888</v>
      </c>
      <c r="MPE29" s="152" t="s">
        <v>888</v>
      </c>
      <c r="MPF29" s="152" t="s">
        <v>888</v>
      </c>
      <c r="MPG29" s="152" t="s">
        <v>888</v>
      </c>
      <c r="MPH29" s="152" t="s">
        <v>888</v>
      </c>
      <c r="MPI29" s="152" t="s">
        <v>888</v>
      </c>
      <c r="MPJ29" s="152" t="s">
        <v>888</v>
      </c>
      <c r="MPK29" s="152" t="s">
        <v>888</v>
      </c>
      <c r="MPL29" s="152" t="s">
        <v>888</v>
      </c>
      <c r="MPM29" s="152" t="s">
        <v>888</v>
      </c>
      <c r="MPN29" s="152" t="s">
        <v>888</v>
      </c>
      <c r="MPO29" s="152" t="s">
        <v>888</v>
      </c>
      <c r="MPP29" s="152" t="s">
        <v>888</v>
      </c>
      <c r="MPQ29" s="152" t="s">
        <v>888</v>
      </c>
      <c r="MPR29" s="152" t="s">
        <v>888</v>
      </c>
      <c r="MPS29" s="152" t="s">
        <v>888</v>
      </c>
      <c r="MPT29" s="152" t="s">
        <v>888</v>
      </c>
      <c r="MPU29" s="152" t="s">
        <v>888</v>
      </c>
      <c r="MPV29" s="152" t="s">
        <v>888</v>
      </c>
      <c r="MPW29" s="152" t="s">
        <v>888</v>
      </c>
      <c r="MPX29" s="152" t="s">
        <v>888</v>
      </c>
      <c r="MPY29" s="152" t="s">
        <v>888</v>
      </c>
      <c r="MPZ29" s="152" t="s">
        <v>888</v>
      </c>
      <c r="MQA29" s="152" t="s">
        <v>888</v>
      </c>
      <c r="MQB29" s="152" t="s">
        <v>888</v>
      </c>
      <c r="MQC29" s="152" t="s">
        <v>888</v>
      </c>
      <c r="MQD29" s="152" t="s">
        <v>888</v>
      </c>
      <c r="MQE29" s="152" t="s">
        <v>888</v>
      </c>
      <c r="MQF29" s="152" t="s">
        <v>888</v>
      </c>
      <c r="MQG29" s="152" t="s">
        <v>888</v>
      </c>
      <c r="MQH29" s="152" t="s">
        <v>888</v>
      </c>
      <c r="MQI29" s="152" t="s">
        <v>888</v>
      </c>
      <c r="MQJ29" s="152" t="s">
        <v>888</v>
      </c>
      <c r="MQK29" s="152" t="s">
        <v>888</v>
      </c>
      <c r="MQL29" s="152" t="s">
        <v>888</v>
      </c>
      <c r="MQM29" s="152" t="s">
        <v>888</v>
      </c>
      <c r="MQN29" s="152" t="s">
        <v>888</v>
      </c>
      <c r="MQO29" s="152" t="s">
        <v>888</v>
      </c>
      <c r="MQP29" s="152" t="s">
        <v>888</v>
      </c>
      <c r="MQQ29" s="152" t="s">
        <v>888</v>
      </c>
      <c r="MQR29" s="152" t="s">
        <v>888</v>
      </c>
      <c r="MQS29" s="152" t="s">
        <v>888</v>
      </c>
      <c r="MQT29" s="152" t="s">
        <v>888</v>
      </c>
      <c r="MQU29" s="152" t="s">
        <v>888</v>
      </c>
      <c r="MQV29" s="152" t="s">
        <v>888</v>
      </c>
      <c r="MQW29" s="152" t="s">
        <v>888</v>
      </c>
      <c r="MQX29" s="152" t="s">
        <v>888</v>
      </c>
      <c r="MQY29" s="152" t="s">
        <v>888</v>
      </c>
      <c r="MQZ29" s="152" t="s">
        <v>888</v>
      </c>
      <c r="MRA29" s="152" t="s">
        <v>888</v>
      </c>
      <c r="MRB29" s="152" t="s">
        <v>888</v>
      </c>
      <c r="MRC29" s="152" t="s">
        <v>888</v>
      </c>
      <c r="MRD29" s="152" t="s">
        <v>888</v>
      </c>
      <c r="MRE29" s="152" t="s">
        <v>888</v>
      </c>
      <c r="MRF29" s="152" t="s">
        <v>888</v>
      </c>
      <c r="MRG29" s="152" t="s">
        <v>888</v>
      </c>
      <c r="MRH29" s="152" t="s">
        <v>888</v>
      </c>
      <c r="MRI29" s="152" t="s">
        <v>888</v>
      </c>
      <c r="MRJ29" s="152" t="s">
        <v>888</v>
      </c>
      <c r="MRK29" s="152" t="s">
        <v>888</v>
      </c>
      <c r="MRL29" s="152" t="s">
        <v>888</v>
      </c>
      <c r="MRM29" s="152" t="s">
        <v>888</v>
      </c>
      <c r="MRN29" s="152" t="s">
        <v>888</v>
      </c>
      <c r="MRO29" s="152" t="s">
        <v>888</v>
      </c>
      <c r="MRP29" s="152" t="s">
        <v>888</v>
      </c>
      <c r="MRQ29" s="152" t="s">
        <v>888</v>
      </c>
      <c r="MRR29" s="152" t="s">
        <v>888</v>
      </c>
      <c r="MRS29" s="152" t="s">
        <v>888</v>
      </c>
      <c r="MRT29" s="152" t="s">
        <v>888</v>
      </c>
      <c r="MRU29" s="152" t="s">
        <v>888</v>
      </c>
      <c r="MRV29" s="152" t="s">
        <v>888</v>
      </c>
      <c r="MRW29" s="152" t="s">
        <v>888</v>
      </c>
      <c r="MRX29" s="152" t="s">
        <v>888</v>
      </c>
      <c r="MRY29" s="152" t="s">
        <v>888</v>
      </c>
      <c r="MRZ29" s="152" t="s">
        <v>888</v>
      </c>
      <c r="MSA29" s="152" t="s">
        <v>888</v>
      </c>
      <c r="MSB29" s="152" t="s">
        <v>888</v>
      </c>
      <c r="MSC29" s="152" t="s">
        <v>888</v>
      </c>
      <c r="MSD29" s="152" t="s">
        <v>888</v>
      </c>
      <c r="MSE29" s="152" t="s">
        <v>888</v>
      </c>
      <c r="MSF29" s="152" t="s">
        <v>888</v>
      </c>
      <c r="MSG29" s="152" t="s">
        <v>888</v>
      </c>
      <c r="MSH29" s="152" t="s">
        <v>888</v>
      </c>
      <c r="MSI29" s="152" t="s">
        <v>888</v>
      </c>
      <c r="MSJ29" s="152" t="s">
        <v>888</v>
      </c>
      <c r="MSK29" s="152" t="s">
        <v>888</v>
      </c>
      <c r="MSL29" s="152" t="s">
        <v>888</v>
      </c>
      <c r="MSM29" s="152" t="s">
        <v>888</v>
      </c>
      <c r="MSN29" s="152" t="s">
        <v>888</v>
      </c>
      <c r="MSO29" s="152" t="s">
        <v>888</v>
      </c>
      <c r="MSP29" s="152" t="s">
        <v>888</v>
      </c>
      <c r="MSQ29" s="152" t="s">
        <v>888</v>
      </c>
      <c r="MSR29" s="152" t="s">
        <v>888</v>
      </c>
      <c r="MSS29" s="152" t="s">
        <v>888</v>
      </c>
      <c r="MST29" s="152" t="s">
        <v>888</v>
      </c>
      <c r="MSU29" s="152" t="s">
        <v>888</v>
      </c>
      <c r="MSV29" s="152" t="s">
        <v>888</v>
      </c>
      <c r="MSW29" s="152" t="s">
        <v>888</v>
      </c>
      <c r="MSX29" s="152" t="s">
        <v>888</v>
      </c>
      <c r="MSY29" s="152" t="s">
        <v>888</v>
      </c>
      <c r="MSZ29" s="152" t="s">
        <v>888</v>
      </c>
      <c r="MTA29" s="152" t="s">
        <v>888</v>
      </c>
      <c r="MTB29" s="152" t="s">
        <v>888</v>
      </c>
      <c r="MTC29" s="152" t="s">
        <v>888</v>
      </c>
      <c r="MTD29" s="152" t="s">
        <v>888</v>
      </c>
      <c r="MTE29" s="152" t="s">
        <v>888</v>
      </c>
      <c r="MTF29" s="152" t="s">
        <v>888</v>
      </c>
      <c r="MTG29" s="152" t="s">
        <v>888</v>
      </c>
      <c r="MTH29" s="152" t="s">
        <v>888</v>
      </c>
      <c r="MTI29" s="152" t="s">
        <v>888</v>
      </c>
      <c r="MTJ29" s="152" t="s">
        <v>888</v>
      </c>
      <c r="MTK29" s="152" t="s">
        <v>888</v>
      </c>
      <c r="MTL29" s="152" t="s">
        <v>888</v>
      </c>
      <c r="MTM29" s="152" t="s">
        <v>888</v>
      </c>
      <c r="MTN29" s="152" t="s">
        <v>888</v>
      </c>
      <c r="MTO29" s="152" t="s">
        <v>888</v>
      </c>
      <c r="MTP29" s="152" t="s">
        <v>888</v>
      </c>
      <c r="MTQ29" s="152" t="s">
        <v>888</v>
      </c>
      <c r="MTR29" s="152" t="s">
        <v>888</v>
      </c>
      <c r="MTS29" s="152" t="s">
        <v>888</v>
      </c>
      <c r="MTT29" s="152" t="s">
        <v>888</v>
      </c>
      <c r="MTU29" s="152" t="s">
        <v>888</v>
      </c>
      <c r="MTV29" s="152" t="s">
        <v>888</v>
      </c>
      <c r="MTW29" s="152" t="s">
        <v>888</v>
      </c>
      <c r="MTX29" s="152" t="s">
        <v>888</v>
      </c>
      <c r="MTY29" s="152" t="s">
        <v>888</v>
      </c>
      <c r="MTZ29" s="152" t="s">
        <v>888</v>
      </c>
      <c r="MUA29" s="152" t="s">
        <v>888</v>
      </c>
      <c r="MUB29" s="152" t="s">
        <v>888</v>
      </c>
      <c r="MUC29" s="152" t="s">
        <v>888</v>
      </c>
      <c r="MUD29" s="152" t="s">
        <v>888</v>
      </c>
      <c r="MUE29" s="152" t="s">
        <v>888</v>
      </c>
      <c r="MUF29" s="152" t="s">
        <v>888</v>
      </c>
      <c r="MUG29" s="152" t="s">
        <v>888</v>
      </c>
      <c r="MUH29" s="152" t="s">
        <v>888</v>
      </c>
      <c r="MUI29" s="152" t="s">
        <v>888</v>
      </c>
      <c r="MUJ29" s="152" t="s">
        <v>888</v>
      </c>
      <c r="MUK29" s="152" t="s">
        <v>888</v>
      </c>
      <c r="MUL29" s="152" t="s">
        <v>888</v>
      </c>
      <c r="MUM29" s="152" t="s">
        <v>888</v>
      </c>
      <c r="MUN29" s="152" t="s">
        <v>888</v>
      </c>
      <c r="MUO29" s="152" t="s">
        <v>888</v>
      </c>
      <c r="MUP29" s="152" t="s">
        <v>888</v>
      </c>
      <c r="MUQ29" s="152" t="s">
        <v>888</v>
      </c>
      <c r="MUR29" s="152" t="s">
        <v>888</v>
      </c>
      <c r="MUS29" s="152" t="s">
        <v>888</v>
      </c>
      <c r="MUT29" s="152" t="s">
        <v>888</v>
      </c>
      <c r="MUU29" s="152" t="s">
        <v>888</v>
      </c>
      <c r="MUV29" s="152" t="s">
        <v>888</v>
      </c>
      <c r="MUW29" s="152" t="s">
        <v>888</v>
      </c>
      <c r="MUX29" s="152" t="s">
        <v>888</v>
      </c>
      <c r="MUY29" s="152" t="s">
        <v>888</v>
      </c>
      <c r="MUZ29" s="152" t="s">
        <v>888</v>
      </c>
      <c r="MVA29" s="152" t="s">
        <v>888</v>
      </c>
      <c r="MVB29" s="152" t="s">
        <v>888</v>
      </c>
      <c r="MVC29" s="152" t="s">
        <v>888</v>
      </c>
      <c r="MVD29" s="152" t="s">
        <v>888</v>
      </c>
      <c r="MVE29" s="152" t="s">
        <v>888</v>
      </c>
      <c r="MVF29" s="152" t="s">
        <v>888</v>
      </c>
      <c r="MVG29" s="152" t="s">
        <v>888</v>
      </c>
      <c r="MVH29" s="152" t="s">
        <v>888</v>
      </c>
      <c r="MVI29" s="152" t="s">
        <v>888</v>
      </c>
      <c r="MVJ29" s="152" t="s">
        <v>888</v>
      </c>
      <c r="MVK29" s="152" t="s">
        <v>888</v>
      </c>
      <c r="MVL29" s="152" t="s">
        <v>888</v>
      </c>
      <c r="MVM29" s="152" t="s">
        <v>888</v>
      </c>
      <c r="MVN29" s="152" t="s">
        <v>888</v>
      </c>
      <c r="MVO29" s="152" t="s">
        <v>888</v>
      </c>
      <c r="MVP29" s="152" t="s">
        <v>888</v>
      </c>
      <c r="MVQ29" s="152" t="s">
        <v>888</v>
      </c>
      <c r="MVR29" s="152" t="s">
        <v>888</v>
      </c>
      <c r="MVS29" s="152" t="s">
        <v>888</v>
      </c>
      <c r="MVT29" s="152" t="s">
        <v>888</v>
      </c>
      <c r="MVU29" s="152" t="s">
        <v>888</v>
      </c>
      <c r="MVV29" s="152" t="s">
        <v>888</v>
      </c>
      <c r="MVW29" s="152" t="s">
        <v>888</v>
      </c>
      <c r="MVX29" s="152" t="s">
        <v>888</v>
      </c>
      <c r="MVY29" s="152" t="s">
        <v>888</v>
      </c>
      <c r="MVZ29" s="152" t="s">
        <v>888</v>
      </c>
      <c r="MWA29" s="152" t="s">
        <v>888</v>
      </c>
      <c r="MWB29" s="152" t="s">
        <v>888</v>
      </c>
      <c r="MWC29" s="152" t="s">
        <v>888</v>
      </c>
      <c r="MWD29" s="152" t="s">
        <v>888</v>
      </c>
      <c r="MWE29" s="152" t="s">
        <v>888</v>
      </c>
      <c r="MWF29" s="152" t="s">
        <v>888</v>
      </c>
      <c r="MWG29" s="152" t="s">
        <v>888</v>
      </c>
      <c r="MWH29" s="152" t="s">
        <v>888</v>
      </c>
      <c r="MWI29" s="152" t="s">
        <v>888</v>
      </c>
      <c r="MWJ29" s="152" t="s">
        <v>888</v>
      </c>
      <c r="MWK29" s="152" t="s">
        <v>888</v>
      </c>
      <c r="MWL29" s="152" t="s">
        <v>888</v>
      </c>
      <c r="MWM29" s="152" t="s">
        <v>888</v>
      </c>
      <c r="MWN29" s="152" t="s">
        <v>888</v>
      </c>
      <c r="MWO29" s="152" t="s">
        <v>888</v>
      </c>
      <c r="MWP29" s="152" t="s">
        <v>888</v>
      </c>
      <c r="MWQ29" s="152" t="s">
        <v>888</v>
      </c>
      <c r="MWR29" s="152" t="s">
        <v>888</v>
      </c>
      <c r="MWS29" s="152" t="s">
        <v>888</v>
      </c>
      <c r="MWT29" s="152" t="s">
        <v>888</v>
      </c>
      <c r="MWU29" s="152" t="s">
        <v>888</v>
      </c>
      <c r="MWV29" s="152" t="s">
        <v>888</v>
      </c>
      <c r="MWW29" s="152" t="s">
        <v>888</v>
      </c>
      <c r="MWX29" s="152" t="s">
        <v>888</v>
      </c>
      <c r="MWY29" s="152" t="s">
        <v>888</v>
      </c>
      <c r="MWZ29" s="152" t="s">
        <v>888</v>
      </c>
      <c r="MXA29" s="152" t="s">
        <v>888</v>
      </c>
      <c r="MXB29" s="152" t="s">
        <v>888</v>
      </c>
      <c r="MXC29" s="152" t="s">
        <v>888</v>
      </c>
      <c r="MXD29" s="152" t="s">
        <v>888</v>
      </c>
      <c r="MXE29" s="152" t="s">
        <v>888</v>
      </c>
      <c r="MXF29" s="152" t="s">
        <v>888</v>
      </c>
      <c r="MXG29" s="152" t="s">
        <v>888</v>
      </c>
      <c r="MXH29" s="152" t="s">
        <v>888</v>
      </c>
      <c r="MXI29" s="152" t="s">
        <v>888</v>
      </c>
      <c r="MXJ29" s="152" t="s">
        <v>888</v>
      </c>
      <c r="MXK29" s="152" t="s">
        <v>888</v>
      </c>
      <c r="MXL29" s="152" t="s">
        <v>888</v>
      </c>
      <c r="MXM29" s="152" t="s">
        <v>888</v>
      </c>
      <c r="MXN29" s="152" t="s">
        <v>888</v>
      </c>
      <c r="MXO29" s="152" t="s">
        <v>888</v>
      </c>
      <c r="MXP29" s="152" t="s">
        <v>888</v>
      </c>
      <c r="MXQ29" s="152" t="s">
        <v>888</v>
      </c>
      <c r="MXR29" s="152" t="s">
        <v>888</v>
      </c>
      <c r="MXS29" s="152" t="s">
        <v>888</v>
      </c>
      <c r="MXT29" s="152" t="s">
        <v>888</v>
      </c>
      <c r="MXU29" s="152" t="s">
        <v>888</v>
      </c>
      <c r="MXV29" s="152" t="s">
        <v>888</v>
      </c>
      <c r="MXW29" s="152" t="s">
        <v>888</v>
      </c>
      <c r="MXX29" s="152" t="s">
        <v>888</v>
      </c>
      <c r="MXY29" s="152" t="s">
        <v>888</v>
      </c>
      <c r="MXZ29" s="152" t="s">
        <v>888</v>
      </c>
      <c r="MYA29" s="152" t="s">
        <v>888</v>
      </c>
      <c r="MYB29" s="152" t="s">
        <v>888</v>
      </c>
      <c r="MYC29" s="152" t="s">
        <v>888</v>
      </c>
      <c r="MYD29" s="152" t="s">
        <v>888</v>
      </c>
      <c r="MYE29" s="152" t="s">
        <v>888</v>
      </c>
      <c r="MYF29" s="152" t="s">
        <v>888</v>
      </c>
      <c r="MYG29" s="152" t="s">
        <v>888</v>
      </c>
      <c r="MYH29" s="152" t="s">
        <v>888</v>
      </c>
      <c r="MYI29" s="152" t="s">
        <v>888</v>
      </c>
      <c r="MYJ29" s="152" t="s">
        <v>888</v>
      </c>
      <c r="MYK29" s="152" t="s">
        <v>888</v>
      </c>
      <c r="MYL29" s="152" t="s">
        <v>888</v>
      </c>
      <c r="MYM29" s="152" t="s">
        <v>888</v>
      </c>
      <c r="MYN29" s="152" t="s">
        <v>888</v>
      </c>
      <c r="MYO29" s="152" t="s">
        <v>888</v>
      </c>
      <c r="MYP29" s="152" t="s">
        <v>888</v>
      </c>
      <c r="MYQ29" s="152" t="s">
        <v>888</v>
      </c>
      <c r="MYR29" s="152" t="s">
        <v>888</v>
      </c>
      <c r="MYS29" s="152" t="s">
        <v>888</v>
      </c>
      <c r="MYT29" s="152" t="s">
        <v>888</v>
      </c>
      <c r="MYU29" s="152" t="s">
        <v>888</v>
      </c>
      <c r="MYV29" s="152" t="s">
        <v>888</v>
      </c>
      <c r="MYW29" s="152" t="s">
        <v>888</v>
      </c>
      <c r="MYX29" s="152" t="s">
        <v>888</v>
      </c>
      <c r="MYY29" s="152" t="s">
        <v>888</v>
      </c>
      <c r="MYZ29" s="152" t="s">
        <v>888</v>
      </c>
      <c r="MZA29" s="152" t="s">
        <v>888</v>
      </c>
      <c r="MZB29" s="152" t="s">
        <v>888</v>
      </c>
      <c r="MZC29" s="152" t="s">
        <v>888</v>
      </c>
      <c r="MZD29" s="152" t="s">
        <v>888</v>
      </c>
      <c r="MZE29" s="152" t="s">
        <v>888</v>
      </c>
      <c r="MZF29" s="152" t="s">
        <v>888</v>
      </c>
      <c r="MZG29" s="152" t="s">
        <v>888</v>
      </c>
      <c r="MZH29" s="152" t="s">
        <v>888</v>
      </c>
      <c r="MZI29" s="152" t="s">
        <v>888</v>
      </c>
      <c r="MZJ29" s="152" t="s">
        <v>888</v>
      </c>
      <c r="MZK29" s="152" t="s">
        <v>888</v>
      </c>
      <c r="MZL29" s="152" t="s">
        <v>888</v>
      </c>
      <c r="MZM29" s="152" t="s">
        <v>888</v>
      </c>
      <c r="MZN29" s="152" t="s">
        <v>888</v>
      </c>
      <c r="MZO29" s="152" t="s">
        <v>888</v>
      </c>
      <c r="MZP29" s="152" t="s">
        <v>888</v>
      </c>
      <c r="MZQ29" s="152" t="s">
        <v>888</v>
      </c>
      <c r="MZR29" s="152" t="s">
        <v>888</v>
      </c>
      <c r="MZS29" s="152" t="s">
        <v>888</v>
      </c>
      <c r="MZT29" s="152" t="s">
        <v>888</v>
      </c>
      <c r="MZU29" s="152" t="s">
        <v>888</v>
      </c>
      <c r="MZV29" s="152" t="s">
        <v>888</v>
      </c>
      <c r="MZW29" s="152" t="s">
        <v>888</v>
      </c>
      <c r="MZX29" s="152" t="s">
        <v>888</v>
      </c>
      <c r="MZY29" s="152" t="s">
        <v>888</v>
      </c>
      <c r="MZZ29" s="152" t="s">
        <v>888</v>
      </c>
      <c r="NAA29" s="152" t="s">
        <v>888</v>
      </c>
      <c r="NAB29" s="152" t="s">
        <v>888</v>
      </c>
      <c r="NAC29" s="152" t="s">
        <v>888</v>
      </c>
      <c r="NAD29" s="152" t="s">
        <v>888</v>
      </c>
      <c r="NAE29" s="152" t="s">
        <v>888</v>
      </c>
      <c r="NAF29" s="152" t="s">
        <v>888</v>
      </c>
      <c r="NAG29" s="152" t="s">
        <v>888</v>
      </c>
      <c r="NAH29" s="152" t="s">
        <v>888</v>
      </c>
      <c r="NAI29" s="152" t="s">
        <v>888</v>
      </c>
      <c r="NAJ29" s="152" t="s">
        <v>888</v>
      </c>
      <c r="NAK29" s="152" t="s">
        <v>888</v>
      </c>
      <c r="NAL29" s="152" t="s">
        <v>888</v>
      </c>
      <c r="NAM29" s="152" t="s">
        <v>888</v>
      </c>
      <c r="NAN29" s="152" t="s">
        <v>888</v>
      </c>
      <c r="NAO29" s="152" t="s">
        <v>888</v>
      </c>
      <c r="NAP29" s="152" t="s">
        <v>888</v>
      </c>
      <c r="NAQ29" s="152" t="s">
        <v>888</v>
      </c>
      <c r="NAR29" s="152" t="s">
        <v>888</v>
      </c>
      <c r="NAS29" s="152" t="s">
        <v>888</v>
      </c>
      <c r="NAT29" s="152" t="s">
        <v>888</v>
      </c>
      <c r="NAU29" s="152" t="s">
        <v>888</v>
      </c>
      <c r="NAV29" s="152" t="s">
        <v>888</v>
      </c>
      <c r="NAW29" s="152" t="s">
        <v>888</v>
      </c>
      <c r="NAX29" s="152" t="s">
        <v>888</v>
      </c>
      <c r="NAY29" s="152" t="s">
        <v>888</v>
      </c>
      <c r="NAZ29" s="152" t="s">
        <v>888</v>
      </c>
      <c r="NBA29" s="152" t="s">
        <v>888</v>
      </c>
      <c r="NBB29" s="152" t="s">
        <v>888</v>
      </c>
      <c r="NBC29" s="152" t="s">
        <v>888</v>
      </c>
      <c r="NBD29" s="152" t="s">
        <v>888</v>
      </c>
      <c r="NBE29" s="152" t="s">
        <v>888</v>
      </c>
      <c r="NBF29" s="152" t="s">
        <v>888</v>
      </c>
      <c r="NBG29" s="152" t="s">
        <v>888</v>
      </c>
      <c r="NBH29" s="152" t="s">
        <v>888</v>
      </c>
      <c r="NBI29" s="152" t="s">
        <v>888</v>
      </c>
      <c r="NBJ29" s="152" t="s">
        <v>888</v>
      </c>
      <c r="NBK29" s="152" t="s">
        <v>888</v>
      </c>
      <c r="NBL29" s="152" t="s">
        <v>888</v>
      </c>
      <c r="NBM29" s="152" t="s">
        <v>888</v>
      </c>
      <c r="NBN29" s="152" t="s">
        <v>888</v>
      </c>
      <c r="NBO29" s="152" t="s">
        <v>888</v>
      </c>
      <c r="NBP29" s="152" t="s">
        <v>888</v>
      </c>
      <c r="NBQ29" s="152" t="s">
        <v>888</v>
      </c>
      <c r="NBR29" s="152" t="s">
        <v>888</v>
      </c>
      <c r="NBS29" s="152" t="s">
        <v>888</v>
      </c>
      <c r="NBT29" s="152" t="s">
        <v>888</v>
      </c>
      <c r="NBU29" s="152" t="s">
        <v>888</v>
      </c>
      <c r="NBV29" s="152" t="s">
        <v>888</v>
      </c>
      <c r="NBW29" s="152" t="s">
        <v>888</v>
      </c>
      <c r="NBX29" s="152" t="s">
        <v>888</v>
      </c>
      <c r="NBY29" s="152" t="s">
        <v>888</v>
      </c>
      <c r="NBZ29" s="152" t="s">
        <v>888</v>
      </c>
      <c r="NCA29" s="152" t="s">
        <v>888</v>
      </c>
      <c r="NCB29" s="152" t="s">
        <v>888</v>
      </c>
      <c r="NCC29" s="152" t="s">
        <v>888</v>
      </c>
      <c r="NCD29" s="152" t="s">
        <v>888</v>
      </c>
      <c r="NCE29" s="152" t="s">
        <v>888</v>
      </c>
      <c r="NCF29" s="152" t="s">
        <v>888</v>
      </c>
      <c r="NCG29" s="152" t="s">
        <v>888</v>
      </c>
      <c r="NCH29" s="152" t="s">
        <v>888</v>
      </c>
      <c r="NCI29" s="152" t="s">
        <v>888</v>
      </c>
      <c r="NCJ29" s="152" t="s">
        <v>888</v>
      </c>
      <c r="NCK29" s="152" t="s">
        <v>888</v>
      </c>
      <c r="NCL29" s="152" t="s">
        <v>888</v>
      </c>
      <c r="NCM29" s="152" t="s">
        <v>888</v>
      </c>
      <c r="NCN29" s="152" t="s">
        <v>888</v>
      </c>
      <c r="NCO29" s="152" t="s">
        <v>888</v>
      </c>
      <c r="NCP29" s="152" t="s">
        <v>888</v>
      </c>
      <c r="NCQ29" s="152" t="s">
        <v>888</v>
      </c>
      <c r="NCR29" s="152" t="s">
        <v>888</v>
      </c>
      <c r="NCS29" s="152" t="s">
        <v>888</v>
      </c>
      <c r="NCT29" s="152" t="s">
        <v>888</v>
      </c>
      <c r="NCU29" s="152" t="s">
        <v>888</v>
      </c>
      <c r="NCV29" s="152" t="s">
        <v>888</v>
      </c>
      <c r="NCW29" s="152" t="s">
        <v>888</v>
      </c>
      <c r="NCX29" s="152" t="s">
        <v>888</v>
      </c>
      <c r="NCY29" s="152" t="s">
        <v>888</v>
      </c>
      <c r="NCZ29" s="152" t="s">
        <v>888</v>
      </c>
      <c r="NDA29" s="152" t="s">
        <v>888</v>
      </c>
      <c r="NDB29" s="152" t="s">
        <v>888</v>
      </c>
      <c r="NDC29" s="152" t="s">
        <v>888</v>
      </c>
      <c r="NDD29" s="152" t="s">
        <v>888</v>
      </c>
      <c r="NDE29" s="152" t="s">
        <v>888</v>
      </c>
      <c r="NDF29" s="152" t="s">
        <v>888</v>
      </c>
      <c r="NDG29" s="152" t="s">
        <v>888</v>
      </c>
      <c r="NDH29" s="152" t="s">
        <v>888</v>
      </c>
      <c r="NDI29" s="152" t="s">
        <v>888</v>
      </c>
      <c r="NDJ29" s="152" t="s">
        <v>888</v>
      </c>
      <c r="NDK29" s="152" t="s">
        <v>888</v>
      </c>
      <c r="NDL29" s="152" t="s">
        <v>888</v>
      </c>
      <c r="NDM29" s="152" t="s">
        <v>888</v>
      </c>
      <c r="NDN29" s="152" t="s">
        <v>888</v>
      </c>
      <c r="NDO29" s="152" t="s">
        <v>888</v>
      </c>
      <c r="NDP29" s="152" t="s">
        <v>888</v>
      </c>
      <c r="NDQ29" s="152" t="s">
        <v>888</v>
      </c>
      <c r="NDR29" s="152" t="s">
        <v>888</v>
      </c>
      <c r="NDS29" s="152" t="s">
        <v>888</v>
      </c>
      <c r="NDT29" s="152" t="s">
        <v>888</v>
      </c>
      <c r="NDU29" s="152" t="s">
        <v>888</v>
      </c>
      <c r="NDV29" s="152" t="s">
        <v>888</v>
      </c>
      <c r="NDW29" s="152" t="s">
        <v>888</v>
      </c>
      <c r="NDX29" s="152" t="s">
        <v>888</v>
      </c>
      <c r="NDY29" s="152" t="s">
        <v>888</v>
      </c>
      <c r="NDZ29" s="152" t="s">
        <v>888</v>
      </c>
      <c r="NEA29" s="152" t="s">
        <v>888</v>
      </c>
      <c r="NEB29" s="152" t="s">
        <v>888</v>
      </c>
      <c r="NEC29" s="152" t="s">
        <v>888</v>
      </c>
      <c r="NED29" s="152" t="s">
        <v>888</v>
      </c>
      <c r="NEE29" s="152" t="s">
        <v>888</v>
      </c>
      <c r="NEF29" s="152" t="s">
        <v>888</v>
      </c>
      <c r="NEG29" s="152" t="s">
        <v>888</v>
      </c>
      <c r="NEH29" s="152" t="s">
        <v>888</v>
      </c>
      <c r="NEI29" s="152" t="s">
        <v>888</v>
      </c>
      <c r="NEJ29" s="152" t="s">
        <v>888</v>
      </c>
      <c r="NEK29" s="152" t="s">
        <v>888</v>
      </c>
      <c r="NEL29" s="152" t="s">
        <v>888</v>
      </c>
      <c r="NEM29" s="152" t="s">
        <v>888</v>
      </c>
      <c r="NEN29" s="152" t="s">
        <v>888</v>
      </c>
      <c r="NEO29" s="152" t="s">
        <v>888</v>
      </c>
      <c r="NEP29" s="152" t="s">
        <v>888</v>
      </c>
      <c r="NEQ29" s="152" t="s">
        <v>888</v>
      </c>
      <c r="NER29" s="152" t="s">
        <v>888</v>
      </c>
      <c r="NES29" s="152" t="s">
        <v>888</v>
      </c>
      <c r="NET29" s="152" t="s">
        <v>888</v>
      </c>
      <c r="NEU29" s="152" t="s">
        <v>888</v>
      </c>
      <c r="NEV29" s="152" t="s">
        <v>888</v>
      </c>
      <c r="NEW29" s="152" t="s">
        <v>888</v>
      </c>
      <c r="NEX29" s="152" t="s">
        <v>888</v>
      </c>
      <c r="NEY29" s="152" t="s">
        <v>888</v>
      </c>
      <c r="NEZ29" s="152" t="s">
        <v>888</v>
      </c>
      <c r="NFA29" s="152" t="s">
        <v>888</v>
      </c>
      <c r="NFB29" s="152" t="s">
        <v>888</v>
      </c>
      <c r="NFC29" s="152" t="s">
        <v>888</v>
      </c>
      <c r="NFD29" s="152" t="s">
        <v>888</v>
      </c>
      <c r="NFE29" s="152" t="s">
        <v>888</v>
      </c>
      <c r="NFF29" s="152" t="s">
        <v>888</v>
      </c>
      <c r="NFG29" s="152" t="s">
        <v>888</v>
      </c>
      <c r="NFH29" s="152" t="s">
        <v>888</v>
      </c>
      <c r="NFI29" s="152" t="s">
        <v>888</v>
      </c>
      <c r="NFJ29" s="152" t="s">
        <v>888</v>
      </c>
      <c r="NFK29" s="152" t="s">
        <v>888</v>
      </c>
      <c r="NFL29" s="152" t="s">
        <v>888</v>
      </c>
      <c r="NFM29" s="152" t="s">
        <v>888</v>
      </c>
      <c r="NFN29" s="152" t="s">
        <v>888</v>
      </c>
      <c r="NFO29" s="152" t="s">
        <v>888</v>
      </c>
      <c r="NFP29" s="152" t="s">
        <v>888</v>
      </c>
      <c r="NFQ29" s="152" t="s">
        <v>888</v>
      </c>
      <c r="NFR29" s="152" t="s">
        <v>888</v>
      </c>
      <c r="NFS29" s="152" t="s">
        <v>888</v>
      </c>
      <c r="NFT29" s="152" t="s">
        <v>888</v>
      </c>
      <c r="NFU29" s="152" t="s">
        <v>888</v>
      </c>
      <c r="NFV29" s="152" t="s">
        <v>888</v>
      </c>
      <c r="NFW29" s="152" t="s">
        <v>888</v>
      </c>
      <c r="NFX29" s="152" t="s">
        <v>888</v>
      </c>
      <c r="NFY29" s="152" t="s">
        <v>888</v>
      </c>
      <c r="NFZ29" s="152" t="s">
        <v>888</v>
      </c>
      <c r="NGA29" s="152" t="s">
        <v>888</v>
      </c>
      <c r="NGB29" s="152" t="s">
        <v>888</v>
      </c>
      <c r="NGC29" s="152" t="s">
        <v>888</v>
      </c>
      <c r="NGD29" s="152" t="s">
        <v>888</v>
      </c>
      <c r="NGE29" s="152" t="s">
        <v>888</v>
      </c>
      <c r="NGF29" s="152" t="s">
        <v>888</v>
      </c>
      <c r="NGG29" s="152" t="s">
        <v>888</v>
      </c>
      <c r="NGH29" s="152" t="s">
        <v>888</v>
      </c>
      <c r="NGI29" s="152" t="s">
        <v>888</v>
      </c>
      <c r="NGJ29" s="152" t="s">
        <v>888</v>
      </c>
      <c r="NGK29" s="152" t="s">
        <v>888</v>
      </c>
      <c r="NGL29" s="152" t="s">
        <v>888</v>
      </c>
      <c r="NGM29" s="152" t="s">
        <v>888</v>
      </c>
      <c r="NGN29" s="152" t="s">
        <v>888</v>
      </c>
      <c r="NGO29" s="152" t="s">
        <v>888</v>
      </c>
      <c r="NGP29" s="152" t="s">
        <v>888</v>
      </c>
      <c r="NGQ29" s="152" t="s">
        <v>888</v>
      </c>
      <c r="NGR29" s="152" t="s">
        <v>888</v>
      </c>
      <c r="NGS29" s="152" t="s">
        <v>888</v>
      </c>
      <c r="NGT29" s="152" t="s">
        <v>888</v>
      </c>
      <c r="NGU29" s="152" t="s">
        <v>888</v>
      </c>
      <c r="NGV29" s="152" t="s">
        <v>888</v>
      </c>
      <c r="NGW29" s="152" t="s">
        <v>888</v>
      </c>
      <c r="NGX29" s="152" t="s">
        <v>888</v>
      </c>
      <c r="NGY29" s="152" t="s">
        <v>888</v>
      </c>
      <c r="NGZ29" s="152" t="s">
        <v>888</v>
      </c>
      <c r="NHA29" s="152" t="s">
        <v>888</v>
      </c>
      <c r="NHB29" s="152" t="s">
        <v>888</v>
      </c>
      <c r="NHC29" s="152" t="s">
        <v>888</v>
      </c>
      <c r="NHD29" s="152" t="s">
        <v>888</v>
      </c>
      <c r="NHE29" s="152" t="s">
        <v>888</v>
      </c>
      <c r="NHF29" s="152" t="s">
        <v>888</v>
      </c>
      <c r="NHG29" s="152" t="s">
        <v>888</v>
      </c>
      <c r="NHH29" s="152" t="s">
        <v>888</v>
      </c>
      <c r="NHI29" s="152" t="s">
        <v>888</v>
      </c>
      <c r="NHJ29" s="152" t="s">
        <v>888</v>
      </c>
      <c r="NHK29" s="152" t="s">
        <v>888</v>
      </c>
      <c r="NHL29" s="152" t="s">
        <v>888</v>
      </c>
      <c r="NHM29" s="152" t="s">
        <v>888</v>
      </c>
      <c r="NHN29" s="152" t="s">
        <v>888</v>
      </c>
      <c r="NHO29" s="152" t="s">
        <v>888</v>
      </c>
      <c r="NHP29" s="152" t="s">
        <v>888</v>
      </c>
      <c r="NHQ29" s="152" t="s">
        <v>888</v>
      </c>
      <c r="NHR29" s="152" t="s">
        <v>888</v>
      </c>
      <c r="NHS29" s="152" t="s">
        <v>888</v>
      </c>
      <c r="NHT29" s="152" t="s">
        <v>888</v>
      </c>
      <c r="NHU29" s="152" t="s">
        <v>888</v>
      </c>
      <c r="NHV29" s="152" t="s">
        <v>888</v>
      </c>
      <c r="NHW29" s="152" t="s">
        <v>888</v>
      </c>
      <c r="NHX29" s="152" t="s">
        <v>888</v>
      </c>
      <c r="NHY29" s="152" t="s">
        <v>888</v>
      </c>
      <c r="NHZ29" s="152" t="s">
        <v>888</v>
      </c>
      <c r="NIA29" s="152" t="s">
        <v>888</v>
      </c>
      <c r="NIB29" s="152" t="s">
        <v>888</v>
      </c>
      <c r="NIC29" s="152" t="s">
        <v>888</v>
      </c>
      <c r="NID29" s="152" t="s">
        <v>888</v>
      </c>
      <c r="NIE29" s="152" t="s">
        <v>888</v>
      </c>
      <c r="NIF29" s="152" t="s">
        <v>888</v>
      </c>
      <c r="NIG29" s="152" t="s">
        <v>888</v>
      </c>
      <c r="NIH29" s="152" t="s">
        <v>888</v>
      </c>
      <c r="NII29" s="152" t="s">
        <v>888</v>
      </c>
      <c r="NIJ29" s="152" t="s">
        <v>888</v>
      </c>
      <c r="NIK29" s="152" t="s">
        <v>888</v>
      </c>
      <c r="NIL29" s="152" t="s">
        <v>888</v>
      </c>
      <c r="NIM29" s="152" t="s">
        <v>888</v>
      </c>
      <c r="NIN29" s="152" t="s">
        <v>888</v>
      </c>
      <c r="NIO29" s="152" t="s">
        <v>888</v>
      </c>
      <c r="NIP29" s="152" t="s">
        <v>888</v>
      </c>
      <c r="NIQ29" s="152" t="s">
        <v>888</v>
      </c>
      <c r="NIR29" s="152" t="s">
        <v>888</v>
      </c>
      <c r="NIS29" s="152" t="s">
        <v>888</v>
      </c>
      <c r="NIT29" s="152" t="s">
        <v>888</v>
      </c>
      <c r="NIU29" s="152" t="s">
        <v>888</v>
      </c>
      <c r="NIV29" s="152" t="s">
        <v>888</v>
      </c>
      <c r="NIW29" s="152" t="s">
        <v>888</v>
      </c>
      <c r="NIX29" s="152" t="s">
        <v>888</v>
      </c>
      <c r="NIY29" s="152" t="s">
        <v>888</v>
      </c>
      <c r="NIZ29" s="152" t="s">
        <v>888</v>
      </c>
      <c r="NJA29" s="152" t="s">
        <v>888</v>
      </c>
      <c r="NJB29" s="152" t="s">
        <v>888</v>
      </c>
      <c r="NJC29" s="152" t="s">
        <v>888</v>
      </c>
      <c r="NJD29" s="152" t="s">
        <v>888</v>
      </c>
      <c r="NJE29" s="152" t="s">
        <v>888</v>
      </c>
      <c r="NJF29" s="152" t="s">
        <v>888</v>
      </c>
      <c r="NJG29" s="152" t="s">
        <v>888</v>
      </c>
      <c r="NJH29" s="152" t="s">
        <v>888</v>
      </c>
      <c r="NJI29" s="152" t="s">
        <v>888</v>
      </c>
      <c r="NJJ29" s="152" t="s">
        <v>888</v>
      </c>
      <c r="NJK29" s="152" t="s">
        <v>888</v>
      </c>
      <c r="NJL29" s="152" t="s">
        <v>888</v>
      </c>
      <c r="NJM29" s="152" t="s">
        <v>888</v>
      </c>
      <c r="NJN29" s="152" t="s">
        <v>888</v>
      </c>
      <c r="NJO29" s="152" t="s">
        <v>888</v>
      </c>
      <c r="NJP29" s="152" t="s">
        <v>888</v>
      </c>
      <c r="NJQ29" s="152" t="s">
        <v>888</v>
      </c>
      <c r="NJR29" s="152" t="s">
        <v>888</v>
      </c>
      <c r="NJS29" s="152" t="s">
        <v>888</v>
      </c>
      <c r="NJT29" s="152" t="s">
        <v>888</v>
      </c>
      <c r="NJU29" s="152" t="s">
        <v>888</v>
      </c>
      <c r="NJV29" s="152" t="s">
        <v>888</v>
      </c>
      <c r="NJW29" s="152" t="s">
        <v>888</v>
      </c>
      <c r="NJX29" s="152" t="s">
        <v>888</v>
      </c>
      <c r="NJY29" s="152" t="s">
        <v>888</v>
      </c>
      <c r="NJZ29" s="152" t="s">
        <v>888</v>
      </c>
      <c r="NKA29" s="152" t="s">
        <v>888</v>
      </c>
      <c r="NKB29" s="152" t="s">
        <v>888</v>
      </c>
      <c r="NKC29" s="152" t="s">
        <v>888</v>
      </c>
      <c r="NKD29" s="152" t="s">
        <v>888</v>
      </c>
      <c r="NKE29" s="152" t="s">
        <v>888</v>
      </c>
      <c r="NKF29" s="152" t="s">
        <v>888</v>
      </c>
      <c r="NKG29" s="152" t="s">
        <v>888</v>
      </c>
      <c r="NKH29" s="152" t="s">
        <v>888</v>
      </c>
      <c r="NKI29" s="152" t="s">
        <v>888</v>
      </c>
      <c r="NKJ29" s="152" t="s">
        <v>888</v>
      </c>
      <c r="NKK29" s="152" t="s">
        <v>888</v>
      </c>
      <c r="NKL29" s="152" t="s">
        <v>888</v>
      </c>
      <c r="NKM29" s="152" t="s">
        <v>888</v>
      </c>
      <c r="NKN29" s="152" t="s">
        <v>888</v>
      </c>
      <c r="NKO29" s="152" t="s">
        <v>888</v>
      </c>
      <c r="NKP29" s="152" t="s">
        <v>888</v>
      </c>
      <c r="NKQ29" s="152" t="s">
        <v>888</v>
      </c>
      <c r="NKR29" s="152" t="s">
        <v>888</v>
      </c>
      <c r="NKS29" s="152" t="s">
        <v>888</v>
      </c>
      <c r="NKT29" s="152" t="s">
        <v>888</v>
      </c>
      <c r="NKU29" s="152" t="s">
        <v>888</v>
      </c>
      <c r="NKV29" s="152" t="s">
        <v>888</v>
      </c>
      <c r="NKW29" s="152" t="s">
        <v>888</v>
      </c>
      <c r="NKX29" s="152" t="s">
        <v>888</v>
      </c>
      <c r="NKY29" s="152" t="s">
        <v>888</v>
      </c>
      <c r="NKZ29" s="152" t="s">
        <v>888</v>
      </c>
      <c r="NLA29" s="152" t="s">
        <v>888</v>
      </c>
      <c r="NLB29" s="152" t="s">
        <v>888</v>
      </c>
      <c r="NLC29" s="152" t="s">
        <v>888</v>
      </c>
      <c r="NLD29" s="152" t="s">
        <v>888</v>
      </c>
      <c r="NLE29" s="152" t="s">
        <v>888</v>
      </c>
      <c r="NLF29" s="152" t="s">
        <v>888</v>
      </c>
      <c r="NLG29" s="152" t="s">
        <v>888</v>
      </c>
      <c r="NLH29" s="152" t="s">
        <v>888</v>
      </c>
      <c r="NLI29" s="152" t="s">
        <v>888</v>
      </c>
      <c r="NLJ29" s="152" t="s">
        <v>888</v>
      </c>
      <c r="NLK29" s="152" t="s">
        <v>888</v>
      </c>
      <c r="NLL29" s="152" t="s">
        <v>888</v>
      </c>
      <c r="NLM29" s="152" t="s">
        <v>888</v>
      </c>
      <c r="NLN29" s="152" t="s">
        <v>888</v>
      </c>
      <c r="NLO29" s="152" t="s">
        <v>888</v>
      </c>
      <c r="NLP29" s="152" t="s">
        <v>888</v>
      </c>
      <c r="NLQ29" s="152" t="s">
        <v>888</v>
      </c>
      <c r="NLR29" s="152" t="s">
        <v>888</v>
      </c>
      <c r="NLS29" s="152" t="s">
        <v>888</v>
      </c>
      <c r="NLT29" s="152" t="s">
        <v>888</v>
      </c>
      <c r="NLU29" s="152" t="s">
        <v>888</v>
      </c>
      <c r="NLV29" s="152" t="s">
        <v>888</v>
      </c>
      <c r="NLW29" s="152" t="s">
        <v>888</v>
      </c>
      <c r="NLX29" s="152" t="s">
        <v>888</v>
      </c>
      <c r="NLY29" s="152" t="s">
        <v>888</v>
      </c>
      <c r="NLZ29" s="152" t="s">
        <v>888</v>
      </c>
      <c r="NMA29" s="152" t="s">
        <v>888</v>
      </c>
      <c r="NMB29" s="152" t="s">
        <v>888</v>
      </c>
      <c r="NMC29" s="152" t="s">
        <v>888</v>
      </c>
      <c r="NMD29" s="152" t="s">
        <v>888</v>
      </c>
      <c r="NME29" s="152" t="s">
        <v>888</v>
      </c>
      <c r="NMF29" s="152" t="s">
        <v>888</v>
      </c>
      <c r="NMG29" s="152" t="s">
        <v>888</v>
      </c>
      <c r="NMH29" s="152" t="s">
        <v>888</v>
      </c>
      <c r="NMI29" s="152" t="s">
        <v>888</v>
      </c>
      <c r="NMJ29" s="152" t="s">
        <v>888</v>
      </c>
      <c r="NMK29" s="152" t="s">
        <v>888</v>
      </c>
      <c r="NML29" s="152" t="s">
        <v>888</v>
      </c>
      <c r="NMM29" s="152" t="s">
        <v>888</v>
      </c>
      <c r="NMN29" s="152" t="s">
        <v>888</v>
      </c>
      <c r="NMO29" s="152" t="s">
        <v>888</v>
      </c>
      <c r="NMP29" s="152" t="s">
        <v>888</v>
      </c>
      <c r="NMQ29" s="152" t="s">
        <v>888</v>
      </c>
      <c r="NMR29" s="152" t="s">
        <v>888</v>
      </c>
      <c r="NMS29" s="152" t="s">
        <v>888</v>
      </c>
      <c r="NMT29" s="152" t="s">
        <v>888</v>
      </c>
      <c r="NMU29" s="152" t="s">
        <v>888</v>
      </c>
      <c r="NMV29" s="152" t="s">
        <v>888</v>
      </c>
      <c r="NMW29" s="152" t="s">
        <v>888</v>
      </c>
      <c r="NMX29" s="152" t="s">
        <v>888</v>
      </c>
      <c r="NMY29" s="152" t="s">
        <v>888</v>
      </c>
      <c r="NMZ29" s="152" t="s">
        <v>888</v>
      </c>
      <c r="NNA29" s="152" t="s">
        <v>888</v>
      </c>
      <c r="NNB29" s="152" t="s">
        <v>888</v>
      </c>
      <c r="NNC29" s="152" t="s">
        <v>888</v>
      </c>
      <c r="NND29" s="152" t="s">
        <v>888</v>
      </c>
      <c r="NNE29" s="152" t="s">
        <v>888</v>
      </c>
      <c r="NNF29" s="152" t="s">
        <v>888</v>
      </c>
      <c r="NNG29" s="152" t="s">
        <v>888</v>
      </c>
      <c r="NNH29" s="152" t="s">
        <v>888</v>
      </c>
      <c r="NNI29" s="152" t="s">
        <v>888</v>
      </c>
      <c r="NNJ29" s="152" t="s">
        <v>888</v>
      </c>
      <c r="NNK29" s="152" t="s">
        <v>888</v>
      </c>
      <c r="NNL29" s="152" t="s">
        <v>888</v>
      </c>
      <c r="NNM29" s="152" t="s">
        <v>888</v>
      </c>
      <c r="NNN29" s="152" t="s">
        <v>888</v>
      </c>
      <c r="NNO29" s="152" t="s">
        <v>888</v>
      </c>
      <c r="NNP29" s="152" t="s">
        <v>888</v>
      </c>
      <c r="NNQ29" s="152" t="s">
        <v>888</v>
      </c>
      <c r="NNR29" s="152" t="s">
        <v>888</v>
      </c>
      <c r="NNS29" s="152" t="s">
        <v>888</v>
      </c>
      <c r="NNT29" s="152" t="s">
        <v>888</v>
      </c>
      <c r="NNU29" s="152" t="s">
        <v>888</v>
      </c>
      <c r="NNV29" s="152" t="s">
        <v>888</v>
      </c>
      <c r="NNW29" s="152" t="s">
        <v>888</v>
      </c>
      <c r="NNX29" s="152" t="s">
        <v>888</v>
      </c>
      <c r="NNY29" s="152" t="s">
        <v>888</v>
      </c>
      <c r="NNZ29" s="152" t="s">
        <v>888</v>
      </c>
      <c r="NOA29" s="152" t="s">
        <v>888</v>
      </c>
      <c r="NOB29" s="152" t="s">
        <v>888</v>
      </c>
      <c r="NOC29" s="152" t="s">
        <v>888</v>
      </c>
      <c r="NOD29" s="152" t="s">
        <v>888</v>
      </c>
      <c r="NOE29" s="152" t="s">
        <v>888</v>
      </c>
      <c r="NOF29" s="152" t="s">
        <v>888</v>
      </c>
      <c r="NOG29" s="152" t="s">
        <v>888</v>
      </c>
      <c r="NOH29" s="152" t="s">
        <v>888</v>
      </c>
      <c r="NOI29" s="152" t="s">
        <v>888</v>
      </c>
      <c r="NOJ29" s="152" t="s">
        <v>888</v>
      </c>
      <c r="NOK29" s="152" t="s">
        <v>888</v>
      </c>
      <c r="NOL29" s="152" t="s">
        <v>888</v>
      </c>
      <c r="NOM29" s="152" t="s">
        <v>888</v>
      </c>
      <c r="NON29" s="152" t="s">
        <v>888</v>
      </c>
      <c r="NOO29" s="152" t="s">
        <v>888</v>
      </c>
      <c r="NOP29" s="152" t="s">
        <v>888</v>
      </c>
      <c r="NOQ29" s="152" t="s">
        <v>888</v>
      </c>
      <c r="NOR29" s="152" t="s">
        <v>888</v>
      </c>
      <c r="NOS29" s="152" t="s">
        <v>888</v>
      </c>
      <c r="NOT29" s="152" t="s">
        <v>888</v>
      </c>
      <c r="NOU29" s="152" t="s">
        <v>888</v>
      </c>
      <c r="NOV29" s="152" t="s">
        <v>888</v>
      </c>
      <c r="NOW29" s="152" t="s">
        <v>888</v>
      </c>
      <c r="NOX29" s="152" t="s">
        <v>888</v>
      </c>
      <c r="NOY29" s="152" t="s">
        <v>888</v>
      </c>
      <c r="NOZ29" s="152" t="s">
        <v>888</v>
      </c>
      <c r="NPA29" s="152" t="s">
        <v>888</v>
      </c>
      <c r="NPB29" s="152" t="s">
        <v>888</v>
      </c>
      <c r="NPC29" s="152" t="s">
        <v>888</v>
      </c>
      <c r="NPD29" s="152" t="s">
        <v>888</v>
      </c>
      <c r="NPE29" s="152" t="s">
        <v>888</v>
      </c>
      <c r="NPF29" s="152" t="s">
        <v>888</v>
      </c>
      <c r="NPG29" s="152" t="s">
        <v>888</v>
      </c>
      <c r="NPH29" s="152" t="s">
        <v>888</v>
      </c>
      <c r="NPI29" s="152" t="s">
        <v>888</v>
      </c>
      <c r="NPJ29" s="152" t="s">
        <v>888</v>
      </c>
      <c r="NPK29" s="152" t="s">
        <v>888</v>
      </c>
      <c r="NPL29" s="152" t="s">
        <v>888</v>
      </c>
      <c r="NPM29" s="152" t="s">
        <v>888</v>
      </c>
      <c r="NPN29" s="152" t="s">
        <v>888</v>
      </c>
      <c r="NPO29" s="152" t="s">
        <v>888</v>
      </c>
      <c r="NPP29" s="152" t="s">
        <v>888</v>
      </c>
      <c r="NPQ29" s="152" t="s">
        <v>888</v>
      </c>
      <c r="NPR29" s="152" t="s">
        <v>888</v>
      </c>
      <c r="NPS29" s="152" t="s">
        <v>888</v>
      </c>
      <c r="NPT29" s="152" t="s">
        <v>888</v>
      </c>
      <c r="NPU29" s="152" t="s">
        <v>888</v>
      </c>
      <c r="NPV29" s="152" t="s">
        <v>888</v>
      </c>
      <c r="NPW29" s="152" t="s">
        <v>888</v>
      </c>
      <c r="NPX29" s="152" t="s">
        <v>888</v>
      </c>
      <c r="NPY29" s="152" t="s">
        <v>888</v>
      </c>
      <c r="NPZ29" s="152" t="s">
        <v>888</v>
      </c>
      <c r="NQA29" s="152" t="s">
        <v>888</v>
      </c>
      <c r="NQB29" s="152" t="s">
        <v>888</v>
      </c>
      <c r="NQC29" s="152" t="s">
        <v>888</v>
      </c>
      <c r="NQD29" s="152" t="s">
        <v>888</v>
      </c>
      <c r="NQE29" s="152" t="s">
        <v>888</v>
      </c>
      <c r="NQF29" s="152" t="s">
        <v>888</v>
      </c>
      <c r="NQG29" s="152" t="s">
        <v>888</v>
      </c>
      <c r="NQH29" s="152" t="s">
        <v>888</v>
      </c>
      <c r="NQI29" s="152" t="s">
        <v>888</v>
      </c>
      <c r="NQJ29" s="152" t="s">
        <v>888</v>
      </c>
      <c r="NQK29" s="152" t="s">
        <v>888</v>
      </c>
      <c r="NQL29" s="152" t="s">
        <v>888</v>
      </c>
      <c r="NQM29" s="152" t="s">
        <v>888</v>
      </c>
      <c r="NQN29" s="152" t="s">
        <v>888</v>
      </c>
      <c r="NQO29" s="152" t="s">
        <v>888</v>
      </c>
      <c r="NQP29" s="152" t="s">
        <v>888</v>
      </c>
      <c r="NQQ29" s="152" t="s">
        <v>888</v>
      </c>
      <c r="NQR29" s="152" t="s">
        <v>888</v>
      </c>
      <c r="NQS29" s="152" t="s">
        <v>888</v>
      </c>
      <c r="NQT29" s="152" t="s">
        <v>888</v>
      </c>
      <c r="NQU29" s="152" t="s">
        <v>888</v>
      </c>
      <c r="NQV29" s="152" t="s">
        <v>888</v>
      </c>
      <c r="NQW29" s="152" t="s">
        <v>888</v>
      </c>
      <c r="NQX29" s="152" t="s">
        <v>888</v>
      </c>
      <c r="NQY29" s="152" t="s">
        <v>888</v>
      </c>
      <c r="NQZ29" s="152" t="s">
        <v>888</v>
      </c>
      <c r="NRA29" s="152" t="s">
        <v>888</v>
      </c>
      <c r="NRB29" s="152" t="s">
        <v>888</v>
      </c>
      <c r="NRC29" s="152" t="s">
        <v>888</v>
      </c>
      <c r="NRD29" s="152" t="s">
        <v>888</v>
      </c>
      <c r="NRE29" s="152" t="s">
        <v>888</v>
      </c>
      <c r="NRF29" s="152" t="s">
        <v>888</v>
      </c>
      <c r="NRG29" s="152" t="s">
        <v>888</v>
      </c>
      <c r="NRH29" s="152" t="s">
        <v>888</v>
      </c>
      <c r="NRI29" s="152" t="s">
        <v>888</v>
      </c>
      <c r="NRJ29" s="152" t="s">
        <v>888</v>
      </c>
      <c r="NRK29" s="152" t="s">
        <v>888</v>
      </c>
      <c r="NRL29" s="152" t="s">
        <v>888</v>
      </c>
      <c r="NRM29" s="152" t="s">
        <v>888</v>
      </c>
      <c r="NRN29" s="152" t="s">
        <v>888</v>
      </c>
      <c r="NRO29" s="152" t="s">
        <v>888</v>
      </c>
      <c r="NRP29" s="152" t="s">
        <v>888</v>
      </c>
      <c r="NRQ29" s="152" t="s">
        <v>888</v>
      </c>
      <c r="NRR29" s="152" t="s">
        <v>888</v>
      </c>
      <c r="NRS29" s="152" t="s">
        <v>888</v>
      </c>
      <c r="NRT29" s="152" t="s">
        <v>888</v>
      </c>
      <c r="NRU29" s="152" t="s">
        <v>888</v>
      </c>
      <c r="NRV29" s="152" t="s">
        <v>888</v>
      </c>
      <c r="NRW29" s="152" t="s">
        <v>888</v>
      </c>
      <c r="NRX29" s="152" t="s">
        <v>888</v>
      </c>
      <c r="NRY29" s="152" t="s">
        <v>888</v>
      </c>
      <c r="NRZ29" s="152" t="s">
        <v>888</v>
      </c>
      <c r="NSA29" s="152" t="s">
        <v>888</v>
      </c>
      <c r="NSB29" s="152" t="s">
        <v>888</v>
      </c>
      <c r="NSC29" s="152" t="s">
        <v>888</v>
      </c>
      <c r="NSD29" s="152" t="s">
        <v>888</v>
      </c>
      <c r="NSE29" s="152" t="s">
        <v>888</v>
      </c>
      <c r="NSF29" s="152" t="s">
        <v>888</v>
      </c>
      <c r="NSG29" s="152" t="s">
        <v>888</v>
      </c>
      <c r="NSH29" s="152" t="s">
        <v>888</v>
      </c>
      <c r="NSI29" s="152" t="s">
        <v>888</v>
      </c>
      <c r="NSJ29" s="152" t="s">
        <v>888</v>
      </c>
      <c r="NSK29" s="152" t="s">
        <v>888</v>
      </c>
      <c r="NSL29" s="152" t="s">
        <v>888</v>
      </c>
      <c r="NSM29" s="152" t="s">
        <v>888</v>
      </c>
      <c r="NSN29" s="152" t="s">
        <v>888</v>
      </c>
      <c r="NSO29" s="152" t="s">
        <v>888</v>
      </c>
      <c r="NSP29" s="152" t="s">
        <v>888</v>
      </c>
      <c r="NSQ29" s="152" t="s">
        <v>888</v>
      </c>
      <c r="NSR29" s="152" t="s">
        <v>888</v>
      </c>
      <c r="NSS29" s="152" t="s">
        <v>888</v>
      </c>
      <c r="NST29" s="152" t="s">
        <v>888</v>
      </c>
      <c r="NSU29" s="152" t="s">
        <v>888</v>
      </c>
      <c r="NSV29" s="152" t="s">
        <v>888</v>
      </c>
      <c r="NSW29" s="152" t="s">
        <v>888</v>
      </c>
      <c r="NSX29" s="152" t="s">
        <v>888</v>
      </c>
      <c r="NSY29" s="152" t="s">
        <v>888</v>
      </c>
      <c r="NSZ29" s="152" t="s">
        <v>888</v>
      </c>
      <c r="NTA29" s="152" t="s">
        <v>888</v>
      </c>
      <c r="NTB29" s="152" t="s">
        <v>888</v>
      </c>
      <c r="NTC29" s="152" t="s">
        <v>888</v>
      </c>
      <c r="NTD29" s="152" t="s">
        <v>888</v>
      </c>
      <c r="NTE29" s="152" t="s">
        <v>888</v>
      </c>
      <c r="NTF29" s="152" t="s">
        <v>888</v>
      </c>
      <c r="NTG29" s="152" t="s">
        <v>888</v>
      </c>
      <c r="NTH29" s="152" t="s">
        <v>888</v>
      </c>
      <c r="NTI29" s="152" t="s">
        <v>888</v>
      </c>
      <c r="NTJ29" s="152" t="s">
        <v>888</v>
      </c>
      <c r="NTK29" s="152" t="s">
        <v>888</v>
      </c>
      <c r="NTL29" s="152" t="s">
        <v>888</v>
      </c>
      <c r="NTM29" s="152" t="s">
        <v>888</v>
      </c>
      <c r="NTN29" s="152" t="s">
        <v>888</v>
      </c>
      <c r="NTO29" s="152" t="s">
        <v>888</v>
      </c>
      <c r="NTP29" s="152" t="s">
        <v>888</v>
      </c>
      <c r="NTQ29" s="152" t="s">
        <v>888</v>
      </c>
      <c r="NTR29" s="152" t="s">
        <v>888</v>
      </c>
      <c r="NTS29" s="152" t="s">
        <v>888</v>
      </c>
      <c r="NTT29" s="152" t="s">
        <v>888</v>
      </c>
      <c r="NTU29" s="152" t="s">
        <v>888</v>
      </c>
      <c r="NTV29" s="152" t="s">
        <v>888</v>
      </c>
      <c r="NTW29" s="152" t="s">
        <v>888</v>
      </c>
      <c r="NTX29" s="152" t="s">
        <v>888</v>
      </c>
      <c r="NTY29" s="152" t="s">
        <v>888</v>
      </c>
      <c r="NTZ29" s="152" t="s">
        <v>888</v>
      </c>
      <c r="NUA29" s="152" t="s">
        <v>888</v>
      </c>
      <c r="NUB29" s="152" t="s">
        <v>888</v>
      </c>
      <c r="NUC29" s="152" t="s">
        <v>888</v>
      </c>
      <c r="NUD29" s="152" t="s">
        <v>888</v>
      </c>
      <c r="NUE29" s="152" t="s">
        <v>888</v>
      </c>
      <c r="NUF29" s="152" t="s">
        <v>888</v>
      </c>
      <c r="NUG29" s="152" t="s">
        <v>888</v>
      </c>
      <c r="NUH29" s="152" t="s">
        <v>888</v>
      </c>
      <c r="NUI29" s="152" t="s">
        <v>888</v>
      </c>
      <c r="NUJ29" s="152" t="s">
        <v>888</v>
      </c>
      <c r="NUK29" s="152" t="s">
        <v>888</v>
      </c>
      <c r="NUL29" s="152" t="s">
        <v>888</v>
      </c>
      <c r="NUM29" s="152" t="s">
        <v>888</v>
      </c>
      <c r="NUN29" s="152" t="s">
        <v>888</v>
      </c>
      <c r="NUO29" s="152" t="s">
        <v>888</v>
      </c>
      <c r="NUP29" s="152" t="s">
        <v>888</v>
      </c>
      <c r="NUQ29" s="152" t="s">
        <v>888</v>
      </c>
      <c r="NUR29" s="152" t="s">
        <v>888</v>
      </c>
      <c r="NUS29" s="152" t="s">
        <v>888</v>
      </c>
      <c r="NUT29" s="152" t="s">
        <v>888</v>
      </c>
      <c r="NUU29" s="152" t="s">
        <v>888</v>
      </c>
      <c r="NUV29" s="152" t="s">
        <v>888</v>
      </c>
      <c r="NUW29" s="152" t="s">
        <v>888</v>
      </c>
      <c r="NUX29" s="152" t="s">
        <v>888</v>
      </c>
      <c r="NUY29" s="152" t="s">
        <v>888</v>
      </c>
      <c r="NUZ29" s="152" t="s">
        <v>888</v>
      </c>
      <c r="NVA29" s="152" t="s">
        <v>888</v>
      </c>
      <c r="NVB29" s="152" t="s">
        <v>888</v>
      </c>
      <c r="NVC29" s="152" t="s">
        <v>888</v>
      </c>
      <c r="NVD29" s="152" t="s">
        <v>888</v>
      </c>
      <c r="NVE29" s="152" t="s">
        <v>888</v>
      </c>
      <c r="NVF29" s="152" t="s">
        <v>888</v>
      </c>
      <c r="NVG29" s="152" t="s">
        <v>888</v>
      </c>
      <c r="NVH29" s="152" t="s">
        <v>888</v>
      </c>
      <c r="NVI29" s="152" t="s">
        <v>888</v>
      </c>
      <c r="NVJ29" s="152" t="s">
        <v>888</v>
      </c>
      <c r="NVK29" s="152" t="s">
        <v>888</v>
      </c>
      <c r="NVL29" s="152" t="s">
        <v>888</v>
      </c>
      <c r="NVM29" s="152" t="s">
        <v>888</v>
      </c>
      <c r="NVN29" s="152" t="s">
        <v>888</v>
      </c>
      <c r="NVO29" s="152" t="s">
        <v>888</v>
      </c>
      <c r="NVP29" s="152" t="s">
        <v>888</v>
      </c>
      <c r="NVQ29" s="152" t="s">
        <v>888</v>
      </c>
      <c r="NVR29" s="152" t="s">
        <v>888</v>
      </c>
      <c r="NVS29" s="152" t="s">
        <v>888</v>
      </c>
      <c r="NVT29" s="152" t="s">
        <v>888</v>
      </c>
      <c r="NVU29" s="152" t="s">
        <v>888</v>
      </c>
      <c r="NVV29" s="152" t="s">
        <v>888</v>
      </c>
      <c r="NVW29" s="152" t="s">
        <v>888</v>
      </c>
      <c r="NVX29" s="152" t="s">
        <v>888</v>
      </c>
      <c r="NVY29" s="152" t="s">
        <v>888</v>
      </c>
      <c r="NVZ29" s="152" t="s">
        <v>888</v>
      </c>
      <c r="NWA29" s="152" t="s">
        <v>888</v>
      </c>
      <c r="NWB29" s="152" t="s">
        <v>888</v>
      </c>
      <c r="NWC29" s="152" t="s">
        <v>888</v>
      </c>
      <c r="NWD29" s="152" t="s">
        <v>888</v>
      </c>
      <c r="NWE29" s="152" t="s">
        <v>888</v>
      </c>
      <c r="NWF29" s="152" t="s">
        <v>888</v>
      </c>
      <c r="NWG29" s="152" t="s">
        <v>888</v>
      </c>
      <c r="NWH29" s="152" t="s">
        <v>888</v>
      </c>
      <c r="NWI29" s="152" t="s">
        <v>888</v>
      </c>
      <c r="NWJ29" s="152" t="s">
        <v>888</v>
      </c>
      <c r="NWK29" s="152" t="s">
        <v>888</v>
      </c>
      <c r="NWL29" s="152" t="s">
        <v>888</v>
      </c>
      <c r="NWM29" s="152" t="s">
        <v>888</v>
      </c>
      <c r="NWN29" s="152" t="s">
        <v>888</v>
      </c>
      <c r="NWO29" s="152" t="s">
        <v>888</v>
      </c>
      <c r="NWP29" s="152" t="s">
        <v>888</v>
      </c>
      <c r="NWQ29" s="152" t="s">
        <v>888</v>
      </c>
      <c r="NWR29" s="152" t="s">
        <v>888</v>
      </c>
      <c r="NWS29" s="152" t="s">
        <v>888</v>
      </c>
      <c r="NWT29" s="152" t="s">
        <v>888</v>
      </c>
      <c r="NWU29" s="152" t="s">
        <v>888</v>
      </c>
      <c r="NWV29" s="152" t="s">
        <v>888</v>
      </c>
      <c r="NWW29" s="152" t="s">
        <v>888</v>
      </c>
      <c r="NWX29" s="152" t="s">
        <v>888</v>
      </c>
      <c r="NWY29" s="152" t="s">
        <v>888</v>
      </c>
      <c r="NWZ29" s="152" t="s">
        <v>888</v>
      </c>
      <c r="NXA29" s="152" t="s">
        <v>888</v>
      </c>
      <c r="NXB29" s="152" t="s">
        <v>888</v>
      </c>
      <c r="NXC29" s="152" t="s">
        <v>888</v>
      </c>
      <c r="NXD29" s="152" t="s">
        <v>888</v>
      </c>
      <c r="NXE29" s="152" t="s">
        <v>888</v>
      </c>
      <c r="NXF29" s="152" t="s">
        <v>888</v>
      </c>
      <c r="NXG29" s="152" t="s">
        <v>888</v>
      </c>
      <c r="NXH29" s="152" t="s">
        <v>888</v>
      </c>
      <c r="NXI29" s="152" t="s">
        <v>888</v>
      </c>
      <c r="NXJ29" s="152" t="s">
        <v>888</v>
      </c>
      <c r="NXK29" s="152" t="s">
        <v>888</v>
      </c>
      <c r="NXL29" s="152" t="s">
        <v>888</v>
      </c>
      <c r="NXM29" s="152" t="s">
        <v>888</v>
      </c>
      <c r="NXN29" s="152" t="s">
        <v>888</v>
      </c>
      <c r="NXO29" s="152" t="s">
        <v>888</v>
      </c>
      <c r="NXP29" s="152" t="s">
        <v>888</v>
      </c>
      <c r="NXQ29" s="152" t="s">
        <v>888</v>
      </c>
      <c r="NXR29" s="152" t="s">
        <v>888</v>
      </c>
      <c r="NXS29" s="152" t="s">
        <v>888</v>
      </c>
      <c r="NXT29" s="152" t="s">
        <v>888</v>
      </c>
      <c r="NXU29" s="152" t="s">
        <v>888</v>
      </c>
      <c r="NXV29" s="152" t="s">
        <v>888</v>
      </c>
      <c r="NXW29" s="152" t="s">
        <v>888</v>
      </c>
      <c r="NXX29" s="152" t="s">
        <v>888</v>
      </c>
      <c r="NXY29" s="152" t="s">
        <v>888</v>
      </c>
      <c r="NXZ29" s="152" t="s">
        <v>888</v>
      </c>
      <c r="NYA29" s="152" t="s">
        <v>888</v>
      </c>
      <c r="NYB29" s="152" t="s">
        <v>888</v>
      </c>
      <c r="NYC29" s="152" t="s">
        <v>888</v>
      </c>
      <c r="NYD29" s="152" t="s">
        <v>888</v>
      </c>
      <c r="NYE29" s="152" t="s">
        <v>888</v>
      </c>
      <c r="NYF29" s="152" t="s">
        <v>888</v>
      </c>
      <c r="NYG29" s="152" t="s">
        <v>888</v>
      </c>
      <c r="NYH29" s="152" t="s">
        <v>888</v>
      </c>
      <c r="NYI29" s="152" t="s">
        <v>888</v>
      </c>
      <c r="NYJ29" s="152" t="s">
        <v>888</v>
      </c>
      <c r="NYK29" s="152" t="s">
        <v>888</v>
      </c>
      <c r="NYL29" s="152" t="s">
        <v>888</v>
      </c>
      <c r="NYM29" s="152" t="s">
        <v>888</v>
      </c>
      <c r="NYN29" s="152" t="s">
        <v>888</v>
      </c>
      <c r="NYO29" s="152" t="s">
        <v>888</v>
      </c>
      <c r="NYP29" s="152" t="s">
        <v>888</v>
      </c>
      <c r="NYQ29" s="152" t="s">
        <v>888</v>
      </c>
      <c r="NYR29" s="152" t="s">
        <v>888</v>
      </c>
      <c r="NYS29" s="152" t="s">
        <v>888</v>
      </c>
      <c r="NYT29" s="152" t="s">
        <v>888</v>
      </c>
      <c r="NYU29" s="152" t="s">
        <v>888</v>
      </c>
      <c r="NYV29" s="152" t="s">
        <v>888</v>
      </c>
      <c r="NYW29" s="152" t="s">
        <v>888</v>
      </c>
      <c r="NYX29" s="152" t="s">
        <v>888</v>
      </c>
      <c r="NYY29" s="152" t="s">
        <v>888</v>
      </c>
      <c r="NYZ29" s="152" t="s">
        <v>888</v>
      </c>
      <c r="NZA29" s="152" t="s">
        <v>888</v>
      </c>
      <c r="NZB29" s="152" t="s">
        <v>888</v>
      </c>
      <c r="NZC29" s="152" t="s">
        <v>888</v>
      </c>
      <c r="NZD29" s="152" t="s">
        <v>888</v>
      </c>
      <c r="NZE29" s="152" t="s">
        <v>888</v>
      </c>
      <c r="NZF29" s="152" t="s">
        <v>888</v>
      </c>
      <c r="NZG29" s="152" t="s">
        <v>888</v>
      </c>
      <c r="NZH29" s="152" t="s">
        <v>888</v>
      </c>
      <c r="NZI29" s="152" t="s">
        <v>888</v>
      </c>
      <c r="NZJ29" s="152" t="s">
        <v>888</v>
      </c>
      <c r="NZK29" s="152" t="s">
        <v>888</v>
      </c>
      <c r="NZL29" s="152" t="s">
        <v>888</v>
      </c>
      <c r="NZM29" s="152" t="s">
        <v>888</v>
      </c>
      <c r="NZN29" s="152" t="s">
        <v>888</v>
      </c>
      <c r="NZO29" s="152" t="s">
        <v>888</v>
      </c>
      <c r="NZP29" s="152" t="s">
        <v>888</v>
      </c>
      <c r="NZQ29" s="152" t="s">
        <v>888</v>
      </c>
      <c r="NZR29" s="152" t="s">
        <v>888</v>
      </c>
      <c r="NZS29" s="152" t="s">
        <v>888</v>
      </c>
      <c r="NZT29" s="152" t="s">
        <v>888</v>
      </c>
      <c r="NZU29" s="152" t="s">
        <v>888</v>
      </c>
      <c r="NZV29" s="152" t="s">
        <v>888</v>
      </c>
      <c r="NZW29" s="152" t="s">
        <v>888</v>
      </c>
      <c r="NZX29" s="152" t="s">
        <v>888</v>
      </c>
      <c r="NZY29" s="152" t="s">
        <v>888</v>
      </c>
      <c r="NZZ29" s="152" t="s">
        <v>888</v>
      </c>
      <c r="OAA29" s="152" t="s">
        <v>888</v>
      </c>
      <c r="OAB29" s="152" t="s">
        <v>888</v>
      </c>
      <c r="OAC29" s="152" t="s">
        <v>888</v>
      </c>
      <c r="OAD29" s="152" t="s">
        <v>888</v>
      </c>
      <c r="OAE29" s="152" t="s">
        <v>888</v>
      </c>
      <c r="OAF29" s="152" t="s">
        <v>888</v>
      </c>
      <c r="OAG29" s="152" t="s">
        <v>888</v>
      </c>
      <c r="OAH29" s="152" t="s">
        <v>888</v>
      </c>
      <c r="OAI29" s="152" t="s">
        <v>888</v>
      </c>
      <c r="OAJ29" s="152" t="s">
        <v>888</v>
      </c>
      <c r="OAK29" s="152" t="s">
        <v>888</v>
      </c>
      <c r="OAL29" s="152" t="s">
        <v>888</v>
      </c>
      <c r="OAM29" s="152" t="s">
        <v>888</v>
      </c>
      <c r="OAN29" s="152" t="s">
        <v>888</v>
      </c>
      <c r="OAO29" s="152" t="s">
        <v>888</v>
      </c>
      <c r="OAP29" s="152" t="s">
        <v>888</v>
      </c>
      <c r="OAQ29" s="152" t="s">
        <v>888</v>
      </c>
      <c r="OAR29" s="152" t="s">
        <v>888</v>
      </c>
      <c r="OAS29" s="152" t="s">
        <v>888</v>
      </c>
      <c r="OAT29" s="152" t="s">
        <v>888</v>
      </c>
      <c r="OAU29" s="152" t="s">
        <v>888</v>
      </c>
      <c r="OAV29" s="152" t="s">
        <v>888</v>
      </c>
      <c r="OAW29" s="152" t="s">
        <v>888</v>
      </c>
      <c r="OAX29" s="152" t="s">
        <v>888</v>
      </c>
      <c r="OAY29" s="152" t="s">
        <v>888</v>
      </c>
      <c r="OAZ29" s="152" t="s">
        <v>888</v>
      </c>
      <c r="OBA29" s="152" t="s">
        <v>888</v>
      </c>
      <c r="OBB29" s="152" t="s">
        <v>888</v>
      </c>
      <c r="OBC29" s="152" t="s">
        <v>888</v>
      </c>
      <c r="OBD29" s="152" t="s">
        <v>888</v>
      </c>
      <c r="OBE29" s="152" t="s">
        <v>888</v>
      </c>
      <c r="OBF29" s="152" t="s">
        <v>888</v>
      </c>
      <c r="OBG29" s="152" t="s">
        <v>888</v>
      </c>
      <c r="OBH29" s="152" t="s">
        <v>888</v>
      </c>
      <c r="OBI29" s="152" t="s">
        <v>888</v>
      </c>
      <c r="OBJ29" s="152" t="s">
        <v>888</v>
      </c>
      <c r="OBK29" s="152" t="s">
        <v>888</v>
      </c>
      <c r="OBL29" s="152" t="s">
        <v>888</v>
      </c>
      <c r="OBM29" s="152" t="s">
        <v>888</v>
      </c>
      <c r="OBN29" s="152" t="s">
        <v>888</v>
      </c>
      <c r="OBO29" s="152" t="s">
        <v>888</v>
      </c>
      <c r="OBP29" s="152" t="s">
        <v>888</v>
      </c>
      <c r="OBQ29" s="152" t="s">
        <v>888</v>
      </c>
      <c r="OBR29" s="152" t="s">
        <v>888</v>
      </c>
      <c r="OBS29" s="152" t="s">
        <v>888</v>
      </c>
      <c r="OBT29" s="152" t="s">
        <v>888</v>
      </c>
      <c r="OBU29" s="152" t="s">
        <v>888</v>
      </c>
      <c r="OBV29" s="152" t="s">
        <v>888</v>
      </c>
      <c r="OBW29" s="152" t="s">
        <v>888</v>
      </c>
      <c r="OBX29" s="152" t="s">
        <v>888</v>
      </c>
      <c r="OBY29" s="152" t="s">
        <v>888</v>
      </c>
      <c r="OBZ29" s="152" t="s">
        <v>888</v>
      </c>
      <c r="OCA29" s="152" t="s">
        <v>888</v>
      </c>
      <c r="OCB29" s="152" t="s">
        <v>888</v>
      </c>
      <c r="OCC29" s="152" t="s">
        <v>888</v>
      </c>
      <c r="OCD29" s="152" t="s">
        <v>888</v>
      </c>
      <c r="OCE29" s="152" t="s">
        <v>888</v>
      </c>
      <c r="OCF29" s="152" t="s">
        <v>888</v>
      </c>
      <c r="OCG29" s="152" t="s">
        <v>888</v>
      </c>
      <c r="OCH29" s="152" t="s">
        <v>888</v>
      </c>
      <c r="OCI29" s="152" t="s">
        <v>888</v>
      </c>
      <c r="OCJ29" s="152" t="s">
        <v>888</v>
      </c>
      <c r="OCK29" s="152" t="s">
        <v>888</v>
      </c>
      <c r="OCL29" s="152" t="s">
        <v>888</v>
      </c>
      <c r="OCM29" s="152" t="s">
        <v>888</v>
      </c>
      <c r="OCN29" s="152" t="s">
        <v>888</v>
      </c>
      <c r="OCO29" s="152" t="s">
        <v>888</v>
      </c>
      <c r="OCP29" s="152" t="s">
        <v>888</v>
      </c>
      <c r="OCQ29" s="152" t="s">
        <v>888</v>
      </c>
      <c r="OCR29" s="152" t="s">
        <v>888</v>
      </c>
      <c r="OCS29" s="152" t="s">
        <v>888</v>
      </c>
      <c r="OCT29" s="152" t="s">
        <v>888</v>
      </c>
      <c r="OCU29" s="152" t="s">
        <v>888</v>
      </c>
      <c r="OCV29" s="152" t="s">
        <v>888</v>
      </c>
      <c r="OCW29" s="152" t="s">
        <v>888</v>
      </c>
      <c r="OCX29" s="152" t="s">
        <v>888</v>
      </c>
      <c r="OCY29" s="152" t="s">
        <v>888</v>
      </c>
      <c r="OCZ29" s="152" t="s">
        <v>888</v>
      </c>
      <c r="ODA29" s="152" t="s">
        <v>888</v>
      </c>
      <c r="ODB29" s="152" t="s">
        <v>888</v>
      </c>
      <c r="ODC29" s="152" t="s">
        <v>888</v>
      </c>
      <c r="ODD29" s="152" t="s">
        <v>888</v>
      </c>
      <c r="ODE29" s="152" t="s">
        <v>888</v>
      </c>
      <c r="ODF29" s="152" t="s">
        <v>888</v>
      </c>
      <c r="ODG29" s="152" t="s">
        <v>888</v>
      </c>
      <c r="ODH29" s="152" t="s">
        <v>888</v>
      </c>
      <c r="ODI29" s="152" t="s">
        <v>888</v>
      </c>
      <c r="ODJ29" s="152" t="s">
        <v>888</v>
      </c>
      <c r="ODK29" s="152" t="s">
        <v>888</v>
      </c>
      <c r="ODL29" s="152" t="s">
        <v>888</v>
      </c>
      <c r="ODM29" s="152" t="s">
        <v>888</v>
      </c>
      <c r="ODN29" s="152" t="s">
        <v>888</v>
      </c>
      <c r="ODO29" s="152" t="s">
        <v>888</v>
      </c>
      <c r="ODP29" s="152" t="s">
        <v>888</v>
      </c>
      <c r="ODQ29" s="152" t="s">
        <v>888</v>
      </c>
      <c r="ODR29" s="152" t="s">
        <v>888</v>
      </c>
      <c r="ODS29" s="152" t="s">
        <v>888</v>
      </c>
      <c r="ODT29" s="152" t="s">
        <v>888</v>
      </c>
      <c r="ODU29" s="152" t="s">
        <v>888</v>
      </c>
      <c r="ODV29" s="152" t="s">
        <v>888</v>
      </c>
      <c r="ODW29" s="152" t="s">
        <v>888</v>
      </c>
      <c r="ODX29" s="152" t="s">
        <v>888</v>
      </c>
      <c r="ODY29" s="152" t="s">
        <v>888</v>
      </c>
      <c r="ODZ29" s="152" t="s">
        <v>888</v>
      </c>
      <c r="OEA29" s="152" t="s">
        <v>888</v>
      </c>
      <c r="OEB29" s="152" t="s">
        <v>888</v>
      </c>
      <c r="OEC29" s="152" t="s">
        <v>888</v>
      </c>
      <c r="OED29" s="152" t="s">
        <v>888</v>
      </c>
      <c r="OEE29" s="152" t="s">
        <v>888</v>
      </c>
      <c r="OEF29" s="152" t="s">
        <v>888</v>
      </c>
      <c r="OEG29" s="152" t="s">
        <v>888</v>
      </c>
      <c r="OEH29" s="152" t="s">
        <v>888</v>
      </c>
      <c r="OEI29" s="152" t="s">
        <v>888</v>
      </c>
      <c r="OEJ29" s="152" t="s">
        <v>888</v>
      </c>
      <c r="OEK29" s="152" t="s">
        <v>888</v>
      </c>
      <c r="OEL29" s="152" t="s">
        <v>888</v>
      </c>
      <c r="OEM29" s="152" t="s">
        <v>888</v>
      </c>
      <c r="OEN29" s="152" t="s">
        <v>888</v>
      </c>
      <c r="OEO29" s="152" t="s">
        <v>888</v>
      </c>
      <c r="OEP29" s="152" t="s">
        <v>888</v>
      </c>
      <c r="OEQ29" s="152" t="s">
        <v>888</v>
      </c>
      <c r="OER29" s="152" t="s">
        <v>888</v>
      </c>
      <c r="OES29" s="152" t="s">
        <v>888</v>
      </c>
      <c r="OET29" s="152" t="s">
        <v>888</v>
      </c>
      <c r="OEU29" s="152" t="s">
        <v>888</v>
      </c>
      <c r="OEV29" s="152" t="s">
        <v>888</v>
      </c>
      <c r="OEW29" s="152" t="s">
        <v>888</v>
      </c>
      <c r="OEX29" s="152" t="s">
        <v>888</v>
      </c>
      <c r="OEY29" s="152" t="s">
        <v>888</v>
      </c>
      <c r="OEZ29" s="152" t="s">
        <v>888</v>
      </c>
      <c r="OFA29" s="152" t="s">
        <v>888</v>
      </c>
      <c r="OFB29" s="152" t="s">
        <v>888</v>
      </c>
      <c r="OFC29" s="152" t="s">
        <v>888</v>
      </c>
      <c r="OFD29" s="152" t="s">
        <v>888</v>
      </c>
      <c r="OFE29" s="152" t="s">
        <v>888</v>
      </c>
      <c r="OFF29" s="152" t="s">
        <v>888</v>
      </c>
      <c r="OFG29" s="152" t="s">
        <v>888</v>
      </c>
      <c r="OFH29" s="152" t="s">
        <v>888</v>
      </c>
      <c r="OFI29" s="152" t="s">
        <v>888</v>
      </c>
      <c r="OFJ29" s="152" t="s">
        <v>888</v>
      </c>
      <c r="OFK29" s="152" t="s">
        <v>888</v>
      </c>
      <c r="OFL29" s="152" t="s">
        <v>888</v>
      </c>
      <c r="OFM29" s="152" t="s">
        <v>888</v>
      </c>
      <c r="OFN29" s="152" t="s">
        <v>888</v>
      </c>
      <c r="OFO29" s="152" t="s">
        <v>888</v>
      </c>
      <c r="OFP29" s="152" t="s">
        <v>888</v>
      </c>
      <c r="OFQ29" s="152" t="s">
        <v>888</v>
      </c>
      <c r="OFR29" s="152" t="s">
        <v>888</v>
      </c>
      <c r="OFS29" s="152" t="s">
        <v>888</v>
      </c>
      <c r="OFT29" s="152" t="s">
        <v>888</v>
      </c>
      <c r="OFU29" s="152" t="s">
        <v>888</v>
      </c>
      <c r="OFV29" s="152" t="s">
        <v>888</v>
      </c>
      <c r="OFW29" s="152" t="s">
        <v>888</v>
      </c>
      <c r="OFX29" s="152" t="s">
        <v>888</v>
      </c>
      <c r="OFY29" s="152" t="s">
        <v>888</v>
      </c>
      <c r="OFZ29" s="152" t="s">
        <v>888</v>
      </c>
      <c r="OGA29" s="152" t="s">
        <v>888</v>
      </c>
      <c r="OGB29" s="152" t="s">
        <v>888</v>
      </c>
      <c r="OGC29" s="152" t="s">
        <v>888</v>
      </c>
      <c r="OGD29" s="152" t="s">
        <v>888</v>
      </c>
      <c r="OGE29" s="152" t="s">
        <v>888</v>
      </c>
      <c r="OGF29" s="152" t="s">
        <v>888</v>
      </c>
      <c r="OGG29" s="152" t="s">
        <v>888</v>
      </c>
      <c r="OGH29" s="152" t="s">
        <v>888</v>
      </c>
      <c r="OGI29" s="152" t="s">
        <v>888</v>
      </c>
      <c r="OGJ29" s="152" t="s">
        <v>888</v>
      </c>
      <c r="OGK29" s="152" t="s">
        <v>888</v>
      </c>
      <c r="OGL29" s="152" t="s">
        <v>888</v>
      </c>
      <c r="OGM29" s="152" t="s">
        <v>888</v>
      </c>
      <c r="OGN29" s="152" t="s">
        <v>888</v>
      </c>
      <c r="OGO29" s="152" t="s">
        <v>888</v>
      </c>
      <c r="OGP29" s="152" t="s">
        <v>888</v>
      </c>
      <c r="OGQ29" s="152" t="s">
        <v>888</v>
      </c>
      <c r="OGR29" s="152" t="s">
        <v>888</v>
      </c>
      <c r="OGS29" s="152" t="s">
        <v>888</v>
      </c>
      <c r="OGT29" s="152" t="s">
        <v>888</v>
      </c>
      <c r="OGU29" s="152" t="s">
        <v>888</v>
      </c>
      <c r="OGV29" s="152" t="s">
        <v>888</v>
      </c>
      <c r="OGW29" s="152" t="s">
        <v>888</v>
      </c>
      <c r="OGX29" s="152" t="s">
        <v>888</v>
      </c>
      <c r="OGY29" s="152" t="s">
        <v>888</v>
      </c>
      <c r="OGZ29" s="152" t="s">
        <v>888</v>
      </c>
      <c r="OHA29" s="152" t="s">
        <v>888</v>
      </c>
      <c r="OHB29" s="152" t="s">
        <v>888</v>
      </c>
      <c r="OHC29" s="152" t="s">
        <v>888</v>
      </c>
      <c r="OHD29" s="152" t="s">
        <v>888</v>
      </c>
      <c r="OHE29" s="152" t="s">
        <v>888</v>
      </c>
      <c r="OHF29" s="152" t="s">
        <v>888</v>
      </c>
      <c r="OHG29" s="152" t="s">
        <v>888</v>
      </c>
      <c r="OHH29" s="152" t="s">
        <v>888</v>
      </c>
      <c r="OHI29" s="152" t="s">
        <v>888</v>
      </c>
      <c r="OHJ29" s="152" t="s">
        <v>888</v>
      </c>
      <c r="OHK29" s="152" t="s">
        <v>888</v>
      </c>
      <c r="OHL29" s="152" t="s">
        <v>888</v>
      </c>
      <c r="OHM29" s="152" t="s">
        <v>888</v>
      </c>
      <c r="OHN29" s="152" t="s">
        <v>888</v>
      </c>
      <c r="OHO29" s="152" t="s">
        <v>888</v>
      </c>
      <c r="OHP29" s="152" t="s">
        <v>888</v>
      </c>
      <c r="OHQ29" s="152" t="s">
        <v>888</v>
      </c>
      <c r="OHR29" s="152" t="s">
        <v>888</v>
      </c>
      <c r="OHS29" s="152" t="s">
        <v>888</v>
      </c>
      <c r="OHT29" s="152" t="s">
        <v>888</v>
      </c>
      <c r="OHU29" s="152" t="s">
        <v>888</v>
      </c>
      <c r="OHV29" s="152" t="s">
        <v>888</v>
      </c>
      <c r="OHW29" s="152" t="s">
        <v>888</v>
      </c>
      <c r="OHX29" s="152" t="s">
        <v>888</v>
      </c>
      <c r="OHY29" s="152" t="s">
        <v>888</v>
      </c>
      <c r="OHZ29" s="152" t="s">
        <v>888</v>
      </c>
      <c r="OIA29" s="152" t="s">
        <v>888</v>
      </c>
      <c r="OIB29" s="152" t="s">
        <v>888</v>
      </c>
      <c r="OIC29" s="152" t="s">
        <v>888</v>
      </c>
      <c r="OID29" s="152" t="s">
        <v>888</v>
      </c>
      <c r="OIE29" s="152" t="s">
        <v>888</v>
      </c>
      <c r="OIF29" s="152" t="s">
        <v>888</v>
      </c>
      <c r="OIG29" s="152" t="s">
        <v>888</v>
      </c>
      <c r="OIH29" s="152" t="s">
        <v>888</v>
      </c>
      <c r="OII29" s="152" t="s">
        <v>888</v>
      </c>
      <c r="OIJ29" s="152" t="s">
        <v>888</v>
      </c>
      <c r="OIK29" s="152" t="s">
        <v>888</v>
      </c>
      <c r="OIL29" s="152" t="s">
        <v>888</v>
      </c>
      <c r="OIM29" s="152" t="s">
        <v>888</v>
      </c>
      <c r="OIN29" s="152" t="s">
        <v>888</v>
      </c>
      <c r="OIO29" s="152" t="s">
        <v>888</v>
      </c>
      <c r="OIP29" s="152" t="s">
        <v>888</v>
      </c>
      <c r="OIQ29" s="152" t="s">
        <v>888</v>
      </c>
      <c r="OIR29" s="152" t="s">
        <v>888</v>
      </c>
      <c r="OIS29" s="152" t="s">
        <v>888</v>
      </c>
      <c r="OIT29" s="152" t="s">
        <v>888</v>
      </c>
      <c r="OIU29" s="152" t="s">
        <v>888</v>
      </c>
      <c r="OIV29" s="152" t="s">
        <v>888</v>
      </c>
      <c r="OIW29" s="152" t="s">
        <v>888</v>
      </c>
      <c r="OIX29" s="152" t="s">
        <v>888</v>
      </c>
      <c r="OIY29" s="152" t="s">
        <v>888</v>
      </c>
      <c r="OIZ29" s="152" t="s">
        <v>888</v>
      </c>
      <c r="OJA29" s="152" t="s">
        <v>888</v>
      </c>
      <c r="OJB29" s="152" t="s">
        <v>888</v>
      </c>
      <c r="OJC29" s="152" t="s">
        <v>888</v>
      </c>
      <c r="OJD29" s="152" t="s">
        <v>888</v>
      </c>
      <c r="OJE29" s="152" t="s">
        <v>888</v>
      </c>
      <c r="OJF29" s="152" t="s">
        <v>888</v>
      </c>
      <c r="OJG29" s="152" t="s">
        <v>888</v>
      </c>
      <c r="OJH29" s="152" t="s">
        <v>888</v>
      </c>
      <c r="OJI29" s="152" t="s">
        <v>888</v>
      </c>
      <c r="OJJ29" s="152" t="s">
        <v>888</v>
      </c>
      <c r="OJK29" s="152" t="s">
        <v>888</v>
      </c>
      <c r="OJL29" s="152" t="s">
        <v>888</v>
      </c>
      <c r="OJM29" s="152" t="s">
        <v>888</v>
      </c>
      <c r="OJN29" s="152" t="s">
        <v>888</v>
      </c>
      <c r="OJO29" s="152" t="s">
        <v>888</v>
      </c>
      <c r="OJP29" s="152" t="s">
        <v>888</v>
      </c>
      <c r="OJQ29" s="152" t="s">
        <v>888</v>
      </c>
      <c r="OJR29" s="152" t="s">
        <v>888</v>
      </c>
      <c r="OJS29" s="152" t="s">
        <v>888</v>
      </c>
      <c r="OJT29" s="152" t="s">
        <v>888</v>
      </c>
      <c r="OJU29" s="152" t="s">
        <v>888</v>
      </c>
      <c r="OJV29" s="152" t="s">
        <v>888</v>
      </c>
      <c r="OJW29" s="152" t="s">
        <v>888</v>
      </c>
      <c r="OJX29" s="152" t="s">
        <v>888</v>
      </c>
      <c r="OJY29" s="152" t="s">
        <v>888</v>
      </c>
      <c r="OJZ29" s="152" t="s">
        <v>888</v>
      </c>
      <c r="OKA29" s="152" t="s">
        <v>888</v>
      </c>
      <c r="OKB29" s="152" t="s">
        <v>888</v>
      </c>
      <c r="OKC29" s="152" t="s">
        <v>888</v>
      </c>
      <c r="OKD29" s="152" t="s">
        <v>888</v>
      </c>
      <c r="OKE29" s="152" t="s">
        <v>888</v>
      </c>
      <c r="OKF29" s="152" t="s">
        <v>888</v>
      </c>
      <c r="OKG29" s="152" t="s">
        <v>888</v>
      </c>
      <c r="OKH29" s="152" t="s">
        <v>888</v>
      </c>
      <c r="OKI29" s="152" t="s">
        <v>888</v>
      </c>
      <c r="OKJ29" s="152" t="s">
        <v>888</v>
      </c>
      <c r="OKK29" s="152" t="s">
        <v>888</v>
      </c>
      <c r="OKL29" s="152" t="s">
        <v>888</v>
      </c>
      <c r="OKM29" s="152" t="s">
        <v>888</v>
      </c>
      <c r="OKN29" s="152" t="s">
        <v>888</v>
      </c>
      <c r="OKO29" s="152" t="s">
        <v>888</v>
      </c>
      <c r="OKP29" s="152" t="s">
        <v>888</v>
      </c>
      <c r="OKQ29" s="152" t="s">
        <v>888</v>
      </c>
      <c r="OKR29" s="152" t="s">
        <v>888</v>
      </c>
      <c r="OKS29" s="152" t="s">
        <v>888</v>
      </c>
      <c r="OKT29" s="152" t="s">
        <v>888</v>
      </c>
      <c r="OKU29" s="152" t="s">
        <v>888</v>
      </c>
      <c r="OKV29" s="152" t="s">
        <v>888</v>
      </c>
      <c r="OKW29" s="152" t="s">
        <v>888</v>
      </c>
      <c r="OKX29" s="152" t="s">
        <v>888</v>
      </c>
      <c r="OKY29" s="152" t="s">
        <v>888</v>
      </c>
      <c r="OKZ29" s="152" t="s">
        <v>888</v>
      </c>
      <c r="OLA29" s="152" t="s">
        <v>888</v>
      </c>
      <c r="OLB29" s="152" t="s">
        <v>888</v>
      </c>
      <c r="OLC29" s="152" t="s">
        <v>888</v>
      </c>
      <c r="OLD29" s="152" t="s">
        <v>888</v>
      </c>
      <c r="OLE29" s="152" t="s">
        <v>888</v>
      </c>
      <c r="OLF29" s="152" t="s">
        <v>888</v>
      </c>
      <c r="OLG29" s="152" t="s">
        <v>888</v>
      </c>
      <c r="OLH29" s="152" t="s">
        <v>888</v>
      </c>
      <c r="OLI29" s="152" t="s">
        <v>888</v>
      </c>
      <c r="OLJ29" s="152" t="s">
        <v>888</v>
      </c>
      <c r="OLK29" s="152" t="s">
        <v>888</v>
      </c>
      <c r="OLL29" s="152" t="s">
        <v>888</v>
      </c>
      <c r="OLM29" s="152" t="s">
        <v>888</v>
      </c>
      <c r="OLN29" s="152" t="s">
        <v>888</v>
      </c>
      <c r="OLO29" s="152" t="s">
        <v>888</v>
      </c>
      <c r="OLP29" s="152" t="s">
        <v>888</v>
      </c>
      <c r="OLQ29" s="152" t="s">
        <v>888</v>
      </c>
      <c r="OLR29" s="152" t="s">
        <v>888</v>
      </c>
      <c r="OLS29" s="152" t="s">
        <v>888</v>
      </c>
      <c r="OLT29" s="152" t="s">
        <v>888</v>
      </c>
      <c r="OLU29" s="152" t="s">
        <v>888</v>
      </c>
      <c r="OLV29" s="152" t="s">
        <v>888</v>
      </c>
      <c r="OLW29" s="152" t="s">
        <v>888</v>
      </c>
      <c r="OLX29" s="152" t="s">
        <v>888</v>
      </c>
      <c r="OLY29" s="152" t="s">
        <v>888</v>
      </c>
      <c r="OLZ29" s="152" t="s">
        <v>888</v>
      </c>
      <c r="OMA29" s="152" t="s">
        <v>888</v>
      </c>
      <c r="OMB29" s="152" t="s">
        <v>888</v>
      </c>
      <c r="OMC29" s="152" t="s">
        <v>888</v>
      </c>
      <c r="OMD29" s="152" t="s">
        <v>888</v>
      </c>
      <c r="OME29" s="152" t="s">
        <v>888</v>
      </c>
      <c r="OMF29" s="152" t="s">
        <v>888</v>
      </c>
      <c r="OMG29" s="152" t="s">
        <v>888</v>
      </c>
      <c r="OMH29" s="152" t="s">
        <v>888</v>
      </c>
      <c r="OMI29" s="152" t="s">
        <v>888</v>
      </c>
      <c r="OMJ29" s="152" t="s">
        <v>888</v>
      </c>
      <c r="OMK29" s="152" t="s">
        <v>888</v>
      </c>
      <c r="OML29" s="152" t="s">
        <v>888</v>
      </c>
      <c r="OMM29" s="152" t="s">
        <v>888</v>
      </c>
      <c r="OMN29" s="152" t="s">
        <v>888</v>
      </c>
      <c r="OMO29" s="152" t="s">
        <v>888</v>
      </c>
      <c r="OMP29" s="152" t="s">
        <v>888</v>
      </c>
      <c r="OMQ29" s="152" t="s">
        <v>888</v>
      </c>
      <c r="OMR29" s="152" t="s">
        <v>888</v>
      </c>
      <c r="OMS29" s="152" t="s">
        <v>888</v>
      </c>
      <c r="OMT29" s="152" t="s">
        <v>888</v>
      </c>
      <c r="OMU29" s="152" t="s">
        <v>888</v>
      </c>
      <c r="OMV29" s="152" t="s">
        <v>888</v>
      </c>
      <c r="OMW29" s="152" t="s">
        <v>888</v>
      </c>
      <c r="OMX29" s="152" t="s">
        <v>888</v>
      </c>
      <c r="OMY29" s="152" t="s">
        <v>888</v>
      </c>
      <c r="OMZ29" s="152" t="s">
        <v>888</v>
      </c>
      <c r="ONA29" s="152" t="s">
        <v>888</v>
      </c>
      <c r="ONB29" s="152" t="s">
        <v>888</v>
      </c>
      <c r="ONC29" s="152" t="s">
        <v>888</v>
      </c>
      <c r="OND29" s="152" t="s">
        <v>888</v>
      </c>
      <c r="ONE29" s="152" t="s">
        <v>888</v>
      </c>
      <c r="ONF29" s="152" t="s">
        <v>888</v>
      </c>
      <c r="ONG29" s="152" t="s">
        <v>888</v>
      </c>
      <c r="ONH29" s="152" t="s">
        <v>888</v>
      </c>
      <c r="ONI29" s="152" t="s">
        <v>888</v>
      </c>
      <c r="ONJ29" s="152" t="s">
        <v>888</v>
      </c>
      <c r="ONK29" s="152" t="s">
        <v>888</v>
      </c>
      <c r="ONL29" s="152" t="s">
        <v>888</v>
      </c>
      <c r="ONM29" s="152" t="s">
        <v>888</v>
      </c>
      <c r="ONN29" s="152" t="s">
        <v>888</v>
      </c>
      <c r="ONO29" s="152" t="s">
        <v>888</v>
      </c>
      <c r="ONP29" s="152" t="s">
        <v>888</v>
      </c>
      <c r="ONQ29" s="152" t="s">
        <v>888</v>
      </c>
      <c r="ONR29" s="152" t="s">
        <v>888</v>
      </c>
      <c r="ONS29" s="152" t="s">
        <v>888</v>
      </c>
      <c r="ONT29" s="152" t="s">
        <v>888</v>
      </c>
      <c r="ONU29" s="152" t="s">
        <v>888</v>
      </c>
      <c r="ONV29" s="152" t="s">
        <v>888</v>
      </c>
      <c r="ONW29" s="152" t="s">
        <v>888</v>
      </c>
      <c r="ONX29" s="152" t="s">
        <v>888</v>
      </c>
      <c r="ONY29" s="152" t="s">
        <v>888</v>
      </c>
      <c r="ONZ29" s="152" t="s">
        <v>888</v>
      </c>
      <c r="OOA29" s="152" t="s">
        <v>888</v>
      </c>
      <c r="OOB29" s="152" t="s">
        <v>888</v>
      </c>
      <c r="OOC29" s="152" t="s">
        <v>888</v>
      </c>
      <c r="OOD29" s="152" t="s">
        <v>888</v>
      </c>
      <c r="OOE29" s="152" t="s">
        <v>888</v>
      </c>
      <c r="OOF29" s="152" t="s">
        <v>888</v>
      </c>
      <c r="OOG29" s="152" t="s">
        <v>888</v>
      </c>
      <c r="OOH29" s="152" t="s">
        <v>888</v>
      </c>
      <c r="OOI29" s="152" t="s">
        <v>888</v>
      </c>
      <c r="OOJ29" s="152" t="s">
        <v>888</v>
      </c>
      <c r="OOK29" s="152" t="s">
        <v>888</v>
      </c>
      <c r="OOL29" s="152" t="s">
        <v>888</v>
      </c>
      <c r="OOM29" s="152" t="s">
        <v>888</v>
      </c>
      <c r="OON29" s="152" t="s">
        <v>888</v>
      </c>
      <c r="OOO29" s="152" t="s">
        <v>888</v>
      </c>
      <c r="OOP29" s="152" t="s">
        <v>888</v>
      </c>
      <c r="OOQ29" s="152" t="s">
        <v>888</v>
      </c>
      <c r="OOR29" s="152" t="s">
        <v>888</v>
      </c>
      <c r="OOS29" s="152" t="s">
        <v>888</v>
      </c>
      <c r="OOT29" s="152" t="s">
        <v>888</v>
      </c>
      <c r="OOU29" s="152" t="s">
        <v>888</v>
      </c>
      <c r="OOV29" s="152" t="s">
        <v>888</v>
      </c>
      <c r="OOW29" s="152" t="s">
        <v>888</v>
      </c>
      <c r="OOX29" s="152" t="s">
        <v>888</v>
      </c>
      <c r="OOY29" s="152" t="s">
        <v>888</v>
      </c>
      <c r="OOZ29" s="152" t="s">
        <v>888</v>
      </c>
      <c r="OPA29" s="152" t="s">
        <v>888</v>
      </c>
      <c r="OPB29" s="152" t="s">
        <v>888</v>
      </c>
      <c r="OPC29" s="152" t="s">
        <v>888</v>
      </c>
      <c r="OPD29" s="152" t="s">
        <v>888</v>
      </c>
      <c r="OPE29" s="152" t="s">
        <v>888</v>
      </c>
      <c r="OPF29" s="152" t="s">
        <v>888</v>
      </c>
      <c r="OPG29" s="152" t="s">
        <v>888</v>
      </c>
      <c r="OPH29" s="152" t="s">
        <v>888</v>
      </c>
      <c r="OPI29" s="152" t="s">
        <v>888</v>
      </c>
      <c r="OPJ29" s="152" t="s">
        <v>888</v>
      </c>
      <c r="OPK29" s="152" t="s">
        <v>888</v>
      </c>
      <c r="OPL29" s="152" t="s">
        <v>888</v>
      </c>
      <c r="OPM29" s="152" t="s">
        <v>888</v>
      </c>
      <c r="OPN29" s="152" t="s">
        <v>888</v>
      </c>
      <c r="OPO29" s="152" t="s">
        <v>888</v>
      </c>
      <c r="OPP29" s="152" t="s">
        <v>888</v>
      </c>
      <c r="OPQ29" s="152" t="s">
        <v>888</v>
      </c>
      <c r="OPR29" s="152" t="s">
        <v>888</v>
      </c>
      <c r="OPS29" s="152" t="s">
        <v>888</v>
      </c>
      <c r="OPT29" s="152" t="s">
        <v>888</v>
      </c>
      <c r="OPU29" s="152" t="s">
        <v>888</v>
      </c>
      <c r="OPV29" s="152" t="s">
        <v>888</v>
      </c>
      <c r="OPW29" s="152" t="s">
        <v>888</v>
      </c>
      <c r="OPX29" s="152" t="s">
        <v>888</v>
      </c>
      <c r="OPY29" s="152" t="s">
        <v>888</v>
      </c>
      <c r="OPZ29" s="152" t="s">
        <v>888</v>
      </c>
      <c r="OQA29" s="152" t="s">
        <v>888</v>
      </c>
      <c r="OQB29" s="152" t="s">
        <v>888</v>
      </c>
      <c r="OQC29" s="152" t="s">
        <v>888</v>
      </c>
      <c r="OQD29" s="152" t="s">
        <v>888</v>
      </c>
      <c r="OQE29" s="152" t="s">
        <v>888</v>
      </c>
      <c r="OQF29" s="152" t="s">
        <v>888</v>
      </c>
      <c r="OQG29" s="152" t="s">
        <v>888</v>
      </c>
      <c r="OQH29" s="152" t="s">
        <v>888</v>
      </c>
      <c r="OQI29" s="152" t="s">
        <v>888</v>
      </c>
      <c r="OQJ29" s="152" t="s">
        <v>888</v>
      </c>
      <c r="OQK29" s="152" t="s">
        <v>888</v>
      </c>
      <c r="OQL29" s="152" t="s">
        <v>888</v>
      </c>
      <c r="OQM29" s="152" t="s">
        <v>888</v>
      </c>
      <c r="OQN29" s="152" t="s">
        <v>888</v>
      </c>
      <c r="OQO29" s="152" t="s">
        <v>888</v>
      </c>
      <c r="OQP29" s="152" t="s">
        <v>888</v>
      </c>
      <c r="OQQ29" s="152" t="s">
        <v>888</v>
      </c>
      <c r="OQR29" s="152" t="s">
        <v>888</v>
      </c>
      <c r="OQS29" s="152" t="s">
        <v>888</v>
      </c>
      <c r="OQT29" s="152" t="s">
        <v>888</v>
      </c>
      <c r="OQU29" s="152" t="s">
        <v>888</v>
      </c>
      <c r="OQV29" s="152" t="s">
        <v>888</v>
      </c>
      <c r="OQW29" s="152" t="s">
        <v>888</v>
      </c>
      <c r="OQX29" s="152" t="s">
        <v>888</v>
      </c>
      <c r="OQY29" s="152" t="s">
        <v>888</v>
      </c>
      <c r="OQZ29" s="152" t="s">
        <v>888</v>
      </c>
      <c r="ORA29" s="152" t="s">
        <v>888</v>
      </c>
      <c r="ORB29" s="152" t="s">
        <v>888</v>
      </c>
      <c r="ORC29" s="152" t="s">
        <v>888</v>
      </c>
      <c r="ORD29" s="152" t="s">
        <v>888</v>
      </c>
      <c r="ORE29" s="152" t="s">
        <v>888</v>
      </c>
      <c r="ORF29" s="152" t="s">
        <v>888</v>
      </c>
      <c r="ORG29" s="152" t="s">
        <v>888</v>
      </c>
      <c r="ORH29" s="152" t="s">
        <v>888</v>
      </c>
      <c r="ORI29" s="152" t="s">
        <v>888</v>
      </c>
      <c r="ORJ29" s="152" t="s">
        <v>888</v>
      </c>
      <c r="ORK29" s="152" t="s">
        <v>888</v>
      </c>
      <c r="ORL29" s="152" t="s">
        <v>888</v>
      </c>
      <c r="ORM29" s="152" t="s">
        <v>888</v>
      </c>
      <c r="ORN29" s="152" t="s">
        <v>888</v>
      </c>
      <c r="ORO29" s="152" t="s">
        <v>888</v>
      </c>
      <c r="ORP29" s="152" t="s">
        <v>888</v>
      </c>
      <c r="ORQ29" s="152" t="s">
        <v>888</v>
      </c>
      <c r="ORR29" s="152" t="s">
        <v>888</v>
      </c>
      <c r="ORS29" s="152" t="s">
        <v>888</v>
      </c>
      <c r="ORT29" s="152" t="s">
        <v>888</v>
      </c>
      <c r="ORU29" s="152" t="s">
        <v>888</v>
      </c>
      <c r="ORV29" s="152" t="s">
        <v>888</v>
      </c>
      <c r="ORW29" s="152" t="s">
        <v>888</v>
      </c>
      <c r="ORX29" s="152" t="s">
        <v>888</v>
      </c>
      <c r="ORY29" s="152" t="s">
        <v>888</v>
      </c>
      <c r="ORZ29" s="152" t="s">
        <v>888</v>
      </c>
      <c r="OSA29" s="152" t="s">
        <v>888</v>
      </c>
      <c r="OSB29" s="152" t="s">
        <v>888</v>
      </c>
      <c r="OSC29" s="152" t="s">
        <v>888</v>
      </c>
      <c r="OSD29" s="152" t="s">
        <v>888</v>
      </c>
      <c r="OSE29" s="152" t="s">
        <v>888</v>
      </c>
      <c r="OSF29" s="152" t="s">
        <v>888</v>
      </c>
      <c r="OSG29" s="152" t="s">
        <v>888</v>
      </c>
      <c r="OSH29" s="152" t="s">
        <v>888</v>
      </c>
      <c r="OSI29" s="152" t="s">
        <v>888</v>
      </c>
      <c r="OSJ29" s="152" t="s">
        <v>888</v>
      </c>
      <c r="OSK29" s="152" t="s">
        <v>888</v>
      </c>
      <c r="OSL29" s="152" t="s">
        <v>888</v>
      </c>
      <c r="OSM29" s="152" t="s">
        <v>888</v>
      </c>
      <c r="OSN29" s="152" t="s">
        <v>888</v>
      </c>
      <c r="OSO29" s="152" t="s">
        <v>888</v>
      </c>
      <c r="OSP29" s="152" t="s">
        <v>888</v>
      </c>
      <c r="OSQ29" s="152" t="s">
        <v>888</v>
      </c>
      <c r="OSR29" s="152" t="s">
        <v>888</v>
      </c>
      <c r="OSS29" s="152" t="s">
        <v>888</v>
      </c>
      <c r="OST29" s="152" t="s">
        <v>888</v>
      </c>
      <c r="OSU29" s="152" t="s">
        <v>888</v>
      </c>
      <c r="OSV29" s="152" t="s">
        <v>888</v>
      </c>
      <c r="OSW29" s="152" t="s">
        <v>888</v>
      </c>
      <c r="OSX29" s="152" t="s">
        <v>888</v>
      </c>
      <c r="OSY29" s="152" t="s">
        <v>888</v>
      </c>
      <c r="OSZ29" s="152" t="s">
        <v>888</v>
      </c>
      <c r="OTA29" s="152" t="s">
        <v>888</v>
      </c>
      <c r="OTB29" s="152" t="s">
        <v>888</v>
      </c>
      <c r="OTC29" s="152" t="s">
        <v>888</v>
      </c>
      <c r="OTD29" s="152" t="s">
        <v>888</v>
      </c>
      <c r="OTE29" s="152" t="s">
        <v>888</v>
      </c>
      <c r="OTF29" s="152" t="s">
        <v>888</v>
      </c>
      <c r="OTG29" s="152" t="s">
        <v>888</v>
      </c>
      <c r="OTH29" s="152" t="s">
        <v>888</v>
      </c>
      <c r="OTI29" s="152" t="s">
        <v>888</v>
      </c>
      <c r="OTJ29" s="152" t="s">
        <v>888</v>
      </c>
      <c r="OTK29" s="152" t="s">
        <v>888</v>
      </c>
      <c r="OTL29" s="152" t="s">
        <v>888</v>
      </c>
      <c r="OTM29" s="152" t="s">
        <v>888</v>
      </c>
      <c r="OTN29" s="152" t="s">
        <v>888</v>
      </c>
      <c r="OTO29" s="152" t="s">
        <v>888</v>
      </c>
      <c r="OTP29" s="152" t="s">
        <v>888</v>
      </c>
      <c r="OTQ29" s="152" t="s">
        <v>888</v>
      </c>
      <c r="OTR29" s="152" t="s">
        <v>888</v>
      </c>
      <c r="OTS29" s="152" t="s">
        <v>888</v>
      </c>
      <c r="OTT29" s="152" t="s">
        <v>888</v>
      </c>
      <c r="OTU29" s="152" t="s">
        <v>888</v>
      </c>
      <c r="OTV29" s="152" t="s">
        <v>888</v>
      </c>
      <c r="OTW29" s="152" t="s">
        <v>888</v>
      </c>
      <c r="OTX29" s="152" t="s">
        <v>888</v>
      </c>
      <c r="OTY29" s="152" t="s">
        <v>888</v>
      </c>
      <c r="OTZ29" s="152" t="s">
        <v>888</v>
      </c>
      <c r="OUA29" s="152" t="s">
        <v>888</v>
      </c>
      <c r="OUB29" s="152" t="s">
        <v>888</v>
      </c>
      <c r="OUC29" s="152" t="s">
        <v>888</v>
      </c>
      <c r="OUD29" s="152" t="s">
        <v>888</v>
      </c>
      <c r="OUE29" s="152" t="s">
        <v>888</v>
      </c>
      <c r="OUF29" s="152" t="s">
        <v>888</v>
      </c>
      <c r="OUG29" s="152" t="s">
        <v>888</v>
      </c>
      <c r="OUH29" s="152" t="s">
        <v>888</v>
      </c>
      <c r="OUI29" s="152" t="s">
        <v>888</v>
      </c>
      <c r="OUJ29" s="152" t="s">
        <v>888</v>
      </c>
      <c r="OUK29" s="152" t="s">
        <v>888</v>
      </c>
      <c r="OUL29" s="152" t="s">
        <v>888</v>
      </c>
      <c r="OUM29" s="152" t="s">
        <v>888</v>
      </c>
      <c r="OUN29" s="152" t="s">
        <v>888</v>
      </c>
      <c r="OUO29" s="152" t="s">
        <v>888</v>
      </c>
      <c r="OUP29" s="152" t="s">
        <v>888</v>
      </c>
      <c r="OUQ29" s="152" t="s">
        <v>888</v>
      </c>
      <c r="OUR29" s="152" t="s">
        <v>888</v>
      </c>
      <c r="OUS29" s="152" t="s">
        <v>888</v>
      </c>
      <c r="OUT29" s="152" t="s">
        <v>888</v>
      </c>
      <c r="OUU29" s="152" t="s">
        <v>888</v>
      </c>
      <c r="OUV29" s="152" t="s">
        <v>888</v>
      </c>
      <c r="OUW29" s="152" t="s">
        <v>888</v>
      </c>
      <c r="OUX29" s="152" t="s">
        <v>888</v>
      </c>
      <c r="OUY29" s="152" t="s">
        <v>888</v>
      </c>
      <c r="OUZ29" s="152" t="s">
        <v>888</v>
      </c>
      <c r="OVA29" s="152" t="s">
        <v>888</v>
      </c>
      <c r="OVB29" s="152" t="s">
        <v>888</v>
      </c>
      <c r="OVC29" s="152" t="s">
        <v>888</v>
      </c>
      <c r="OVD29" s="152" t="s">
        <v>888</v>
      </c>
      <c r="OVE29" s="152" t="s">
        <v>888</v>
      </c>
      <c r="OVF29" s="152" t="s">
        <v>888</v>
      </c>
      <c r="OVG29" s="152" t="s">
        <v>888</v>
      </c>
      <c r="OVH29" s="152" t="s">
        <v>888</v>
      </c>
      <c r="OVI29" s="152" t="s">
        <v>888</v>
      </c>
      <c r="OVJ29" s="152" t="s">
        <v>888</v>
      </c>
      <c r="OVK29" s="152" t="s">
        <v>888</v>
      </c>
      <c r="OVL29" s="152" t="s">
        <v>888</v>
      </c>
      <c r="OVM29" s="152" t="s">
        <v>888</v>
      </c>
      <c r="OVN29" s="152" t="s">
        <v>888</v>
      </c>
      <c r="OVO29" s="152" t="s">
        <v>888</v>
      </c>
      <c r="OVP29" s="152" t="s">
        <v>888</v>
      </c>
      <c r="OVQ29" s="152" t="s">
        <v>888</v>
      </c>
      <c r="OVR29" s="152" t="s">
        <v>888</v>
      </c>
      <c r="OVS29" s="152" t="s">
        <v>888</v>
      </c>
      <c r="OVT29" s="152" t="s">
        <v>888</v>
      </c>
      <c r="OVU29" s="152" t="s">
        <v>888</v>
      </c>
      <c r="OVV29" s="152" t="s">
        <v>888</v>
      </c>
      <c r="OVW29" s="152" t="s">
        <v>888</v>
      </c>
      <c r="OVX29" s="152" t="s">
        <v>888</v>
      </c>
      <c r="OVY29" s="152" t="s">
        <v>888</v>
      </c>
      <c r="OVZ29" s="152" t="s">
        <v>888</v>
      </c>
      <c r="OWA29" s="152" t="s">
        <v>888</v>
      </c>
      <c r="OWB29" s="152" t="s">
        <v>888</v>
      </c>
      <c r="OWC29" s="152" t="s">
        <v>888</v>
      </c>
      <c r="OWD29" s="152" t="s">
        <v>888</v>
      </c>
      <c r="OWE29" s="152" t="s">
        <v>888</v>
      </c>
      <c r="OWF29" s="152" t="s">
        <v>888</v>
      </c>
      <c r="OWG29" s="152" t="s">
        <v>888</v>
      </c>
      <c r="OWH29" s="152" t="s">
        <v>888</v>
      </c>
      <c r="OWI29" s="152" t="s">
        <v>888</v>
      </c>
      <c r="OWJ29" s="152" t="s">
        <v>888</v>
      </c>
      <c r="OWK29" s="152" t="s">
        <v>888</v>
      </c>
      <c r="OWL29" s="152" t="s">
        <v>888</v>
      </c>
      <c r="OWM29" s="152" t="s">
        <v>888</v>
      </c>
      <c r="OWN29" s="152" t="s">
        <v>888</v>
      </c>
      <c r="OWO29" s="152" t="s">
        <v>888</v>
      </c>
      <c r="OWP29" s="152" t="s">
        <v>888</v>
      </c>
      <c r="OWQ29" s="152" t="s">
        <v>888</v>
      </c>
      <c r="OWR29" s="152" t="s">
        <v>888</v>
      </c>
      <c r="OWS29" s="152" t="s">
        <v>888</v>
      </c>
      <c r="OWT29" s="152" t="s">
        <v>888</v>
      </c>
      <c r="OWU29" s="152" t="s">
        <v>888</v>
      </c>
      <c r="OWV29" s="152" t="s">
        <v>888</v>
      </c>
      <c r="OWW29" s="152" t="s">
        <v>888</v>
      </c>
      <c r="OWX29" s="152" t="s">
        <v>888</v>
      </c>
      <c r="OWY29" s="152" t="s">
        <v>888</v>
      </c>
      <c r="OWZ29" s="152" t="s">
        <v>888</v>
      </c>
      <c r="OXA29" s="152" t="s">
        <v>888</v>
      </c>
      <c r="OXB29" s="152" t="s">
        <v>888</v>
      </c>
      <c r="OXC29" s="152" t="s">
        <v>888</v>
      </c>
      <c r="OXD29" s="152" t="s">
        <v>888</v>
      </c>
      <c r="OXE29" s="152" t="s">
        <v>888</v>
      </c>
      <c r="OXF29" s="152" t="s">
        <v>888</v>
      </c>
      <c r="OXG29" s="152" t="s">
        <v>888</v>
      </c>
      <c r="OXH29" s="152" t="s">
        <v>888</v>
      </c>
      <c r="OXI29" s="152" t="s">
        <v>888</v>
      </c>
      <c r="OXJ29" s="152" t="s">
        <v>888</v>
      </c>
      <c r="OXK29" s="152" t="s">
        <v>888</v>
      </c>
      <c r="OXL29" s="152" t="s">
        <v>888</v>
      </c>
      <c r="OXM29" s="152" t="s">
        <v>888</v>
      </c>
      <c r="OXN29" s="152" t="s">
        <v>888</v>
      </c>
      <c r="OXO29" s="152" t="s">
        <v>888</v>
      </c>
      <c r="OXP29" s="152" t="s">
        <v>888</v>
      </c>
      <c r="OXQ29" s="152" t="s">
        <v>888</v>
      </c>
      <c r="OXR29" s="152" t="s">
        <v>888</v>
      </c>
      <c r="OXS29" s="152" t="s">
        <v>888</v>
      </c>
      <c r="OXT29" s="152" t="s">
        <v>888</v>
      </c>
      <c r="OXU29" s="152" t="s">
        <v>888</v>
      </c>
      <c r="OXV29" s="152" t="s">
        <v>888</v>
      </c>
      <c r="OXW29" s="152" t="s">
        <v>888</v>
      </c>
      <c r="OXX29" s="152" t="s">
        <v>888</v>
      </c>
      <c r="OXY29" s="152" t="s">
        <v>888</v>
      </c>
      <c r="OXZ29" s="152" t="s">
        <v>888</v>
      </c>
      <c r="OYA29" s="152" t="s">
        <v>888</v>
      </c>
      <c r="OYB29" s="152" t="s">
        <v>888</v>
      </c>
      <c r="OYC29" s="152" t="s">
        <v>888</v>
      </c>
      <c r="OYD29" s="152" t="s">
        <v>888</v>
      </c>
      <c r="OYE29" s="152" t="s">
        <v>888</v>
      </c>
      <c r="OYF29" s="152" t="s">
        <v>888</v>
      </c>
      <c r="OYG29" s="152" t="s">
        <v>888</v>
      </c>
      <c r="OYH29" s="152" t="s">
        <v>888</v>
      </c>
      <c r="OYI29" s="152" t="s">
        <v>888</v>
      </c>
      <c r="OYJ29" s="152" t="s">
        <v>888</v>
      </c>
      <c r="OYK29" s="152" t="s">
        <v>888</v>
      </c>
      <c r="OYL29" s="152" t="s">
        <v>888</v>
      </c>
      <c r="OYM29" s="152" t="s">
        <v>888</v>
      </c>
      <c r="OYN29" s="152" t="s">
        <v>888</v>
      </c>
      <c r="OYO29" s="152" t="s">
        <v>888</v>
      </c>
      <c r="OYP29" s="152" t="s">
        <v>888</v>
      </c>
      <c r="OYQ29" s="152" t="s">
        <v>888</v>
      </c>
      <c r="OYR29" s="152" t="s">
        <v>888</v>
      </c>
      <c r="OYS29" s="152" t="s">
        <v>888</v>
      </c>
      <c r="OYT29" s="152" t="s">
        <v>888</v>
      </c>
      <c r="OYU29" s="152" t="s">
        <v>888</v>
      </c>
      <c r="OYV29" s="152" t="s">
        <v>888</v>
      </c>
      <c r="OYW29" s="152" t="s">
        <v>888</v>
      </c>
      <c r="OYX29" s="152" t="s">
        <v>888</v>
      </c>
      <c r="OYY29" s="152" t="s">
        <v>888</v>
      </c>
      <c r="OYZ29" s="152" t="s">
        <v>888</v>
      </c>
      <c r="OZA29" s="152" t="s">
        <v>888</v>
      </c>
      <c r="OZB29" s="152" t="s">
        <v>888</v>
      </c>
      <c r="OZC29" s="152" t="s">
        <v>888</v>
      </c>
      <c r="OZD29" s="152" t="s">
        <v>888</v>
      </c>
      <c r="OZE29" s="152" t="s">
        <v>888</v>
      </c>
      <c r="OZF29" s="152" t="s">
        <v>888</v>
      </c>
      <c r="OZG29" s="152" t="s">
        <v>888</v>
      </c>
      <c r="OZH29" s="152" t="s">
        <v>888</v>
      </c>
      <c r="OZI29" s="152" t="s">
        <v>888</v>
      </c>
      <c r="OZJ29" s="152" t="s">
        <v>888</v>
      </c>
      <c r="OZK29" s="152" t="s">
        <v>888</v>
      </c>
      <c r="OZL29" s="152" t="s">
        <v>888</v>
      </c>
      <c r="OZM29" s="152" t="s">
        <v>888</v>
      </c>
      <c r="OZN29" s="152" t="s">
        <v>888</v>
      </c>
      <c r="OZO29" s="152" t="s">
        <v>888</v>
      </c>
      <c r="OZP29" s="152" t="s">
        <v>888</v>
      </c>
      <c r="OZQ29" s="152" t="s">
        <v>888</v>
      </c>
      <c r="OZR29" s="152" t="s">
        <v>888</v>
      </c>
      <c r="OZS29" s="152" t="s">
        <v>888</v>
      </c>
      <c r="OZT29" s="152" t="s">
        <v>888</v>
      </c>
      <c r="OZU29" s="152" t="s">
        <v>888</v>
      </c>
      <c r="OZV29" s="152" t="s">
        <v>888</v>
      </c>
      <c r="OZW29" s="152" t="s">
        <v>888</v>
      </c>
      <c r="OZX29" s="152" t="s">
        <v>888</v>
      </c>
      <c r="OZY29" s="152" t="s">
        <v>888</v>
      </c>
      <c r="OZZ29" s="152" t="s">
        <v>888</v>
      </c>
      <c r="PAA29" s="152" t="s">
        <v>888</v>
      </c>
      <c r="PAB29" s="152" t="s">
        <v>888</v>
      </c>
      <c r="PAC29" s="152" t="s">
        <v>888</v>
      </c>
      <c r="PAD29" s="152" t="s">
        <v>888</v>
      </c>
      <c r="PAE29" s="152" t="s">
        <v>888</v>
      </c>
      <c r="PAF29" s="152" t="s">
        <v>888</v>
      </c>
      <c r="PAG29" s="152" t="s">
        <v>888</v>
      </c>
      <c r="PAH29" s="152" t="s">
        <v>888</v>
      </c>
      <c r="PAI29" s="152" t="s">
        <v>888</v>
      </c>
      <c r="PAJ29" s="152" t="s">
        <v>888</v>
      </c>
      <c r="PAK29" s="152" t="s">
        <v>888</v>
      </c>
      <c r="PAL29" s="152" t="s">
        <v>888</v>
      </c>
      <c r="PAM29" s="152" t="s">
        <v>888</v>
      </c>
      <c r="PAN29" s="152" t="s">
        <v>888</v>
      </c>
      <c r="PAO29" s="152" t="s">
        <v>888</v>
      </c>
      <c r="PAP29" s="152" t="s">
        <v>888</v>
      </c>
      <c r="PAQ29" s="152" t="s">
        <v>888</v>
      </c>
      <c r="PAR29" s="152" t="s">
        <v>888</v>
      </c>
      <c r="PAS29" s="152" t="s">
        <v>888</v>
      </c>
      <c r="PAT29" s="152" t="s">
        <v>888</v>
      </c>
      <c r="PAU29" s="152" t="s">
        <v>888</v>
      </c>
      <c r="PAV29" s="152" t="s">
        <v>888</v>
      </c>
      <c r="PAW29" s="152" t="s">
        <v>888</v>
      </c>
      <c r="PAX29" s="152" t="s">
        <v>888</v>
      </c>
      <c r="PAY29" s="152" t="s">
        <v>888</v>
      </c>
      <c r="PAZ29" s="152" t="s">
        <v>888</v>
      </c>
      <c r="PBA29" s="152" t="s">
        <v>888</v>
      </c>
      <c r="PBB29" s="152" t="s">
        <v>888</v>
      </c>
      <c r="PBC29" s="152" t="s">
        <v>888</v>
      </c>
      <c r="PBD29" s="152" t="s">
        <v>888</v>
      </c>
      <c r="PBE29" s="152" t="s">
        <v>888</v>
      </c>
      <c r="PBF29" s="152" t="s">
        <v>888</v>
      </c>
      <c r="PBG29" s="152" t="s">
        <v>888</v>
      </c>
      <c r="PBH29" s="152" t="s">
        <v>888</v>
      </c>
      <c r="PBI29" s="152" t="s">
        <v>888</v>
      </c>
      <c r="PBJ29" s="152" t="s">
        <v>888</v>
      </c>
      <c r="PBK29" s="152" t="s">
        <v>888</v>
      </c>
      <c r="PBL29" s="152" t="s">
        <v>888</v>
      </c>
      <c r="PBM29" s="152" t="s">
        <v>888</v>
      </c>
      <c r="PBN29" s="152" t="s">
        <v>888</v>
      </c>
      <c r="PBO29" s="152" t="s">
        <v>888</v>
      </c>
      <c r="PBP29" s="152" t="s">
        <v>888</v>
      </c>
      <c r="PBQ29" s="152" t="s">
        <v>888</v>
      </c>
      <c r="PBR29" s="152" t="s">
        <v>888</v>
      </c>
      <c r="PBS29" s="152" t="s">
        <v>888</v>
      </c>
      <c r="PBT29" s="152" t="s">
        <v>888</v>
      </c>
      <c r="PBU29" s="152" t="s">
        <v>888</v>
      </c>
      <c r="PBV29" s="152" t="s">
        <v>888</v>
      </c>
      <c r="PBW29" s="152" t="s">
        <v>888</v>
      </c>
      <c r="PBX29" s="152" t="s">
        <v>888</v>
      </c>
      <c r="PBY29" s="152" t="s">
        <v>888</v>
      </c>
      <c r="PBZ29" s="152" t="s">
        <v>888</v>
      </c>
      <c r="PCA29" s="152" t="s">
        <v>888</v>
      </c>
      <c r="PCB29" s="152" t="s">
        <v>888</v>
      </c>
      <c r="PCC29" s="152" t="s">
        <v>888</v>
      </c>
      <c r="PCD29" s="152" t="s">
        <v>888</v>
      </c>
      <c r="PCE29" s="152" t="s">
        <v>888</v>
      </c>
      <c r="PCF29" s="152" t="s">
        <v>888</v>
      </c>
      <c r="PCG29" s="152" t="s">
        <v>888</v>
      </c>
      <c r="PCH29" s="152" t="s">
        <v>888</v>
      </c>
      <c r="PCI29" s="152" t="s">
        <v>888</v>
      </c>
      <c r="PCJ29" s="152" t="s">
        <v>888</v>
      </c>
      <c r="PCK29" s="152" t="s">
        <v>888</v>
      </c>
      <c r="PCL29" s="152" t="s">
        <v>888</v>
      </c>
      <c r="PCM29" s="152" t="s">
        <v>888</v>
      </c>
      <c r="PCN29" s="152" t="s">
        <v>888</v>
      </c>
      <c r="PCO29" s="152" t="s">
        <v>888</v>
      </c>
      <c r="PCP29" s="152" t="s">
        <v>888</v>
      </c>
      <c r="PCQ29" s="152" t="s">
        <v>888</v>
      </c>
      <c r="PCR29" s="152" t="s">
        <v>888</v>
      </c>
      <c r="PCS29" s="152" t="s">
        <v>888</v>
      </c>
      <c r="PCT29" s="152" t="s">
        <v>888</v>
      </c>
      <c r="PCU29" s="152" t="s">
        <v>888</v>
      </c>
      <c r="PCV29" s="152" t="s">
        <v>888</v>
      </c>
      <c r="PCW29" s="152" t="s">
        <v>888</v>
      </c>
      <c r="PCX29" s="152" t="s">
        <v>888</v>
      </c>
      <c r="PCY29" s="152" t="s">
        <v>888</v>
      </c>
      <c r="PCZ29" s="152" t="s">
        <v>888</v>
      </c>
      <c r="PDA29" s="152" t="s">
        <v>888</v>
      </c>
      <c r="PDB29" s="152" t="s">
        <v>888</v>
      </c>
      <c r="PDC29" s="152" t="s">
        <v>888</v>
      </c>
      <c r="PDD29" s="152" t="s">
        <v>888</v>
      </c>
      <c r="PDE29" s="152" t="s">
        <v>888</v>
      </c>
      <c r="PDF29" s="152" t="s">
        <v>888</v>
      </c>
      <c r="PDG29" s="152" t="s">
        <v>888</v>
      </c>
      <c r="PDH29" s="152" t="s">
        <v>888</v>
      </c>
      <c r="PDI29" s="152" t="s">
        <v>888</v>
      </c>
      <c r="PDJ29" s="152" t="s">
        <v>888</v>
      </c>
      <c r="PDK29" s="152" t="s">
        <v>888</v>
      </c>
      <c r="PDL29" s="152" t="s">
        <v>888</v>
      </c>
      <c r="PDM29" s="152" t="s">
        <v>888</v>
      </c>
      <c r="PDN29" s="152" t="s">
        <v>888</v>
      </c>
      <c r="PDO29" s="152" t="s">
        <v>888</v>
      </c>
      <c r="PDP29" s="152" t="s">
        <v>888</v>
      </c>
      <c r="PDQ29" s="152" t="s">
        <v>888</v>
      </c>
      <c r="PDR29" s="152" t="s">
        <v>888</v>
      </c>
      <c r="PDS29" s="152" t="s">
        <v>888</v>
      </c>
      <c r="PDT29" s="152" t="s">
        <v>888</v>
      </c>
      <c r="PDU29" s="152" t="s">
        <v>888</v>
      </c>
      <c r="PDV29" s="152" t="s">
        <v>888</v>
      </c>
      <c r="PDW29" s="152" t="s">
        <v>888</v>
      </c>
      <c r="PDX29" s="152" t="s">
        <v>888</v>
      </c>
      <c r="PDY29" s="152" t="s">
        <v>888</v>
      </c>
      <c r="PDZ29" s="152" t="s">
        <v>888</v>
      </c>
      <c r="PEA29" s="152" t="s">
        <v>888</v>
      </c>
      <c r="PEB29" s="152" t="s">
        <v>888</v>
      </c>
      <c r="PEC29" s="152" t="s">
        <v>888</v>
      </c>
      <c r="PED29" s="152" t="s">
        <v>888</v>
      </c>
      <c r="PEE29" s="152" t="s">
        <v>888</v>
      </c>
      <c r="PEF29" s="152" t="s">
        <v>888</v>
      </c>
      <c r="PEG29" s="152" t="s">
        <v>888</v>
      </c>
      <c r="PEH29" s="152" t="s">
        <v>888</v>
      </c>
      <c r="PEI29" s="152" t="s">
        <v>888</v>
      </c>
      <c r="PEJ29" s="152" t="s">
        <v>888</v>
      </c>
      <c r="PEK29" s="152" t="s">
        <v>888</v>
      </c>
      <c r="PEL29" s="152" t="s">
        <v>888</v>
      </c>
      <c r="PEM29" s="152" t="s">
        <v>888</v>
      </c>
      <c r="PEN29" s="152" t="s">
        <v>888</v>
      </c>
      <c r="PEO29" s="152" t="s">
        <v>888</v>
      </c>
      <c r="PEP29" s="152" t="s">
        <v>888</v>
      </c>
      <c r="PEQ29" s="152" t="s">
        <v>888</v>
      </c>
      <c r="PER29" s="152" t="s">
        <v>888</v>
      </c>
      <c r="PES29" s="152" t="s">
        <v>888</v>
      </c>
      <c r="PET29" s="152" t="s">
        <v>888</v>
      </c>
      <c r="PEU29" s="152" t="s">
        <v>888</v>
      </c>
      <c r="PEV29" s="152" t="s">
        <v>888</v>
      </c>
      <c r="PEW29" s="152" t="s">
        <v>888</v>
      </c>
      <c r="PEX29" s="152" t="s">
        <v>888</v>
      </c>
      <c r="PEY29" s="152" t="s">
        <v>888</v>
      </c>
      <c r="PEZ29" s="152" t="s">
        <v>888</v>
      </c>
      <c r="PFA29" s="152" t="s">
        <v>888</v>
      </c>
      <c r="PFB29" s="152" t="s">
        <v>888</v>
      </c>
      <c r="PFC29" s="152" t="s">
        <v>888</v>
      </c>
      <c r="PFD29" s="152" t="s">
        <v>888</v>
      </c>
      <c r="PFE29" s="152" t="s">
        <v>888</v>
      </c>
      <c r="PFF29" s="152" t="s">
        <v>888</v>
      </c>
      <c r="PFG29" s="152" t="s">
        <v>888</v>
      </c>
      <c r="PFH29" s="152" t="s">
        <v>888</v>
      </c>
      <c r="PFI29" s="152" t="s">
        <v>888</v>
      </c>
      <c r="PFJ29" s="152" t="s">
        <v>888</v>
      </c>
      <c r="PFK29" s="152" t="s">
        <v>888</v>
      </c>
      <c r="PFL29" s="152" t="s">
        <v>888</v>
      </c>
      <c r="PFM29" s="152" t="s">
        <v>888</v>
      </c>
      <c r="PFN29" s="152" t="s">
        <v>888</v>
      </c>
      <c r="PFO29" s="152" t="s">
        <v>888</v>
      </c>
      <c r="PFP29" s="152" t="s">
        <v>888</v>
      </c>
      <c r="PFQ29" s="152" t="s">
        <v>888</v>
      </c>
      <c r="PFR29" s="152" t="s">
        <v>888</v>
      </c>
      <c r="PFS29" s="152" t="s">
        <v>888</v>
      </c>
      <c r="PFT29" s="152" t="s">
        <v>888</v>
      </c>
      <c r="PFU29" s="152" t="s">
        <v>888</v>
      </c>
      <c r="PFV29" s="152" t="s">
        <v>888</v>
      </c>
      <c r="PFW29" s="152" t="s">
        <v>888</v>
      </c>
      <c r="PFX29" s="152" t="s">
        <v>888</v>
      </c>
      <c r="PFY29" s="152" t="s">
        <v>888</v>
      </c>
      <c r="PFZ29" s="152" t="s">
        <v>888</v>
      </c>
      <c r="PGA29" s="152" t="s">
        <v>888</v>
      </c>
      <c r="PGB29" s="152" t="s">
        <v>888</v>
      </c>
      <c r="PGC29" s="152" t="s">
        <v>888</v>
      </c>
      <c r="PGD29" s="152" t="s">
        <v>888</v>
      </c>
      <c r="PGE29" s="152" t="s">
        <v>888</v>
      </c>
      <c r="PGF29" s="152" t="s">
        <v>888</v>
      </c>
      <c r="PGG29" s="152" t="s">
        <v>888</v>
      </c>
      <c r="PGH29" s="152" t="s">
        <v>888</v>
      </c>
      <c r="PGI29" s="152" t="s">
        <v>888</v>
      </c>
      <c r="PGJ29" s="152" t="s">
        <v>888</v>
      </c>
      <c r="PGK29" s="152" t="s">
        <v>888</v>
      </c>
      <c r="PGL29" s="152" t="s">
        <v>888</v>
      </c>
      <c r="PGM29" s="152" t="s">
        <v>888</v>
      </c>
      <c r="PGN29" s="152" t="s">
        <v>888</v>
      </c>
      <c r="PGO29" s="152" t="s">
        <v>888</v>
      </c>
      <c r="PGP29" s="152" t="s">
        <v>888</v>
      </c>
      <c r="PGQ29" s="152" t="s">
        <v>888</v>
      </c>
      <c r="PGR29" s="152" t="s">
        <v>888</v>
      </c>
      <c r="PGS29" s="152" t="s">
        <v>888</v>
      </c>
      <c r="PGT29" s="152" t="s">
        <v>888</v>
      </c>
      <c r="PGU29" s="152" t="s">
        <v>888</v>
      </c>
      <c r="PGV29" s="152" t="s">
        <v>888</v>
      </c>
      <c r="PGW29" s="152" t="s">
        <v>888</v>
      </c>
      <c r="PGX29" s="152" t="s">
        <v>888</v>
      </c>
      <c r="PGY29" s="152" t="s">
        <v>888</v>
      </c>
      <c r="PGZ29" s="152" t="s">
        <v>888</v>
      </c>
      <c r="PHA29" s="152" t="s">
        <v>888</v>
      </c>
      <c r="PHB29" s="152" t="s">
        <v>888</v>
      </c>
      <c r="PHC29" s="152" t="s">
        <v>888</v>
      </c>
      <c r="PHD29" s="152" t="s">
        <v>888</v>
      </c>
      <c r="PHE29" s="152" t="s">
        <v>888</v>
      </c>
      <c r="PHF29" s="152" t="s">
        <v>888</v>
      </c>
      <c r="PHG29" s="152" t="s">
        <v>888</v>
      </c>
      <c r="PHH29" s="152" t="s">
        <v>888</v>
      </c>
      <c r="PHI29" s="152" t="s">
        <v>888</v>
      </c>
      <c r="PHJ29" s="152" t="s">
        <v>888</v>
      </c>
      <c r="PHK29" s="152" t="s">
        <v>888</v>
      </c>
      <c r="PHL29" s="152" t="s">
        <v>888</v>
      </c>
      <c r="PHM29" s="152" t="s">
        <v>888</v>
      </c>
      <c r="PHN29" s="152" t="s">
        <v>888</v>
      </c>
      <c r="PHO29" s="152" t="s">
        <v>888</v>
      </c>
      <c r="PHP29" s="152" t="s">
        <v>888</v>
      </c>
      <c r="PHQ29" s="152" t="s">
        <v>888</v>
      </c>
      <c r="PHR29" s="152" t="s">
        <v>888</v>
      </c>
      <c r="PHS29" s="152" t="s">
        <v>888</v>
      </c>
      <c r="PHT29" s="152" t="s">
        <v>888</v>
      </c>
      <c r="PHU29" s="152" t="s">
        <v>888</v>
      </c>
      <c r="PHV29" s="152" t="s">
        <v>888</v>
      </c>
      <c r="PHW29" s="152" t="s">
        <v>888</v>
      </c>
      <c r="PHX29" s="152" t="s">
        <v>888</v>
      </c>
      <c r="PHY29" s="152" t="s">
        <v>888</v>
      </c>
      <c r="PHZ29" s="152" t="s">
        <v>888</v>
      </c>
      <c r="PIA29" s="152" t="s">
        <v>888</v>
      </c>
      <c r="PIB29" s="152" t="s">
        <v>888</v>
      </c>
      <c r="PIC29" s="152" t="s">
        <v>888</v>
      </c>
      <c r="PID29" s="152" t="s">
        <v>888</v>
      </c>
      <c r="PIE29" s="152" t="s">
        <v>888</v>
      </c>
      <c r="PIF29" s="152" t="s">
        <v>888</v>
      </c>
      <c r="PIG29" s="152" t="s">
        <v>888</v>
      </c>
      <c r="PIH29" s="152" t="s">
        <v>888</v>
      </c>
      <c r="PII29" s="152" t="s">
        <v>888</v>
      </c>
      <c r="PIJ29" s="152" t="s">
        <v>888</v>
      </c>
      <c r="PIK29" s="152" t="s">
        <v>888</v>
      </c>
      <c r="PIL29" s="152" t="s">
        <v>888</v>
      </c>
      <c r="PIM29" s="152" t="s">
        <v>888</v>
      </c>
      <c r="PIN29" s="152" t="s">
        <v>888</v>
      </c>
      <c r="PIO29" s="152" t="s">
        <v>888</v>
      </c>
      <c r="PIP29" s="152" t="s">
        <v>888</v>
      </c>
      <c r="PIQ29" s="152" t="s">
        <v>888</v>
      </c>
      <c r="PIR29" s="152" t="s">
        <v>888</v>
      </c>
      <c r="PIS29" s="152" t="s">
        <v>888</v>
      </c>
      <c r="PIT29" s="152" t="s">
        <v>888</v>
      </c>
      <c r="PIU29" s="152" t="s">
        <v>888</v>
      </c>
      <c r="PIV29" s="152" t="s">
        <v>888</v>
      </c>
      <c r="PIW29" s="152" t="s">
        <v>888</v>
      </c>
      <c r="PIX29" s="152" t="s">
        <v>888</v>
      </c>
      <c r="PIY29" s="152" t="s">
        <v>888</v>
      </c>
      <c r="PIZ29" s="152" t="s">
        <v>888</v>
      </c>
      <c r="PJA29" s="152" t="s">
        <v>888</v>
      </c>
      <c r="PJB29" s="152" t="s">
        <v>888</v>
      </c>
      <c r="PJC29" s="152" t="s">
        <v>888</v>
      </c>
      <c r="PJD29" s="152" t="s">
        <v>888</v>
      </c>
      <c r="PJE29" s="152" t="s">
        <v>888</v>
      </c>
      <c r="PJF29" s="152" t="s">
        <v>888</v>
      </c>
      <c r="PJG29" s="152" t="s">
        <v>888</v>
      </c>
      <c r="PJH29" s="152" t="s">
        <v>888</v>
      </c>
      <c r="PJI29" s="152" t="s">
        <v>888</v>
      </c>
      <c r="PJJ29" s="152" t="s">
        <v>888</v>
      </c>
      <c r="PJK29" s="152" t="s">
        <v>888</v>
      </c>
      <c r="PJL29" s="152" t="s">
        <v>888</v>
      </c>
      <c r="PJM29" s="152" t="s">
        <v>888</v>
      </c>
      <c r="PJN29" s="152" t="s">
        <v>888</v>
      </c>
      <c r="PJO29" s="152" t="s">
        <v>888</v>
      </c>
      <c r="PJP29" s="152" t="s">
        <v>888</v>
      </c>
      <c r="PJQ29" s="152" t="s">
        <v>888</v>
      </c>
      <c r="PJR29" s="152" t="s">
        <v>888</v>
      </c>
      <c r="PJS29" s="152" t="s">
        <v>888</v>
      </c>
      <c r="PJT29" s="152" t="s">
        <v>888</v>
      </c>
      <c r="PJU29" s="152" t="s">
        <v>888</v>
      </c>
      <c r="PJV29" s="152" t="s">
        <v>888</v>
      </c>
      <c r="PJW29" s="152" t="s">
        <v>888</v>
      </c>
      <c r="PJX29" s="152" t="s">
        <v>888</v>
      </c>
      <c r="PJY29" s="152" t="s">
        <v>888</v>
      </c>
      <c r="PJZ29" s="152" t="s">
        <v>888</v>
      </c>
      <c r="PKA29" s="152" t="s">
        <v>888</v>
      </c>
      <c r="PKB29" s="152" t="s">
        <v>888</v>
      </c>
      <c r="PKC29" s="152" t="s">
        <v>888</v>
      </c>
      <c r="PKD29" s="152" t="s">
        <v>888</v>
      </c>
      <c r="PKE29" s="152" t="s">
        <v>888</v>
      </c>
      <c r="PKF29" s="152" t="s">
        <v>888</v>
      </c>
      <c r="PKG29" s="152" t="s">
        <v>888</v>
      </c>
      <c r="PKH29" s="152" t="s">
        <v>888</v>
      </c>
      <c r="PKI29" s="152" t="s">
        <v>888</v>
      </c>
      <c r="PKJ29" s="152" t="s">
        <v>888</v>
      </c>
      <c r="PKK29" s="152" t="s">
        <v>888</v>
      </c>
      <c r="PKL29" s="152" t="s">
        <v>888</v>
      </c>
      <c r="PKM29" s="152" t="s">
        <v>888</v>
      </c>
      <c r="PKN29" s="152" t="s">
        <v>888</v>
      </c>
      <c r="PKO29" s="152" t="s">
        <v>888</v>
      </c>
      <c r="PKP29" s="152" t="s">
        <v>888</v>
      </c>
      <c r="PKQ29" s="152" t="s">
        <v>888</v>
      </c>
      <c r="PKR29" s="152" t="s">
        <v>888</v>
      </c>
      <c r="PKS29" s="152" t="s">
        <v>888</v>
      </c>
      <c r="PKT29" s="152" t="s">
        <v>888</v>
      </c>
      <c r="PKU29" s="152" t="s">
        <v>888</v>
      </c>
      <c r="PKV29" s="152" t="s">
        <v>888</v>
      </c>
      <c r="PKW29" s="152" t="s">
        <v>888</v>
      </c>
      <c r="PKX29" s="152" t="s">
        <v>888</v>
      </c>
      <c r="PKY29" s="152" t="s">
        <v>888</v>
      </c>
      <c r="PKZ29" s="152" t="s">
        <v>888</v>
      </c>
      <c r="PLA29" s="152" t="s">
        <v>888</v>
      </c>
      <c r="PLB29" s="152" t="s">
        <v>888</v>
      </c>
      <c r="PLC29" s="152" t="s">
        <v>888</v>
      </c>
      <c r="PLD29" s="152" t="s">
        <v>888</v>
      </c>
      <c r="PLE29" s="152" t="s">
        <v>888</v>
      </c>
      <c r="PLF29" s="152" t="s">
        <v>888</v>
      </c>
      <c r="PLG29" s="152" t="s">
        <v>888</v>
      </c>
      <c r="PLH29" s="152" t="s">
        <v>888</v>
      </c>
      <c r="PLI29" s="152" t="s">
        <v>888</v>
      </c>
      <c r="PLJ29" s="152" t="s">
        <v>888</v>
      </c>
      <c r="PLK29" s="152" t="s">
        <v>888</v>
      </c>
      <c r="PLL29" s="152" t="s">
        <v>888</v>
      </c>
      <c r="PLM29" s="152" t="s">
        <v>888</v>
      </c>
      <c r="PLN29" s="152" t="s">
        <v>888</v>
      </c>
      <c r="PLO29" s="152" t="s">
        <v>888</v>
      </c>
      <c r="PLP29" s="152" t="s">
        <v>888</v>
      </c>
      <c r="PLQ29" s="152" t="s">
        <v>888</v>
      </c>
      <c r="PLR29" s="152" t="s">
        <v>888</v>
      </c>
      <c r="PLS29" s="152" t="s">
        <v>888</v>
      </c>
      <c r="PLT29" s="152" t="s">
        <v>888</v>
      </c>
      <c r="PLU29" s="152" t="s">
        <v>888</v>
      </c>
      <c r="PLV29" s="152" t="s">
        <v>888</v>
      </c>
      <c r="PLW29" s="152" t="s">
        <v>888</v>
      </c>
      <c r="PLX29" s="152" t="s">
        <v>888</v>
      </c>
      <c r="PLY29" s="152" t="s">
        <v>888</v>
      </c>
      <c r="PLZ29" s="152" t="s">
        <v>888</v>
      </c>
      <c r="PMA29" s="152" t="s">
        <v>888</v>
      </c>
      <c r="PMB29" s="152" t="s">
        <v>888</v>
      </c>
      <c r="PMC29" s="152" t="s">
        <v>888</v>
      </c>
      <c r="PMD29" s="152" t="s">
        <v>888</v>
      </c>
      <c r="PME29" s="152" t="s">
        <v>888</v>
      </c>
      <c r="PMF29" s="152" t="s">
        <v>888</v>
      </c>
      <c r="PMG29" s="152" t="s">
        <v>888</v>
      </c>
      <c r="PMH29" s="152" t="s">
        <v>888</v>
      </c>
      <c r="PMI29" s="152" t="s">
        <v>888</v>
      </c>
      <c r="PMJ29" s="152" t="s">
        <v>888</v>
      </c>
      <c r="PMK29" s="152" t="s">
        <v>888</v>
      </c>
      <c r="PML29" s="152" t="s">
        <v>888</v>
      </c>
      <c r="PMM29" s="152" t="s">
        <v>888</v>
      </c>
      <c r="PMN29" s="152" t="s">
        <v>888</v>
      </c>
      <c r="PMO29" s="152" t="s">
        <v>888</v>
      </c>
      <c r="PMP29" s="152" t="s">
        <v>888</v>
      </c>
      <c r="PMQ29" s="152" t="s">
        <v>888</v>
      </c>
      <c r="PMR29" s="152" t="s">
        <v>888</v>
      </c>
      <c r="PMS29" s="152" t="s">
        <v>888</v>
      </c>
      <c r="PMT29" s="152" t="s">
        <v>888</v>
      </c>
      <c r="PMU29" s="152" t="s">
        <v>888</v>
      </c>
      <c r="PMV29" s="152" t="s">
        <v>888</v>
      </c>
      <c r="PMW29" s="152" t="s">
        <v>888</v>
      </c>
      <c r="PMX29" s="152" t="s">
        <v>888</v>
      </c>
      <c r="PMY29" s="152" t="s">
        <v>888</v>
      </c>
      <c r="PMZ29" s="152" t="s">
        <v>888</v>
      </c>
      <c r="PNA29" s="152" t="s">
        <v>888</v>
      </c>
      <c r="PNB29" s="152" t="s">
        <v>888</v>
      </c>
      <c r="PNC29" s="152" t="s">
        <v>888</v>
      </c>
      <c r="PND29" s="152" t="s">
        <v>888</v>
      </c>
      <c r="PNE29" s="152" t="s">
        <v>888</v>
      </c>
      <c r="PNF29" s="152" t="s">
        <v>888</v>
      </c>
      <c r="PNG29" s="152" t="s">
        <v>888</v>
      </c>
      <c r="PNH29" s="152" t="s">
        <v>888</v>
      </c>
      <c r="PNI29" s="152" t="s">
        <v>888</v>
      </c>
      <c r="PNJ29" s="152" t="s">
        <v>888</v>
      </c>
      <c r="PNK29" s="152" t="s">
        <v>888</v>
      </c>
      <c r="PNL29" s="152" t="s">
        <v>888</v>
      </c>
      <c r="PNM29" s="152" t="s">
        <v>888</v>
      </c>
      <c r="PNN29" s="152" t="s">
        <v>888</v>
      </c>
      <c r="PNO29" s="152" t="s">
        <v>888</v>
      </c>
      <c r="PNP29" s="152" t="s">
        <v>888</v>
      </c>
      <c r="PNQ29" s="152" t="s">
        <v>888</v>
      </c>
      <c r="PNR29" s="152" t="s">
        <v>888</v>
      </c>
      <c r="PNS29" s="152" t="s">
        <v>888</v>
      </c>
      <c r="PNT29" s="152" t="s">
        <v>888</v>
      </c>
      <c r="PNU29" s="152" t="s">
        <v>888</v>
      </c>
      <c r="PNV29" s="152" t="s">
        <v>888</v>
      </c>
      <c r="PNW29" s="152" t="s">
        <v>888</v>
      </c>
      <c r="PNX29" s="152" t="s">
        <v>888</v>
      </c>
      <c r="PNY29" s="152" t="s">
        <v>888</v>
      </c>
      <c r="PNZ29" s="152" t="s">
        <v>888</v>
      </c>
      <c r="POA29" s="152" t="s">
        <v>888</v>
      </c>
      <c r="POB29" s="152" t="s">
        <v>888</v>
      </c>
      <c r="POC29" s="152" t="s">
        <v>888</v>
      </c>
      <c r="POD29" s="152" t="s">
        <v>888</v>
      </c>
      <c r="POE29" s="152" t="s">
        <v>888</v>
      </c>
      <c r="POF29" s="152" t="s">
        <v>888</v>
      </c>
      <c r="POG29" s="152" t="s">
        <v>888</v>
      </c>
      <c r="POH29" s="152" t="s">
        <v>888</v>
      </c>
      <c r="POI29" s="152" t="s">
        <v>888</v>
      </c>
      <c r="POJ29" s="152" t="s">
        <v>888</v>
      </c>
      <c r="POK29" s="152" t="s">
        <v>888</v>
      </c>
      <c r="POL29" s="152" t="s">
        <v>888</v>
      </c>
      <c r="POM29" s="152" t="s">
        <v>888</v>
      </c>
      <c r="PON29" s="152" t="s">
        <v>888</v>
      </c>
      <c r="POO29" s="152" t="s">
        <v>888</v>
      </c>
      <c r="POP29" s="152" t="s">
        <v>888</v>
      </c>
      <c r="POQ29" s="152" t="s">
        <v>888</v>
      </c>
      <c r="POR29" s="152" t="s">
        <v>888</v>
      </c>
      <c r="POS29" s="152" t="s">
        <v>888</v>
      </c>
      <c r="POT29" s="152" t="s">
        <v>888</v>
      </c>
      <c r="POU29" s="152" t="s">
        <v>888</v>
      </c>
      <c r="POV29" s="152" t="s">
        <v>888</v>
      </c>
      <c r="POW29" s="152" t="s">
        <v>888</v>
      </c>
      <c r="POX29" s="152" t="s">
        <v>888</v>
      </c>
      <c r="POY29" s="152" t="s">
        <v>888</v>
      </c>
      <c r="POZ29" s="152" t="s">
        <v>888</v>
      </c>
      <c r="PPA29" s="152" t="s">
        <v>888</v>
      </c>
      <c r="PPB29" s="152" t="s">
        <v>888</v>
      </c>
      <c r="PPC29" s="152" t="s">
        <v>888</v>
      </c>
      <c r="PPD29" s="152" t="s">
        <v>888</v>
      </c>
      <c r="PPE29" s="152" t="s">
        <v>888</v>
      </c>
      <c r="PPF29" s="152" t="s">
        <v>888</v>
      </c>
      <c r="PPG29" s="152" t="s">
        <v>888</v>
      </c>
      <c r="PPH29" s="152" t="s">
        <v>888</v>
      </c>
      <c r="PPI29" s="152" t="s">
        <v>888</v>
      </c>
      <c r="PPJ29" s="152" t="s">
        <v>888</v>
      </c>
      <c r="PPK29" s="152" t="s">
        <v>888</v>
      </c>
      <c r="PPL29" s="152" t="s">
        <v>888</v>
      </c>
      <c r="PPM29" s="152" t="s">
        <v>888</v>
      </c>
      <c r="PPN29" s="152" t="s">
        <v>888</v>
      </c>
      <c r="PPO29" s="152" t="s">
        <v>888</v>
      </c>
      <c r="PPP29" s="152" t="s">
        <v>888</v>
      </c>
      <c r="PPQ29" s="152" t="s">
        <v>888</v>
      </c>
      <c r="PPR29" s="152" t="s">
        <v>888</v>
      </c>
      <c r="PPS29" s="152" t="s">
        <v>888</v>
      </c>
      <c r="PPT29" s="152" t="s">
        <v>888</v>
      </c>
      <c r="PPU29" s="152" t="s">
        <v>888</v>
      </c>
      <c r="PPV29" s="152" t="s">
        <v>888</v>
      </c>
      <c r="PPW29" s="152" t="s">
        <v>888</v>
      </c>
      <c r="PPX29" s="152" t="s">
        <v>888</v>
      </c>
      <c r="PPY29" s="152" t="s">
        <v>888</v>
      </c>
      <c r="PPZ29" s="152" t="s">
        <v>888</v>
      </c>
      <c r="PQA29" s="152" t="s">
        <v>888</v>
      </c>
      <c r="PQB29" s="152" t="s">
        <v>888</v>
      </c>
      <c r="PQC29" s="152" t="s">
        <v>888</v>
      </c>
      <c r="PQD29" s="152" t="s">
        <v>888</v>
      </c>
      <c r="PQE29" s="152" t="s">
        <v>888</v>
      </c>
      <c r="PQF29" s="152" t="s">
        <v>888</v>
      </c>
      <c r="PQG29" s="152" t="s">
        <v>888</v>
      </c>
      <c r="PQH29" s="152" t="s">
        <v>888</v>
      </c>
      <c r="PQI29" s="152" t="s">
        <v>888</v>
      </c>
      <c r="PQJ29" s="152" t="s">
        <v>888</v>
      </c>
      <c r="PQK29" s="152" t="s">
        <v>888</v>
      </c>
      <c r="PQL29" s="152" t="s">
        <v>888</v>
      </c>
      <c r="PQM29" s="152" t="s">
        <v>888</v>
      </c>
      <c r="PQN29" s="152" t="s">
        <v>888</v>
      </c>
      <c r="PQO29" s="152" t="s">
        <v>888</v>
      </c>
      <c r="PQP29" s="152" t="s">
        <v>888</v>
      </c>
      <c r="PQQ29" s="152" t="s">
        <v>888</v>
      </c>
      <c r="PQR29" s="152" t="s">
        <v>888</v>
      </c>
      <c r="PQS29" s="152" t="s">
        <v>888</v>
      </c>
      <c r="PQT29" s="152" t="s">
        <v>888</v>
      </c>
      <c r="PQU29" s="152" t="s">
        <v>888</v>
      </c>
      <c r="PQV29" s="152" t="s">
        <v>888</v>
      </c>
      <c r="PQW29" s="152" t="s">
        <v>888</v>
      </c>
      <c r="PQX29" s="152" t="s">
        <v>888</v>
      </c>
      <c r="PQY29" s="152" t="s">
        <v>888</v>
      </c>
      <c r="PQZ29" s="152" t="s">
        <v>888</v>
      </c>
      <c r="PRA29" s="152" t="s">
        <v>888</v>
      </c>
      <c r="PRB29" s="152" t="s">
        <v>888</v>
      </c>
      <c r="PRC29" s="152" t="s">
        <v>888</v>
      </c>
      <c r="PRD29" s="152" t="s">
        <v>888</v>
      </c>
      <c r="PRE29" s="152" t="s">
        <v>888</v>
      </c>
      <c r="PRF29" s="152" t="s">
        <v>888</v>
      </c>
      <c r="PRG29" s="152" t="s">
        <v>888</v>
      </c>
      <c r="PRH29" s="152" t="s">
        <v>888</v>
      </c>
      <c r="PRI29" s="152" t="s">
        <v>888</v>
      </c>
      <c r="PRJ29" s="152" t="s">
        <v>888</v>
      </c>
      <c r="PRK29" s="152" t="s">
        <v>888</v>
      </c>
      <c r="PRL29" s="152" t="s">
        <v>888</v>
      </c>
      <c r="PRM29" s="152" t="s">
        <v>888</v>
      </c>
      <c r="PRN29" s="152" t="s">
        <v>888</v>
      </c>
      <c r="PRO29" s="152" t="s">
        <v>888</v>
      </c>
      <c r="PRP29" s="152" t="s">
        <v>888</v>
      </c>
      <c r="PRQ29" s="152" t="s">
        <v>888</v>
      </c>
      <c r="PRR29" s="152" t="s">
        <v>888</v>
      </c>
      <c r="PRS29" s="152" t="s">
        <v>888</v>
      </c>
      <c r="PRT29" s="152" t="s">
        <v>888</v>
      </c>
      <c r="PRU29" s="152" t="s">
        <v>888</v>
      </c>
      <c r="PRV29" s="152" t="s">
        <v>888</v>
      </c>
      <c r="PRW29" s="152" t="s">
        <v>888</v>
      </c>
      <c r="PRX29" s="152" t="s">
        <v>888</v>
      </c>
      <c r="PRY29" s="152" t="s">
        <v>888</v>
      </c>
      <c r="PRZ29" s="152" t="s">
        <v>888</v>
      </c>
      <c r="PSA29" s="152" t="s">
        <v>888</v>
      </c>
      <c r="PSB29" s="152" t="s">
        <v>888</v>
      </c>
      <c r="PSC29" s="152" t="s">
        <v>888</v>
      </c>
      <c r="PSD29" s="152" t="s">
        <v>888</v>
      </c>
      <c r="PSE29" s="152" t="s">
        <v>888</v>
      </c>
      <c r="PSF29" s="152" t="s">
        <v>888</v>
      </c>
      <c r="PSG29" s="152" t="s">
        <v>888</v>
      </c>
      <c r="PSH29" s="152" t="s">
        <v>888</v>
      </c>
      <c r="PSI29" s="152" t="s">
        <v>888</v>
      </c>
      <c r="PSJ29" s="152" t="s">
        <v>888</v>
      </c>
      <c r="PSK29" s="152" t="s">
        <v>888</v>
      </c>
      <c r="PSL29" s="152" t="s">
        <v>888</v>
      </c>
      <c r="PSM29" s="152" t="s">
        <v>888</v>
      </c>
      <c r="PSN29" s="152" t="s">
        <v>888</v>
      </c>
      <c r="PSO29" s="152" t="s">
        <v>888</v>
      </c>
      <c r="PSP29" s="152" t="s">
        <v>888</v>
      </c>
      <c r="PSQ29" s="152" t="s">
        <v>888</v>
      </c>
      <c r="PSR29" s="152" t="s">
        <v>888</v>
      </c>
      <c r="PSS29" s="152" t="s">
        <v>888</v>
      </c>
      <c r="PST29" s="152" t="s">
        <v>888</v>
      </c>
      <c r="PSU29" s="152" t="s">
        <v>888</v>
      </c>
      <c r="PSV29" s="152" t="s">
        <v>888</v>
      </c>
      <c r="PSW29" s="152" t="s">
        <v>888</v>
      </c>
      <c r="PSX29" s="152" t="s">
        <v>888</v>
      </c>
      <c r="PSY29" s="152" t="s">
        <v>888</v>
      </c>
      <c r="PSZ29" s="152" t="s">
        <v>888</v>
      </c>
      <c r="PTA29" s="152" t="s">
        <v>888</v>
      </c>
      <c r="PTB29" s="152" t="s">
        <v>888</v>
      </c>
      <c r="PTC29" s="152" t="s">
        <v>888</v>
      </c>
      <c r="PTD29" s="152" t="s">
        <v>888</v>
      </c>
      <c r="PTE29" s="152" t="s">
        <v>888</v>
      </c>
      <c r="PTF29" s="152" t="s">
        <v>888</v>
      </c>
      <c r="PTG29" s="152" t="s">
        <v>888</v>
      </c>
      <c r="PTH29" s="152" t="s">
        <v>888</v>
      </c>
      <c r="PTI29" s="152" t="s">
        <v>888</v>
      </c>
      <c r="PTJ29" s="152" t="s">
        <v>888</v>
      </c>
      <c r="PTK29" s="152" t="s">
        <v>888</v>
      </c>
      <c r="PTL29" s="152" t="s">
        <v>888</v>
      </c>
      <c r="PTM29" s="152" t="s">
        <v>888</v>
      </c>
      <c r="PTN29" s="152" t="s">
        <v>888</v>
      </c>
      <c r="PTO29" s="152" t="s">
        <v>888</v>
      </c>
      <c r="PTP29" s="152" t="s">
        <v>888</v>
      </c>
      <c r="PTQ29" s="152" t="s">
        <v>888</v>
      </c>
      <c r="PTR29" s="152" t="s">
        <v>888</v>
      </c>
      <c r="PTS29" s="152" t="s">
        <v>888</v>
      </c>
      <c r="PTT29" s="152" t="s">
        <v>888</v>
      </c>
      <c r="PTU29" s="152" t="s">
        <v>888</v>
      </c>
      <c r="PTV29" s="152" t="s">
        <v>888</v>
      </c>
      <c r="PTW29" s="152" t="s">
        <v>888</v>
      </c>
      <c r="PTX29" s="152" t="s">
        <v>888</v>
      </c>
      <c r="PTY29" s="152" t="s">
        <v>888</v>
      </c>
      <c r="PTZ29" s="152" t="s">
        <v>888</v>
      </c>
      <c r="PUA29" s="152" t="s">
        <v>888</v>
      </c>
      <c r="PUB29" s="152" t="s">
        <v>888</v>
      </c>
      <c r="PUC29" s="152" t="s">
        <v>888</v>
      </c>
      <c r="PUD29" s="152" t="s">
        <v>888</v>
      </c>
      <c r="PUE29" s="152" t="s">
        <v>888</v>
      </c>
      <c r="PUF29" s="152" t="s">
        <v>888</v>
      </c>
      <c r="PUG29" s="152" t="s">
        <v>888</v>
      </c>
      <c r="PUH29" s="152" t="s">
        <v>888</v>
      </c>
      <c r="PUI29" s="152" t="s">
        <v>888</v>
      </c>
      <c r="PUJ29" s="152" t="s">
        <v>888</v>
      </c>
      <c r="PUK29" s="152" t="s">
        <v>888</v>
      </c>
      <c r="PUL29" s="152" t="s">
        <v>888</v>
      </c>
      <c r="PUM29" s="152" t="s">
        <v>888</v>
      </c>
      <c r="PUN29" s="152" t="s">
        <v>888</v>
      </c>
      <c r="PUO29" s="152" t="s">
        <v>888</v>
      </c>
      <c r="PUP29" s="152" t="s">
        <v>888</v>
      </c>
      <c r="PUQ29" s="152" t="s">
        <v>888</v>
      </c>
      <c r="PUR29" s="152" t="s">
        <v>888</v>
      </c>
      <c r="PUS29" s="152" t="s">
        <v>888</v>
      </c>
      <c r="PUT29" s="152" t="s">
        <v>888</v>
      </c>
      <c r="PUU29" s="152" t="s">
        <v>888</v>
      </c>
      <c r="PUV29" s="152" t="s">
        <v>888</v>
      </c>
      <c r="PUW29" s="152" t="s">
        <v>888</v>
      </c>
      <c r="PUX29" s="152" t="s">
        <v>888</v>
      </c>
      <c r="PUY29" s="152" t="s">
        <v>888</v>
      </c>
      <c r="PUZ29" s="152" t="s">
        <v>888</v>
      </c>
      <c r="PVA29" s="152" t="s">
        <v>888</v>
      </c>
      <c r="PVB29" s="152" t="s">
        <v>888</v>
      </c>
      <c r="PVC29" s="152" t="s">
        <v>888</v>
      </c>
      <c r="PVD29" s="152" t="s">
        <v>888</v>
      </c>
      <c r="PVE29" s="152" t="s">
        <v>888</v>
      </c>
      <c r="PVF29" s="152" t="s">
        <v>888</v>
      </c>
      <c r="PVG29" s="152" t="s">
        <v>888</v>
      </c>
      <c r="PVH29" s="152" t="s">
        <v>888</v>
      </c>
      <c r="PVI29" s="152" t="s">
        <v>888</v>
      </c>
      <c r="PVJ29" s="152" t="s">
        <v>888</v>
      </c>
      <c r="PVK29" s="152" t="s">
        <v>888</v>
      </c>
      <c r="PVL29" s="152" t="s">
        <v>888</v>
      </c>
      <c r="PVM29" s="152" t="s">
        <v>888</v>
      </c>
      <c r="PVN29" s="152" t="s">
        <v>888</v>
      </c>
      <c r="PVO29" s="152" t="s">
        <v>888</v>
      </c>
      <c r="PVP29" s="152" t="s">
        <v>888</v>
      </c>
      <c r="PVQ29" s="152" t="s">
        <v>888</v>
      </c>
      <c r="PVR29" s="152" t="s">
        <v>888</v>
      </c>
      <c r="PVS29" s="152" t="s">
        <v>888</v>
      </c>
      <c r="PVT29" s="152" t="s">
        <v>888</v>
      </c>
      <c r="PVU29" s="152" t="s">
        <v>888</v>
      </c>
      <c r="PVV29" s="152" t="s">
        <v>888</v>
      </c>
      <c r="PVW29" s="152" t="s">
        <v>888</v>
      </c>
      <c r="PVX29" s="152" t="s">
        <v>888</v>
      </c>
      <c r="PVY29" s="152" t="s">
        <v>888</v>
      </c>
      <c r="PVZ29" s="152" t="s">
        <v>888</v>
      </c>
      <c r="PWA29" s="152" t="s">
        <v>888</v>
      </c>
      <c r="PWB29" s="152" t="s">
        <v>888</v>
      </c>
      <c r="PWC29" s="152" t="s">
        <v>888</v>
      </c>
      <c r="PWD29" s="152" t="s">
        <v>888</v>
      </c>
      <c r="PWE29" s="152" t="s">
        <v>888</v>
      </c>
      <c r="PWF29" s="152" t="s">
        <v>888</v>
      </c>
      <c r="PWG29" s="152" t="s">
        <v>888</v>
      </c>
      <c r="PWH29" s="152" t="s">
        <v>888</v>
      </c>
      <c r="PWI29" s="152" t="s">
        <v>888</v>
      </c>
      <c r="PWJ29" s="152" t="s">
        <v>888</v>
      </c>
      <c r="PWK29" s="152" t="s">
        <v>888</v>
      </c>
      <c r="PWL29" s="152" t="s">
        <v>888</v>
      </c>
      <c r="PWM29" s="152" t="s">
        <v>888</v>
      </c>
      <c r="PWN29" s="152" t="s">
        <v>888</v>
      </c>
      <c r="PWO29" s="152" t="s">
        <v>888</v>
      </c>
      <c r="PWP29" s="152" t="s">
        <v>888</v>
      </c>
      <c r="PWQ29" s="152" t="s">
        <v>888</v>
      </c>
      <c r="PWR29" s="152" t="s">
        <v>888</v>
      </c>
      <c r="PWS29" s="152" t="s">
        <v>888</v>
      </c>
      <c r="PWT29" s="152" t="s">
        <v>888</v>
      </c>
      <c r="PWU29" s="152" t="s">
        <v>888</v>
      </c>
      <c r="PWV29" s="152" t="s">
        <v>888</v>
      </c>
      <c r="PWW29" s="152" t="s">
        <v>888</v>
      </c>
      <c r="PWX29" s="152" t="s">
        <v>888</v>
      </c>
      <c r="PWY29" s="152" t="s">
        <v>888</v>
      </c>
      <c r="PWZ29" s="152" t="s">
        <v>888</v>
      </c>
      <c r="PXA29" s="152" t="s">
        <v>888</v>
      </c>
      <c r="PXB29" s="152" t="s">
        <v>888</v>
      </c>
      <c r="PXC29" s="152" t="s">
        <v>888</v>
      </c>
      <c r="PXD29" s="152" t="s">
        <v>888</v>
      </c>
      <c r="PXE29" s="152" t="s">
        <v>888</v>
      </c>
      <c r="PXF29" s="152" t="s">
        <v>888</v>
      </c>
      <c r="PXG29" s="152" t="s">
        <v>888</v>
      </c>
      <c r="PXH29" s="152" t="s">
        <v>888</v>
      </c>
      <c r="PXI29" s="152" t="s">
        <v>888</v>
      </c>
      <c r="PXJ29" s="152" t="s">
        <v>888</v>
      </c>
      <c r="PXK29" s="152" t="s">
        <v>888</v>
      </c>
      <c r="PXL29" s="152" t="s">
        <v>888</v>
      </c>
      <c r="PXM29" s="152" t="s">
        <v>888</v>
      </c>
      <c r="PXN29" s="152" t="s">
        <v>888</v>
      </c>
      <c r="PXO29" s="152" t="s">
        <v>888</v>
      </c>
      <c r="PXP29" s="152" t="s">
        <v>888</v>
      </c>
      <c r="PXQ29" s="152" t="s">
        <v>888</v>
      </c>
      <c r="PXR29" s="152" t="s">
        <v>888</v>
      </c>
      <c r="PXS29" s="152" t="s">
        <v>888</v>
      </c>
      <c r="PXT29" s="152" t="s">
        <v>888</v>
      </c>
      <c r="PXU29" s="152" t="s">
        <v>888</v>
      </c>
      <c r="PXV29" s="152" t="s">
        <v>888</v>
      </c>
      <c r="PXW29" s="152" t="s">
        <v>888</v>
      </c>
      <c r="PXX29" s="152" t="s">
        <v>888</v>
      </c>
      <c r="PXY29" s="152" t="s">
        <v>888</v>
      </c>
      <c r="PXZ29" s="152" t="s">
        <v>888</v>
      </c>
      <c r="PYA29" s="152" t="s">
        <v>888</v>
      </c>
      <c r="PYB29" s="152" t="s">
        <v>888</v>
      </c>
      <c r="PYC29" s="152" t="s">
        <v>888</v>
      </c>
      <c r="PYD29" s="152" t="s">
        <v>888</v>
      </c>
      <c r="PYE29" s="152" t="s">
        <v>888</v>
      </c>
      <c r="PYF29" s="152" t="s">
        <v>888</v>
      </c>
      <c r="PYG29" s="152" t="s">
        <v>888</v>
      </c>
      <c r="PYH29" s="152" t="s">
        <v>888</v>
      </c>
      <c r="PYI29" s="152" t="s">
        <v>888</v>
      </c>
      <c r="PYJ29" s="152" t="s">
        <v>888</v>
      </c>
      <c r="PYK29" s="152" t="s">
        <v>888</v>
      </c>
      <c r="PYL29" s="152" t="s">
        <v>888</v>
      </c>
      <c r="PYM29" s="152" t="s">
        <v>888</v>
      </c>
      <c r="PYN29" s="152" t="s">
        <v>888</v>
      </c>
      <c r="PYO29" s="152" t="s">
        <v>888</v>
      </c>
      <c r="PYP29" s="152" t="s">
        <v>888</v>
      </c>
      <c r="PYQ29" s="152" t="s">
        <v>888</v>
      </c>
      <c r="PYR29" s="152" t="s">
        <v>888</v>
      </c>
      <c r="PYS29" s="152" t="s">
        <v>888</v>
      </c>
      <c r="PYT29" s="152" t="s">
        <v>888</v>
      </c>
      <c r="PYU29" s="152" t="s">
        <v>888</v>
      </c>
      <c r="PYV29" s="152" t="s">
        <v>888</v>
      </c>
      <c r="PYW29" s="152" t="s">
        <v>888</v>
      </c>
      <c r="PYX29" s="152" t="s">
        <v>888</v>
      </c>
      <c r="PYY29" s="152" t="s">
        <v>888</v>
      </c>
      <c r="PYZ29" s="152" t="s">
        <v>888</v>
      </c>
      <c r="PZA29" s="152" t="s">
        <v>888</v>
      </c>
      <c r="PZB29" s="152" t="s">
        <v>888</v>
      </c>
      <c r="PZC29" s="152" t="s">
        <v>888</v>
      </c>
      <c r="PZD29" s="152" t="s">
        <v>888</v>
      </c>
      <c r="PZE29" s="152" t="s">
        <v>888</v>
      </c>
      <c r="PZF29" s="152" t="s">
        <v>888</v>
      </c>
      <c r="PZG29" s="152" t="s">
        <v>888</v>
      </c>
      <c r="PZH29" s="152" t="s">
        <v>888</v>
      </c>
      <c r="PZI29" s="152" t="s">
        <v>888</v>
      </c>
      <c r="PZJ29" s="152" t="s">
        <v>888</v>
      </c>
      <c r="PZK29" s="152" t="s">
        <v>888</v>
      </c>
      <c r="PZL29" s="152" t="s">
        <v>888</v>
      </c>
      <c r="PZM29" s="152" t="s">
        <v>888</v>
      </c>
      <c r="PZN29" s="152" t="s">
        <v>888</v>
      </c>
      <c r="PZO29" s="152" t="s">
        <v>888</v>
      </c>
      <c r="PZP29" s="152" t="s">
        <v>888</v>
      </c>
      <c r="PZQ29" s="152" t="s">
        <v>888</v>
      </c>
      <c r="PZR29" s="152" t="s">
        <v>888</v>
      </c>
      <c r="PZS29" s="152" t="s">
        <v>888</v>
      </c>
      <c r="PZT29" s="152" t="s">
        <v>888</v>
      </c>
      <c r="PZU29" s="152" t="s">
        <v>888</v>
      </c>
      <c r="PZV29" s="152" t="s">
        <v>888</v>
      </c>
      <c r="PZW29" s="152" t="s">
        <v>888</v>
      </c>
      <c r="PZX29" s="152" t="s">
        <v>888</v>
      </c>
      <c r="PZY29" s="152" t="s">
        <v>888</v>
      </c>
      <c r="PZZ29" s="152" t="s">
        <v>888</v>
      </c>
      <c r="QAA29" s="152" t="s">
        <v>888</v>
      </c>
      <c r="QAB29" s="152" t="s">
        <v>888</v>
      </c>
      <c r="QAC29" s="152" t="s">
        <v>888</v>
      </c>
      <c r="QAD29" s="152" t="s">
        <v>888</v>
      </c>
      <c r="QAE29" s="152" t="s">
        <v>888</v>
      </c>
      <c r="QAF29" s="152" t="s">
        <v>888</v>
      </c>
      <c r="QAG29" s="152" t="s">
        <v>888</v>
      </c>
      <c r="QAH29" s="152" t="s">
        <v>888</v>
      </c>
      <c r="QAI29" s="152" t="s">
        <v>888</v>
      </c>
      <c r="QAJ29" s="152" t="s">
        <v>888</v>
      </c>
      <c r="QAK29" s="152" t="s">
        <v>888</v>
      </c>
      <c r="QAL29" s="152" t="s">
        <v>888</v>
      </c>
      <c r="QAM29" s="152" t="s">
        <v>888</v>
      </c>
      <c r="QAN29" s="152" t="s">
        <v>888</v>
      </c>
      <c r="QAO29" s="152" t="s">
        <v>888</v>
      </c>
      <c r="QAP29" s="152" t="s">
        <v>888</v>
      </c>
      <c r="QAQ29" s="152" t="s">
        <v>888</v>
      </c>
      <c r="QAR29" s="152" t="s">
        <v>888</v>
      </c>
      <c r="QAS29" s="152" t="s">
        <v>888</v>
      </c>
      <c r="QAT29" s="152" t="s">
        <v>888</v>
      </c>
      <c r="QAU29" s="152" t="s">
        <v>888</v>
      </c>
      <c r="QAV29" s="152" t="s">
        <v>888</v>
      </c>
      <c r="QAW29" s="152" t="s">
        <v>888</v>
      </c>
      <c r="QAX29" s="152" t="s">
        <v>888</v>
      </c>
      <c r="QAY29" s="152" t="s">
        <v>888</v>
      </c>
      <c r="QAZ29" s="152" t="s">
        <v>888</v>
      </c>
      <c r="QBA29" s="152" t="s">
        <v>888</v>
      </c>
      <c r="QBB29" s="152" t="s">
        <v>888</v>
      </c>
      <c r="QBC29" s="152" t="s">
        <v>888</v>
      </c>
      <c r="QBD29" s="152" t="s">
        <v>888</v>
      </c>
      <c r="QBE29" s="152" t="s">
        <v>888</v>
      </c>
      <c r="QBF29" s="152" t="s">
        <v>888</v>
      </c>
      <c r="QBG29" s="152" t="s">
        <v>888</v>
      </c>
      <c r="QBH29" s="152" t="s">
        <v>888</v>
      </c>
      <c r="QBI29" s="152" t="s">
        <v>888</v>
      </c>
      <c r="QBJ29" s="152" t="s">
        <v>888</v>
      </c>
      <c r="QBK29" s="152" t="s">
        <v>888</v>
      </c>
      <c r="QBL29" s="152" t="s">
        <v>888</v>
      </c>
      <c r="QBM29" s="152" t="s">
        <v>888</v>
      </c>
      <c r="QBN29" s="152" t="s">
        <v>888</v>
      </c>
      <c r="QBO29" s="152" t="s">
        <v>888</v>
      </c>
      <c r="QBP29" s="152" t="s">
        <v>888</v>
      </c>
      <c r="QBQ29" s="152" t="s">
        <v>888</v>
      </c>
      <c r="QBR29" s="152" t="s">
        <v>888</v>
      </c>
      <c r="QBS29" s="152" t="s">
        <v>888</v>
      </c>
      <c r="QBT29" s="152" t="s">
        <v>888</v>
      </c>
      <c r="QBU29" s="152" t="s">
        <v>888</v>
      </c>
      <c r="QBV29" s="152" t="s">
        <v>888</v>
      </c>
      <c r="QBW29" s="152" t="s">
        <v>888</v>
      </c>
      <c r="QBX29" s="152" t="s">
        <v>888</v>
      </c>
      <c r="QBY29" s="152" t="s">
        <v>888</v>
      </c>
      <c r="QBZ29" s="152" t="s">
        <v>888</v>
      </c>
      <c r="QCA29" s="152" t="s">
        <v>888</v>
      </c>
      <c r="QCB29" s="152" t="s">
        <v>888</v>
      </c>
      <c r="QCC29" s="152" t="s">
        <v>888</v>
      </c>
      <c r="QCD29" s="152" t="s">
        <v>888</v>
      </c>
      <c r="QCE29" s="152" t="s">
        <v>888</v>
      </c>
      <c r="QCF29" s="152" t="s">
        <v>888</v>
      </c>
      <c r="QCG29" s="152" t="s">
        <v>888</v>
      </c>
      <c r="QCH29" s="152" t="s">
        <v>888</v>
      </c>
      <c r="QCI29" s="152" t="s">
        <v>888</v>
      </c>
      <c r="QCJ29" s="152" t="s">
        <v>888</v>
      </c>
      <c r="QCK29" s="152" t="s">
        <v>888</v>
      </c>
      <c r="QCL29" s="152" t="s">
        <v>888</v>
      </c>
      <c r="QCM29" s="152" t="s">
        <v>888</v>
      </c>
      <c r="QCN29" s="152" t="s">
        <v>888</v>
      </c>
      <c r="QCO29" s="152" t="s">
        <v>888</v>
      </c>
      <c r="QCP29" s="152" t="s">
        <v>888</v>
      </c>
      <c r="QCQ29" s="152" t="s">
        <v>888</v>
      </c>
      <c r="QCR29" s="152" t="s">
        <v>888</v>
      </c>
      <c r="QCS29" s="152" t="s">
        <v>888</v>
      </c>
      <c r="QCT29" s="152" t="s">
        <v>888</v>
      </c>
      <c r="QCU29" s="152" t="s">
        <v>888</v>
      </c>
      <c r="QCV29" s="152" t="s">
        <v>888</v>
      </c>
      <c r="QCW29" s="152" t="s">
        <v>888</v>
      </c>
      <c r="QCX29" s="152" t="s">
        <v>888</v>
      </c>
      <c r="QCY29" s="152" t="s">
        <v>888</v>
      </c>
      <c r="QCZ29" s="152" t="s">
        <v>888</v>
      </c>
      <c r="QDA29" s="152" t="s">
        <v>888</v>
      </c>
      <c r="QDB29" s="152" t="s">
        <v>888</v>
      </c>
      <c r="QDC29" s="152" t="s">
        <v>888</v>
      </c>
      <c r="QDD29" s="152" t="s">
        <v>888</v>
      </c>
      <c r="QDE29" s="152" t="s">
        <v>888</v>
      </c>
      <c r="QDF29" s="152" t="s">
        <v>888</v>
      </c>
      <c r="QDG29" s="152" t="s">
        <v>888</v>
      </c>
      <c r="QDH29" s="152" t="s">
        <v>888</v>
      </c>
      <c r="QDI29" s="152" t="s">
        <v>888</v>
      </c>
      <c r="QDJ29" s="152" t="s">
        <v>888</v>
      </c>
      <c r="QDK29" s="152" t="s">
        <v>888</v>
      </c>
      <c r="QDL29" s="152" t="s">
        <v>888</v>
      </c>
      <c r="QDM29" s="152" t="s">
        <v>888</v>
      </c>
      <c r="QDN29" s="152" t="s">
        <v>888</v>
      </c>
      <c r="QDO29" s="152" t="s">
        <v>888</v>
      </c>
      <c r="QDP29" s="152" t="s">
        <v>888</v>
      </c>
      <c r="QDQ29" s="152" t="s">
        <v>888</v>
      </c>
      <c r="QDR29" s="152" t="s">
        <v>888</v>
      </c>
      <c r="QDS29" s="152" t="s">
        <v>888</v>
      </c>
      <c r="QDT29" s="152" t="s">
        <v>888</v>
      </c>
      <c r="QDU29" s="152" t="s">
        <v>888</v>
      </c>
      <c r="QDV29" s="152" t="s">
        <v>888</v>
      </c>
      <c r="QDW29" s="152" t="s">
        <v>888</v>
      </c>
      <c r="QDX29" s="152" t="s">
        <v>888</v>
      </c>
      <c r="QDY29" s="152" t="s">
        <v>888</v>
      </c>
      <c r="QDZ29" s="152" t="s">
        <v>888</v>
      </c>
      <c r="QEA29" s="152" t="s">
        <v>888</v>
      </c>
      <c r="QEB29" s="152" t="s">
        <v>888</v>
      </c>
      <c r="QEC29" s="152" t="s">
        <v>888</v>
      </c>
      <c r="QED29" s="152" t="s">
        <v>888</v>
      </c>
      <c r="QEE29" s="152" t="s">
        <v>888</v>
      </c>
      <c r="QEF29" s="152" t="s">
        <v>888</v>
      </c>
      <c r="QEG29" s="152" t="s">
        <v>888</v>
      </c>
      <c r="QEH29" s="152" t="s">
        <v>888</v>
      </c>
      <c r="QEI29" s="152" t="s">
        <v>888</v>
      </c>
      <c r="QEJ29" s="152" t="s">
        <v>888</v>
      </c>
      <c r="QEK29" s="152" t="s">
        <v>888</v>
      </c>
      <c r="QEL29" s="152" t="s">
        <v>888</v>
      </c>
      <c r="QEM29" s="152" t="s">
        <v>888</v>
      </c>
      <c r="QEN29" s="152" t="s">
        <v>888</v>
      </c>
      <c r="QEO29" s="152" t="s">
        <v>888</v>
      </c>
      <c r="QEP29" s="152" t="s">
        <v>888</v>
      </c>
      <c r="QEQ29" s="152" t="s">
        <v>888</v>
      </c>
      <c r="QER29" s="152" t="s">
        <v>888</v>
      </c>
      <c r="QES29" s="152" t="s">
        <v>888</v>
      </c>
      <c r="QET29" s="152" t="s">
        <v>888</v>
      </c>
      <c r="QEU29" s="152" t="s">
        <v>888</v>
      </c>
      <c r="QEV29" s="152" t="s">
        <v>888</v>
      </c>
      <c r="QEW29" s="152" t="s">
        <v>888</v>
      </c>
      <c r="QEX29" s="152" t="s">
        <v>888</v>
      </c>
      <c r="QEY29" s="152" t="s">
        <v>888</v>
      </c>
      <c r="QEZ29" s="152" t="s">
        <v>888</v>
      </c>
      <c r="QFA29" s="152" t="s">
        <v>888</v>
      </c>
      <c r="QFB29" s="152" t="s">
        <v>888</v>
      </c>
      <c r="QFC29" s="152" t="s">
        <v>888</v>
      </c>
      <c r="QFD29" s="152" t="s">
        <v>888</v>
      </c>
      <c r="QFE29" s="152" t="s">
        <v>888</v>
      </c>
      <c r="QFF29" s="152" t="s">
        <v>888</v>
      </c>
      <c r="QFG29" s="152" t="s">
        <v>888</v>
      </c>
      <c r="QFH29" s="152" t="s">
        <v>888</v>
      </c>
      <c r="QFI29" s="152" t="s">
        <v>888</v>
      </c>
      <c r="QFJ29" s="152" t="s">
        <v>888</v>
      </c>
      <c r="QFK29" s="152" t="s">
        <v>888</v>
      </c>
      <c r="QFL29" s="152" t="s">
        <v>888</v>
      </c>
      <c r="QFM29" s="152" t="s">
        <v>888</v>
      </c>
      <c r="QFN29" s="152" t="s">
        <v>888</v>
      </c>
      <c r="QFO29" s="152" t="s">
        <v>888</v>
      </c>
      <c r="QFP29" s="152" t="s">
        <v>888</v>
      </c>
      <c r="QFQ29" s="152" t="s">
        <v>888</v>
      </c>
      <c r="QFR29" s="152" t="s">
        <v>888</v>
      </c>
      <c r="QFS29" s="152" t="s">
        <v>888</v>
      </c>
      <c r="QFT29" s="152" t="s">
        <v>888</v>
      </c>
      <c r="QFU29" s="152" t="s">
        <v>888</v>
      </c>
      <c r="QFV29" s="152" t="s">
        <v>888</v>
      </c>
      <c r="QFW29" s="152" t="s">
        <v>888</v>
      </c>
      <c r="QFX29" s="152" t="s">
        <v>888</v>
      </c>
      <c r="QFY29" s="152" t="s">
        <v>888</v>
      </c>
      <c r="QFZ29" s="152" t="s">
        <v>888</v>
      </c>
      <c r="QGA29" s="152" t="s">
        <v>888</v>
      </c>
      <c r="QGB29" s="152" t="s">
        <v>888</v>
      </c>
      <c r="QGC29" s="152" t="s">
        <v>888</v>
      </c>
      <c r="QGD29" s="152" t="s">
        <v>888</v>
      </c>
      <c r="QGE29" s="152" t="s">
        <v>888</v>
      </c>
      <c r="QGF29" s="152" t="s">
        <v>888</v>
      </c>
      <c r="QGG29" s="152" t="s">
        <v>888</v>
      </c>
      <c r="QGH29" s="152" t="s">
        <v>888</v>
      </c>
      <c r="QGI29" s="152" t="s">
        <v>888</v>
      </c>
      <c r="QGJ29" s="152" t="s">
        <v>888</v>
      </c>
      <c r="QGK29" s="152" t="s">
        <v>888</v>
      </c>
      <c r="QGL29" s="152" t="s">
        <v>888</v>
      </c>
      <c r="QGM29" s="152" t="s">
        <v>888</v>
      </c>
      <c r="QGN29" s="152" t="s">
        <v>888</v>
      </c>
      <c r="QGO29" s="152" t="s">
        <v>888</v>
      </c>
      <c r="QGP29" s="152" t="s">
        <v>888</v>
      </c>
      <c r="QGQ29" s="152" t="s">
        <v>888</v>
      </c>
      <c r="QGR29" s="152" t="s">
        <v>888</v>
      </c>
      <c r="QGS29" s="152" t="s">
        <v>888</v>
      </c>
      <c r="QGT29" s="152" t="s">
        <v>888</v>
      </c>
      <c r="QGU29" s="152" t="s">
        <v>888</v>
      </c>
      <c r="QGV29" s="152" t="s">
        <v>888</v>
      </c>
      <c r="QGW29" s="152" t="s">
        <v>888</v>
      </c>
      <c r="QGX29" s="152" t="s">
        <v>888</v>
      </c>
      <c r="QGY29" s="152" t="s">
        <v>888</v>
      </c>
      <c r="QGZ29" s="152" t="s">
        <v>888</v>
      </c>
      <c r="QHA29" s="152" t="s">
        <v>888</v>
      </c>
      <c r="QHB29" s="152" t="s">
        <v>888</v>
      </c>
      <c r="QHC29" s="152" t="s">
        <v>888</v>
      </c>
      <c r="QHD29" s="152" t="s">
        <v>888</v>
      </c>
      <c r="QHE29" s="152" t="s">
        <v>888</v>
      </c>
      <c r="QHF29" s="152" t="s">
        <v>888</v>
      </c>
      <c r="QHG29" s="152" t="s">
        <v>888</v>
      </c>
      <c r="QHH29" s="152" t="s">
        <v>888</v>
      </c>
      <c r="QHI29" s="152" t="s">
        <v>888</v>
      </c>
      <c r="QHJ29" s="152" t="s">
        <v>888</v>
      </c>
      <c r="QHK29" s="152" t="s">
        <v>888</v>
      </c>
      <c r="QHL29" s="152" t="s">
        <v>888</v>
      </c>
      <c r="QHM29" s="152" t="s">
        <v>888</v>
      </c>
      <c r="QHN29" s="152" t="s">
        <v>888</v>
      </c>
      <c r="QHO29" s="152" t="s">
        <v>888</v>
      </c>
      <c r="QHP29" s="152" t="s">
        <v>888</v>
      </c>
      <c r="QHQ29" s="152" t="s">
        <v>888</v>
      </c>
      <c r="QHR29" s="152" t="s">
        <v>888</v>
      </c>
      <c r="QHS29" s="152" t="s">
        <v>888</v>
      </c>
      <c r="QHT29" s="152" t="s">
        <v>888</v>
      </c>
      <c r="QHU29" s="152" t="s">
        <v>888</v>
      </c>
      <c r="QHV29" s="152" t="s">
        <v>888</v>
      </c>
      <c r="QHW29" s="152" t="s">
        <v>888</v>
      </c>
      <c r="QHX29" s="152" t="s">
        <v>888</v>
      </c>
      <c r="QHY29" s="152" t="s">
        <v>888</v>
      </c>
      <c r="QHZ29" s="152" t="s">
        <v>888</v>
      </c>
      <c r="QIA29" s="152" t="s">
        <v>888</v>
      </c>
      <c r="QIB29" s="152" t="s">
        <v>888</v>
      </c>
      <c r="QIC29" s="152" t="s">
        <v>888</v>
      </c>
      <c r="QID29" s="152" t="s">
        <v>888</v>
      </c>
      <c r="QIE29" s="152" t="s">
        <v>888</v>
      </c>
      <c r="QIF29" s="152" t="s">
        <v>888</v>
      </c>
      <c r="QIG29" s="152" t="s">
        <v>888</v>
      </c>
      <c r="QIH29" s="152" t="s">
        <v>888</v>
      </c>
      <c r="QII29" s="152" t="s">
        <v>888</v>
      </c>
      <c r="QIJ29" s="152" t="s">
        <v>888</v>
      </c>
      <c r="QIK29" s="152" t="s">
        <v>888</v>
      </c>
      <c r="QIL29" s="152" t="s">
        <v>888</v>
      </c>
      <c r="QIM29" s="152" t="s">
        <v>888</v>
      </c>
      <c r="QIN29" s="152" t="s">
        <v>888</v>
      </c>
      <c r="QIO29" s="152" t="s">
        <v>888</v>
      </c>
      <c r="QIP29" s="152" t="s">
        <v>888</v>
      </c>
      <c r="QIQ29" s="152" t="s">
        <v>888</v>
      </c>
      <c r="QIR29" s="152" t="s">
        <v>888</v>
      </c>
      <c r="QIS29" s="152" t="s">
        <v>888</v>
      </c>
      <c r="QIT29" s="152" t="s">
        <v>888</v>
      </c>
      <c r="QIU29" s="152" t="s">
        <v>888</v>
      </c>
      <c r="QIV29" s="152" t="s">
        <v>888</v>
      </c>
      <c r="QIW29" s="152" t="s">
        <v>888</v>
      </c>
      <c r="QIX29" s="152" t="s">
        <v>888</v>
      </c>
      <c r="QIY29" s="152" t="s">
        <v>888</v>
      </c>
      <c r="QIZ29" s="152" t="s">
        <v>888</v>
      </c>
      <c r="QJA29" s="152" t="s">
        <v>888</v>
      </c>
      <c r="QJB29" s="152" t="s">
        <v>888</v>
      </c>
      <c r="QJC29" s="152" t="s">
        <v>888</v>
      </c>
      <c r="QJD29" s="152" t="s">
        <v>888</v>
      </c>
      <c r="QJE29" s="152" t="s">
        <v>888</v>
      </c>
      <c r="QJF29" s="152" t="s">
        <v>888</v>
      </c>
      <c r="QJG29" s="152" t="s">
        <v>888</v>
      </c>
      <c r="QJH29" s="152" t="s">
        <v>888</v>
      </c>
      <c r="QJI29" s="152" t="s">
        <v>888</v>
      </c>
      <c r="QJJ29" s="152" t="s">
        <v>888</v>
      </c>
      <c r="QJK29" s="152" t="s">
        <v>888</v>
      </c>
      <c r="QJL29" s="152" t="s">
        <v>888</v>
      </c>
      <c r="QJM29" s="152" t="s">
        <v>888</v>
      </c>
      <c r="QJN29" s="152" t="s">
        <v>888</v>
      </c>
      <c r="QJO29" s="152" t="s">
        <v>888</v>
      </c>
      <c r="QJP29" s="152" t="s">
        <v>888</v>
      </c>
      <c r="QJQ29" s="152" t="s">
        <v>888</v>
      </c>
      <c r="QJR29" s="152" t="s">
        <v>888</v>
      </c>
      <c r="QJS29" s="152" t="s">
        <v>888</v>
      </c>
      <c r="QJT29" s="152" t="s">
        <v>888</v>
      </c>
      <c r="QJU29" s="152" t="s">
        <v>888</v>
      </c>
      <c r="QJV29" s="152" t="s">
        <v>888</v>
      </c>
      <c r="QJW29" s="152" t="s">
        <v>888</v>
      </c>
      <c r="QJX29" s="152" t="s">
        <v>888</v>
      </c>
      <c r="QJY29" s="152" t="s">
        <v>888</v>
      </c>
      <c r="QJZ29" s="152" t="s">
        <v>888</v>
      </c>
      <c r="QKA29" s="152" t="s">
        <v>888</v>
      </c>
      <c r="QKB29" s="152" t="s">
        <v>888</v>
      </c>
      <c r="QKC29" s="152" t="s">
        <v>888</v>
      </c>
      <c r="QKD29" s="152" t="s">
        <v>888</v>
      </c>
      <c r="QKE29" s="152" t="s">
        <v>888</v>
      </c>
      <c r="QKF29" s="152" t="s">
        <v>888</v>
      </c>
      <c r="QKG29" s="152" t="s">
        <v>888</v>
      </c>
      <c r="QKH29" s="152" t="s">
        <v>888</v>
      </c>
      <c r="QKI29" s="152" t="s">
        <v>888</v>
      </c>
      <c r="QKJ29" s="152" t="s">
        <v>888</v>
      </c>
      <c r="QKK29" s="152" t="s">
        <v>888</v>
      </c>
      <c r="QKL29" s="152" t="s">
        <v>888</v>
      </c>
      <c r="QKM29" s="152" t="s">
        <v>888</v>
      </c>
      <c r="QKN29" s="152" t="s">
        <v>888</v>
      </c>
      <c r="QKO29" s="152" t="s">
        <v>888</v>
      </c>
      <c r="QKP29" s="152" t="s">
        <v>888</v>
      </c>
      <c r="QKQ29" s="152" t="s">
        <v>888</v>
      </c>
      <c r="QKR29" s="152" t="s">
        <v>888</v>
      </c>
      <c r="QKS29" s="152" t="s">
        <v>888</v>
      </c>
      <c r="QKT29" s="152" t="s">
        <v>888</v>
      </c>
      <c r="QKU29" s="152" t="s">
        <v>888</v>
      </c>
      <c r="QKV29" s="152" t="s">
        <v>888</v>
      </c>
      <c r="QKW29" s="152" t="s">
        <v>888</v>
      </c>
      <c r="QKX29" s="152" t="s">
        <v>888</v>
      </c>
      <c r="QKY29" s="152" t="s">
        <v>888</v>
      </c>
      <c r="QKZ29" s="152" t="s">
        <v>888</v>
      </c>
      <c r="QLA29" s="152" t="s">
        <v>888</v>
      </c>
      <c r="QLB29" s="152" t="s">
        <v>888</v>
      </c>
      <c r="QLC29" s="152" t="s">
        <v>888</v>
      </c>
      <c r="QLD29" s="152" t="s">
        <v>888</v>
      </c>
      <c r="QLE29" s="152" t="s">
        <v>888</v>
      </c>
      <c r="QLF29" s="152" t="s">
        <v>888</v>
      </c>
      <c r="QLG29" s="152" t="s">
        <v>888</v>
      </c>
      <c r="QLH29" s="152" t="s">
        <v>888</v>
      </c>
      <c r="QLI29" s="152" t="s">
        <v>888</v>
      </c>
      <c r="QLJ29" s="152" t="s">
        <v>888</v>
      </c>
      <c r="QLK29" s="152" t="s">
        <v>888</v>
      </c>
      <c r="QLL29" s="152" t="s">
        <v>888</v>
      </c>
      <c r="QLM29" s="152" t="s">
        <v>888</v>
      </c>
      <c r="QLN29" s="152" t="s">
        <v>888</v>
      </c>
      <c r="QLO29" s="152" t="s">
        <v>888</v>
      </c>
      <c r="QLP29" s="152" t="s">
        <v>888</v>
      </c>
      <c r="QLQ29" s="152" t="s">
        <v>888</v>
      </c>
      <c r="QLR29" s="152" t="s">
        <v>888</v>
      </c>
      <c r="QLS29" s="152" t="s">
        <v>888</v>
      </c>
      <c r="QLT29" s="152" t="s">
        <v>888</v>
      </c>
      <c r="QLU29" s="152" t="s">
        <v>888</v>
      </c>
      <c r="QLV29" s="152" t="s">
        <v>888</v>
      </c>
      <c r="QLW29" s="152" t="s">
        <v>888</v>
      </c>
      <c r="QLX29" s="152" t="s">
        <v>888</v>
      </c>
      <c r="QLY29" s="152" t="s">
        <v>888</v>
      </c>
      <c r="QLZ29" s="152" t="s">
        <v>888</v>
      </c>
      <c r="QMA29" s="152" t="s">
        <v>888</v>
      </c>
      <c r="QMB29" s="152" t="s">
        <v>888</v>
      </c>
      <c r="QMC29" s="152" t="s">
        <v>888</v>
      </c>
      <c r="QMD29" s="152" t="s">
        <v>888</v>
      </c>
      <c r="QME29" s="152" t="s">
        <v>888</v>
      </c>
      <c r="QMF29" s="152" t="s">
        <v>888</v>
      </c>
      <c r="QMG29" s="152" t="s">
        <v>888</v>
      </c>
      <c r="QMH29" s="152" t="s">
        <v>888</v>
      </c>
      <c r="QMI29" s="152" t="s">
        <v>888</v>
      </c>
      <c r="QMJ29" s="152" t="s">
        <v>888</v>
      </c>
      <c r="QMK29" s="152" t="s">
        <v>888</v>
      </c>
      <c r="QML29" s="152" t="s">
        <v>888</v>
      </c>
      <c r="QMM29" s="152" t="s">
        <v>888</v>
      </c>
      <c r="QMN29" s="152" t="s">
        <v>888</v>
      </c>
      <c r="QMO29" s="152" t="s">
        <v>888</v>
      </c>
      <c r="QMP29" s="152" t="s">
        <v>888</v>
      </c>
      <c r="QMQ29" s="152" t="s">
        <v>888</v>
      </c>
      <c r="QMR29" s="152" t="s">
        <v>888</v>
      </c>
      <c r="QMS29" s="152" t="s">
        <v>888</v>
      </c>
      <c r="QMT29" s="152" t="s">
        <v>888</v>
      </c>
      <c r="QMU29" s="152" t="s">
        <v>888</v>
      </c>
      <c r="QMV29" s="152" t="s">
        <v>888</v>
      </c>
      <c r="QMW29" s="152" t="s">
        <v>888</v>
      </c>
      <c r="QMX29" s="152" t="s">
        <v>888</v>
      </c>
      <c r="QMY29" s="152" t="s">
        <v>888</v>
      </c>
      <c r="QMZ29" s="152" t="s">
        <v>888</v>
      </c>
      <c r="QNA29" s="152" t="s">
        <v>888</v>
      </c>
      <c r="QNB29" s="152" t="s">
        <v>888</v>
      </c>
      <c r="QNC29" s="152" t="s">
        <v>888</v>
      </c>
      <c r="QND29" s="152" t="s">
        <v>888</v>
      </c>
      <c r="QNE29" s="152" t="s">
        <v>888</v>
      </c>
      <c r="QNF29" s="152" t="s">
        <v>888</v>
      </c>
      <c r="QNG29" s="152" t="s">
        <v>888</v>
      </c>
      <c r="QNH29" s="152" t="s">
        <v>888</v>
      </c>
      <c r="QNI29" s="152" t="s">
        <v>888</v>
      </c>
      <c r="QNJ29" s="152" t="s">
        <v>888</v>
      </c>
      <c r="QNK29" s="152" t="s">
        <v>888</v>
      </c>
      <c r="QNL29" s="152" t="s">
        <v>888</v>
      </c>
      <c r="QNM29" s="152" t="s">
        <v>888</v>
      </c>
      <c r="QNN29" s="152" t="s">
        <v>888</v>
      </c>
      <c r="QNO29" s="152" t="s">
        <v>888</v>
      </c>
      <c r="QNP29" s="152" t="s">
        <v>888</v>
      </c>
      <c r="QNQ29" s="152" t="s">
        <v>888</v>
      </c>
      <c r="QNR29" s="152" t="s">
        <v>888</v>
      </c>
      <c r="QNS29" s="152" t="s">
        <v>888</v>
      </c>
      <c r="QNT29" s="152" t="s">
        <v>888</v>
      </c>
      <c r="QNU29" s="152" t="s">
        <v>888</v>
      </c>
      <c r="QNV29" s="152" t="s">
        <v>888</v>
      </c>
      <c r="QNW29" s="152" t="s">
        <v>888</v>
      </c>
      <c r="QNX29" s="152" t="s">
        <v>888</v>
      </c>
      <c r="QNY29" s="152" t="s">
        <v>888</v>
      </c>
      <c r="QNZ29" s="152" t="s">
        <v>888</v>
      </c>
      <c r="QOA29" s="152" t="s">
        <v>888</v>
      </c>
      <c r="QOB29" s="152" t="s">
        <v>888</v>
      </c>
      <c r="QOC29" s="152" t="s">
        <v>888</v>
      </c>
      <c r="QOD29" s="152" t="s">
        <v>888</v>
      </c>
      <c r="QOE29" s="152" t="s">
        <v>888</v>
      </c>
      <c r="QOF29" s="152" t="s">
        <v>888</v>
      </c>
      <c r="QOG29" s="152" t="s">
        <v>888</v>
      </c>
      <c r="QOH29" s="152" t="s">
        <v>888</v>
      </c>
      <c r="QOI29" s="152" t="s">
        <v>888</v>
      </c>
      <c r="QOJ29" s="152" t="s">
        <v>888</v>
      </c>
      <c r="QOK29" s="152" t="s">
        <v>888</v>
      </c>
      <c r="QOL29" s="152" t="s">
        <v>888</v>
      </c>
      <c r="QOM29" s="152" t="s">
        <v>888</v>
      </c>
      <c r="QON29" s="152" t="s">
        <v>888</v>
      </c>
      <c r="QOO29" s="152" t="s">
        <v>888</v>
      </c>
      <c r="QOP29" s="152" t="s">
        <v>888</v>
      </c>
      <c r="QOQ29" s="152" t="s">
        <v>888</v>
      </c>
      <c r="QOR29" s="152" t="s">
        <v>888</v>
      </c>
      <c r="QOS29" s="152" t="s">
        <v>888</v>
      </c>
      <c r="QOT29" s="152" t="s">
        <v>888</v>
      </c>
      <c r="QOU29" s="152" t="s">
        <v>888</v>
      </c>
      <c r="QOV29" s="152" t="s">
        <v>888</v>
      </c>
      <c r="QOW29" s="152" t="s">
        <v>888</v>
      </c>
      <c r="QOX29" s="152" t="s">
        <v>888</v>
      </c>
      <c r="QOY29" s="152" t="s">
        <v>888</v>
      </c>
      <c r="QOZ29" s="152" t="s">
        <v>888</v>
      </c>
      <c r="QPA29" s="152" t="s">
        <v>888</v>
      </c>
      <c r="QPB29" s="152" t="s">
        <v>888</v>
      </c>
      <c r="QPC29" s="152" t="s">
        <v>888</v>
      </c>
      <c r="QPD29" s="152" t="s">
        <v>888</v>
      </c>
      <c r="QPE29" s="152" t="s">
        <v>888</v>
      </c>
      <c r="QPF29" s="152" t="s">
        <v>888</v>
      </c>
      <c r="QPG29" s="152" t="s">
        <v>888</v>
      </c>
      <c r="QPH29" s="152" t="s">
        <v>888</v>
      </c>
      <c r="QPI29" s="152" t="s">
        <v>888</v>
      </c>
      <c r="QPJ29" s="152" t="s">
        <v>888</v>
      </c>
      <c r="QPK29" s="152" t="s">
        <v>888</v>
      </c>
      <c r="QPL29" s="152" t="s">
        <v>888</v>
      </c>
      <c r="QPM29" s="152" t="s">
        <v>888</v>
      </c>
      <c r="QPN29" s="152" t="s">
        <v>888</v>
      </c>
      <c r="QPO29" s="152" t="s">
        <v>888</v>
      </c>
      <c r="QPP29" s="152" t="s">
        <v>888</v>
      </c>
      <c r="QPQ29" s="152" t="s">
        <v>888</v>
      </c>
      <c r="QPR29" s="152" t="s">
        <v>888</v>
      </c>
      <c r="QPS29" s="152" t="s">
        <v>888</v>
      </c>
      <c r="QPT29" s="152" t="s">
        <v>888</v>
      </c>
      <c r="QPU29" s="152" t="s">
        <v>888</v>
      </c>
      <c r="QPV29" s="152" t="s">
        <v>888</v>
      </c>
      <c r="QPW29" s="152" t="s">
        <v>888</v>
      </c>
      <c r="QPX29" s="152" t="s">
        <v>888</v>
      </c>
      <c r="QPY29" s="152" t="s">
        <v>888</v>
      </c>
      <c r="QPZ29" s="152" t="s">
        <v>888</v>
      </c>
      <c r="QQA29" s="152" t="s">
        <v>888</v>
      </c>
      <c r="QQB29" s="152" t="s">
        <v>888</v>
      </c>
      <c r="QQC29" s="152" t="s">
        <v>888</v>
      </c>
      <c r="QQD29" s="152" t="s">
        <v>888</v>
      </c>
      <c r="QQE29" s="152" t="s">
        <v>888</v>
      </c>
      <c r="QQF29" s="152" t="s">
        <v>888</v>
      </c>
      <c r="QQG29" s="152" t="s">
        <v>888</v>
      </c>
      <c r="QQH29" s="152" t="s">
        <v>888</v>
      </c>
      <c r="QQI29" s="152" t="s">
        <v>888</v>
      </c>
      <c r="QQJ29" s="152" t="s">
        <v>888</v>
      </c>
      <c r="QQK29" s="152" t="s">
        <v>888</v>
      </c>
      <c r="QQL29" s="152" t="s">
        <v>888</v>
      </c>
      <c r="QQM29" s="152" t="s">
        <v>888</v>
      </c>
      <c r="QQN29" s="152" t="s">
        <v>888</v>
      </c>
      <c r="QQO29" s="152" t="s">
        <v>888</v>
      </c>
      <c r="QQP29" s="152" t="s">
        <v>888</v>
      </c>
      <c r="QQQ29" s="152" t="s">
        <v>888</v>
      </c>
      <c r="QQR29" s="152" t="s">
        <v>888</v>
      </c>
      <c r="QQS29" s="152" t="s">
        <v>888</v>
      </c>
      <c r="QQT29" s="152" t="s">
        <v>888</v>
      </c>
      <c r="QQU29" s="152" t="s">
        <v>888</v>
      </c>
      <c r="QQV29" s="152" t="s">
        <v>888</v>
      </c>
      <c r="QQW29" s="152" t="s">
        <v>888</v>
      </c>
      <c r="QQX29" s="152" t="s">
        <v>888</v>
      </c>
      <c r="QQY29" s="152" t="s">
        <v>888</v>
      </c>
      <c r="QQZ29" s="152" t="s">
        <v>888</v>
      </c>
      <c r="QRA29" s="152" t="s">
        <v>888</v>
      </c>
      <c r="QRB29" s="152" t="s">
        <v>888</v>
      </c>
      <c r="QRC29" s="152" t="s">
        <v>888</v>
      </c>
      <c r="QRD29" s="152" t="s">
        <v>888</v>
      </c>
      <c r="QRE29" s="152" t="s">
        <v>888</v>
      </c>
      <c r="QRF29" s="152" t="s">
        <v>888</v>
      </c>
      <c r="QRG29" s="152" t="s">
        <v>888</v>
      </c>
      <c r="QRH29" s="152" t="s">
        <v>888</v>
      </c>
      <c r="QRI29" s="152" t="s">
        <v>888</v>
      </c>
      <c r="QRJ29" s="152" t="s">
        <v>888</v>
      </c>
      <c r="QRK29" s="152" t="s">
        <v>888</v>
      </c>
      <c r="QRL29" s="152" t="s">
        <v>888</v>
      </c>
      <c r="QRM29" s="152" t="s">
        <v>888</v>
      </c>
      <c r="QRN29" s="152" t="s">
        <v>888</v>
      </c>
      <c r="QRO29" s="152" t="s">
        <v>888</v>
      </c>
      <c r="QRP29" s="152" t="s">
        <v>888</v>
      </c>
      <c r="QRQ29" s="152" t="s">
        <v>888</v>
      </c>
      <c r="QRR29" s="152" t="s">
        <v>888</v>
      </c>
      <c r="QRS29" s="152" t="s">
        <v>888</v>
      </c>
      <c r="QRT29" s="152" t="s">
        <v>888</v>
      </c>
      <c r="QRU29" s="152" t="s">
        <v>888</v>
      </c>
      <c r="QRV29" s="152" t="s">
        <v>888</v>
      </c>
      <c r="QRW29" s="152" t="s">
        <v>888</v>
      </c>
      <c r="QRX29" s="152" t="s">
        <v>888</v>
      </c>
      <c r="QRY29" s="152" t="s">
        <v>888</v>
      </c>
      <c r="QRZ29" s="152" t="s">
        <v>888</v>
      </c>
      <c r="QSA29" s="152" t="s">
        <v>888</v>
      </c>
      <c r="QSB29" s="152" t="s">
        <v>888</v>
      </c>
      <c r="QSC29" s="152" t="s">
        <v>888</v>
      </c>
      <c r="QSD29" s="152" t="s">
        <v>888</v>
      </c>
      <c r="QSE29" s="152" t="s">
        <v>888</v>
      </c>
      <c r="QSF29" s="152" t="s">
        <v>888</v>
      </c>
      <c r="QSG29" s="152" t="s">
        <v>888</v>
      </c>
      <c r="QSH29" s="152" t="s">
        <v>888</v>
      </c>
      <c r="QSI29" s="152" t="s">
        <v>888</v>
      </c>
      <c r="QSJ29" s="152" t="s">
        <v>888</v>
      </c>
      <c r="QSK29" s="152" t="s">
        <v>888</v>
      </c>
      <c r="QSL29" s="152" t="s">
        <v>888</v>
      </c>
      <c r="QSM29" s="152" t="s">
        <v>888</v>
      </c>
      <c r="QSN29" s="152" t="s">
        <v>888</v>
      </c>
      <c r="QSO29" s="152" t="s">
        <v>888</v>
      </c>
      <c r="QSP29" s="152" t="s">
        <v>888</v>
      </c>
      <c r="QSQ29" s="152" t="s">
        <v>888</v>
      </c>
      <c r="QSR29" s="152" t="s">
        <v>888</v>
      </c>
      <c r="QSS29" s="152" t="s">
        <v>888</v>
      </c>
      <c r="QST29" s="152" t="s">
        <v>888</v>
      </c>
      <c r="QSU29" s="152" t="s">
        <v>888</v>
      </c>
      <c r="QSV29" s="152" t="s">
        <v>888</v>
      </c>
      <c r="QSW29" s="152" t="s">
        <v>888</v>
      </c>
      <c r="QSX29" s="152" t="s">
        <v>888</v>
      </c>
      <c r="QSY29" s="152" t="s">
        <v>888</v>
      </c>
      <c r="QSZ29" s="152" t="s">
        <v>888</v>
      </c>
      <c r="QTA29" s="152" t="s">
        <v>888</v>
      </c>
      <c r="QTB29" s="152" t="s">
        <v>888</v>
      </c>
      <c r="QTC29" s="152" t="s">
        <v>888</v>
      </c>
      <c r="QTD29" s="152" t="s">
        <v>888</v>
      </c>
      <c r="QTE29" s="152" t="s">
        <v>888</v>
      </c>
      <c r="QTF29" s="152" t="s">
        <v>888</v>
      </c>
      <c r="QTG29" s="152" t="s">
        <v>888</v>
      </c>
      <c r="QTH29" s="152" t="s">
        <v>888</v>
      </c>
      <c r="QTI29" s="152" t="s">
        <v>888</v>
      </c>
      <c r="QTJ29" s="152" t="s">
        <v>888</v>
      </c>
      <c r="QTK29" s="152" t="s">
        <v>888</v>
      </c>
      <c r="QTL29" s="152" t="s">
        <v>888</v>
      </c>
      <c r="QTM29" s="152" t="s">
        <v>888</v>
      </c>
      <c r="QTN29" s="152" t="s">
        <v>888</v>
      </c>
      <c r="QTO29" s="152" t="s">
        <v>888</v>
      </c>
      <c r="QTP29" s="152" t="s">
        <v>888</v>
      </c>
      <c r="QTQ29" s="152" t="s">
        <v>888</v>
      </c>
      <c r="QTR29" s="152" t="s">
        <v>888</v>
      </c>
      <c r="QTS29" s="152" t="s">
        <v>888</v>
      </c>
      <c r="QTT29" s="152" t="s">
        <v>888</v>
      </c>
      <c r="QTU29" s="152" t="s">
        <v>888</v>
      </c>
      <c r="QTV29" s="152" t="s">
        <v>888</v>
      </c>
      <c r="QTW29" s="152" t="s">
        <v>888</v>
      </c>
      <c r="QTX29" s="152" t="s">
        <v>888</v>
      </c>
      <c r="QTY29" s="152" t="s">
        <v>888</v>
      </c>
      <c r="QTZ29" s="152" t="s">
        <v>888</v>
      </c>
      <c r="QUA29" s="152" t="s">
        <v>888</v>
      </c>
      <c r="QUB29" s="152" t="s">
        <v>888</v>
      </c>
      <c r="QUC29" s="152" t="s">
        <v>888</v>
      </c>
      <c r="QUD29" s="152" t="s">
        <v>888</v>
      </c>
      <c r="QUE29" s="152" t="s">
        <v>888</v>
      </c>
      <c r="QUF29" s="152" t="s">
        <v>888</v>
      </c>
      <c r="QUG29" s="152" t="s">
        <v>888</v>
      </c>
      <c r="QUH29" s="152" t="s">
        <v>888</v>
      </c>
      <c r="QUI29" s="152" t="s">
        <v>888</v>
      </c>
      <c r="QUJ29" s="152" t="s">
        <v>888</v>
      </c>
      <c r="QUK29" s="152" t="s">
        <v>888</v>
      </c>
      <c r="QUL29" s="152" t="s">
        <v>888</v>
      </c>
      <c r="QUM29" s="152" t="s">
        <v>888</v>
      </c>
      <c r="QUN29" s="152" t="s">
        <v>888</v>
      </c>
      <c r="QUO29" s="152" t="s">
        <v>888</v>
      </c>
      <c r="QUP29" s="152" t="s">
        <v>888</v>
      </c>
      <c r="QUQ29" s="152" t="s">
        <v>888</v>
      </c>
      <c r="QUR29" s="152" t="s">
        <v>888</v>
      </c>
      <c r="QUS29" s="152" t="s">
        <v>888</v>
      </c>
      <c r="QUT29" s="152" t="s">
        <v>888</v>
      </c>
      <c r="QUU29" s="152" t="s">
        <v>888</v>
      </c>
      <c r="QUV29" s="152" t="s">
        <v>888</v>
      </c>
      <c r="QUW29" s="152" t="s">
        <v>888</v>
      </c>
      <c r="QUX29" s="152" t="s">
        <v>888</v>
      </c>
      <c r="QUY29" s="152" t="s">
        <v>888</v>
      </c>
      <c r="QUZ29" s="152" t="s">
        <v>888</v>
      </c>
      <c r="QVA29" s="152" t="s">
        <v>888</v>
      </c>
      <c r="QVB29" s="152" t="s">
        <v>888</v>
      </c>
      <c r="QVC29" s="152" t="s">
        <v>888</v>
      </c>
      <c r="QVD29" s="152" t="s">
        <v>888</v>
      </c>
      <c r="QVE29" s="152" t="s">
        <v>888</v>
      </c>
      <c r="QVF29" s="152" t="s">
        <v>888</v>
      </c>
      <c r="QVG29" s="152" t="s">
        <v>888</v>
      </c>
      <c r="QVH29" s="152" t="s">
        <v>888</v>
      </c>
      <c r="QVI29" s="152" t="s">
        <v>888</v>
      </c>
      <c r="QVJ29" s="152" t="s">
        <v>888</v>
      </c>
      <c r="QVK29" s="152" t="s">
        <v>888</v>
      </c>
      <c r="QVL29" s="152" t="s">
        <v>888</v>
      </c>
      <c r="QVM29" s="152" t="s">
        <v>888</v>
      </c>
      <c r="QVN29" s="152" t="s">
        <v>888</v>
      </c>
      <c r="QVO29" s="152" t="s">
        <v>888</v>
      </c>
      <c r="QVP29" s="152" t="s">
        <v>888</v>
      </c>
      <c r="QVQ29" s="152" t="s">
        <v>888</v>
      </c>
      <c r="QVR29" s="152" t="s">
        <v>888</v>
      </c>
      <c r="QVS29" s="152" t="s">
        <v>888</v>
      </c>
      <c r="QVT29" s="152" t="s">
        <v>888</v>
      </c>
      <c r="QVU29" s="152" t="s">
        <v>888</v>
      </c>
      <c r="QVV29" s="152" t="s">
        <v>888</v>
      </c>
      <c r="QVW29" s="152" t="s">
        <v>888</v>
      </c>
      <c r="QVX29" s="152" t="s">
        <v>888</v>
      </c>
      <c r="QVY29" s="152" t="s">
        <v>888</v>
      </c>
      <c r="QVZ29" s="152" t="s">
        <v>888</v>
      </c>
      <c r="QWA29" s="152" t="s">
        <v>888</v>
      </c>
      <c r="QWB29" s="152" t="s">
        <v>888</v>
      </c>
      <c r="QWC29" s="152" t="s">
        <v>888</v>
      </c>
      <c r="QWD29" s="152" t="s">
        <v>888</v>
      </c>
      <c r="QWE29" s="152" t="s">
        <v>888</v>
      </c>
      <c r="QWF29" s="152" t="s">
        <v>888</v>
      </c>
      <c r="QWG29" s="152" t="s">
        <v>888</v>
      </c>
      <c r="QWH29" s="152" t="s">
        <v>888</v>
      </c>
      <c r="QWI29" s="152" t="s">
        <v>888</v>
      </c>
      <c r="QWJ29" s="152" t="s">
        <v>888</v>
      </c>
      <c r="QWK29" s="152" t="s">
        <v>888</v>
      </c>
      <c r="QWL29" s="152" t="s">
        <v>888</v>
      </c>
      <c r="QWM29" s="152" t="s">
        <v>888</v>
      </c>
      <c r="QWN29" s="152" t="s">
        <v>888</v>
      </c>
      <c r="QWO29" s="152" t="s">
        <v>888</v>
      </c>
      <c r="QWP29" s="152" t="s">
        <v>888</v>
      </c>
      <c r="QWQ29" s="152" t="s">
        <v>888</v>
      </c>
      <c r="QWR29" s="152" t="s">
        <v>888</v>
      </c>
      <c r="QWS29" s="152" t="s">
        <v>888</v>
      </c>
      <c r="QWT29" s="152" t="s">
        <v>888</v>
      </c>
      <c r="QWU29" s="152" t="s">
        <v>888</v>
      </c>
      <c r="QWV29" s="152" t="s">
        <v>888</v>
      </c>
      <c r="QWW29" s="152" t="s">
        <v>888</v>
      </c>
      <c r="QWX29" s="152" t="s">
        <v>888</v>
      </c>
      <c r="QWY29" s="152" t="s">
        <v>888</v>
      </c>
      <c r="QWZ29" s="152" t="s">
        <v>888</v>
      </c>
      <c r="QXA29" s="152" t="s">
        <v>888</v>
      </c>
      <c r="QXB29" s="152" t="s">
        <v>888</v>
      </c>
      <c r="QXC29" s="152" t="s">
        <v>888</v>
      </c>
      <c r="QXD29" s="152" t="s">
        <v>888</v>
      </c>
      <c r="QXE29" s="152" t="s">
        <v>888</v>
      </c>
      <c r="QXF29" s="152" t="s">
        <v>888</v>
      </c>
      <c r="QXG29" s="152" t="s">
        <v>888</v>
      </c>
      <c r="QXH29" s="152" t="s">
        <v>888</v>
      </c>
      <c r="QXI29" s="152" t="s">
        <v>888</v>
      </c>
      <c r="QXJ29" s="152" t="s">
        <v>888</v>
      </c>
      <c r="QXK29" s="152" t="s">
        <v>888</v>
      </c>
      <c r="QXL29" s="152" t="s">
        <v>888</v>
      </c>
      <c r="QXM29" s="152" t="s">
        <v>888</v>
      </c>
      <c r="QXN29" s="152" t="s">
        <v>888</v>
      </c>
      <c r="QXO29" s="152" t="s">
        <v>888</v>
      </c>
      <c r="QXP29" s="152" t="s">
        <v>888</v>
      </c>
      <c r="QXQ29" s="152" t="s">
        <v>888</v>
      </c>
      <c r="QXR29" s="152" t="s">
        <v>888</v>
      </c>
      <c r="QXS29" s="152" t="s">
        <v>888</v>
      </c>
      <c r="QXT29" s="152" t="s">
        <v>888</v>
      </c>
      <c r="QXU29" s="152" t="s">
        <v>888</v>
      </c>
      <c r="QXV29" s="152" t="s">
        <v>888</v>
      </c>
      <c r="QXW29" s="152" t="s">
        <v>888</v>
      </c>
      <c r="QXX29" s="152" t="s">
        <v>888</v>
      </c>
      <c r="QXY29" s="152" t="s">
        <v>888</v>
      </c>
      <c r="QXZ29" s="152" t="s">
        <v>888</v>
      </c>
      <c r="QYA29" s="152" t="s">
        <v>888</v>
      </c>
      <c r="QYB29" s="152" t="s">
        <v>888</v>
      </c>
      <c r="QYC29" s="152" t="s">
        <v>888</v>
      </c>
      <c r="QYD29" s="152" t="s">
        <v>888</v>
      </c>
      <c r="QYE29" s="152" t="s">
        <v>888</v>
      </c>
      <c r="QYF29" s="152" t="s">
        <v>888</v>
      </c>
      <c r="QYG29" s="152" t="s">
        <v>888</v>
      </c>
      <c r="QYH29" s="152" t="s">
        <v>888</v>
      </c>
      <c r="QYI29" s="152" t="s">
        <v>888</v>
      </c>
      <c r="QYJ29" s="152" t="s">
        <v>888</v>
      </c>
      <c r="QYK29" s="152" t="s">
        <v>888</v>
      </c>
      <c r="QYL29" s="152" t="s">
        <v>888</v>
      </c>
      <c r="QYM29" s="152" t="s">
        <v>888</v>
      </c>
      <c r="QYN29" s="152" t="s">
        <v>888</v>
      </c>
      <c r="QYO29" s="152" t="s">
        <v>888</v>
      </c>
      <c r="QYP29" s="152" t="s">
        <v>888</v>
      </c>
      <c r="QYQ29" s="152" t="s">
        <v>888</v>
      </c>
      <c r="QYR29" s="152" t="s">
        <v>888</v>
      </c>
      <c r="QYS29" s="152" t="s">
        <v>888</v>
      </c>
      <c r="QYT29" s="152" t="s">
        <v>888</v>
      </c>
      <c r="QYU29" s="152" t="s">
        <v>888</v>
      </c>
      <c r="QYV29" s="152" t="s">
        <v>888</v>
      </c>
      <c r="QYW29" s="152" t="s">
        <v>888</v>
      </c>
      <c r="QYX29" s="152" t="s">
        <v>888</v>
      </c>
      <c r="QYY29" s="152" t="s">
        <v>888</v>
      </c>
      <c r="QYZ29" s="152" t="s">
        <v>888</v>
      </c>
      <c r="QZA29" s="152" t="s">
        <v>888</v>
      </c>
      <c r="QZB29" s="152" t="s">
        <v>888</v>
      </c>
      <c r="QZC29" s="152" t="s">
        <v>888</v>
      </c>
      <c r="QZD29" s="152" t="s">
        <v>888</v>
      </c>
      <c r="QZE29" s="152" t="s">
        <v>888</v>
      </c>
      <c r="QZF29" s="152" t="s">
        <v>888</v>
      </c>
      <c r="QZG29" s="152" t="s">
        <v>888</v>
      </c>
      <c r="QZH29" s="152" t="s">
        <v>888</v>
      </c>
      <c r="QZI29" s="152" t="s">
        <v>888</v>
      </c>
      <c r="QZJ29" s="152" t="s">
        <v>888</v>
      </c>
      <c r="QZK29" s="152" t="s">
        <v>888</v>
      </c>
      <c r="QZL29" s="152" t="s">
        <v>888</v>
      </c>
      <c r="QZM29" s="152" t="s">
        <v>888</v>
      </c>
      <c r="QZN29" s="152" t="s">
        <v>888</v>
      </c>
      <c r="QZO29" s="152" t="s">
        <v>888</v>
      </c>
      <c r="QZP29" s="152" t="s">
        <v>888</v>
      </c>
      <c r="QZQ29" s="152" t="s">
        <v>888</v>
      </c>
      <c r="QZR29" s="152" t="s">
        <v>888</v>
      </c>
      <c r="QZS29" s="152" t="s">
        <v>888</v>
      </c>
      <c r="QZT29" s="152" t="s">
        <v>888</v>
      </c>
      <c r="QZU29" s="152" t="s">
        <v>888</v>
      </c>
      <c r="QZV29" s="152" t="s">
        <v>888</v>
      </c>
      <c r="QZW29" s="152" t="s">
        <v>888</v>
      </c>
      <c r="QZX29" s="152" t="s">
        <v>888</v>
      </c>
      <c r="QZY29" s="152" t="s">
        <v>888</v>
      </c>
      <c r="QZZ29" s="152" t="s">
        <v>888</v>
      </c>
      <c r="RAA29" s="152" t="s">
        <v>888</v>
      </c>
      <c r="RAB29" s="152" t="s">
        <v>888</v>
      </c>
      <c r="RAC29" s="152" t="s">
        <v>888</v>
      </c>
      <c r="RAD29" s="152" t="s">
        <v>888</v>
      </c>
      <c r="RAE29" s="152" t="s">
        <v>888</v>
      </c>
      <c r="RAF29" s="152" t="s">
        <v>888</v>
      </c>
      <c r="RAG29" s="152" t="s">
        <v>888</v>
      </c>
      <c r="RAH29" s="152" t="s">
        <v>888</v>
      </c>
      <c r="RAI29" s="152" t="s">
        <v>888</v>
      </c>
      <c r="RAJ29" s="152" t="s">
        <v>888</v>
      </c>
      <c r="RAK29" s="152" t="s">
        <v>888</v>
      </c>
      <c r="RAL29" s="152" t="s">
        <v>888</v>
      </c>
      <c r="RAM29" s="152" t="s">
        <v>888</v>
      </c>
      <c r="RAN29" s="152" t="s">
        <v>888</v>
      </c>
      <c r="RAO29" s="152" t="s">
        <v>888</v>
      </c>
      <c r="RAP29" s="152" t="s">
        <v>888</v>
      </c>
      <c r="RAQ29" s="152" t="s">
        <v>888</v>
      </c>
      <c r="RAR29" s="152" t="s">
        <v>888</v>
      </c>
      <c r="RAS29" s="152" t="s">
        <v>888</v>
      </c>
      <c r="RAT29" s="152" t="s">
        <v>888</v>
      </c>
      <c r="RAU29" s="152" t="s">
        <v>888</v>
      </c>
      <c r="RAV29" s="152" t="s">
        <v>888</v>
      </c>
      <c r="RAW29" s="152" t="s">
        <v>888</v>
      </c>
      <c r="RAX29" s="152" t="s">
        <v>888</v>
      </c>
      <c r="RAY29" s="152" t="s">
        <v>888</v>
      </c>
      <c r="RAZ29" s="152" t="s">
        <v>888</v>
      </c>
      <c r="RBA29" s="152" t="s">
        <v>888</v>
      </c>
      <c r="RBB29" s="152" t="s">
        <v>888</v>
      </c>
      <c r="RBC29" s="152" t="s">
        <v>888</v>
      </c>
      <c r="RBD29" s="152" t="s">
        <v>888</v>
      </c>
      <c r="RBE29" s="152" t="s">
        <v>888</v>
      </c>
      <c r="RBF29" s="152" t="s">
        <v>888</v>
      </c>
      <c r="RBG29" s="152" t="s">
        <v>888</v>
      </c>
      <c r="RBH29" s="152" t="s">
        <v>888</v>
      </c>
      <c r="RBI29" s="152" t="s">
        <v>888</v>
      </c>
      <c r="RBJ29" s="152" t="s">
        <v>888</v>
      </c>
      <c r="RBK29" s="152" t="s">
        <v>888</v>
      </c>
      <c r="RBL29" s="152" t="s">
        <v>888</v>
      </c>
      <c r="RBM29" s="152" t="s">
        <v>888</v>
      </c>
      <c r="RBN29" s="152" t="s">
        <v>888</v>
      </c>
      <c r="RBO29" s="152" t="s">
        <v>888</v>
      </c>
      <c r="RBP29" s="152" t="s">
        <v>888</v>
      </c>
      <c r="RBQ29" s="152" t="s">
        <v>888</v>
      </c>
      <c r="RBR29" s="152" t="s">
        <v>888</v>
      </c>
      <c r="RBS29" s="152" t="s">
        <v>888</v>
      </c>
      <c r="RBT29" s="152" t="s">
        <v>888</v>
      </c>
      <c r="RBU29" s="152" t="s">
        <v>888</v>
      </c>
      <c r="RBV29" s="152" t="s">
        <v>888</v>
      </c>
      <c r="RBW29" s="152" t="s">
        <v>888</v>
      </c>
      <c r="RBX29" s="152" t="s">
        <v>888</v>
      </c>
      <c r="RBY29" s="152" t="s">
        <v>888</v>
      </c>
      <c r="RBZ29" s="152" t="s">
        <v>888</v>
      </c>
      <c r="RCA29" s="152" t="s">
        <v>888</v>
      </c>
      <c r="RCB29" s="152" t="s">
        <v>888</v>
      </c>
      <c r="RCC29" s="152" t="s">
        <v>888</v>
      </c>
      <c r="RCD29" s="152" t="s">
        <v>888</v>
      </c>
      <c r="RCE29" s="152" t="s">
        <v>888</v>
      </c>
      <c r="RCF29" s="152" t="s">
        <v>888</v>
      </c>
      <c r="RCG29" s="152" t="s">
        <v>888</v>
      </c>
      <c r="RCH29" s="152" t="s">
        <v>888</v>
      </c>
      <c r="RCI29" s="152" t="s">
        <v>888</v>
      </c>
      <c r="RCJ29" s="152" t="s">
        <v>888</v>
      </c>
      <c r="RCK29" s="152" t="s">
        <v>888</v>
      </c>
      <c r="RCL29" s="152" t="s">
        <v>888</v>
      </c>
      <c r="RCM29" s="152" t="s">
        <v>888</v>
      </c>
      <c r="RCN29" s="152" t="s">
        <v>888</v>
      </c>
      <c r="RCO29" s="152" t="s">
        <v>888</v>
      </c>
      <c r="RCP29" s="152" t="s">
        <v>888</v>
      </c>
      <c r="RCQ29" s="152" t="s">
        <v>888</v>
      </c>
      <c r="RCR29" s="152" t="s">
        <v>888</v>
      </c>
      <c r="RCS29" s="152" t="s">
        <v>888</v>
      </c>
      <c r="RCT29" s="152" t="s">
        <v>888</v>
      </c>
      <c r="RCU29" s="152" t="s">
        <v>888</v>
      </c>
      <c r="RCV29" s="152" t="s">
        <v>888</v>
      </c>
      <c r="RCW29" s="152" t="s">
        <v>888</v>
      </c>
      <c r="RCX29" s="152" t="s">
        <v>888</v>
      </c>
      <c r="RCY29" s="152" t="s">
        <v>888</v>
      </c>
      <c r="RCZ29" s="152" t="s">
        <v>888</v>
      </c>
      <c r="RDA29" s="152" t="s">
        <v>888</v>
      </c>
      <c r="RDB29" s="152" t="s">
        <v>888</v>
      </c>
      <c r="RDC29" s="152" t="s">
        <v>888</v>
      </c>
      <c r="RDD29" s="152" t="s">
        <v>888</v>
      </c>
      <c r="RDE29" s="152" t="s">
        <v>888</v>
      </c>
      <c r="RDF29" s="152" t="s">
        <v>888</v>
      </c>
      <c r="RDG29" s="152" t="s">
        <v>888</v>
      </c>
      <c r="RDH29" s="152" t="s">
        <v>888</v>
      </c>
      <c r="RDI29" s="152" t="s">
        <v>888</v>
      </c>
      <c r="RDJ29" s="152" t="s">
        <v>888</v>
      </c>
      <c r="RDK29" s="152" t="s">
        <v>888</v>
      </c>
      <c r="RDL29" s="152" t="s">
        <v>888</v>
      </c>
      <c r="RDM29" s="152" t="s">
        <v>888</v>
      </c>
      <c r="RDN29" s="152" t="s">
        <v>888</v>
      </c>
      <c r="RDO29" s="152" t="s">
        <v>888</v>
      </c>
      <c r="RDP29" s="152" t="s">
        <v>888</v>
      </c>
      <c r="RDQ29" s="152" t="s">
        <v>888</v>
      </c>
      <c r="RDR29" s="152" t="s">
        <v>888</v>
      </c>
      <c r="RDS29" s="152" t="s">
        <v>888</v>
      </c>
      <c r="RDT29" s="152" t="s">
        <v>888</v>
      </c>
      <c r="RDU29" s="152" t="s">
        <v>888</v>
      </c>
      <c r="RDV29" s="152" t="s">
        <v>888</v>
      </c>
      <c r="RDW29" s="152" t="s">
        <v>888</v>
      </c>
      <c r="RDX29" s="152" t="s">
        <v>888</v>
      </c>
      <c r="RDY29" s="152" t="s">
        <v>888</v>
      </c>
      <c r="RDZ29" s="152" t="s">
        <v>888</v>
      </c>
      <c r="REA29" s="152" t="s">
        <v>888</v>
      </c>
      <c r="REB29" s="152" t="s">
        <v>888</v>
      </c>
      <c r="REC29" s="152" t="s">
        <v>888</v>
      </c>
      <c r="RED29" s="152" t="s">
        <v>888</v>
      </c>
      <c r="REE29" s="152" t="s">
        <v>888</v>
      </c>
      <c r="REF29" s="152" t="s">
        <v>888</v>
      </c>
      <c r="REG29" s="152" t="s">
        <v>888</v>
      </c>
      <c r="REH29" s="152" t="s">
        <v>888</v>
      </c>
      <c r="REI29" s="152" t="s">
        <v>888</v>
      </c>
      <c r="REJ29" s="152" t="s">
        <v>888</v>
      </c>
      <c r="REK29" s="152" t="s">
        <v>888</v>
      </c>
      <c r="REL29" s="152" t="s">
        <v>888</v>
      </c>
      <c r="REM29" s="152" t="s">
        <v>888</v>
      </c>
      <c r="REN29" s="152" t="s">
        <v>888</v>
      </c>
      <c r="REO29" s="152" t="s">
        <v>888</v>
      </c>
      <c r="REP29" s="152" t="s">
        <v>888</v>
      </c>
      <c r="REQ29" s="152" t="s">
        <v>888</v>
      </c>
      <c r="RER29" s="152" t="s">
        <v>888</v>
      </c>
      <c r="RES29" s="152" t="s">
        <v>888</v>
      </c>
      <c r="RET29" s="152" t="s">
        <v>888</v>
      </c>
      <c r="REU29" s="152" t="s">
        <v>888</v>
      </c>
      <c r="REV29" s="152" t="s">
        <v>888</v>
      </c>
      <c r="REW29" s="152" t="s">
        <v>888</v>
      </c>
      <c r="REX29" s="152" t="s">
        <v>888</v>
      </c>
      <c r="REY29" s="152" t="s">
        <v>888</v>
      </c>
      <c r="REZ29" s="152" t="s">
        <v>888</v>
      </c>
      <c r="RFA29" s="152" t="s">
        <v>888</v>
      </c>
      <c r="RFB29" s="152" t="s">
        <v>888</v>
      </c>
      <c r="RFC29" s="152" t="s">
        <v>888</v>
      </c>
      <c r="RFD29" s="152" t="s">
        <v>888</v>
      </c>
      <c r="RFE29" s="152" t="s">
        <v>888</v>
      </c>
      <c r="RFF29" s="152" t="s">
        <v>888</v>
      </c>
      <c r="RFG29" s="152" t="s">
        <v>888</v>
      </c>
      <c r="RFH29" s="152" t="s">
        <v>888</v>
      </c>
      <c r="RFI29" s="152" t="s">
        <v>888</v>
      </c>
      <c r="RFJ29" s="152" t="s">
        <v>888</v>
      </c>
      <c r="RFK29" s="152" t="s">
        <v>888</v>
      </c>
      <c r="RFL29" s="152" t="s">
        <v>888</v>
      </c>
      <c r="RFM29" s="152" t="s">
        <v>888</v>
      </c>
      <c r="RFN29" s="152" t="s">
        <v>888</v>
      </c>
      <c r="RFO29" s="152" t="s">
        <v>888</v>
      </c>
      <c r="RFP29" s="152" t="s">
        <v>888</v>
      </c>
      <c r="RFQ29" s="152" t="s">
        <v>888</v>
      </c>
      <c r="RFR29" s="152" t="s">
        <v>888</v>
      </c>
      <c r="RFS29" s="152" t="s">
        <v>888</v>
      </c>
      <c r="RFT29" s="152" t="s">
        <v>888</v>
      </c>
      <c r="RFU29" s="152" t="s">
        <v>888</v>
      </c>
      <c r="RFV29" s="152" t="s">
        <v>888</v>
      </c>
      <c r="RFW29" s="152" t="s">
        <v>888</v>
      </c>
      <c r="RFX29" s="152" t="s">
        <v>888</v>
      </c>
      <c r="RFY29" s="152" t="s">
        <v>888</v>
      </c>
      <c r="RFZ29" s="152" t="s">
        <v>888</v>
      </c>
      <c r="RGA29" s="152" t="s">
        <v>888</v>
      </c>
      <c r="RGB29" s="152" t="s">
        <v>888</v>
      </c>
      <c r="RGC29" s="152" t="s">
        <v>888</v>
      </c>
      <c r="RGD29" s="152" t="s">
        <v>888</v>
      </c>
      <c r="RGE29" s="152" t="s">
        <v>888</v>
      </c>
      <c r="RGF29" s="152" t="s">
        <v>888</v>
      </c>
      <c r="RGG29" s="152" t="s">
        <v>888</v>
      </c>
      <c r="RGH29" s="152" t="s">
        <v>888</v>
      </c>
      <c r="RGI29" s="152" t="s">
        <v>888</v>
      </c>
      <c r="RGJ29" s="152" t="s">
        <v>888</v>
      </c>
      <c r="RGK29" s="152" t="s">
        <v>888</v>
      </c>
      <c r="RGL29" s="152" t="s">
        <v>888</v>
      </c>
      <c r="RGM29" s="152" t="s">
        <v>888</v>
      </c>
      <c r="RGN29" s="152" t="s">
        <v>888</v>
      </c>
      <c r="RGO29" s="152" t="s">
        <v>888</v>
      </c>
      <c r="RGP29" s="152" t="s">
        <v>888</v>
      </c>
      <c r="RGQ29" s="152" t="s">
        <v>888</v>
      </c>
      <c r="RGR29" s="152" t="s">
        <v>888</v>
      </c>
      <c r="RGS29" s="152" t="s">
        <v>888</v>
      </c>
      <c r="RGT29" s="152" t="s">
        <v>888</v>
      </c>
      <c r="RGU29" s="152" t="s">
        <v>888</v>
      </c>
      <c r="RGV29" s="152" t="s">
        <v>888</v>
      </c>
      <c r="RGW29" s="152" t="s">
        <v>888</v>
      </c>
      <c r="RGX29" s="152" t="s">
        <v>888</v>
      </c>
      <c r="RGY29" s="152" t="s">
        <v>888</v>
      </c>
      <c r="RGZ29" s="152" t="s">
        <v>888</v>
      </c>
      <c r="RHA29" s="152" t="s">
        <v>888</v>
      </c>
      <c r="RHB29" s="152" t="s">
        <v>888</v>
      </c>
      <c r="RHC29" s="152" t="s">
        <v>888</v>
      </c>
      <c r="RHD29" s="152" t="s">
        <v>888</v>
      </c>
      <c r="RHE29" s="152" t="s">
        <v>888</v>
      </c>
      <c r="RHF29" s="152" t="s">
        <v>888</v>
      </c>
      <c r="RHG29" s="152" t="s">
        <v>888</v>
      </c>
      <c r="RHH29" s="152" t="s">
        <v>888</v>
      </c>
      <c r="RHI29" s="152" t="s">
        <v>888</v>
      </c>
      <c r="RHJ29" s="152" t="s">
        <v>888</v>
      </c>
      <c r="RHK29" s="152" t="s">
        <v>888</v>
      </c>
      <c r="RHL29" s="152" t="s">
        <v>888</v>
      </c>
      <c r="RHM29" s="152" t="s">
        <v>888</v>
      </c>
      <c r="RHN29" s="152" t="s">
        <v>888</v>
      </c>
      <c r="RHO29" s="152" t="s">
        <v>888</v>
      </c>
      <c r="RHP29" s="152" t="s">
        <v>888</v>
      </c>
      <c r="RHQ29" s="152" t="s">
        <v>888</v>
      </c>
      <c r="RHR29" s="152" t="s">
        <v>888</v>
      </c>
      <c r="RHS29" s="152" t="s">
        <v>888</v>
      </c>
      <c r="RHT29" s="152" t="s">
        <v>888</v>
      </c>
      <c r="RHU29" s="152" t="s">
        <v>888</v>
      </c>
      <c r="RHV29" s="152" t="s">
        <v>888</v>
      </c>
      <c r="RHW29" s="152" t="s">
        <v>888</v>
      </c>
      <c r="RHX29" s="152" t="s">
        <v>888</v>
      </c>
      <c r="RHY29" s="152" t="s">
        <v>888</v>
      </c>
      <c r="RHZ29" s="152" t="s">
        <v>888</v>
      </c>
      <c r="RIA29" s="152" t="s">
        <v>888</v>
      </c>
      <c r="RIB29" s="152" t="s">
        <v>888</v>
      </c>
      <c r="RIC29" s="152" t="s">
        <v>888</v>
      </c>
      <c r="RID29" s="152" t="s">
        <v>888</v>
      </c>
      <c r="RIE29" s="152" t="s">
        <v>888</v>
      </c>
      <c r="RIF29" s="152" t="s">
        <v>888</v>
      </c>
      <c r="RIG29" s="152" t="s">
        <v>888</v>
      </c>
      <c r="RIH29" s="152" t="s">
        <v>888</v>
      </c>
      <c r="RII29" s="152" t="s">
        <v>888</v>
      </c>
      <c r="RIJ29" s="152" t="s">
        <v>888</v>
      </c>
      <c r="RIK29" s="152" t="s">
        <v>888</v>
      </c>
      <c r="RIL29" s="152" t="s">
        <v>888</v>
      </c>
      <c r="RIM29" s="152" t="s">
        <v>888</v>
      </c>
      <c r="RIN29" s="152" t="s">
        <v>888</v>
      </c>
      <c r="RIO29" s="152" t="s">
        <v>888</v>
      </c>
      <c r="RIP29" s="152" t="s">
        <v>888</v>
      </c>
      <c r="RIQ29" s="152" t="s">
        <v>888</v>
      </c>
      <c r="RIR29" s="152" t="s">
        <v>888</v>
      </c>
      <c r="RIS29" s="152" t="s">
        <v>888</v>
      </c>
      <c r="RIT29" s="152" t="s">
        <v>888</v>
      </c>
      <c r="RIU29" s="152" t="s">
        <v>888</v>
      </c>
      <c r="RIV29" s="152" t="s">
        <v>888</v>
      </c>
      <c r="RIW29" s="152" t="s">
        <v>888</v>
      </c>
      <c r="RIX29" s="152" t="s">
        <v>888</v>
      </c>
      <c r="RIY29" s="152" t="s">
        <v>888</v>
      </c>
      <c r="RIZ29" s="152" t="s">
        <v>888</v>
      </c>
      <c r="RJA29" s="152" t="s">
        <v>888</v>
      </c>
      <c r="RJB29" s="152" t="s">
        <v>888</v>
      </c>
      <c r="RJC29" s="152" t="s">
        <v>888</v>
      </c>
      <c r="RJD29" s="152" t="s">
        <v>888</v>
      </c>
      <c r="RJE29" s="152" t="s">
        <v>888</v>
      </c>
      <c r="RJF29" s="152" t="s">
        <v>888</v>
      </c>
      <c r="RJG29" s="152" t="s">
        <v>888</v>
      </c>
      <c r="RJH29" s="152" t="s">
        <v>888</v>
      </c>
      <c r="RJI29" s="152" t="s">
        <v>888</v>
      </c>
      <c r="RJJ29" s="152" t="s">
        <v>888</v>
      </c>
      <c r="RJK29" s="152" t="s">
        <v>888</v>
      </c>
      <c r="RJL29" s="152" t="s">
        <v>888</v>
      </c>
      <c r="RJM29" s="152" t="s">
        <v>888</v>
      </c>
      <c r="RJN29" s="152" t="s">
        <v>888</v>
      </c>
      <c r="RJO29" s="152" t="s">
        <v>888</v>
      </c>
      <c r="RJP29" s="152" t="s">
        <v>888</v>
      </c>
      <c r="RJQ29" s="152" t="s">
        <v>888</v>
      </c>
      <c r="RJR29" s="152" t="s">
        <v>888</v>
      </c>
      <c r="RJS29" s="152" t="s">
        <v>888</v>
      </c>
      <c r="RJT29" s="152" t="s">
        <v>888</v>
      </c>
      <c r="RJU29" s="152" t="s">
        <v>888</v>
      </c>
      <c r="RJV29" s="152" t="s">
        <v>888</v>
      </c>
      <c r="RJW29" s="152" t="s">
        <v>888</v>
      </c>
      <c r="RJX29" s="152" t="s">
        <v>888</v>
      </c>
      <c r="RJY29" s="152" t="s">
        <v>888</v>
      </c>
      <c r="RJZ29" s="152" t="s">
        <v>888</v>
      </c>
      <c r="RKA29" s="152" t="s">
        <v>888</v>
      </c>
      <c r="RKB29" s="152" t="s">
        <v>888</v>
      </c>
      <c r="RKC29" s="152" t="s">
        <v>888</v>
      </c>
      <c r="RKD29" s="152" t="s">
        <v>888</v>
      </c>
      <c r="RKE29" s="152" t="s">
        <v>888</v>
      </c>
      <c r="RKF29" s="152" t="s">
        <v>888</v>
      </c>
      <c r="RKG29" s="152" t="s">
        <v>888</v>
      </c>
      <c r="RKH29" s="152" t="s">
        <v>888</v>
      </c>
      <c r="RKI29" s="152" t="s">
        <v>888</v>
      </c>
      <c r="RKJ29" s="152" t="s">
        <v>888</v>
      </c>
      <c r="RKK29" s="152" t="s">
        <v>888</v>
      </c>
      <c r="RKL29" s="152" t="s">
        <v>888</v>
      </c>
      <c r="RKM29" s="152" t="s">
        <v>888</v>
      </c>
      <c r="RKN29" s="152" t="s">
        <v>888</v>
      </c>
      <c r="RKO29" s="152" t="s">
        <v>888</v>
      </c>
      <c r="RKP29" s="152" t="s">
        <v>888</v>
      </c>
      <c r="RKQ29" s="152" t="s">
        <v>888</v>
      </c>
      <c r="RKR29" s="152" t="s">
        <v>888</v>
      </c>
      <c r="RKS29" s="152" t="s">
        <v>888</v>
      </c>
      <c r="RKT29" s="152" t="s">
        <v>888</v>
      </c>
      <c r="RKU29" s="152" t="s">
        <v>888</v>
      </c>
      <c r="RKV29" s="152" t="s">
        <v>888</v>
      </c>
      <c r="RKW29" s="152" t="s">
        <v>888</v>
      </c>
      <c r="RKX29" s="152" t="s">
        <v>888</v>
      </c>
      <c r="RKY29" s="152" t="s">
        <v>888</v>
      </c>
      <c r="RKZ29" s="152" t="s">
        <v>888</v>
      </c>
      <c r="RLA29" s="152" t="s">
        <v>888</v>
      </c>
      <c r="RLB29" s="152" t="s">
        <v>888</v>
      </c>
      <c r="RLC29" s="152" t="s">
        <v>888</v>
      </c>
      <c r="RLD29" s="152" t="s">
        <v>888</v>
      </c>
      <c r="RLE29" s="152" t="s">
        <v>888</v>
      </c>
      <c r="RLF29" s="152" t="s">
        <v>888</v>
      </c>
      <c r="RLG29" s="152" t="s">
        <v>888</v>
      </c>
      <c r="RLH29" s="152" t="s">
        <v>888</v>
      </c>
      <c r="RLI29" s="152" t="s">
        <v>888</v>
      </c>
      <c r="RLJ29" s="152" t="s">
        <v>888</v>
      </c>
      <c r="RLK29" s="152" t="s">
        <v>888</v>
      </c>
      <c r="RLL29" s="152" t="s">
        <v>888</v>
      </c>
      <c r="RLM29" s="152" t="s">
        <v>888</v>
      </c>
      <c r="RLN29" s="152" t="s">
        <v>888</v>
      </c>
      <c r="RLO29" s="152" t="s">
        <v>888</v>
      </c>
      <c r="RLP29" s="152" t="s">
        <v>888</v>
      </c>
      <c r="RLQ29" s="152" t="s">
        <v>888</v>
      </c>
      <c r="RLR29" s="152" t="s">
        <v>888</v>
      </c>
      <c r="RLS29" s="152" t="s">
        <v>888</v>
      </c>
      <c r="RLT29" s="152" t="s">
        <v>888</v>
      </c>
      <c r="RLU29" s="152" t="s">
        <v>888</v>
      </c>
      <c r="RLV29" s="152" t="s">
        <v>888</v>
      </c>
      <c r="RLW29" s="152" t="s">
        <v>888</v>
      </c>
      <c r="RLX29" s="152" t="s">
        <v>888</v>
      </c>
      <c r="RLY29" s="152" t="s">
        <v>888</v>
      </c>
      <c r="RLZ29" s="152" t="s">
        <v>888</v>
      </c>
      <c r="RMA29" s="152" t="s">
        <v>888</v>
      </c>
      <c r="RMB29" s="152" t="s">
        <v>888</v>
      </c>
      <c r="RMC29" s="152" t="s">
        <v>888</v>
      </c>
      <c r="RMD29" s="152" t="s">
        <v>888</v>
      </c>
      <c r="RME29" s="152" t="s">
        <v>888</v>
      </c>
      <c r="RMF29" s="152" t="s">
        <v>888</v>
      </c>
      <c r="RMG29" s="152" t="s">
        <v>888</v>
      </c>
      <c r="RMH29" s="152" t="s">
        <v>888</v>
      </c>
      <c r="RMI29" s="152" t="s">
        <v>888</v>
      </c>
      <c r="RMJ29" s="152" t="s">
        <v>888</v>
      </c>
      <c r="RMK29" s="152" t="s">
        <v>888</v>
      </c>
      <c r="RML29" s="152" t="s">
        <v>888</v>
      </c>
      <c r="RMM29" s="152" t="s">
        <v>888</v>
      </c>
      <c r="RMN29" s="152" t="s">
        <v>888</v>
      </c>
      <c r="RMO29" s="152" t="s">
        <v>888</v>
      </c>
      <c r="RMP29" s="152" t="s">
        <v>888</v>
      </c>
      <c r="RMQ29" s="152" t="s">
        <v>888</v>
      </c>
      <c r="RMR29" s="152" t="s">
        <v>888</v>
      </c>
      <c r="RMS29" s="152" t="s">
        <v>888</v>
      </c>
      <c r="RMT29" s="152" t="s">
        <v>888</v>
      </c>
      <c r="RMU29" s="152" t="s">
        <v>888</v>
      </c>
      <c r="RMV29" s="152" t="s">
        <v>888</v>
      </c>
      <c r="RMW29" s="152" t="s">
        <v>888</v>
      </c>
      <c r="RMX29" s="152" t="s">
        <v>888</v>
      </c>
      <c r="RMY29" s="152" t="s">
        <v>888</v>
      </c>
      <c r="RMZ29" s="152" t="s">
        <v>888</v>
      </c>
      <c r="RNA29" s="152" t="s">
        <v>888</v>
      </c>
      <c r="RNB29" s="152" t="s">
        <v>888</v>
      </c>
      <c r="RNC29" s="152" t="s">
        <v>888</v>
      </c>
      <c r="RND29" s="152" t="s">
        <v>888</v>
      </c>
      <c r="RNE29" s="152" t="s">
        <v>888</v>
      </c>
      <c r="RNF29" s="152" t="s">
        <v>888</v>
      </c>
      <c r="RNG29" s="152" t="s">
        <v>888</v>
      </c>
      <c r="RNH29" s="152" t="s">
        <v>888</v>
      </c>
      <c r="RNI29" s="152" t="s">
        <v>888</v>
      </c>
      <c r="RNJ29" s="152" t="s">
        <v>888</v>
      </c>
      <c r="RNK29" s="152" t="s">
        <v>888</v>
      </c>
      <c r="RNL29" s="152" t="s">
        <v>888</v>
      </c>
      <c r="RNM29" s="152" t="s">
        <v>888</v>
      </c>
      <c r="RNN29" s="152" t="s">
        <v>888</v>
      </c>
      <c r="RNO29" s="152" t="s">
        <v>888</v>
      </c>
      <c r="RNP29" s="152" t="s">
        <v>888</v>
      </c>
      <c r="RNQ29" s="152" t="s">
        <v>888</v>
      </c>
      <c r="RNR29" s="152" t="s">
        <v>888</v>
      </c>
      <c r="RNS29" s="152" t="s">
        <v>888</v>
      </c>
      <c r="RNT29" s="152" t="s">
        <v>888</v>
      </c>
      <c r="RNU29" s="152" t="s">
        <v>888</v>
      </c>
      <c r="RNV29" s="152" t="s">
        <v>888</v>
      </c>
      <c r="RNW29" s="152" t="s">
        <v>888</v>
      </c>
      <c r="RNX29" s="152" t="s">
        <v>888</v>
      </c>
      <c r="RNY29" s="152" t="s">
        <v>888</v>
      </c>
      <c r="RNZ29" s="152" t="s">
        <v>888</v>
      </c>
      <c r="ROA29" s="152" t="s">
        <v>888</v>
      </c>
      <c r="ROB29" s="152" t="s">
        <v>888</v>
      </c>
      <c r="ROC29" s="152" t="s">
        <v>888</v>
      </c>
      <c r="ROD29" s="152" t="s">
        <v>888</v>
      </c>
      <c r="ROE29" s="152" t="s">
        <v>888</v>
      </c>
      <c r="ROF29" s="152" t="s">
        <v>888</v>
      </c>
      <c r="ROG29" s="152" t="s">
        <v>888</v>
      </c>
      <c r="ROH29" s="152" t="s">
        <v>888</v>
      </c>
      <c r="ROI29" s="152" t="s">
        <v>888</v>
      </c>
      <c r="ROJ29" s="152" t="s">
        <v>888</v>
      </c>
      <c r="ROK29" s="152" t="s">
        <v>888</v>
      </c>
      <c r="ROL29" s="152" t="s">
        <v>888</v>
      </c>
      <c r="ROM29" s="152" t="s">
        <v>888</v>
      </c>
      <c r="RON29" s="152" t="s">
        <v>888</v>
      </c>
      <c r="ROO29" s="152" t="s">
        <v>888</v>
      </c>
      <c r="ROP29" s="152" t="s">
        <v>888</v>
      </c>
      <c r="ROQ29" s="152" t="s">
        <v>888</v>
      </c>
      <c r="ROR29" s="152" t="s">
        <v>888</v>
      </c>
      <c r="ROS29" s="152" t="s">
        <v>888</v>
      </c>
      <c r="ROT29" s="152" t="s">
        <v>888</v>
      </c>
      <c r="ROU29" s="152" t="s">
        <v>888</v>
      </c>
      <c r="ROV29" s="152" t="s">
        <v>888</v>
      </c>
      <c r="ROW29" s="152" t="s">
        <v>888</v>
      </c>
      <c r="ROX29" s="152" t="s">
        <v>888</v>
      </c>
      <c r="ROY29" s="152" t="s">
        <v>888</v>
      </c>
      <c r="ROZ29" s="152" t="s">
        <v>888</v>
      </c>
      <c r="RPA29" s="152" t="s">
        <v>888</v>
      </c>
      <c r="RPB29" s="152" t="s">
        <v>888</v>
      </c>
      <c r="RPC29" s="152" t="s">
        <v>888</v>
      </c>
      <c r="RPD29" s="152" t="s">
        <v>888</v>
      </c>
      <c r="RPE29" s="152" t="s">
        <v>888</v>
      </c>
      <c r="RPF29" s="152" t="s">
        <v>888</v>
      </c>
      <c r="RPG29" s="152" t="s">
        <v>888</v>
      </c>
      <c r="RPH29" s="152" t="s">
        <v>888</v>
      </c>
      <c r="RPI29" s="152" t="s">
        <v>888</v>
      </c>
      <c r="RPJ29" s="152" t="s">
        <v>888</v>
      </c>
      <c r="RPK29" s="152" t="s">
        <v>888</v>
      </c>
      <c r="RPL29" s="152" t="s">
        <v>888</v>
      </c>
      <c r="RPM29" s="152" t="s">
        <v>888</v>
      </c>
      <c r="RPN29" s="152" t="s">
        <v>888</v>
      </c>
      <c r="RPO29" s="152" t="s">
        <v>888</v>
      </c>
      <c r="RPP29" s="152" t="s">
        <v>888</v>
      </c>
      <c r="RPQ29" s="152" t="s">
        <v>888</v>
      </c>
      <c r="RPR29" s="152" t="s">
        <v>888</v>
      </c>
      <c r="RPS29" s="152" t="s">
        <v>888</v>
      </c>
      <c r="RPT29" s="152" t="s">
        <v>888</v>
      </c>
      <c r="RPU29" s="152" t="s">
        <v>888</v>
      </c>
      <c r="RPV29" s="152" t="s">
        <v>888</v>
      </c>
      <c r="RPW29" s="152" t="s">
        <v>888</v>
      </c>
      <c r="RPX29" s="152" t="s">
        <v>888</v>
      </c>
      <c r="RPY29" s="152" t="s">
        <v>888</v>
      </c>
      <c r="RPZ29" s="152" t="s">
        <v>888</v>
      </c>
      <c r="RQA29" s="152" t="s">
        <v>888</v>
      </c>
      <c r="RQB29" s="152" t="s">
        <v>888</v>
      </c>
      <c r="RQC29" s="152" t="s">
        <v>888</v>
      </c>
      <c r="RQD29" s="152" t="s">
        <v>888</v>
      </c>
      <c r="RQE29" s="152" t="s">
        <v>888</v>
      </c>
      <c r="RQF29" s="152" t="s">
        <v>888</v>
      </c>
      <c r="RQG29" s="152" t="s">
        <v>888</v>
      </c>
      <c r="RQH29" s="152" t="s">
        <v>888</v>
      </c>
      <c r="RQI29" s="152" t="s">
        <v>888</v>
      </c>
      <c r="RQJ29" s="152" t="s">
        <v>888</v>
      </c>
      <c r="RQK29" s="152" t="s">
        <v>888</v>
      </c>
      <c r="RQL29" s="152" t="s">
        <v>888</v>
      </c>
      <c r="RQM29" s="152" t="s">
        <v>888</v>
      </c>
      <c r="RQN29" s="152" t="s">
        <v>888</v>
      </c>
      <c r="RQO29" s="152" t="s">
        <v>888</v>
      </c>
      <c r="RQP29" s="152" t="s">
        <v>888</v>
      </c>
      <c r="RQQ29" s="152" t="s">
        <v>888</v>
      </c>
      <c r="RQR29" s="152" t="s">
        <v>888</v>
      </c>
      <c r="RQS29" s="152" t="s">
        <v>888</v>
      </c>
      <c r="RQT29" s="152" t="s">
        <v>888</v>
      </c>
      <c r="RQU29" s="152" t="s">
        <v>888</v>
      </c>
      <c r="RQV29" s="152" t="s">
        <v>888</v>
      </c>
      <c r="RQW29" s="152" t="s">
        <v>888</v>
      </c>
      <c r="RQX29" s="152" t="s">
        <v>888</v>
      </c>
      <c r="RQY29" s="152" t="s">
        <v>888</v>
      </c>
      <c r="RQZ29" s="152" t="s">
        <v>888</v>
      </c>
      <c r="RRA29" s="152" t="s">
        <v>888</v>
      </c>
      <c r="RRB29" s="152" t="s">
        <v>888</v>
      </c>
      <c r="RRC29" s="152" t="s">
        <v>888</v>
      </c>
      <c r="RRD29" s="152" t="s">
        <v>888</v>
      </c>
      <c r="RRE29" s="152" t="s">
        <v>888</v>
      </c>
      <c r="RRF29" s="152" t="s">
        <v>888</v>
      </c>
      <c r="RRG29" s="152" t="s">
        <v>888</v>
      </c>
      <c r="RRH29" s="152" t="s">
        <v>888</v>
      </c>
      <c r="RRI29" s="152" t="s">
        <v>888</v>
      </c>
      <c r="RRJ29" s="152" t="s">
        <v>888</v>
      </c>
      <c r="RRK29" s="152" t="s">
        <v>888</v>
      </c>
      <c r="RRL29" s="152" t="s">
        <v>888</v>
      </c>
      <c r="RRM29" s="152" t="s">
        <v>888</v>
      </c>
      <c r="RRN29" s="152" t="s">
        <v>888</v>
      </c>
      <c r="RRO29" s="152" t="s">
        <v>888</v>
      </c>
      <c r="RRP29" s="152" t="s">
        <v>888</v>
      </c>
      <c r="RRQ29" s="152" t="s">
        <v>888</v>
      </c>
      <c r="RRR29" s="152" t="s">
        <v>888</v>
      </c>
      <c r="RRS29" s="152" t="s">
        <v>888</v>
      </c>
      <c r="RRT29" s="152" t="s">
        <v>888</v>
      </c>
      <c r="RRU29" s="152" t="s">
        <v>888</v>
      </c>
      <c r="RRV29" s="152" t="s">
        <v>888</v>
      </c>
      <c r="RRW29" s="152" t="s">
        <v>888</v>
      </c>
      <c r="RRX29" s="152" t="s">
        <v>888</v>
      </c>
      <c r="RRY29" s="152" t="s">
        <v>888</v>
      </c>
      <c r="RRZ29" s="152" t="s">
        <v>888</v>
      </c>
      <c r="RSA29" s="152" t="s">
        <v>888</v>
      </c>
      <c r="RSB29" s="152" t="s">
        <v>888</v>
      </c>
      <c r="RSC29" s="152" t="s">
        <v>888</v>
      </c>
      <c r="RSD29" s="152" t="s">
        <v>888</v>
      </c>
      <c r="RSE29" s="152" t="s">
        <v>888</v>
      </c>
      <c r="RSF29" s="152" t="s">
        <v>888</v>
      </c>
      <c r="RSG29" s="152" t="s">
        <v>888</v>
      </c>
      <c r="RSH29" s="152" t="s">
        <v>888</v>
      </c>
      <c r="RSI29" s="152" t="s">
        <v>888</v>
      </c>
      <c r="RSJ29" s="152" t="s">
        <v>888</v>
      </c>
      <c r="RSK29" s="152" t="s">
        <v>888</v>
      </c>
      <c r="RSL29" s="152" t="s">
        <v>888</v>
      </c>
      <c r="RSM29" s="152" t="s">
        <v>888</v>
      </c>
      <c r="RSN29" s="152" t="s">
        <v>888</v>
      </c>
      <c r="RSO29" s="152" t="s">
        <v>888</v>
      </c>
      <c r="RSP29" s="152" t="s">
        <v>888</v>
      </c>
      <c r="RSQ29" s="152" t="s">
        <v>888</v>
      </c>
      <c r="RSR29" s="152" t="s">
        <v>888</v>
      </c>
      <c r="RSS29" s="152" t="s">
        <v>888</v>
      </c>
      <c r="RST29" s="152" t="s">
        <v>888</v>
      </c>
      <c r="RSU29" s="152" t="s">
        <v>888</v>
      </c>
      <c r="RSV29" s="152" t="s">
        <v>888</v>
      </c>
      <c r="RSW29" s="152" t="s">
        <v>888</v>
      </c>
      <c r="RSX29" s="152" t="s">
        <v>888</v>
      </c>
      <c r="RSY29" s="152" t="s">
        <v>888</v>
      </c>
      <c r="RSZ29" s="152" t="s">
        <v>888</v>
      </c>
      <c r="RTA29" s="152" t="s">
        <v>888</v>
      </c>
      <c r="RTB29" s="152" t="s">
        <v>888</v>
      </c>
      <c r="RTC29" s="152" t="s">
        <v>888</v>
      </c>
      <c r="RTD29" s="152" t="s">
        <v>888</v>
      </c>
      <c r="RTE29" s="152" t="s">
        <v>888</v>
      </c>
      <c r="RTF29" s="152" t="s">
        <v>888</v>
      </c>
      <c r="RTG29" s="152" t="s">
        <v>888</v>
      </c>
      <c r="RTH29" s="152" t="s">
        <v>888</v>
      </c>
      <c r="RTI29" s="152" t="s">
        <v>888</v>
      </c>
      <c r="RTJ29" s="152" t="s">
        <v>888</v>
      </c>
      <c r="RTK29" s="152" t="s">
        <v>888</v>
      </c>
      <c r="RTL29" s="152" t="s">
        <v>888</v>
      </c>
      <c r="RTM29" s="152" t="s">
        <v>888</v>
      </c>
      <c r="RTN29" s="152" t="s">
        <v>888</v>
      </c>
      <c r="RTO29" s="152" t="s">
        <v>888</v>
      </c>
      <c r="RTP29" s="152" t="s">
        <v>888</v>
      </c>
      <c r="RTQ29" s="152" t="s">
        <v>888</v>
      </c>
      <c r="RTR29" s="152" t="s">
        <v>888</v>
      </c>
      <c r="RTS29" s="152" t="s">
        <v>888</v>
      </c>
      <c r="RTT29" s="152" t="s">
        <v>888</v>
      </c>
      <c r="RTU29" s="152" t="s">
        <v>888</v>
      </c>
      <c r="RTV29" s="152" t="s">
        <v>888</v>
      </c>
      <c r="RTW29" s="152" t="s">
        <v>888</v>
      </c>
      <c r="RTX29" s="152" t="s">
        <v>888</v>
      </c>
      <c r="RTY29" s="152" t="s">
        <v>888</v>
      </c>
      <c r="RTZ29" s="152" t="s">
        <v>888</v>
      </c>
      <c r="RUA29" s="152" t="s">
        <v>888</v>
      </c>
      <c r="RUB29" s="152" t="s">
        <v>888</v>
      </c>
      <c r="RUC29" s="152" t="s">
        <v>888</v>
      </c>
      <c r="RUD29" s="152" t="s">
        <v>888</v>
      </c>
      <c r="RUE29" s="152" t="s">
        <v>888</v>
      </c>
      <c r="RUF29" s="152" t="s">
        <v>888</v>
      </c>
      <c r="RUG29" s="152" t="s">
        <v>888</v>
      </c>
      <c r="RUH29" s="152" t="s">
        <v>888</v>
      </c>
      <c r="RUI29" s="152" t="s">
        <v>888</v>
      </c>
      <c r="RUJ29" s="152" t="s">
        <v>888</v>
      </c>
      <c r="RUK29" s="152" t="s">
        <v>888</v>
      </c>
      <c r="RUL29" s="152" t="s">
        <v>888</v>
      </c>
      <c r="RUM29" s="152" t="s">
        <v>888</v>
      </c>
      <c r="RUN29" s="152" t="s">
        <v>888</v>
      </c>
      <c r="RUO29" s="152" t="s">
        <v>888</v>
      </c>
      <c r="RUP29" s="152" t="s">
        <v>888</v>
      </c>
      <c r="RUQ29" s="152" t="s">
        <v>888</v>
      </c>
      <c r="RUR29" s="152" t="s">
        <v>888</v>
      </c>
      <c r="RUS29" s="152" t="s">
        <v>888</v>
      </c>
      <c r="RUT29" s="152" t="s">
        <v>888</v>
      </c>
      <c r="RUU29" s="152" t="s">
        <v>888</v>
      </c>
      <c r="RUV29" s="152" t="s">
        <v>888</v>
      </c>
      <c r="RUW29" s="152" t="s">
        <v>888</v>
      </c>
      <c r="RUX29" s="152" t="s">
        <v>888</v>
      </c>
      <c r="RUY29" s="152" t="s">
        <v>888</v>
      </c>
      <c r="RUZ29" s="152" t="s">
        <v>888</v>
      </c>
      <c r="RVA29" s="152" t="s">
        <v>888</v>
      </c>
      <c r="RVB29" s="152" t="s">
        <v>888</v>
      </c>
      <c r="RVC29" s="152" t="s">
        <v>888</v>
      </c>
      <c r="RVD29" s="152" t="s">
        <v>888</v>
      </c>
      <c r="RVE29" s="152" t="s">
        <v>888</v>
      </c>
      <c r="RVF29" s="152" t="s">
        <v>888</v>
      </c>
      <c r="RVG29" s="152" t="s">
        <v>888</v>
      </c>
      <c r="RVH29" s="152" t="s">
        <v>888</v>
      </c>
      <c r="RVI29" s="152" t="s">
        <v>888</v>
      </c>
      <c r="RVJ29" s="152" t="s">
        <v>888</v>
      </c>
      <c r="RVK29" s="152" t="s">
        <v>888</v>
      </c>
      <c r="RVL29" s="152" t="s">
        <v>888</v>
      </c>
      <c r="RVM29" s="152" t="s">
        <v>888</v>
      </c>
      <c r="RVN29" s="152" t="s">
        <v>888</v>
      </c>
      <c r="RVO29" s="152" t="s">
        <v>888</v>
      </c>
      <c r="RVP29" s="152" t="s">
        <v>888</v>
      </c>
      <c r="RVQ29" s="152" t="s">
        <v>888</v>
      </c>
      <c r="RVR29" s="152" t="s">
        <v>888</v>
      </c>
      <c r="RVS29" s="152" t="s">
        <v>888</v>
      </c>
      <c r="RVT29" s="152" t="s">
        <v>888</v>
      </c>
      <c r="RVU29" s="152" t="s">
        <v>888</v>
      </c>
      <c r="RVV29" s="152" t="s">
        <v>888</v>
      </c>
      <c r="RVW29" s="152" t="s">
        <v>888</v>
      </c>
      <c r="RVX29" s="152" t="s">
        <v>888</v>
      </c>
      <c r="RVY29" s="152" t="s">
        <v>888</v>
      </c>
      <c r="RVZ29" s="152" t="s">
        <v>888</v>
      </c>
      <c r="RWA29" s="152" t="s">
        <v>888</v>
      </c>
      <c r="RWB29" s="152" t="s">
        <v>888</v>
      </c>
      <c r="RWC29" s="152" t="s">
        <v>888</v>
      </c>
      <c r="RWD29" s="152" t="s">
        <v>888</v>
      </c>
      <c r="RWE29" s="152" t="s">
        <v>888</v>
      </c>
      <c r="RWF29" s="152" t="s">
        <v>888</v>
      </c>
      <c r="RWG29" s="152" t="s">
        <v>888</v>
      </c>
      <c r="RWH29" s="152" t="s">
        <v>888</v>
      </c>
      <c r="RWI29" s="152" t="s">
        <v>888</v>
      </c>
      <c r="RWJ29" s="152" t="s">
        <v>888</v>
      </c>
      <c r="RWK29" s="152" t="s">
        <v>888</v>
      </c>
      <c r="RWL29" s="152" t="s">
        <v>888</v>
      </c>
      <c r="RWM29" s="152" t="s">
        <v>888</v>
      </c>
      <c r="RWN29" s="152" t="s">
        <v>888</v>
      </c>
      <c r="RWO29" s="152" t="s">
        <v>888</v>
      </c>
      <c r="RWP29" s="152" t="s">
        <v>888</v>
      </c>
      <c r="RWQ29" s="152" t="s">
        <v>888</v>
      </c>
      <c r="RWR29" s="152" t="s">
        <v>888</v>
      </c>
      <c r="RWS29" s="152" t="s">
        <v>888</v>
      </c>
      <c r="RWT29" s="152" t="s">
        <v>888</v>
      </c>
      <c r="RWU29" s="152" t="s">
        <v>888</v>
      </c>
      <c r="RWV29" s="152" t="s">
        <v>888</v>
      </c>
      <c r="RWW29" s="152" t="s">
        <v>888</v>
      </c>
      <c r="RWX29" s="152" t="s">
        <v>888</v>
      </c>
      <c r="RWY29" s="152" t="s">
        <v>888</v>
      </c>
      <c r="RWZ29" s="152" t="s">
        <v>888</v>
      </c>
      <c r="RXA29" s="152" t="s">
        <v>888</v>
      </c>
      <c r="RXB29" s="152" t="s">
        <v>888</v>
      </c>
      <c r="RXC29" s="152" t="s">
        <v>888</v>
      </c>
      <c r="RXD29" s="152" t="s">
        <v>888</v>
      </c>
      <c r="RXE29" s="152" t="s">
        <v>888</v>
      </c>
      <c r="RXF29" s="152" t="s">
        <v>888</v>
      </c>
      <c r="RXG29" s="152" t="s">
        <v>888</v>
      </c>
      <c r="RXH29" s="152" t="s">
        <v>888</v>
      </c>
      <c r="RXI29" s="152" t="s">
        <v>888</v>
      </c>
      <c r="RXJ29" s="152" t="s">
        <v>888</v>
      </c>
      <c r="RXK29" s="152" t="s">
        <v>888</v>
      </c>
      <c r="RXL29" s="152" t="s">
        <v>888</v>
      </c>
      <c r="RXM29" s="152" t="s">
        <v>888</v>
      </c>
      <c r="RXN29" s="152" t="s">
        <v>888</v>
      </c>
      <c r="RXO29" s="152" t="s">
        <v>888</v>
      </c>
      <c r="RXP29" s="152" t="s">
        <v>888</v>
      </c>
      <c r="RXQ29" s="152" t="s">
        <v>888</v>
      </c>
      <c r="RXR29" s="152" t="s">
        <v>888</v>
      </c>
      <c r="RXS29" s="152" t="s">
        <v>888</v>
      </c>
      <c r="RXT29" s="152" t="s">
        <v>888</v>
      </c>
      <c r="RXU29" s="152" t="s">
        <v>888</v>
      </c>
      <c r="RXV29" s="152" t="s">
        <v>888</v>
      </c>
      <c r="RXW29" s="152" t="s">
        <v>888</v>
      </c>
      <c r="RXX29" s="152" t="s">
        <v>888</v>
      </c>
      <c r="RXY29" s="152" t="s">
        <v>888</v>
      </c>
      <c r="RXZ29" s="152" t="s">
        <v>888</v>
      </c>
      <c r="RYA29" s="152" t="s">
        <v>888</v>
      </c>
      <c r="RYB29" s="152" t="s">
        <v>888</v>
      </c>
      <c r="RYC29" s="152" t="s">
        <v>888</v>
      </c>
      <c r="RYD29" s="152" t="s">
        <v>888</v>
      </c>
      <c r="RYE29" s="152" t="s">
        <v>888</v>
      </c>
      <c r="RYF29" s="152" t="s">
        <v>888</v>
      </c>
      <c r="RYG29" s="152" t="s">
        <v>888</v>
      </c>
      <c r="RYH29" s="152" t="s">
        <v>888</v>
      </c>
      <c r="RYI29" s="152" t="s">
        <v>888</v>
      </c>
      <c r="RYJ29" s="152" t="s">
        <v>888</v>
      </c>
      <c r="RYK29" s="152" t="s">
        <v>888</v>
      </c>
      <c r="RYL29" s="152" t="s">
        <v>888</v>
      </c>
      <c r="RYM29" s="152" t="s">
        <v>888</v>
      </c>
      <c r="RYN29" s="152" t="s">
        <v>888</v>
      </c>
      <c r="RYO29" s="152" t="s">
        <v>888</v>
      </c>
      <c r="RYP29" s="152" t="s">
        <v>888</v>
      </c>
      <c r="RYQ29" s="152" t="s">
        <v>888</v>
      </c>
      <c r="RYR29" s="152" t="s">
        <v>888</v>
      </c>
      <c r="RYS29" s="152" t="s">
        <v>888</v>
      </c>
      <c r="RYT29" s="152" t="s">
        <v>888</v>
      </c>
      <c r="RYU29" s="152" t="s">
        <v>888</v>
      </c>
      <c r="RYV29" s="152" t="s">
        <v>888</v>
      </c>
      <c r="RYW29" s="152" t="s">
        <v>888</v>
      </c>
      <c r="RYX29" s="152" t="s">
        <v>888</v>
      </c>
      <c r="RYY29" s="152" t="s">
        <v>888</v>
      </c>
      <c r="RYZ29" s="152" t="s">
        <v>888</v>
      </c>
      <c r="RZA29" s="152" t="s">
        <v>888</v>
      </c>
      <c r="RZB29" s="152" t="s">
        <v>888</v>
      </c>
      <c r="RZC29" s="152" t="s">
        <v>888</v>
      </c>
      <c r="RZD29" s="152" t="s">
        <v>888</v>
      </c>
      <c r="RZE29" s="152" t="s">
        <v>888</v>
      </c>
      <c r="RZF29" s="152" t="s">
        <v>888</v>
      </c>
      <c r="RZG29" s="152" t="s">
        <v>888</v>
      </c>
      <c r="RZH29" s="152" t="s">
        <v>888</v>
      </c>
      <c r="RZI29" s="152" t="s">
        <v>888</v>
      </c>
      <c r="RZJ29" s="152" t="s">
        <v>888</v>
      </c>
      <c r="RZK29" s="152" t="s">
        <v>888</v>
      </c>
      <c r="RZL29" s="152" t="s">
        <v>888</v>
      </c>
      <c r="RZM29" s="152" t="s">
        <v>888</v>
      </c>
      <c r="RZN29" s="152" t="s">
        <v>888</v>
      </c>
      <c r="RZO29" s="152" t="s">
        <v>888</v>
      </c>
      <c r="RZP29" s="152" t="s">
        <v>888</v>
      </c>
      <c r="RZQ29" s="152" t="s">
        <v>888</v>
      </c>
      <c r="RZR29" s="152" t="s">
        <v>888</v>
      </c>
      <c r="RZS29" s="152" t="s">
        <v>888</v>
      </c>
      <c r="RZT29" s="152" t="s">
        <v>888</v>
      </c>
      <c r="RZU29" s="152" t="s">
        <v>888</v>
      </c>
      <c r="RZV29" s="152" t="s">
        <v>888</v>
      </c>
      <c r="RZW29" s="152" t="s">
        <v>888</v>
      </c>
      <c r="RZX29" s="152" t="s">
        <v>888</v>
      </c>
      <c r="RZY29" s="152" t="s">
        <v>888</v>
      </c>
      <c r="RZZ29" s="152" t="s">
        <v>888</v>
      </c>
      <c r="SAA29" s="152" t="s">
        <v>888</v>
      </c>
      <c r="SAB29" s="152" t="s">
        <v>888</v>
      </c>
      <c r="SAC29" s="152" t="s">
        <v>888</v>
      </c>
      <c r="SAD29" s="152" t="s">
        <v>888</v>
      </c>
      <c r="SAE29" s="152" t="s">
        <v>888</v>
      </c>
      <c r="SAF29" s="152" t="s">
        <v>888</v>
      </c>
      <c r="SAG29" s="152" t="s">
        <v>888</v>
      </c>
      <c r="SAH29" s="152" t="s">
        <v>888</v>
      </c>
      <c r="SAI29" s="152" t="s">
        <v>888</v>
      </c>
      <c r="SAJ29" s="152" t="s">
        <v>888</v>
      </c>
      <c r="SAK29" s="152" t="s">
        <v>888</v>
      </c>
      <c r="SAL29" s="152" t="s">
        <v>888</v>
      </c>
      <c r="SAM29" s="152" t="s">
        <v>888</v>
      </c>
      <c r="SAN29" s="152" t="s">
        <v>888</v>
      </c>
      <c r="SAO29" s="152" t="s">
        <v>888</v>
      </c>
      <c r="SAP29" s="152" t="s">
        <v>888</v>
      </c>
      <c r="SAQ29" s="152" t="s">
        <v>888</v>
      </c>
      <c r="SAR29" s="152" t="s">
        <v>888</v>
      </c>
      <c r="SAS29" s="152" t="s">
        <v>888</v>
      </c>
      <c r="SAT29" s="152" t="s">
        <v>888</v>
      </c>
      <c r="SAU29" s="152" t="s">
        <v>888</v>
      </c>
      <c r="SAV29" s="152" t="s">
        <v>888</v>
      </c>
      <c r="SAW29" s="152" t="s">
        <v>888</v>
      </c>
      <c r="SAX29" s="152" t="s">
        <v>888</v>
      </c>
      <c r="SAY29" s="152" t="s">
        <v>888</v>
      </c>
      <c r="SAZ29" s="152" t="s">
        <v>888</v>
      </c>
      <c r="SBA29" s="152" t="s">
        <v>888</v>
      </c>
      <c r="SBB29" s="152" t="s">
        <v>888</v>
      </c>
      <c r="SBC29" s="152" t="s">
        <v>888</v>
      </c>
      <c r="SBD29" s="152" t="s">
        <v>888</v>
      </c>
      <c r="SBE29" s="152" t="s">
        <v>888</v>
      </c>
      <c r="SBF29" s="152" t="s">
        <v>888</v>
      </c>
      <c r="SBG29" s="152" t="s">
        <v>888</v>
      </c>
      <c r="SBH29" s="152" t="s">
        <v>888</v>
      </c>
      <c r="SBI29" s="152" t="s">
        <v>888</v>
      </c>
      <c r="SBJ29" s="152" t="s">
        <v>888</v>
      </c>
      <c r="SBK29" s="152" t="s">
        <v>888</v>
      </c>
      <c r="SBL29" s="152" t="s">
        <v>888</v>
      </c>
      <c r="SBM29" s="152" t="s">
        <v>888</v>
      </c>
      <c r="SBN29" s="152" t="s">
        <v>888</v>
      </c>
      <c r="SBO29" s="152" t="s">
        <v>888</v>
      </c>
      <c r="SBP29" s="152" t="s">
        <v>888</v>
      </c>
      <c r="SBQ29" s="152" t="s">
        <v>888</v>
      </c>
      <c r="SBR29" s="152" t="s">
        <v>888</v>
      </c>
      <c r="SBS29" s="152" t="s">
        <v>888</v>
      </c>
      <c r="SBT29" s="152" t="s">
        <v>888</v>
      </c>
      <c r="SBU29" s="152" t="s">
        <v>888</v>
      </c>
      <c r="SBV29" s="152" t="s">
        <v>888</v>
      </c>
      <c r="SBW29" s="152" t="s">
        <v>888</v>
      </c>
      <c r="SBX29" s="152" t="s">
        <v>888</v>
      </c>
      <c r="SBY29" s="152" t="s">
        <v>888</v>
      </c>
      <c r="SBZ29" s="152" t="s">
        <v>888</v>
      </c>
      <c r="SCA29" s="152" t="s">
        <v>888</v>
      </c>
      <c r="SCB29" s="152" t="s">
        <v>888</v>
      </c>
      <c r="SCC29" s="152" t="s">
        <v>888</v>
      </c>
      <c r="SCD29" s="152" t="s">
        <v>888</v>
      </c>
      <c r="SCE29" s="152" t="s">
        <v>888</v>
      </c>
      <c r="SCF29" s="152" t="s">
        <v>888</v>
      </c>
      <c r="SCG29" s="152" t="s">
        <v>888</v>
      </c>
      <c r="SCH29" s="152" t="s">
        <v>888</v>
      </c>
      <c r="SCI29" s="152" t="s">
        <v>888</v>
      </c>
      <c r="SCJ29" s="152" t="s">
        <v>888</v>
      </c>
      <c r="SCK29" s="152" t="s">
        <v>888</v>
      </c>
      <c r="SCL29" s="152" t="s">
        <v>888</v>
      </c>
      <c r="SCM29" s="152" t="s">
        <v>888</v>
      </c>
      <c r="SCN29" s="152" t="s">
        <v>888</v>
      </c>
      <c r="SCO29" s="152" t="s">
        <v>888</v>
      </c>
      <c r="SCP29" s="152" t="s">
        <v>888</v>
      </c>
      <c r="SCQ29" s="152" t="s">
        <v>888</v>
      </c>
      <c r="SCR29" s="152" t="s">
        <v>888</v>
      </c>
      <c r="SCS29" s="152" t="s">
        <v>888</v>
      </c>
      <c r="SCT29" s="152" t="s">
        <v>888</v>
      </c>
      <c r="SCU29" s="152" t="s">
        <v>888</v>
      </c>
      <c r="SCV29" s="152" t="s">
        <v>888</v>
      </c>
      <c r="SCW29" s="152" t="s">
        <v>888</v>
      </c>
      <c r="SCX29" s="152" t="s">
        <v>888</v>
      </c>
      <c r="SCY29" s="152" t="s">
        <v>888</v>
      </c>
      <c r="SCZ29" s="152" t="s">
        <v>888</v>
      </c>
      <c r="SDA29" s="152" t="s">
        <v>888</v>
      </c>
      <c r="SDB29" s="152" t="s">
        <v>888</v>
      </c>
      <c r="SDC29" s="152" t="s">
        <v>888</v>
      </c>
      <c r="SDD29" s="152" t="s">
        <v>888</v>
      </c>
      <c r="SDE29" s="152" t="s">
        <v>888</v>
      </c>
      <c r="SDF29" s="152" t="s">
        <v>888</v>
      </c>
      <c r="SDG29" s="152" t="s">
        <v>888</v>
      </c>
      <c r="SDH29" s="152" t="s">
        <v>888</v>
      </c>
      <c r="SDI29" s="152" t="s">
        <v>888</v>
      </c>
      <c r="SDJ29" s="152" t="s">
        <v>888</v>
      </c>
      <c r="SDK29" s="152" t="s">
        <v>888</v>
      </c>
      <c r="SDL29" s="152" t="s">
        <v>888</v>
      </c>
      <c r="SDM29" s="152" t="s">
        <v>888</v>
      </c>
      <c r="SDN29" s="152" t="s">
        <v>888</v>
      </c>
      <c r="SDO29" s="152" t="s">
        <v>888</v>
      </c>
      <c r="SDP29" s="152" t="s">
        <v>888</v>
      </c>
      <c r="SDQ29" s="152" t="s">
        <v>888</v>
      </c>
      <c r="SDR29" s="152" t="s">
        <v>888</v>
      </c>
      <c r="SDS29" s="152" t="s">
        <v>888</v>
      </c>
      <c r="SDT29" s="152" t="s">
        <v>888</v>
      </c>
      <c r="SDU29" s="152" t="s">
        <v>888</v>
      </c>
      <c r="SDV29" s="152" t="s">
        <v>888</v>
      </c>
      <c r="SDW29" s="152" t="s">
        <v>888</v>
      </c>
      <c r="SDX29" s="152" t="s">
        <v>888</v>
      </c>
      <c r="SDY29" s="152" t="s">
        <v>888</v>
      </c>
      <c r="SDZ29" s="152" t="s">
        <v>888</v>
      </c>
      <c r="SEA29" s="152" t="s">
        <v>888</v>
      </c>
      <c r="SEB29" s="152" t="s">
        <v>888</v>
      </c>
      <c r="SEC29" s="152" t="s">
        <v>888</v>
      </c>
      <c r="SED29" s="152" t="s">
        <v>888</v>
      </c>
      <c r="SEE29" s="152" t="s">
        <v>888</v>
      </c>
      <c r="SEF29" s="152" t="s">
        <v>888</v>
      </c>
      <c r="SEG29" s="152" t="s">
        <v>888</v>
      </c>
      <c r="SEH29" s="152" t="s">
        <v>888</v>
      </c>
      <c r="SEI29" s="152" t="s">
        <v>888</v>
      </c>
      <c r="SEJ29" s="152" t="s">
        <v>888</v>
      </c>
      <c r="SEK29" s="152" t="s">
        <v>888</v>
      </c>
      <c r="SEL29" s="152" t="s">
        <v>888</v>
      </c>
      <c r="SEM29" s="152" t="s">
        <v>888</v>
      </c>
      <c r="SEN29" s="152" t="s">
        <v>888</v>
      </c>
      <c r="SEO29" s="152" t="s">
        <v>888</v>
      </c>
      <c r="SEP29" s="152" t="s">
        <v>888</v>
      </c>
      <c r="SEQ29" s="152" t="s">
        <v>888</v>
      </c>
      <c r="SER29" s="152" t="s">
        <v>888</v>
      </c>
      <c r="SES29" s="152" t="s">
        <v>888</v>
      </c>
      <c r="SET29" s="152" t="s">
        <v>888</v>
      </c>
      <c r="SEU29" s="152" t="s">
        <v>888</v>
      </c>
      <c r="SEV29" s="152" t="s">
        <v>888</v>
      </c>
      <c r="SEW29" s="152" t="s">
        <v>888</v>
      </c>
      <c r="SEX29" s="152" t="s">
        <v>888</v>
      </c>
      <c r="SEY29" s="152" t="s">
        <v>888</v>
      </c>
      <c r="SEZ29" s="152" t="s">
        <v>888</v>
      </c>
      <c r="SFA29" s="152" t="s">
        <v>888</v>
      </c>
      <c r="SFB29" s="152" t="s">
        <v>888</v>
      </c>
      <c r="SFC29" s="152" t="s">
        <v>888</v>
      </c>
      <c r="SFD29" s="152" t="s">
        <v>888</v>
      </c>
      <c r="SFE29" s="152" t="s">
        <v>888</v>
      </c>
      <c r="SFF29" s="152" t="s">
        <v>888</v>
      </c>
      <c r="SFG29" s="152" t="s">
        <v>888</v>
      </c>
      <c r="SFH29" s="152" t="s">
        <v>888</v>
      </c>
      <c r="SFI29" s="152" t="s">
        <v>888</v>
      </c>
      <c r="SFJ29" s="152" t="s">
        <v>888</v>
      </c>
      <c r="SFK29" s="152" t="s">
        <v>888</v>
      </c>
      <c r="SFL29" s="152" t="s">
        <v>888</v>
      </c>
      <c r="SFM29" s="152" t="s">
        <v>888</v>
      </c>
      <c r="SFN29" s="152" t="s">
        <v>888</v>
      </c>
      <c r="SFO29" s="152" t="s">
        <v>888</v>
      </c>
      <c r="SFP29" s="152" t="s">
        <v>888</v>
      </c>
      <c r="SFQ29" s="152" t="s">
        <v>888</v>
      </c>
      <c r="SFR29" s="152" t="s">
        <v>888</v>
      </c>
      <c r="SFS29" s="152" t="s">
        <v>888</v>
      </c>
      <c r="SFT29" s="152" t="s">
        <v>888</v>
      </c>
      <c r="SFU29" s="152" t="s">
        <v>888</v>
      </c>
      <c r="SFV29" s="152" t="s">
        <v>888</v>
      </c>
      <c r="SFW29" s="152" t="s">
        <v>888</v>
      </c>
      <c r="SFX29" s="152" t="s">
        <v>888</v>
      </c>
      <c r="SFY29" s="152" t="s">
        <v>888</v>
      </c>
      <c r="SFZ29" s="152" t="s">
        <v>888</v>
      </c>
      <c r="SGA29" s="152" t="s">
        <v>888</v>
      </c>
      <c r="SGB29" s="152" t="s">
        <v>888</v>
      </c>
      <c r="SGC29" s="152" t="s">
        <v>888</v>
      </c>
      <c r="SGD29" s="152" t="s">
        <v>888</v>
      </c>
      <c r="SGE29" s="152" t="s">
        <v>888</v>
      </c>
      <c r="SGF29" s="152" t="s">
        <v>888</v>
      </c>
      <c r="SGG29" s="152" t="s">
        <v>888</v>
      </c>
      <c r="SGH29" s="152" t="s">
        <v>888</v>
      </c>
      <c r="SGI29" s="152" t="s">
        <v>888</v>
      </c>
      <c r="SGJ29" s="152" t="s">
        <v>888</v>
      </c>
      <c r="SGK29" s="152" t="s">
        <v>888</v>
      </c>
      <c r="SGL29" s="152" t="s">
        <v>888</v>
      </c>
      <c r="SGM29" s="152" t="s">
        <v>888</v>
      </c>
      <c r="SGN29" s="152" t="s">
        <v>888</v>
      </c>
      <c r="SGO29" s="152" t="s">
        <v>888</v>
      </c>
      <c r="SGP29" s="152" t="s">
        <v>888</v>
      </c>
      <c r="SGQ29" s="152" t="s">
        <v>888</v>
      </c>
      <c r="SGR29" s="152" t="s">
        <v>888</v>
      </c>
      <c r="SGS29" s="152" t="s">
        <v>888</v>
      </c>
      <c r="SGT29" s="152" t="s">
        <v>888</v>
      </c>
      <c r="SGU29" s="152" t="s">
        <v>888</v>
      </c>
      <c r="SGV29" s="152" t="s">
        <v>888</v>
      </c>
      <c r="SGW29" s="152" t="s">
        <v>888</v>
      </c>
      <c r="SGX29" s="152" t="s">
        <v>888</v>
      </c>
      <c r="SGY29" s="152" t="s">
        <v>888</v>
      </c>
      <c r="SGZ29" s="152" t="s">
        <v>888</v>
      </c>
      <c r="SHA29" s="152" t="s">
        <v>888</v>
      </c>
      <c r="SHB29" s="152" t="s">
        <v>888</v>
      </c>
      <c r="SHC29" s="152" t="s">
        <v>888</v>
      </c>
      <c r="SHD29" s="152" t="s">
        <v>888</v>
      </c>
      <c r="SHE29" s="152" t="s">
        <v>888</v>
      </c>
      <c r="SHF29" s="152" t="s">
        <v>888</v>
      </c>
      <c r="SHG29" s="152" t="s">
        <v>888</v>
      </c>
      <c r="SHH29" s="152" t="s">
        <v>888</v>
      </c>
      <c r="SHI29" s="152" t="s">
        <v>888</v>
      </c>
      <c r="SHJ29" s="152" t="s">
        <v>888</v>
      </c>
      <c r="SHK29" s="152" t="s">
        <v>888</v>
      </c>
      <c r="SHL29" s="152" t="s">
        <v>888</v>
      </c>
      <c r="SHM29" s="152" t="s">
        <v>888</v>
      </c>
      <c r="SHN29" s="152" t="s">
        <v>888</v>
      </c>
      <c r="SHO29" s="152" t="s">
        <v>888</v>
      </c>
      <c r="SHP29" s="152" t="s">
        <v>888</v>
      </c>
      <c r="SHQ29" s="152" t="s">
        <v>888</v>
      </c>
      <c r="SHR29" s="152" t="s">
        <v>888</v>
      </c>
      <c r="SHS29" s="152" t="s">
        <v>888</v>
      </c>
      <c r="SHT29" s="152" t="s">
        <v>888</v>
      </c>
      <c r="SHU29" s="152" t="s">
        <v>888</v>
      </c>
      <c r="SHV29" s="152" t="s">
        <v>888</v>
      </c>
      <c r="SHW29" s="152" t="s">
        <v>888</v>
      </c>
      <c r="SHX29" s="152" t="s">
        <v>888</v>
      </c>
      <c r="SHY29" s="152" t="s">
        <v>888</v>
      </c>
      <c r="SHZ29" s="152" t="s">
        <v>888</v>
      </c>
      <c r="SIA29" s="152" t="s">
        <v>888</v>
      </c>
      <c r="SIB29" s="152" t="s">
        <v>888</v>
      </c>
      <c r="SIC29" s="152" t="s">
        <v>888</v>
      </c>
      <c r="SID29" s="152" t="s">
        <v>888</v>
      </c>
      <c r="SIE29" s="152" t="s">
        <v>888</v>
      </c>
      <c r="SIF29" s="152" t="s">
        <v>888</v>
      </c>
      <c r="SIG29" s="152" t="s">
        <v>888</v>
      </c>
      <c r="SIH29" s="152" t="s">
        <v>888</v>
      </c>
      <c r="SII29" s="152" t="s">
        <v>888</v>
      </c>
      <c r="SIJ29" s="152" t="s">
        <v>888</v>
      </c>
      <c r="SIK29" s="152" t="s">
        <v>888</v>
      </c>
      <c r="SIL29" s="152" t="s">
        <v>888</v>
      </c>
      <c r="SIM29" s="152" t="s">
        <v>888</v>
      </c>
      <c r="SIN29" s="152" t="s">
        <v>888</v>
      </c>
      <c r="SIO29" s="152" t="s">
        <v>888</v>
      </c>
      <c r="SIP29" s="152" t="s">
        <v>888</v>
      </c>
      <c r="SIQ29" s="152" t="s">
        <v>888</v>
      </c>
      <c r="SIR29" s="152" t="s">
        <v>888</v>
      </c>
      <c r="SIS29" s="152" t="s">
        <v>888</v>
      </c>
      <c r="SIT29" s="152" t="s">
        <v>888</v>
      </c>
      <c r="SIU29" s="152" t="s">
        <v>888</v>
      </c>
      <c r="SIV29" s="152" t="s">
        <v>888</v>
      </c>
      <c r="SIW29" s="152" t="s">
        <v>888</v>
      </c>
      <c r="SIX29" s="152" t="s">
        <v>888</v>
      </c>
      <c r="SIY29" s="152" t="s">
        <v>888</v>
      </c>
      <c r="SIZ29" s="152" t="s">
        <v>888</v>
      </c>
      <c r="SJA29" s="152" t="s">
        <v>888</v>
      </c>
      <c r="SJB29" s="152" t="s">
        <v>888</v>
      </c>
      <c r="SJC29" s="152" t="s">
        <v>888</v>
      </c>
      <c r="SJD29" s="152" t="s">
        <v>888</v>
      </c>
      <c r="SJE29" s="152" t="s">
        <v>888</v>
      </c>
      <c r="SJF29" s="152" t="s">
        <v>888</v>
      </c>
      <c r="SJG29" s="152" t="s">
        <v>888</v>
      </c>
      <c r="SJH29" s="152" t="s">
        <v>888</v>
      </c>
      <c r="SJI29" s="152" t="s">
        <v>888</v>
      </c>
      <c r="SJJ29" s="152" t="s">
        <v>888</v>
      </c>
      <c r="SJK29" s="152" t="s">
        <v>888</v>
      </c>
      <c r="SJL29" s="152" t="s">
        <v>888</v>
      </c>
      <c r="SJM29" s="152" t="s">
        <v>888</v>
      </c>
      <c r="SJN29" s="152" t="s">
        <v>888</v>
      </c>
      <c r="SJO29" s="152" t="s">
        <v>888</v>
      </c>
      <c r="SJP29" s="152" t="s">
        <v>888</v>
      </c>
      <c r="SJQ29" s="152" t="s">
        <v>888</v>
      </c>
      <c r="SJR29" s="152" t="s">
        <v>888</v>
      </c>
      <c r="SJS29" s="152" t="s">
        <v>888</v>
      </c>
      <c r="SJT29" s="152" t="s">
        <v>888</v>
      </c>
      <c r="SJU29" s="152" t="s">
        <v>888</v>
      </c>
      <c r="SJV29" s="152" t="s">
        <v>888</v>
      </c>
      <c r="SJW29" s="152" t="s">
        <v>888</v>
      </c>
      <c r="SJX29" s="152" t="s">
        <v>888</v>
      </c>
      <c r="SJY29" s="152" t="s">
        <v>888</v>
      </c>
      <c r="SJZ29" s="152" t="s">
        <v>888</v>
      </c>
      <c r="SKA29" s="152" t="s">
        <v>888</v>
      </c>
      <c r="SKB29" s="152" t="s">
        <v>888</v>
      </c>
      <c r="SKC29" s="152" t="s">
        <v>888</v>
      </c>
      <c r="SKD29" s="152" t="s">
        <v>888</v>
      </c>
      <c r="SKE29" s="152" t="s">
        <v>888</v>
      </c>
      <c r="SKF29" s="152" t="s">
        <v>888</v>
      </c>
      <c r="SKG29" s="152" t="s">
        <v>888</v>
      </c>
      <c r="SKH29" s="152" t="s">
        <v>888</v>
      </c>
      <c r="SKI29" s="152" t="s">
        <v>888</v>
      </c>
      <c r="SKJ29" s="152" t="s">
        <v>888</v>
      </c>
      <c r="SKK29" s="152" t="s">
        <v>888</v>
      </c>
      <c r="SKL29" s="152" t="s">
        <v>888</v>
      </c>
      <c r="SKM29" s="152" t="s">
        <v>888</v>
      </c>
      <c r="SKN29" s="152" t="s">
        <v>888</v>
      </c>
      <c r="SKO29" s="152" t="s">
        <v>888</v>
      </c>
      <c r="SKP29" s="152" t="s">
        <v>888</v>
      </c>
      <c r="SKQ29" s="152" t="s">
        <v>888</v>
      </c>
      <c r="SKR29" s="152" t="s">
        <v>888</v>
      </c>
      <c r="SKS29" s="152" t="s">
        <v>888</v>
      </c>
      <c r="SKT29" s="152" t="s">
        <v>888</v>
      </c>
      <c r="SKU29" s="152" t="s">
        <v>888</v>
      </c>
      <c r="SKV29" s="152" t="s">
        <v>888</v>
      </c>
      <c r="SKW29" s="152" t="s">
        <v>888</v>
      </c>
      <c r="SKX29" s="152" t="s">
        <v>888</v>
      </c>
      <c r="SKY29" s="152" t="s">
        <v>888</v>
      </c>
      <c r="SKZ29" s="152" t="s">
        <v>888</v>
      </c>
      <c r="SLA29" s="152" t="s">
        <v>888</v>
      </c>
      <c r="SLB29" s="152" t="s">
        <v>888</v>
      </c>
      <c r="SLC29" s="152" t="s">
        <v>888</v>
      </c>
      <c r="SLD29" s="152" t="s">
        <v>888</v>
      </c>
      <c r="SLE29" s="152" t="s">
        <v>888</v>
      </c>
      <c r="SLF29" s="152" t="s">
        <v>888</v>
      </c>
      <c r="SLG29" s="152" t="s">
        <v>888</v>
      </c>
      <c r="SLH29" s="152" t="s">
        <v>888</v>
      </c>
      <c r="SLI29" s="152" t="s">
        <v>888</v>
      </c>
      <c r="SLJ29" s="152" t="s">
        <v>888</v>
      </c>
      <c r="SLK29" s="152" t="s">
        <v>888</v>
      </c>
      <c r="SLL29" s="152" t="s">
        <v>888</v>
      </c>
      <c r="SLM29" s="152" t="s">
        <v>888</v>
      </c>
      <c r="SLN29" s="152" t="s">
        <v>888</v>
      </c>
      <c r="SLO29" s="152" t="s">
        <v>888</v>
      </c>
      <c r="SLP29" s="152" t="s">
        <v>888</v>
      </c>
      <c r="SLQ29" s="152" t="s">
        <v>888</v>
      </c>
      <c r="SLR29" s="152" t="s">
        <v>888</v>
      </c>
      <c r="SLS29" s="152" t="s">
        <v>888</v>
      </c>
      <c r="SLT29" s="152" t="s">
        <v>888</v>
      </c>
      <c r="SLU29" s="152" t="s">
        <v>888</v>
      </c>
      <c r="SLV29" s="152" t="s">
        <v>888</v>
      </c>
      <c r="SLW29" s="152" t="s">
        <v>888</v>
      </c>
      <c r="SLX29" s="152" t="s">
        <v>888</v>
      </c>
      <c r="SLY29" s="152" t="s">
        <v>888</v>
      </c>
      <c r="SLZ29" s="152" t="s">
        <v>888</v>
      </c>
      <c r="SMA29" s="152" t="s">
        <v>888</v>
      </c>
      <c r="SMB29" s="152" t="s">
        <v>888</v>
      </c>
      <c r="SMC29" s="152" t="s">
        <v>888</v>
      </c>
      <c r="SMD29" s="152" t="s">
        <v>888</v>
      </c>
      <c r="SME29" s="152" t="s">
        <v>888</v>
      </c>
      <c r="SMF29" s="152" t="s">
        <v>888</v>
      </c>
      <c r="SMG29" s="152" t="s">
        <v>888</v>
      </c>
      <c r="SMH29" s="152" t="s">
        <v>888</v>
      </c>
      <c r="SMI29" s="152" t="s">
        <v>888</v>
      </c>
      <c r="SMJ29" s="152" t="s">
        <v>888</v>
      </c>
      <c r="SMK29" s="152" t="s">
        <v>888</v>
      </c>
      <c r="SML29" s="152" t="s">
        <v>888</v>
      </c>
      <c r="SMM29" s="152" t="s">
        <v>888</v>
      </c>
      <c r="SMN29" s="152" t="s">
        <v>888</v>
      </c>
      <c r="SMO29" s="152" t="s">
        <v>888</v>
      </c>
      <c r="SMP29" s="152" t="s">
        <v>888</v>
      </c>
      <c r="SMQ29" s="152" t="s">
        <v>888</v>
      </c>
      <c r="SMR29" s="152" t="s">
        <v>888</v>
      </c>
      <c r="SMS29" s="152" t="s">
        <v>888</v>
      </c>
      <c r="SMT29" s="152" t="s">
        <v>888</v>
      </c>
      <c r="SMU29" s="152" t="s">
        <v>888</v>
      </c>
      <c r="SMV29" s="152" t="s">
        <v>888</v>
      </c>
      <c r="SMW29" s="152" t="s">
        <v>888</v>
      </c>
      <c r="SMX29" s="152" t="s">
        <v>888</v>
      </c>
      <c r="SMY29" s="152" t="s">
        <v>888</v>
      </c>
      <c r="SMZ29" s="152" t="s">
        <v>888</v>
      </c>
      <c r="SNA29" s="152" t="s">
        <v>888</v>
      </c>
      <c r="SNB29" s="152" t="s">
        <v>888</v>
      </c>
      <c r="SNC29" s="152" t="s">
        <v>888</v>
      </c>
      <c r="SND29" s="152" t="s">
        <v>888</v>
      </c>
      <c r="SNE29" s="152" t="s">
        <v>888</v>
      </c>
      <c r="SNF29" s="152" t="s">
        <v>888</v>
      </c>
      <c r="SNG29" s="152" t="s">
        <v>888</v>
      </c>
      <c r="SNH29" s="152" t="s">
        <v>888</v>
      </c>
      <c r="SNI29" s="152" t="s">
        <v>888</v>
      </c>
      <c r="SNJ29" s="152" t="s">
        <v>888</v>
      </c>
      <c r="SNK29" s="152" t="s">
        <v>888</v>
      </c>
      <c r="SNL29" s="152" t="s">
        <v>888</v>
      </c>
      <c r="SNM29" s="152" t="s">
        <v>888</v>
      </c>
      <c r="SNN29" s="152" t="s">
        <v>888</v>
      </c>
      <c r="SNO29" s="152" t="s">
        <v>888</v>
      </c>
      <c r="SNP29" s="152" t="s">
        <v>888</v>
      </c>
      <c r="SNQ29" s="152" t="s">
        <v>888</v>
      </c>
      <c r="SNR29" s="152" t="s">
        <v>888</v>
      </c>
      <c r="SNS29" s="152" t="s">
        <v>888</v>
      </c>
      <c r="SNT29" s="152" t="s">
        <v>888</v>
      </c>
      <c r="SNU29" s="152" t="s">
        <v>888</v>
      </c>
      <c r="SNV29" s="152" t="s">
        <v>888</v>
      </c>
      <c r="SNW29" s="152" t="s">
        <v>888</v>
      </c>
      <c r="SNX29" s="152" t="s">
        <v>888</v>
      </c>
      <c r="SNY29" s="152" t="s">
        <v>888</v>
      </c>
      <c r="SNZ29" s="152" t="s">
        <v>888</v>
      </c>
      <c r="SOA29" s="152" t="s">
        <v>888</v>
      </c>
      <c r="SOB29" s="152" t="s">
        <v>888</v>
      </c>
      <c r="SOC29" s="152" t="s">
        <v>888</v>
      </c>
      <c r="SOD29" s="152" t="s">
        <v>888</v>
      </c>
      <c r="SOE29" s="152" t="s">
        <v>888</v>
      </c>
      <c r="SOF29" s="152" t="s">
        <v>888</v>
      </c>
      <c r="SOG29" s="152" t="s">
        <v>888</v>
      </c>
      <c r="SOH29" s="152" t="s">
        <v>888</v>
      </c>
      <c r="SOI29" s="152" t="s">
        <v>888</v>
      </c>
      <c r="SOJ29" s="152" t="s">
        <v>888</v>
      </c>
      <c r="SOK29" s="152" t="s">
        <v>888</v>
      </c>
      <c r="SOL29" s="152" t="s">
        <v>888</v>
      </c>
      <c r="SOM29" s="152" t="s">
        <v>888</v>
      </c>
      <c r="SON29" s="152" t="s">
        <v>888</v>
      </c>
      <c r="SOO29" s="152" t="s">
        <v>888</v>
      </c>
      <c r="SOP29" s="152" t="s">
        <v>888</v>
      </c>
      <c r="SOQ29" s="152" t="s">
        <v>888</v>
      </c>
      <c r="SOR29" s="152" t="s">
        <v>888</v>
      </c>
      <c r="SOS29" s="152" t="s">
        <v>888</v>
      </c>
      <c r="SOT29" s="152" t="s">
        <v>888</v>
      </c>
      <c r="SOU29" s="152" t="s">
        <v>888</v>
      </c>
      <c r="SOV29" s="152" t="s">
        <v>888</v>
      </c>
      <c r="SOW29" s="152" t="s">
        <v>888</v>
      </c>
      <c r="SOX29" s="152" t="s">
        <v>888</v>
      </c>
      <c r="SOY29" s="152" t="s">
        <v>888</v>
      </c>
      <c r="SOZ29" s="152" t="s">
        <v>888</v>
      </c>
      <c r="SPA29" s="152" t="s">
        <v>888</v>
      </c>
      <c r="SPB29" s="152" t="s">
        <v>888</v>
      </c>
      <c r="SPC29" s="152" t="s">
        <v>888</v>
      </c>
      <c r="SPD29" s="152" t="s">
        <v>888</v>
      </c>
      <c r="SPE29" s="152" t="s">
        <v>888</v>
      </c>
      <c r="SPF29" s="152" t="s">
        <v>888</v>
      </c>
      <c r="SPG29" s="152" t="s">
        <v>888</v>
      </c>
      <c r="SPH29" s="152" t="s">
        <v>888</v>
      </c>
      <c r="SPI29" s="152" t="s">
        <v>888</v>
      </c>
      <c r="SPJ29" s="152" t="s">
        <v>888</v>
      </c>
      <c r="SPK29" s="152" t="s">
        <v>888</v>
      </c>
      <c r="SPL29" s="152" t="s">
        <v>888</v>
      </c>
      <c r="SPM29" s="152" t="s">
        <v>888</v>
      </c>
      <c r="SPN29" s="152" t="s">
        <v>888</v>
      </c>
      <c r="SPO29" s="152" t="s">
        <v>888</v>
      </c>
      <c r="SPP29" s="152" t="s">
        <v>888</v>
      </c>
      <c r="SPQ29" s="152" t="s">
        <v>888</v>
      </c>
      <c r="SPR29" s="152" t="s">
        <v>888</v>
      </c>
      <c r="SPS29" s="152" t="s">
        <v>888</v>
      </c>
      <c r="SPT29" s="152" t="s">
        <v>888</v>
      </c>
      <c r="SPU29" s="152" t="s">
        <v>888</v>
      </c>
      <c r="SPV29" s="152" t="s">
        <v>888</v>
      </c>
      <c r="SPW29" s="152" t="s">
        <v>888</v>
      </c>
      <c r="SPX29" s="152" t="s">
        <v>888</v>
      </c>
      <c r="SPY29" s="152" t="s">
        <v>888</v>
      </c>
      <c r="SPZ29" s="152" t="s">
        <v>888</v>
      </c>
      <c r="SQA29" s="152" t="s">
        <v>888</v>
      </c>
      <c r="SQB29" s="152" t="s">
        <v>888</v>
      </c>
      <c r="SQC29" s="152" t="s">
        <v>888</v>
      </c>
      <c r="SQD29" s="152" t="s">
        <v>888</v>
      </c>
      <c r="SQE29" s="152" t="s">
        <v>888</v>
      </c>
      <c r="SQF29" s="152" t="s">
        <v>888</v>
      </c>
      <c r="SQG29" s="152" t="s">
        <v>888</v>
      </c>
      <c r="SQH29" s="152" t="s">
        <v>888</v>
      </c>
      <c r="SQI29" s="152" t="s">
        <v>888</v>
      </c>
      <c r="SQJ29" s="152" t="s">
        <v>888</v>
      </c>
      <c r="SQK29" s="152" t="s">
        <v>888</v>
      </c>
      <c r="SQL29" s="152" t="s">
        <v>888</v>
      </c>
      <c r="SQM29" s="152" t="s">
        <v>888</v>
      </c>
      <c r="SQN29" s="152" t="s">
        <v>888</v>
      </c>
      <c r="SQO29" s="152" t="s">
        <v>888</v>
      </c>
      <c r="SQP29" s="152" t="s">
        <v>888</v>
      </c>
      <c r="SQQ29" s="152" t="s">
        <v>888</v>
      </c>
      <c r="SQR29" s="152" t="s">
        <v>888</v>
      </c>
      <c r="SQS29" s="152" t="s">
        <v>888</v>
      </c>
      <c r="SQT29" s="152" t="s">
        <v>888</v>
      </c>
      <c r="SQU29" s="152" t="s">
        <v>888</v>
      </c>
      <c r="SQV29" s="152" t="s">
        <v>888</v>
      </c>
      <c r="SQW29" s="152" t="s">
        <v>888</v>
      </c>
      <c r="SQX29" s="152" t="s">
        <v>888</v>
      </c>
      <c r="SQY29" s="152" t="s">
        <v>888</v>
      </c>
      <c r="SQZ29" s="152" t="s">
        <v>888</v>
      </c>
      <c r="SRA29" s="152" t="s">
        <v>888</v>
      </c>
      <c r="SRB29" s="152" t="s">
        <v>888</v>
      </c>
      <c r="SRC29" s="152" t="s">
        <v>888</v>
      </c>
      <c r="SRD29" s="152" t="s">
        <v>888</v>
      </c>
      <c r="SRE29" s="152" t="s">
        <v>888</v>
      </c>
      <c r="SRF29" s="152" t="s">
        <v>888</v>
      </c>
      <c r="SRG29" s="152" t="s">
        <v>888</v>
      </c>
      <c r="SRH29" s="152" t="s">
        <v>888</v>
      </c>
      <c r="SRI29" s="152" t="s">
        <v>888</v>
      </c>
      <c r="SRJ29" s="152" t="s">
        <v>888</v>
      </c>
      <c r="SRK29" s="152" t="s">
        <v>888</v>
      </c>
      <c r="SRL29" s="152" t="s">
        <v>888</v>
      </c>
      <c r="SRM29" s="152" t="s">
        <v>888</v>
      </c>
      <c r="SRN29" s="152" t="s">
        <v>888</v>
      </c>
      <c r="SRO29" s="152" t="s">
        <v>888</v>
      </c>
      <c r="SRP29" s="152" t="s">
        <v>888</v>
      </c>
      <c r="SRQ29" s="152" t="s">
        <v>888</v>
      </c>
      <c r="SRR29" s="152" t="s">
        <v>888</v>
      </c>
      <c r="SRS29" s="152" t="s">
        <v>888</v>
      </c>
      <c r="SRT29" s="152" t="s">
        <v>888</v>
      </c>
      <c r="SRU29" s="152" t="s">
        <v>888</v>
      </c>
      <c r="SRV29" s="152" t="s">
        <v>888</v>
      </c>
      <c r="SRW29" s="152" t="s">
        <v>888</v>
      </c>
      <c r="SRX29" s="152" t="s">
        <v>888</v>
      </c>
      <c r="SRY29" s="152" t="s">
        <v>888</v>
      </c>
      <c r="SRZ29" s="152" t="s">
        <v>888</v>
      </c>
      <c r="SSA29" s="152" t="s">
        <v>888</v>
      </c>
      <c r="SSB29" s="152" t="s">
        <v>888</v>
      </c>
      <c r="SSC29" s="152" t="s">
        <v>888</v>
      </c>
      <c r="SSD29" s="152" t="s">
        <v>888</v>
      </c>
      <c r="SSE29" s="152" t="s">
        <v>888</v>
      </c>
      <c r="SSF29" s="152" t="s">
        <v>888</v>
      </c>
      <c r="SSG29" s="152" t="s">
        <v>888</v>
      </c>
      <c r="SSH29" s="152" t="s">
        <v>888</v>
      </c>
      <c r="SSI29" s="152" t="s">
        <v>888</v>
      </c>
      <c r="SSJ29" s="152" t="s">
        <v>888</v>
      </c>
      <c r="SSK29" s="152" t="s">
        <v>888</v>
      </c>
      <c r="SSL29" s="152" t="s">
        <v>888</v>
      </c>
      <c r="SSM29" s="152" t="s">
        <v>888</v>
      </c>
      <c r="SSN29" s="152" t="s">
        <v>888</v>
      </c>
      <c r="SSO29" s="152" t="s">
        <v>888</v>
      </c>
      <c r="SSP29" s="152" t="s">
        <v>888</v>
      </c>
      <c r="SSQ29" s="152" t="s">
        <v>888</v>
      </c>
      <c r="SSR29" s="152" t="s">
        <v>888</v>
      </c>
      <c r="SSS29" s="152" t="s">
        <v>888</v>
      </c>
      <c r="SST29" s="152" t="s">
        <v>888</v>
      </c>
      <c r="SSU29" s="152" t="s">
        <v>888</v>
      </c>
      <c r="SSV29" s="152" t="s">
        <v>888</v>
      </c>
      <c r="SSW29" s="152" t="s">
        <v>888</v>
      </c>
      <c r="SSX29" s="152" t="s">
        <v>888</v>
      </c>
      <c r="SSY29" s="152" t="s">
        <v>888</v>
      </c>
      <c r="SSZ29" s="152" t="s">
        <v>888</v>
      </c>
      <c r="STA29" s="152" t="s">
        <v>888</v>
      </c>
      <c r="STB29" s="152" t="s">
        <v>888</v>
      </c>
      <c r="STC29" s="152" t="s">
        <v>888</v>
      </c>
      <c r="STD29" s="152" t="s">
        <v>888</v>
      </c>
      <c r="STE29" s="152" t="s">
        <v>888</v>
      </c>
      <c r="STF29" s="152" t="s">
        <v>888</v>
      </c>
      <c r="STG29" s="152" t="s">
        <v>888</v>
      </c>
      <c r="STH29" s="152" t="s">
        <v>888</v>
      </c>
      <c r="STI29" s="152" t="s">
        <v>888</v>
      </c>
      <c r="STJ29" s="152" t="s">
        <v>888</v>
      </c>
      <c r="STK29" s="152" t="s">
        <v>888</v>
      </c>
      <c r="STL29" s="152" t="s">
        <v>888</v>
      </c>
      <c r="STM29" s="152" t="s">
        <v>888</v>
      </c>
      <c r="STN29" s="152" t="s">
        <v>888</v>
      </c>
      <c r="STO29" s="152" t="s">
        <v>888</v>
      </c>
      <c r="STP29" s="152" t="s">
        <v>888</v>
      </c>
      <c r="STQ29" s="152" t="s">
        <v>888</v>
      </c>
      <c r="STR29" s="152" t="s">
        <v>888</v>
      </c>
      <c r="STS29" s="152" t="s">
        <v>888</v>
      </c>
      <c r="STT29" s="152" t="s">
        <v>888</v>
      </c>
      <c r="STU29" s="152" t="s">
        <v>888</v>
      </c>
      <c r="STV29" s="152" t="s">
        <v>888</v>
      </c>
      <c r="STW29" s="152" t="s">
        <v>888</v>
      </c>
      <c r="STX29" s="152" t="s">
        <v>888</v>
      </c>
      <c r="STY29" s="152" t="s">
        <v>888</v>
      </c>
      <c r="STZ29" s="152" t="s">
        <v>888</v>
      </c>
      <c r="SUA29" s="152" t="s">
        <v>888</v>
      </c>
      <c r="SUB29" s="152" t="s">
        <v>888</v>
      </c>
      <c r="SUC29" s="152" t="s">
        <v>888</v>
      </c>
      <c r="SUD29" s="152" t="s">
        <v>888</v>
      </c>
      <c r="SUE29" s="152" t="s">
        <v>888</v>
      </c>
      <c r="SUF29" s="152" t="s">
        <v>888</v>
      </c>
      <c r="SUG29" s="152" t="s">
        <v>888</v>
      </c>
      <c r="SUH29" s="152" t="s">
        <v>888</v>
      </c>
      <c r="SUI29" s="152" t="s">
        <v>888</v>
      </c>
      <c r="SUJ29" s="152" t="s">
        <v>888</v>
      </c>
      <c r="SUK29" s="152" t="s">
        <v>888</v>
      </c>
      <c r="SUL29" s="152" t="s">
        <v>888</v>
      </c>
      <c r="SUM29" s="152" t="s">
        <v>888</v>
      </c>
      <c r="SUN29" s="152" t="s">
        <v>888</v>
      </c>
      <c r="SUO29" s="152" t="s">
        <v>888</v>
      </c>
      <c r="SUP29" s="152" t="s">
        <v>888</v>
      </c>
      <c r="SUQ29" s="152" t="s">
        <v>888</v>
      </c>
      <c r="SUR29" s="152" t="s">
        <v>888</v>
      </c>
      <c r="SUS29" s="152" t="s">
        <v>888</v>
      </c>
      <c r="SUT29" s="152" t="s">
        <v>888</v>
      </c>
      <c r="SUU29" s="152" t="s">
        <v>888</v>
      </c>
      <c r="SUV29" s="152" t="s">
        <v>888</v>
      </c>
      <c r="SUW29" s="152" t="s">
        <v>888</v>
      </c>
      <c r="SUX29" s="152" t="s">
        <v>888</v>
      </c>
      <c r="SUY29" s="152" t="s">
        <v>888</v>
      </c>
      <c r="SUZ29" s="152" t="s">
        <v>888</v>
      </c>
      <c r="SVA29" s="152" t="s">
        <v>888</v>
      </c>
      <c r="SVB29" s="152" t="s">
        <v>888</v>
      </c>
      <c r="SVC29" s="152" t="s">
        <v>888</v>
      </c>
      <c r="SVD29" s="152" t="s">
        <v>888</v>
      </c>
      <c r="SVE29" s="152" t="s">
        <v>888</v>
      </c>
      <c r="SVF29" s="152" t="s">
        <v>888</v>
      </c>
      <c r="SVG29" s="152" t="s">
        <v>888</v>
      </c>
      <c r="SVH29" s="152" t="s">
        <v>888</v>
      </c>
      <c r="SVI29" s="152" t="s">
        <v>888</v>
      </c>
      <c r="SVJ29" s="152" t="s">
        <v>888</v>
      </c>
      <c r="SVK29" s="152" t="s">
        <v>888</v>
      </c>
      <c r="SVL29" s="152" t="s">
        <v>888</v>
      </c>
      <c r="SVM29" s="152" t="s">
        <v>888</v>
      </c>
      <c r="SVN29" s="152" t="s">
        <v>888</v>
      </c>
      <c r="SVO29" s="152" t="s">
        <v>888</v>
      </c>
      <c r="SVP29" s="152" t="s">
        <v>888</v>
      </c>
      <c r="SVQ29" s="152" t="s">
        <v>888</v>
      </c>
      <c r="SVR29" s="152" t="s">
        <v>888</v>
      </c>
      <c r="SVS29" s="152" t="s">
        <v>888</v>
      </c>
      <c r="SVT29" s="152" t="s">
        <v>888</v>
      </c>
      <c r="SVU29" s="152" t="s">
        <v>888</v>
      </c>
      <c r="SVV29" s="152" t="s">
        <v>888</v>
      </c>
      <c r="SVW29" s="152" t="s">
        <v>888</v>
      </c>
      <c r="SVX29" s="152" t="s">
        <v>888</v>
      </c>
      <c r="SVY29" s="152" t="s">
        <v>888</v>
      </c>
      <c r="SVZ29" s="152" t="s">
        <v>888</v>
      </c>
      <c r="SWA29" s="152" t="s">
        <v>888</v>
      </c>
      <c r="SWB29" s="152" t="s">
        <v>888</v>
      </c>
      <c r="SWC29" s="152" t="s">
        <v>888</v>
      </c>
      <c r="SWD29" s="152" t="s">
        <v>888</v>
      </c>
      <c r="SWE29" s="152" t="s">
        <v>888</v>
      </c>
      <c r="SWF29" s="152" t="s">
        <v>888</v>
      </c>
      <c r="SWG29" s="152" t="s">
        <v>888</v>
      </c>
      <c r="SWH29" s="152" t="s">
        <v>888</v>
      </c>
      <c r="SWI29" s="152" t="s">
        <v>888</v>
      </c>
      <c r="SWJ29" s="152" t="s">
        <v>888</v>
      </c>
      <c r="SWK29" s="152" t="s">
        <v>888</v>
      </c>
      <c r="SWL29" s="152" t="s">
        <v>888</v>
      </c>
      <c r="SWM29" s="152" t="s">
        <v>888</v>
      </c>
      <c r="SWN29" s="152" t="s">
        <v>888</v>
      </c>
      <c r="SWO29" s="152" t="s">
        <v>888</v>
      </c>
      <c r="SWP29" s="152" t="s">
        <v>888</v>
      </c>
      <c r="SWQ29" s="152" t="s">
        <v>888</v>
      </c>
      <c r="SWR29" s="152" t="s">
        <v>888</v>
      </c>
      <c r="SWS29" s="152" t="s">
        <v>888</v>
      </c>
      <c r="SWT29" s="152" t="s">
        <v>888</v>
      </c>
      <c r="SWU29" s="152" t="s">
        <v>888</v>
      </c>
      <c r="SWV29" s="152" t="s">
        <v>888</v>
      </c>
      <c r="SWW29" s="152" t="s">
        <v>888</v>
      </c>
      <c r="SWX29" s="152" t="s">
        <v>888</v>
      </c>
      <c r="SWY29" s="152" t="s">
        <v>888</v>
      </c>
      <c r="SWZ29" s="152" t="s">
        <v>888</v>
      </c>
      <c r="SXA29" s="152" t="s">
        <v>888</v>
      </c>
      <c r="SXB29" s="152" t="s">
        <v>888</v>
      </c>
      <c r="SXC29" s="152" t="s">
        <v>888</v>
      </c>
      <c r="SXD29" s="152" t="s">
        <v>888</v>
      </c>
      <c r="SXE29" s="152" t="s">
        <v>888</v>
      </c>
      <c r="SXF29" s="152" t="s">
        <v>888</v>
      </c>
      <c r="SXG29" s="152" t="s">
        <v>888</v>
      </c>
      <c r="SXH29" s="152" t="s">
        <v>888</v>
      </c>
      <c r="SXI29" s="152" t="s">
        <v>888</v>
      </c>
      <c r="SXJ29" s="152" t="s">
        <v>888</v>
      </c>
      <c r="SXK29" s="152" t="s">
        <v>888</v>
      </c>
      <c r="SXL29" s="152" t="s">
        <v>888</v>
      </c>
      <c r="SXM29" s="152" t="s">
        <v>888</v>
      </c>
      <c r="SXN29" s="152" t="s">
        <v>888</v>
      </c>
      <c r="SXO29" s="152" t="s">
        <v>888</v>
      </c>
      <c r="SXP29" s="152" t="s">
        <v>888</v>
      </c>
      <c r="SXQ29" s="152" t="s">
        <v>888</v>
      </c>
      <c r="SXR29" s="152" t="s">
        <v>888</v>
      </c>
      <c r="SXS29" s="152" t="s">
        <v>888</v>
      </c>
      <c r="SXT29" s="152" t="s">
        <v>888</v>
      </c>
      <c r="SXU29" s="152" t="s">
        <v>888</v>
      </c>
      <c r="SXV29" s="152" t="s">
        <v>888</v>
      </c>
      <c r="SXW29" s="152" t="s">
        <v>888</v>
      </c>
      <c r="SXX29" s="152" t="s">
        <v>888</v>
      </c>
      <c r="SXY29" s="152" t="s">
        <v>888</v>
      </c>
      <c r="SXZ29" s="152" t="s">
        <v>888</v>
      </c>
      <c r="SYA29" s="152" t="s">
        <v>888</v>
      </c>
      <c r="SYB29" s="152" t="s">
        <v>888</v>
      </c>
      <c r="SYC29" s="152" t="s">
        <v>888</v>
      </c>
      <c r="SYD29" s="152" t="s">
        <v>888</v>
      </c>
      <c r="SYE29" s="152" t="s">
        <v>888</v>
      </c>
      <c r="SYF29" s="152" t="s">
        <v>888</v>
      </c>
      <c r="SYG29" s="152" t="s">
        <v>888</v>
      </c>
      <c r="SYH29" s="152" t="s">
        <v>888</v>
      </c>
      <c r="SYI29" s="152" t="s">
        <v>888</v>
      </c>
      <c r="SYJ29" s="152" t="s">
        <v>888</v>
      </c>
      <c r="SYK29" s="152" t="s">
        <v>888</v>
      </c>
      <c r="SYL29" s="152" t="s">
        <v>888</v>
      </c>
      <c r="SYM29" s="152" t="s">
        <v>888</v>
      </c>
      <c r="SYN29" s="152" t="s">
        <v>888</v>
      </c>
      <c r="SYO29" s="152" t="s">
        <v>888</v>
      </c>
      <c r="SYP29" s="152" t="s">
        <v>888</v>
      </c>
      <c r="SYQ29" s="152" t="s">
        <v>888</v>
      </c>
      <c r="SYR29" s="152" t="s">
        <v>888</v>
      </c>
      <c r="SYS29" s="152" t="s">
        <v>888</v>
      </c>
      <c r="SYT29" s="152" t="s">
        <v>888</v>
      </c>
      <c r="SYU29" s="152" t="s">
        <v>888</v>
      </c>
      <c r="SYV29" s="152" t="s">
        <v>888</v>
      </c>
      <c r="SYW29" s="152" t="s">
        <v>888</v>
      </c>
      <c r="SYX29" s="152" t="s">
        <v>888</v>
      </c>
      <c r="SYY29" s="152" t="s">
        <v>888</v>
      </c>
      <c r="SYZ29" s="152" t="s">
        <v>888</v>
      </c>
      <c r="SZA29" s="152" t="s">
        <v>888</v>
      </c>
      <c r="SZB29" s="152" t="s">
        <v>888</v>
      </c>
      <c r="SZC29" s="152" t="s">
        <v>888</v>
      </c>
      <c r="SZD29" s="152" t="s">
        <v>888</v>
      </c>
      <c r="SZE29" s="152" t="s">
        <v>888</v>
      </c>
      <c r="SZF29" s="152" t="s">
        <v>888</v>
      </c>
      <c r="SZG29" s="152" t="s">
        <v>888</v>
      </c>
      <c r="SZH29" s="152" t="s">
        <v>888</v>
      </c>
      <c r="SZI29" s="152" t="s">
        <v>888</v>
      </c>
      <c r="SZJ29" s="152" t="s">
        <v>888</v>
      </c>
      <c r="SZK29" s="152" t="s">
        <v>888</v>
      </c>
      <c r="SZL29" s="152" t="s">
        <v>888</v>
      </c>
      <c r="SZM29" s="152" t="s">
        <v>888</v>
      </c>
      <c r="SZN29" s="152" t="s">
        <v>888</v>
      </c>
      <c r="SZO29" s="152" t="s">
        <v>888</v>
      </c>
      <c r="SZP29" s="152" t="s">
        <v>888</v>
      </c>
      <c r="SZQ29" s="152" t="s">
        <v>888</v>
      </c>
      <c r="SZR29" s="152" t="s">
        <v>888</v>
      </c>
      <c r="SZS29" s="152" t="s">
        <v>888</v>
      </c>
      <c r="SZT29" s="152" t="s">
        <v>888</v>
      </c>
      <c r="SZU29" s="152" t="s">
        <v>888</v>
      </c>
      <c r="SZV29" s="152" t="s">
        <v>888</v>
      </c>
      <c r="SZW29" s="152" t="s">
        <v>888</v>
      </c>
      <c r="SZX29" s="152" t="s">
        <v>888</v>
      </c>
      <c r="SZY29" s="152" t="s">
        <v>888</v>
      </c>
      <c r="SZZ29" s="152" t="s">
        <v>888</v>
      </c>
      <c r="TAA29" s="152" t="s">
        <v>888</v>
      </c>
      <c r="TAB29" s="152" t="s">
        <v>888</v>
      </c>
      <c r="TAC29" s="152" t="s">
        <v>888</v>
      </c>
      <c r="TAD29" s="152" t="s">
        <v>888</v>
      </c>
      <c r="TAE29" s="152" t="s">
        <v>888</v>
      </c>
      <c r="TAF29" s="152" t="s">
        <v>888</v>
      </c>
      <c r="TAG29" s="152" t="s">
        <v>888</v>
      </c>
      <c r="TAH29" s="152" t="s">
        <v>888</v>
      </c>
      <c r="TAI29" s="152" t="s">
        <v>888</v>
      </c>
      <c r="TAJ29" s="152" t="s">
        <v>888</v>
      </c>
      <c r="TAK29" s="152" t="s">
        <v>888</v>
      </c>
      <c r="TAL29" s="152" t="s">
        <v>888</v>
      </c>
      <c r="TAM29" s="152" t="s">
        <v>888</v>
      </c>
      <c r="TAN29" s="152" t="s">
        <v>888</v>
      </c>
      <c r="TAO29" s="152" t="s">
        <v>888</v>
      </c>
      <c r="TAP29" s="152" t="s">
        <v>888</v>
      </c>
      <c r="TAQ29" s="152" t="s">
        <v>888</v>
      </c>
      <c r="TAR29" s="152" t="s">
        <v>888</v>
      </c>
      <c r="TAS29" s="152" t="s">
        <v>888</v>
      </c>
      <c r="TAT29" s="152" t="s">
        <v>888</v>
      </c>
      <c r="TAU29" s="152" t="s">
        <v>888</v>
      </c>
      <c r="TAV29" s="152" t="s">
        <v>888</v>
      </c>
      <c r="TAW29" s="152" t="s">
        <v>888</v>
      </c>
      <c r="TAX29" s="152" t="s">
        <v>888</v>
      </c>
      <c r="TAY29" s="152" t="s">
        <v>888</v>
      </c>
      <c r="TAZ29" s="152" t="s">
        <v>888</v>
      </c>
      <c r="TBA29" s="152" t="s">
        <v>888</v>
      </c>
      <c r="TBB29" s="152" t="s">
        <v>888</v>
      </c>
      <c r="TBC29" s="152" t="s">
        <v>888</v>
      </c>
      <c r="TBD29" s="152" t="s">
        <v>888</v>
      </c>
      <c r="TBE29" s="152" t="s">
        <v>888</v>
      </c>
      <c r="TBF29" s="152" t="s">
        <v>888</v>
      </c>
      <c r="TBG29" s="152" t="s">
        <v>888</v>
      </c>
      <c r="TBH29" s="152" t="s">
        <v>888</v>
      </c>
      <c r="TBI29" s="152" t="s">
        <v>888</v>
      </c>
      <c r="TBJ29" s="152" t="s">
        <v>888</v>
      </c>
      <c r="TBK29" s="152" t="s">
        <v>888</v>
      </c>
      <c r="TBL29" s="152" t="s">
        <v>888</v>
      </c>
      <c r="TBM29" s="152" t="s">
        <v>888</v>
      </c>
      <c r="TBN29" s="152" t="s">
        <v>888</v>
      </c>
      <c r="TBO29" s="152" t="s">
        <v>888</v>
      </c>
      <c r="TBP29" s="152" t="s">
        <v>888</v>
      </c>
      <c r="TBQ29" s="152" t="s">
        <v>888</v>
      </c>
      <c r="TBR29" s="152" t="s">
        <v>888</v>
      </c>
      <c r="TBS29" s="152" t="s">
        <v>888</v>
      </c>
      <c r="TBT29" s="152" t="s">
        <v>888</v>
      </c>
      <c r="TBU29" s="152" t="s">
        <v>888</v>
      </c>
      <c r="TBV29" s="152" t="s">
        <v>888</v>
      </c>
      <c r="TBW29" s="152" t="s">
        <v>888</v>
      </c>
      <c r="TBX29" s="152" t="s">
        <v>888</v>
      </c>
      <c r="TBY29" s="152" t="s">
        <v>888</v>
      </c>
      <c r="TBZ29" s="152" t="s">
        <v>888</v>
      </c>
      <c r="TCA29" s="152" t="s">
        <v>888</v>
      </c>
      <c r="TCB29" s="152" t="s">
        <v>888</v>
      </c>
      <c r="TCC29" s="152" t="s">
        <v>888</v>
      </c>
      <c r="TCD29" s="152" t="s">
        <v>888</v>
      </c>
      <c r="TCE29" s="152" t="s">
        <v>888</v>
      </c>
      <c r="TCF29" s="152" t="s">
        <v>888</v>
      </c>
      <c r="TCG29" s="152" t="s">
        <v>888</v>
      </c>
      <c r="TCH29" s="152" t="s">
        <v>888</v>
      </c>
      <c r="TCI29" s="152" t="s">
        <v>888</v>
      </c>
      <c r="TCJ29" s="152" t="s">
        <v>888</v>
      </c>
      <c r="TCK29" s="152" t="s">
        <v>888</v>
      </c>
      <c r="TCL29" s="152" t="s">
        <v>888</v>
      </c>
      <c r="TCM29" s="152" t="s">
        <v>888</v>
      </c>
      <c r="TCN29" s="152" t="s">
        <v>888</v>
      </c>
      <c r="TCO29" s="152" t="s">
        <v>888</v>
      </c>
      <c r="TCP29" s="152" t="s">
        <v>888</v>
      </c>
      <c r="TCQ29" s="152" t="s">
        <v>888</v>
      </c>
      <c r="TCR29" s="152" t="s">
        <v>888</v>
      </c>
      <c r="TCS29" s="152" t="s">
        <v>888</v>
      </c>
      <c r="TCT29" s="152" t="s">
        <v>888</v>
      </c>
      <c r="TCU29" s="152" t="s">
        <v>888</v>
      </c>
      <c r="TCV29" s="152" t="s">
        <v>888</v>
      </c>
      <c r="TCW29" s="152" t="s">
        <v>888</v>
      </c>
      <c r="TCX29" s="152" t="s">
        <v>888</v>
      </c>
      <c r="TCY29" s="152" t="s">
        <v>888</v>
      </c>
      <c r="TCZ29" s="152" t="s">
        <v>888</v>
      </c>
      <c r="TDA29" s="152" t="s">
        <v>888</v>
      </c>
      <c r="TDB29" s="152" t="s">
        <v>888</v>
      </c>
      <c r="TDC29" s="152" t="s">
        <v>888</v>
      </c>
      <c r="TDD29" s="152" t="s">
        <v>888</v>
      </c>
      <c r="TDE29" s="152" t="s">
        <v>888</v>
      </c>
      <c r="TDF29" s="152" t="s">
        <v>888</v>
      </c>
      <c r="TDG29" s="152" t="s">
        <v>888</v>
      </c>
      <c r="TDH29" s="152" t="s">
        <v>888</v>
      </c>
      <c r="TDI29" s="152" t="s">
        <v>888</v>
      </c>
      <c r="TDJ29" s="152" t="s">
        <v>888</v>
      </c>
      <c r="TDK29" s="152" t="s">
        <v>888</v>
      </c>
      <c r="TDL29" s="152" t="s">
        <v>888</v>
      </c>
      <c r="TDM29" s="152" t="s">
        <v>888</v>
      </c>
      <c r="TDN29" s="152" t="s">
        <v>888</v>
      </c>
      <c r="TDO29" s="152" t="s">
        <v>888</v>
      </c>
      <c r="TDP29" s="152" t="s">
        <v>888</v>
      </c>
      <c r="TDQ29" s="152" t="s">
        <v>888</v>
      </c>
      <c r="TDR29" s="152" t="s">
        <v>888</v>
      </c>
      <c r="TDS29" s="152" t="s">
        <v>888</v>
      </c>
      <c r="TDT29" s="152" t="s">
        <v>888</v>
      </c>
      <c r="TDU29" s="152" t="s">
        <v>888</v>
      </c>
      <c r="TDV29" s="152" t="s">
        <v>888</v>
      </c>
      <c r="TDW29" s="152" t="s">
        <v>888</v>
      </c>
      <c r="TDX29" s="152" t="s">
        <v>888</v>
      </c>
      <c r="TDY29" s="152" t="s">
        <v>888</v>
      </c>
      <c r="TDZ29" s="152" t="s">
        <v>888</v>
      </c>
      <c r="TEA29" s="152" t="s">
        <v>888</v>
      </c>
      <c r="TEB29" s="152" t="s">
        <v>888</v>
      </c>
      <c r="TEC29" s="152" t="s">
        <v>888</v>
      </c>
      <c r="TED29" s="152" t="s">
        <v>888</v>
      </c>
      <c r="TEE29" s="152" t="s">
        <v>888</v>
      </c>
      <c r="TEF29" s="152" t="s">
        <v>888</v>
      </c>
      <c r="TEG29" s="152" t="s">
        <v>888</v>
      </c>
      <c r="TEH29" s="152" t="s">
        <v>888</v>
      </c>
      <c r="TEI29" s="152" t="s">
        <v>888</v>
      </c>
      <c r="TEJ29" s="152" t="s">
        <v>888</v>
      </c>
      <c r="TEK29" s="152" t="s">
        <v>888</v>
      </c>
      <c r="TEL29" s="152" t="s">
        <v>888</v>
      </c>
      <c r="TEM29" s="152" t="s">
        <v>888</v>
      </c>
      <c r="TEN29" s="152" t="s">
        <v>888</v>
      </c>
      <c r="TEO29" s="152" t="s">
        <v>888</v>
      </c>
      <c r="TEP29" s="152" t="s">
        <v>888</v>
      </c>
      <c r="TEQ29" s="152" t="s">
        <v>888</v>
      </c>
      <c r="TER29" s="152" t="s">
        <v>888</v>
      </c>
      <c r="TES29" s="152" t="s">
        <v>888</v>
      </c>
      <c r="TET29" s="152" t="s">
        <v>888</v>
      </c>
      <c r="TEU29" s="152" t="s">
        <v>888</v>
      </c>
      <c r="TEV29" s="152" t="s">
        <v>888</v>
      </c>
      <c r="TEW29" s="152" t="s">
        <v>888</v>
      </c>
      <c r="TEX29" s="152" t="s">
        <v>888</v>
      </c>
      <c r="TEY29" s="152" t="s">
        <v>888</v>
      </c>
      <c r="TEZ29" s="152" t="s">
        <v>888</v>
      </c>
      <c r="TFA29" s="152" t="s">
        <v>888</v>
      </c>
      <c r="TFB29" s="152" t="s">
        <v>888</v>
      </c>
      <c r="TFC29" s="152" t="s">
        <v>888</v>
      </c>
      <c r="TFD29" s="152" t="s">
        <v>888</v>
      </c>
      <c r="TFE29" s="152" t="s">
        <v>888</v>
      </c>
      <c r="TFF29" s="152" t="s">
        <v>888</v>
      </c>
      <c r="TFG29" s="152" t="s">
        <v>888</v>
      </c>
      <c r="TFH29" s="152" t="s">
        <v>888</v>
      </c>
      <c r="TFI29" s="152" t="s">
        <v>888</v>
      </c>
      <c r="TFJ29" s="152" t="s">
        <v>888</v>
      </c>
      <c r="TFK29" s="152" t="s">
        <v>888</v>
      </c>
      <c r="TFL29" s="152" t="s">
        <v>888</v>
      </c>
      <c r="TFM29" s="152" t="s">
        <v>888</v>
      </c>
      <c r="TFN29" s="152" t="s">
        <v>888</v>
      </c>
      <c r="TFO29" s="152" t="s">
        <v>888</v>
      </c>
      <c r="TFP29" s="152" t="s">
        <v>888</v>
      </c>
      <c r="TFQ29" s="152" t="s">
        <v>888</v>
      </c>
      <c r="TFR29" s="152" t="s">
        <v>888</v>
      </c>
      <c r="TFS29" s="152" t="s">
        <v>888</v>
      </c>
      <c r="TFT29" s="152" t="s">
        <v>888</v>
      </c>
      <c r="TFU29" s="152" t="s">
        <v>888</v>
      </c>
      <c r="TFV29" s="152" t="s">
        <v>888</v>
      </c>
      <c r="TFW29" s="152" t="s">
        <v>888</v>
      </c>
      <c r="TFX29" s="152" t="s">
        <v>888</v>
      </c>
      <c r="TFY29" s="152" t="s">
        <v>888</v>
      </c>
      <c r="TFZ29" s="152" t="s">
        <v>888</v>
      </c>
      <c r="TGA29" s="152" t="s">
        <v>888</v>
      </c>
      <c r="TGB29" s="152" t="s">
        <v>888</v>
      </c>
      <c r="TGC29" s="152" t="s">
        <v>888</v>
      </c>
      <c r="TGD29" s="152" t="s">
        <v>888</v>
      </c>
      <c r="TGE29" s="152" t="s">
        <v>888</v>
      </c>
      <c r="TGF29" s="152" t="s">
        <v>888</v>
      </c>
      <c r="TGG29" s="152" t="s">
        <v>888</v>
      </c>
      <c r="TGH29" s="152" t="s">
        <v>888</v>
      </c>
      <c r="TGI29" s="152" t="s">
        <v>888</v>
      </c>
      <c r="TGJ29" s="152" t="s">
        <v>888</v>
      </c>
      <c r="TGK29" s="152" t="s">
        <v>888</v>
      </c>
      <c r="TGL29" s="152" t="s">
        <v>888</v>
      </c>
      <c r="TGM29" s="152" t="s">
        <v>888</v>
      </c>
      <c r="TGN29" s="152" t="s">
        <v>888</v>
      </c>
      <c r="TGO29" s="152" t="s">
        <v>888</v>
      </c>
      <c r="TGP29" s="152" t="s">
        <v>888</v>
      </c>
      <c r="TGQ29" s="152" t="s">
        <v>888</v>
      </c>
      <c r="TGR29" s="152" t="s">
        <v>888</v>
      </c>
      <c r="TGS29" s="152" t="s">
        <v>888</v>
      </c>
      <c r="TGT29" s="152" t="s">
        <v>888</v>
      </c>
      <c r="TGU29" s="152" t="s">
        <v>888</v>
      </c>
      <c r="TGV29" s="152" t="s">
        <v>888</v>
      </c>
      <c r="TGW29" s="152" t="s">
        <v>888</v>
      </c>
      <c r="TGX29" s="152" t="s">
        <v>888</v>
      </c>
      <c r="TGY29" s="152" t="s">
        <v>888</v>
      </c>
      <c r="TGZ29" s="152" t="s">
        <v>888</v>
      </c>
      <c r="THA29" s="152" t="s">
        <v>888</v>
      </c>
      <c r="THB29" s="152" t="s">
        <v>888</v>
      </c>
      <c r="THC29" s="152" t="s">
        <v>888</v>
      </c>
      <c r="THD29" s="152" t="s">
        <v>888</v>
      </c>
      <c r="THE29" s="152" t="s">
        <v>888</v>
      </c>
      <c r="THF29" s="152" t="s">
        <v>888</v>
      </c>
      <c r="THG29" s="152" t="s">
        <v>888</v>
      </c>
      <c r="THH29" s="152" t="s">
        <v>888</v>
      </c>
      <c r="THI29" s="152" t="s">
        <v>888</v>
      </c>
      <c r="THJ29" s="152" t="s">
        <v>888</v>
      </c>
      <c r="THK29" s="152" t="s">
        <v>888</v>
      </c>
      <c r="THL29" s="152" t="s">
        <v>888</v>
      </c>
      <c r="THM29" s="152" t="s">
        <v>888</v>
      </c>
      <c r="THN29" s="152" t="s">
        <v>888</v>
      </c>
      <c r="THO29" s="152" t="s">
        <v>888</v>
      </c>
      <c r="THP29" s="152" t="s">
        <v>888</v>
      </c>
      <c r="THQ29" s="152" t="s">
        <v>888</v>
      </c>
      <c r="THR29" s="152" t="s">
        <v>888</v>
      </c>
      <c r="THS29" s="152" t="s">
        <v>888</v>
      </c>
      <c r="THT29" s="152" t="s">
        <v>888</v>
      </c>
      <c r="THU29" s="152" t="s">
        <v>888</v>
      </c>
      <c r="THV29" s="152" t="s">
        <v>888</v>
      </c>
      <c r="THW29" s="152" t="s">
        <v>888</v>
      </c>
      <c r="THX29" s="152" t="s">
        <v>888</v>
      </c>
      <c r="THY29" s="152" t="s">
        <v>888</v>
      </c>
      <c r="THZ29" s="152" t="s">
        <v>888</v>
      </c>
      <c r="TIA29" s="152" t="s">
        <v>888</v>
      </c>
      <c r="TIB29" s="152" t="s">
        <v>888</v>
      </c>
      <c r="TIC29" s="152" t="s">
        <v>888</v>
      </c>
      <c r="TID29" s="152" t="s">
        <v>888</v>
      </c>
      <c r="TIE29" s="152" t="s">
        <v>888</v>
      </c>
      <c r="TIF29" s="152" t="s">
        <v>888</v>
      </c>
      <c r="TIG29" s="152" t="s">
        <v>888</v>
      </c>
      <c r="TIH29" s="152" t="s">
        <v>888</v>
      </c>
      <c r="TII29" s="152" t="s">
        <v>888</v>
      </c>
      <c r="TIJ29" s="152" t="s">
        <v>888</v>
      </c>
      <c r="TIK29" s="152" t="s">
        <v>888</v>
      </c>
      <c r="TIL29" s="152" t="s">
        <v>888</v>
      </c>
      <c r="TIM29" s="152" t="s">
        <v>888</v>
      </c>
      <c r="TIN29" s="152" t="s">
        <v>888</v>
      </c>
      <c r="TIO29" s="152" t="s">
        <v>888</v>
      </c>
      <c r="TIP29" s="152" t="s">
        <v>888</v>
      </c>
      <c r="TIQ29" s="152" t="s">
        <v>888</v>
      </c>
      <c r="TIR29" s="152" t="s">
        <v>888</v>
      </c>
      <c r="TIS29" s="152" t="s">
        <v>888</v>
      </c>
      <c r="TIT29" s="152" t="s">
        <v>888</v>
      </c>
      <c r="TIU29" s="152" t="s">
        <v>888</v>
      </c>
      <c r="TIV29" s="152" t="s">
        <v>888</v>
      </c>
      <c r="TIW29" s="152" t="s">
        <v>888</v>
      </c>
      <c r="TIX29" s="152" t="s">
        <v>888</v>
      </c>
      <c r="TIY29" s="152" t="s">
        <v>888</v>
      </c>
      <c r="TIZ29" s="152" t="s">
        <v>888</v>
      </c>
      <c r="TJA29" s="152" t="s">
        <v>888</v>
      </c>
      <c r="TJB29" s="152" t="s">
        <v>888</v>
      </c>
      <c r="TJC29" s="152" t="s">
        <v>888</v>
      </c>
      <c r="TJD29" s="152" t="s">
        <v>888</v>
      </c>
      <c r="TJE29" s="152" t="s">
        <v>888</v>
      </c>
      <c r="TJF29" s="152" t="s">
        <v>888</v>
      </c>
      <c r="TJG29" s="152" t="s">
        <v>888</v>
      </c>
      <c r="TJH29" s="152" t="s">
        <v>888</v>
      </c>
      <c r="TJI29" s="152" t="s">
        <v>888</v>
      </c>
      <c r="TJJ29" s="152" t="s">
        <v>888</v>
      </c>
      <c r="TJK29" s="152" t="s">
        <v>888</v>
      </c>
      <c r="TJL29" s="152" t="s">
        <v>888</v>
      </c>
      <c r="TJM29" s="152" t="s">
        <v>888</v>
      </c>
      <c r="TJN29" s="152" t="s">
        <v>888</v>
      </c>
      <c r="TJO29" s="152" t="s">
        <v>888</v>
      </c>
      <c r="TJP29" s="152" t="s">
        <v>888</v>
      </c>
      <c r="TJQ29" s="152" t="s">
        <v>888</v>
      </c>
      <c r="TJR29" s="152" t="s">
        <v>888</v>
      </c>
      <c r="TJS29" s="152" t="s">
        <v>888</v>
      </c>
      <c r="TJT29" s="152" t="s">
        <v>888</v>
      </c>
      <c r="TJU29" s="152" t="s">
        <v>888</v>
      </c>
      <c r="TJV29" s="152" t="s">
        <v>888</v>
      </c>
      <c r="TJW29" s="152" t="s">
        <v>888</v>
      </c>
      <c r="TJX29" s="152" t="s">
        <v>888</v>
      </c>
      <c r="TJY29" s="152" t="s">
        <v>888</v>
      </c>
      <c r="TJZ29" s="152" t="s">
        <v>888</v>
      </c>
      <c r="TKA29" s="152" t="s">
        <v>888</v>
      </c>
      <c r="TKB29" s="152" t="s">
        <v>888</v>
      </c>
      <c r="TKC29" s="152" t="s">
        <v>888</v>
      </c>
      <c r="TKD29" s="152" t="s">
        <v>888</v>
      </c>
      <c r="TKE29" s="152" t="s">
        <v>888</v>
      </c>
      <c r="TKF29" s="152" t="s">
        <v>888</v>
      </c>
      <c r="TKG29" s="152" t="s">
        <v>888</v>
      </c>
      <c r="TKH29" s="152" t="s">
        <v>888</v>
      </c>
      <c r="TKI29" s="152" t="s">
        <v>888</v>
      </c>
      <c r="TKJ29" s="152" t="s">
        <v>888</v>
      </c>
      <c r="TKK29" s="152" t="s">
        <v>888</v>
      </c>
      <c r="TKL29" s="152" t="s">
        <v>888</v>
      </c>
      <c r="TKM29" s="152" t="s">
        <v>888</v>
      </c>
      <c r="TKN29" s="152" t="s">
        <v>888</v>
      </c>
      <c r="TKO29" s="152" t="s">
        <v>888</v>
      </c>
      <c r="TKP29" s="152" t="s">
        <v>888</v>
      </c>
      <c r="TKQ29" s="152" t="s">
        <v>888</v>
      </c>
      <c r="TKR29" s="152" t="s">
        <v>888</v>
      </c>
      <c r="TKS29" s="152" t="s">
        <v>888</v>
      </c>
      <c r="TKT29" s="152" t="s">
        <v>888</v>
      </c>
      <c r="TKU29" s="152" t="s">
        <v>888</v>
      </c>
      <c r="TKV29" s="152" t="s">
        <v>888</v>
      </c>
      <c r="TKW29" s="152" t="s">
        <v>888</v>
      </c>
      <c r="TKX29" s="152" t="s">
        <v>888</v>
      </c>
      <c r="TKY29" s="152" t="s">
        <v>888</v>
      </c>
      <c r="TKZ29" s="152" t="s">
        <v>888</v>
      </c>
      <c r="TLA29" s="152" t="s">
        <v>888</v>
      </c>
      <c r="TLB29" s="152" t="s">
        <v>888</v>
      </c>
      <c r="TLC29" s="152" t="s">
        <v>888</v>
      </c>
      <c r="TLD29" s="152" t="s">
        <v>888</v>
      </c>
      <c r="TLE29" s="152" t="s">
        <v>888</v>
      </c>
      <c r="TLF29" s="152" t="s">
        <v>888</v>
      </c>
      <c r="TLG29" s="152" t="s">
        <v>888</v>
      </c>
      <c r="TLH29" s="152" t="s">
        <v>888</v>
      </c>
      <c r="TLI29" s="152" t="s">
        <v>888</v>
      </c>
      <c r="TLJ29" s="152" t="s">
        <v>888</v>
      </c>
      <c r="TLK29" s="152" t="s">
        <v>888</v>
      </c>
      <c r="TLL29" s="152" t="s">
        <v>888</v>
      </c>
      <c r="TLM29" s="152" t="s">
        <v>888</v>
      </c>
      <c r="TLN29" s="152" t="s">
        <v>888</v>
      </c>
      <c r="TLO29" s="152" t="s">
        <v>888</v>
      </c>
      <c r="TLP29" s="152" t="s">
        <v>888</v>
      </c>
      <c r="TLQ29" s="152" t="s">
        <v>888</v>
      </c>
      <c r="TLR29" s="152" t="s">
        <v>888</v>
      </c>
      <c r="TLS29" s="152" t="s">
        <v>888</v>
      </c>
      <c r="TLT29" s="152" t="s">
        <v>888</v>
      </c>
      <c r="TLU29" s="152" t="s">
        <v>888</v>
      </c>
      <c r="TLV29" s="152" t="s">
        <v>888</v>
      </c>
      <c r="TLW29" s="152" t="s">
        <v>888</v>
      </c>
      <c r="TLX29" s="152" t="s">
        <v>888</v>
      </c>
      <c r="TLY29" s="152" t="s">
        <v>888</v>
      </c>
      <c r="TLZ29" s="152" t="s">
        <v>888</v>
      </c>
      <c r="TMA29" s="152" t="s">
        <v>888</v>
      </c>
      <c r="TMB29" s="152" t="s">
        <v>888</v>
      </c>
      <c r="TMC29" s="152" t="s">
        <v>888</v>
      </c>
      <c r="TMD29" s="152" t="s">
        <v>888</v>
      </c>
      <c r="TME29" s="152" t="s">
        <v>888</v>
      </c>
      <c r="TMF29" s="152" t="s">
        <v>888</v>
      </c>
      <c r="TMG29" s="152" t="s">
        <v>888</v>
      </c>
      <c r="TMH29" s="152" t="s">
        <v>888</v>
      </c>
      <c r="TMI29" s="152" t="s">
        <v>888</v>
      </c>
      <c r="TMJ29" s="152" t="s">
        <v>888</v>
      </c>
      <c r="TMK29" s="152" t="s">
        <v>888</v>
      </c>
      <c r="TML29" s="152" t="s">
        <v>888</v>
      </c>
      <c r="TMM29" s="152" t="s">
        <v>888</v>
      </c>
      <c r="TMN29" s="152" t="s">
        <v>888</v>
      </c>
      <c r="TMO29" s="152" t="s">
        <v>888</v>
      </c>
      <c r="TMP29" s="152" t="s">
        <v>888</v>
      </c>
      <c r="TMQ29" s="152" t="s">
        <v>888</v>
      </c>
      <c r="TMR29" s="152" t="s">
        <v>888</v>
      </c>
      <c r="TMS29" s="152" t="s">
        <v>888</v>
      </c>
      <c r="TMT29" s="152" t="s">
        <v>888</v>
      </c>
      <c r="TMU29" s="152" t="s">
        <v>888</v>
      </c>
      <c r="TMV29" s="152" t="s">
        <v>888</v>
      </c>
      <c r="TMW29" s="152" t="s">
        <v>888</v>
      </c>
      <c r="TMX29" s="152" t="s">
        <v>888</v>
      </c>
      <c r="TMY29" s="152" t="s">
        <v>888</v>
      </c>
      <c r="TMZ29" s="152" t="s">
        <v>888</v>
      </c>
      <c r="TNA29" s="152" t="s">
        <v>888</v>
      </c>
      <c r="TNB29" s="152" t="s">
        <v>888</v>
      </c>
      <c r="TNC29" s="152" t="s">
        <v>888</v>
      </c>
      <c r="TND29" s="152" t="s">
        <v>888</v>
      </c>
      <c r="TNE29" s="152" t="s">
        <v>888</v>
      </c>
      <c r="TNF29" s="152" t="s">
        <v>888</v>
      </c>
      <c r="TNG29" s="152" t="s">
        <v>888</v>
      </c>
      <c r="TNH29" s="152" t="s">
        <v>888</v>
      </c>
      <c r="TNI29" s="152" t="s">
        <v>888</v>
      </c>
      <c r="TNJ29" s="152" t="s">
        <v>888</v>
      </c>
      <c r="TNK29" s="152" t="s">
        <v>888</v>
      </c>
      <c r="TNL29" s="152" t="s">
        <v>888</v>
      </c>
      <c r="TNM29" s="152" t="s">
        <v>888</v>
      </c>
      <c r="TNN29" s="152" t="s">
        <v>888</v>
      </c>
      <c r="TNO29" s="152" t="s">
        <v>888</v>
      </c>
      <c r="TNP29" s="152" t="s">
        <v>888</v>
      </c>
      <c r="TNQ29" s="152" t="s">
        <v>888</v>
      </c>
      <c r="TNR29" s="152" t="s">
        <v>888</v>
      </c>
      <c r="TNS29" s="152" t="s">
        <v>888</v>
      </c>
      <c r="TNT29" s="152" t="s">
        <v>888</v>
      </c>
      <c r="TNU29" s="152" t="s">
        <v>888</v>
      </c>
      <c r="TNV29" s="152" t="s">
        <v>888</v>
      </c>
      <c r="TNW29" s="152" t="s">
        <v>888</v>
      </c>
      <c r="TNX29" s="152" t="s">
        <v>888</v>
      </c>
      <c r="TNY29" s="152" t="s">
        <v>888</v>
      </c>
      <c r="TNZ29" s="152" t="s">
        <v>888</v>
      </c>
      <c r="TOA29" s="152" t="s">
        <v>888</v>
      </c>
      <c r="TOB29" s="152" t="s">
        <v>888</v>
      </c>
      <c r="TOC29" s="152" t="s">
        <v>888</v>
      </c>
      <c r="TOD29" s="152" t="s">
        <v>888</v>
      </c>
      <c r="TOE29" s="152" t="s">
        <v>888</v>
      </c>
      <c r="TOF29" s="152" t="s">
        <v>888</v>
      </c>
      <c r="TOG29" s="152" t="s">
        <v>888</v>
      </c>
      <c r="TOH29" s="152" t="s">
        <v>888</v>
      </c>
      <c r="TOI29" s="152" t="s">
        <v>888</v>
      </c>
      <c r="TOJ29" s="152" t="s">
        <v>888</v>
      </c>
      <c r="TOK29" s="152" t="s">
        <v>888</v>
      </c>
      <c r="TOL29" s="152" t="s">
        <v>888</v>
      </c>
      <c r="TOM29" s="152" t="s">
        <v>888</v>
      </c>
      <c r="TON29" s="152" t="s">
        <v>888</v>
      </c>
      <c r="TOO29" s="152" t="s">
        <v>888</v>
      </c>
      <c r="TOP29" s="152" t="s">
        <v>888</v>
      </c>
      <c r="TOQ29" s="152" t="s">
        <v>888</v>
      </c>
      <c r="TOR29" s="152" t="s">
        <v>888</v>
      </c>
      <c r="TOS29" s="152" t="s">
        <v>888</v>
      </c>
      <c r="TOT29" s="152" t="s">
        <v>888</v>
      </c>
      <c r="TOU29" s="152" t="s">
        <v>888</v>
      </c>
      <c r="TOV29" s="152" t="s">
        <v>888</v>
      </c>
      <c r="TOW29" s="152" t="s">
        <v>888</v>
      </c>
      <c r="TOX29" s="152" t="s">
        <v>888</v>
      </c>
      <c r="TOY29" s="152" t="s">
        <v>888</v>
      </c>
      <c r="TOZ29" s="152" t="s">
        <v>888</v>
      </c>
      <c r="TPA29" s="152" t="s">
        <v>888</v>
      </c>
      <c r="TPB29" s="152" t="s">
        <v>888</v>
      </c>
      <c r="TPC29" s="152" t="s">
        <v>888</v>
      </c>
      <c r="TPD29" s="152" t="s">
        <v>888</v>
      </c>
      <c r="TPE29" s="152" t="s">
        <v>888</v>
      </c>
      <c r="TPF29" s="152" t="s">
        <v>888</v>
      </c>
      <c r="TPG29" s="152" t="s">
        <v>888</v>
      </c>
      <c r="TPH29" s="152" t="s">
        <v>888</v>
      </c>
      <c r="TPI29" s="152" t="s">
        <v>888</v>
      </c>
      <c r="TPJ29" s="152" t="s">
        <v>888</v>
      </c>
      <c r="TPK29" s="152" t="s">
        <v>888</v>
      </c>
      <c r="TPL29" s="152" t="s">
        <v>888</v>
      </c>
      <c r="TPM29" s="152" t="s">
        <v>888</v>
      </c>
      <c r="TPN29" s="152" t="s">
        <v>888</v>
      </c>
      <c r="TPO29" s="152" t="s">
        <v>888</v>
      </c>
      <c r="TPP29" s="152" t="s">
        <v>888</v>
      </c>
      <c r="TPQ29" s="152" t="s">
        <v>888</v>
      </c>
      <c r="TPR29" s="152" t="s">
        <v>888</v>
      </c>
      <c r="TPS29" s="152" t="s">
        <v>888</v>
      </c>
      <c r="TPT29" s="152" t="s">
        <v>888</v>
      </c>
      <c r="TPU29" s="152" t="s">
        <v>888</v>
      </c>
      <c r="TPV29" s="152" t="s">
        <v>888</v>
      </c>
      <c r="TPW29" s="152" t="s">
        <v>888</v>
      </c>
      <c r="TPX29" s="152" t="s">
        <v>888</v>
      </c>
      <c r="TPY29" s="152" t="s">
        <v>888</v>
      </c>
      <c r="TPZ29" s="152" t="s">
        <v>888</v>
      </c>
      <c r="TQA29" s="152" t="s">
        <v>888</v>
      </c>
      <c r="TQB29" s="152" t="s">
        <v>888</v>
      </c>
      <c r="TQC29" s="152" t="s">
        <v>888</v>
      </c>
      <c r="TQD29" s="152" t="s">
        <v>888</v>
      </c>
      <c r="TQE29" s="152" t="s">
        <v>888</v>
      </c>
      <c r="TQF29" s="152" t="s">
        <v>888</v>
      </c>
      <c r="TQG29" s="152" t="s">
        <v>888</v>
      </c>
      <c r="TQH29" s="152" t="s">
        <v>888</v>
      </c>
      <c r="TQI29" s="152" t="s">
        <v>888</v>
      </c>
      <c r="TQJ29" s="152" t="s">
        <v>888</v>
      </c>
      <c r="TQK29" s="152" t="s">
        <v>888</v>
      </c>
      <c r="TQL29" s="152" t="s">
        <v>888</v>
      </c>
      <c r="TQM29" s="152" t="s">
        <v>888</v>
      </c>
      <c r="TQN29" s="152" t="s">
        <v>888</v>
      </c>
      <c r="TQO29" s="152" t="s">
        <v>888</v>
      </c>
      <c r="TQP29" s="152" t="s">
        <v>888</v>
      </c>
      <c r="TQQ29" s="152" t="s">
        <v>888</v>
      </c>
      <c r="TQR29" s="152" t="s">
        <v>888</v>
      </c>
      <c r="TQS29" s="152" t="s">
        <v>888</v>
      </c>
      <c r="TQT29" s="152" t="s">
        <v>888</v>
      </c>
      <c r="TQU29" s="152" t="s">
        <v>888</v>
      </c>
      <c r="TQV29" s="152" t="s">
        <v>888</v>
      </c>
      <c r="TQW29" s="152" t="s">
        <v>888</v>
      </c>
      <c r="TQX29" s="152" t="s">
        <v>888</v>
      </c>
      <c r="TQY29" s="152" t="s">
        <v>888</v>
      </c>
      <c r="TQZ29" s="152" t="s">
        <v>888</v>
      </c>
      <c r="TRA29" s="152" t="s">
        <v>888</v>
      </c>
      <c r="TRB29" s="152" t="s">
        <v>888</v>
      </c>
      <c r="TRC29" s="152" t="s">
        <v>888</v>
      </c>
      <c r="TRD29" s="152" t="s">
        <v>888</v>
      </c>
      <c r="TRE29" s="152" t="s">
        <v>888</v>
      </c>
      <c r="TRF29" s="152" t="s">
        <v>888</v>
      </c>
      <c r="TRG29" s="152" t="s">
        <v>888</v>
      </c>
      <c r="TRH29" s="152" t="s">
        <v>888</v>
      </c>
      <c r="TRI29" s="152" t="s">
        <v>888</v>
      </c>
      <c r="TRJ29" s="152" t="s">
        <v>888</v>
      </c>
      <c r="TRK29" s="152" t="s">
        <v>888</v>
      </c>
      <c r="TRL29" s="152" t="s">
        <v>888</v>
      </c>
      <c r="TRM29" s="152" t="s">
        <v>888</v>
      </c>
      <c r="TRN29" s="152" t="s">
        <v>888</v>
      </c>
      <c r="TRO29" s="152" t="s">
        <v>888</v>
      </c>
      <c r="TRP29" s="152" t="s">
        <v>888</v>
      </c>
      <c r="TRQ29" s="152" t="s">
        <v>888</v>
      </c>
      <c r="TRR29" s="152" t="s">
        <v>888</v>
      </c>
      <c r="TRS29" s="152" t="s">
        <v>888</v>
      </c>
      <c r="TRT29" s="152" t="s">
        <v>888</v>
      </c>
      <c r="TRU29" s="152" t="s">
        <v>888</v>
      </c>
      <c r="TRV29" s="152" t="s">
        <v>888</v>
      </c>
      <c r="TRW29" s="152" t="s">
        <v>888</v>
      </c>
      <c r="TRX29" s="152" t="s">
        <v>888</v>
      </c>
      <c r="TRY29" s="152" t="s">
        <v>888</v>
      </c>
      <c r="TRZ29" s="152" t="s">
        <v>888</v>
      </c>
      <c r="TSA29" s="152" t="s">
        <v>888</v>
      </c>
      <c r="TSB29" s="152" t="s">
        <v>888</v>
      </c>
      <c r="TSC29" s="152" t="s">
        <v>888</v>
      </c>
      <c r="TSD29" s="152" t="s">
        <v>888</v>
      </c>
      <c r="TSE29" s="152" t="s">
        <v>888</v>
      </c>
      <c r="TSF29" s="152" t="s">
        <v>888</v>
      </c>
      <c r="TSG29" s="152" t="s">
        <v>888</v>
      </c>
      <c r="TSH29" s="152" t="s">
        <v>888</v>
      </c>
      <c r="TSI29" s="152" t="s">
        <v>888</v>
      </c>
      <c r="TSJ29" s="152" t="s">
        <v>888</v>
      </c>
      <c r="TSK29" s="152" t="s">
        <v>888</v>
      </c>
      <c r="TSL29" s="152" t="s">
        <v>888</v>
      </c>
      <c r="TSM29" s="152" t="s">
        <v>888</v>
      </c>
      <c r="TSN29" s="152" t="s">
        <v>888</v>
      </c>
      <c r="TSO29" s="152" t="s">
        <v>888</v>
      </c>
      <c r="TSP29" s="152" t="s">
        <v>888</v>
      </c>
      <c r="TSQ29" s="152" t="s">
        <v>888</v>
      </c>
      <c r="TSR29" s="152" t="s">
        <v>888</v>
      </c>
      <c r="TSS29" s="152" t="s">
        <v>888</v>
      </c>
      <c r="TST29" s="152" t="s">
        <v>888</v>
      </c>
      <c r="TSU29" s="152" t="s">
        <v>888</v>
      </c>
      <c r="TSV29" s="152" t="s">
        <v>888</v>
      </c>
      <c r="TSW29" s="152" t="s">
        <v>888</v>
      </c>
      <c r="TSX29" s="152" t="s">
        <v>888</v>
      </c>
      <c r="TSY29" s="152" t="s">
        <v>888</v>
      </c>
      <c r="TSZ29" s="152" t="s">
        <v>888</v>
      </c>
      <c r="TTA29" s="152" t="s">
        <v>888</v>
      </c>
      <c r="TTB29" s="152" t="s">
        <v>888</v>
      </c>
      <c r="TTC29" s="152" t="s">
        <v>888</v>
      </c>
      <c r="TTD29" s="152" t="s">
        <v>888</v>
      </c>
      <c r="TTE29" s="152" t="s">
        <v>888</v>
      </c>
      <c r="TTF29" s="152" t="s">
        <v>888</v>
      </c>
      <c r="TTG29" s="152" t="s">
        <v>888</v>
      </c>
      <c r="TTH29" s="152" t="s">
        <v>888</v>
      </c>
      <c r="TTI29" s="152" t="s">
        <v>888</v>
      </c>
      <c r="TTJ29" s="152" t="s">
        <v>888</v>
      </c>
      <c r="TTK29" s="152" t="s">
        <v>888</v>
      </c>
      <c r="TTL29" s="152" t="s">
        <v>888</v>
      </c>
      <c r="TTM29" s="152" t="s">
        <v>888</v>
      </c>
      <c r="TTN29" s="152" t="s">
        <v>888</v>
      </c>
      <c r="TTO29" s="152" t="s">
        <v>888</v>
      </c>
      <c r="TTP29" s="152" t="s">
        <v>888</v>
      </c>
      <c r="TTQ29" s="152" t="s">
        <v>888</v>
      </c>
      <c r="TTR29" s="152" t="s">
        <v>888</v>
      </c>
      <c r="TTS29" s="152" t="s">
        <v>888</v>
      </c>
      <c r="TTT29" s="152" t="s">
        <v>888</v>
      </c>
      <c r="TTU29" s="152" t="s">
        <v>888</v>
      </c>
      <c r="TTV29" s="152" t="s">
        <v>888</v>
      </c>
      <c r="TTW29" s="152" t="s">
        <v>888</v>
      </c>
      <c r="TTX29" s="152" t="s">
        <v>888</v>
      </c>
      <c r="TTY29" s="152" t="s">
        <v>888</v>
      </c>
      <c r="TTZ29" s="152" t="s">
        <v>888</v>
      </c>
      <c r="TUA29" s="152" t="s">
        <v>888</v>
      </c>
      <c r="TUB29" s="152" t="s">
        <v>888</v>
      </c>
      <c r="TUC29" s="152" t="s">
        <v>888</v>
      </c>
      <c r="TUD29" s="152" t="s">
        <v>888</v>
      </c>
      <c r="TUE29" s="152" t="s">
        <v>888</v>
      </c>
      <c r="TUF29" s="152" t="s">
        <v>888</v>
      </c>
      <c r="TUG29" s="152" t="s">
        <v>888</v>
      </c>
      <c r="TUH29" s="152" t="s">
        <v>888</v>
      </c>
      <c r="TUI29" s="152" t="s">
        <v>888</v>
      </c>
      <c r="TUJ29" s="152" t="s">
        <v>888</v>
      </c>
      <c r="TUK29" s="152" t="s">
        <v>888</v>
      </c>
      <c r="TUL29" s="152" t="s">
        <v>888</v>
      </c>
      <c r="TUM29" s="152" t="s">
        <v>888</v>
      </c>
      <c r="TUN29" s="152" t="s">
        <v>888</v>
      </c>
      <c r="TUO29" s="152" t="s">
        <v>888</v>
      </c>
      <c r="TUP29" s="152" t="s">
        <v>888</v>
      </c>
      <c r="TUQ29" s="152" t="s">
        <v>888</v>
      </c>
      <c r="TUR29" s="152" t="s">
        <v>888</v>
      </c>
      <c r="TUS29" s="152" t="s">
        <v>888</v>
      </c>
      <c r="TUT29" s="152" t="s">
        <v>888</v>
      </c>
      <c r="TUU29" s="152" t="s">
        <v>888</v>
      </c>
      <c r="TUV29" s="152" t="s">
        <v>888</v>
      </c>
      <c r="TUW29" s="152" t="s">
        <v>888</v>
      </c>
      <c r="TUX29" s="152" t="s">
        <v>888</v>
      </c>
      <c r="TUY29" s="152" t="s">
        <v>888</v>
      </c>
      <c r="TUZ29" s="152" t="s">
        <v>888</v>
      </c>
      <c r="TVA29" s="152" t="s">
        <v>888</v>
      </c>
      <c r="TVB29" s="152" t="s">
        <v>888</v>
      </c>
      <c r="TVC29" s="152" t="s">
        <v>888</v>
      </c>
      <c r="TVD29" s="152" t="s">
        <v>888</v>
      </c>
      <c r="TVE29" s="152" t="s">
        <v>888</v>
      </c>
      <c r="TVF29" s="152" t="s">
        <v>888</v>
      </c>
      <c r="TVG29" s="152" t="s">
        <v>888</v>
      </c>
      <c r="TVH29" s="152" t="s">
        <v>888</v>
      </c>
      <c r="TVI29" s="152" t="s">
        <v>888</v>
      </c>
      <c r="TVJ29" s="152" t="s">
        <v>888</v>
      </c>
      <c r="TVK29" s="152" t="s">
        <v>888</v>
      </c>
      <c r="TVL29" s="152" t="s">
        <v>888</v>
      </c>
      <c r="TVM29" s="152" t="s">
        <v>888</v>
      </c>
      <c r="TVN29" s="152" t="s">
        <v>888</v>
      </c>
      <c r="TVO29" s="152" t="s">
        <v>888</v>
      </c>
      <c r="TVP29" s="152" t="s">
        <v>888</v>
      </c>
      <c r="TVQ29" s="152" t="s">
        <v>888</v>
      </c>
      <c r="TVR29" s="152" t="s">
        <v>888</v>
      </c>
      <c r="TVS29" s="152" t="s">
        <v>888</v>
      </c>
      <c r="TVT29" s="152" t="s">
        <v>888</v>
      </c>
      <c r="TVU29" s="152" t="s">
        <v>888</v>
      </c>
      <c r="TVV29" s="152" t="s">
        <v>888</v>
      </c>
      <c r="TVW29" s="152" t="s">
        <v>888</v>
      </c>
      <c r="TVX29" s="152" t="s">
        <v>888</v>
      </c>
      <c r="TVY29" s="152" t="s">
        <v>888</v>
      </c>
      <c r="TVZ29" s="152" t="s">
        <v>888</v>
      </c>
      <c r="TWA29" s="152" t="s">
        <v>888</v>
      </c>
      <c r="TWB29" s="152" t="s">
        <v>888</v>
      </c>
      <c r="TWC29" s="152" t="s">
        <v>888</v>
      </c>
      <c r="TWD29" s="152" t="s">
        <v>888</v>
      </c>
      <c r="TWE29" s="152" t="s">
        <v>888</v>
      </c>
      <c r="TWF29" s="152" t="s">
        <v>888</v>
      </c>
      <c r="TWG29" s="152" t="s">
        <v>888</v>
      </c>
      <c r="TWH29" s="152" t="s">
        <v>888</v>
      </c>
      <c r="TWI29" s="152" t="s">
        <v>888</v>
      </c>
      <c r="TWJ29" s="152" t="s">
        <v>888</v>
      </c>
      <c r="TWK29" s="152" t="s">
        <v>888</v>
      </c>
      <c r="TWL29" s="152" t="s">
        <v>888</v>
      </c>
      <c r="TWM29" s="152" t="s">
        <v>888</v>
      </c>
      <c r="TWN29" s="152" t="s">
        <v>888</v>
      </c>
      <c r="TWO29" s="152" t="s">
        <v>888</v>
      </c>
      <c r="TWP29" s="152" t="s">
        <v>888</v>
      </c>
      <c r="TWQ29" s="152" t="s">
        <v>888</v>
      </c>
      <c r="TWR29" s="152" t="s">
        <v>888</v>
      </c>
      <c r="TWS29" s="152" t="s">
        <v>888</v>
      </c>
      <c r="TWT29" s="152" t="s">
        <v>888</v>
      </c>
      <c r="TWU29" s="152" t="s">
        <v>888</v>
      </c>
      <c r="TWV29" s="152" t="s">
        <v>888</v>
      </c>
      <c r="TWW29" s="152" t="s">
        <v>888</v>
      </c>
      <c r="TWX29" s="152" t="s">
        <v>888</v>
      </c>
      <c r="TWY29" s="152" t="s">
        <v>888</v>
      </c>
      <c r="TWZ29" s="152" t="s">
        <v>888</v>
      </c>
      <c r="TXA29" s="152" t="s">
        <v>888</v>
      </c>
      <c r="TXB29" s="152" t="s">
        <v>888</v>
      </c>
      <c r="TXC29" s="152" t="s">
        <v>888</v>
      </c>
      <c r="TXD29" s="152" t="s">
        <v>888</v>
      </c>
      <c r="TXE29" s="152" t="s">
        <v>888</v>
      </c>
      <c r="TXF29" s="152" t="s">
        <v>888</v>
      </c>
      <c r="TXG29" s="152" t="s">
        <v>888</v>
      </c>
      <c r="TXH29" s="152" t="s">
        <v>888</v>
      </c>
      <c r="TXI29" s="152" t="s">
        <v>888</v>
      </c>
      <c r="TXJ29" s="152" t="s">
        <v>888</v>
      </c>
      <c r="TXK29" s="152" t="s">
        <v>888</v>
      </c>
      <c r="TXL29" s="152" t="s">
        <v>888</v>
      </c>
      <c r="TXM29" s="152" t="s">
        <v>888</v>
      </c>
      <c r="TXN29" s="152" t="s">
        <v>888</v>
      </c>
      <c r="TXO29" s="152" t="s">
        <v>888</v>
      </c>
      <c r="TXP29" s="152" t="s">
        <v>888</v>
      </c>
      <c r="TXQ29" s="152" t="s">
        <v>888</v>
      </c>
      <c r="TXR29" s="152" t="s">
        <v>888</v>
      </c>
      <c r="TXS29" s="152" t="s">
        <v>888</v>
      </c>
      <c r="TXT29" s="152" t="s">
        <v>888</v>
      </c>
      <c r="TXU29" s="152" t="s">
        <v>888</v>
      </c>
      <c r="TXV29" s="152" t="s">
        <v>888</v>
      </c>
      <c r="TXW29" s="152" t="s">
        <v>888</v>
      </c>
      <c r="TXX29" s="152" t="s">
        <v>888</v>
      </c>
      <c r="TXY29" s="152" t="s">
        <v>888</v>
      </c>
      <c r="TXZ29" s="152" t="s">
        <v>888</v>
      </c>
      <c r="TYA29" s="152" t="s">
        <v>888</v>
      </c>
      <c r="TYB29" s="152" t="s">
        <v>888</v>
      </c>
      <c r="TYC29" s="152" t="s">
        <v>888</v>
      </c>
      <c r="TYD29" s="152" t="s">
        <v>888</v>
      </c>
      <c r="TYE29" s="152" t="s">
        <v>888</v>
      </c>
      <c r="TYF29" s="152" t="s">
        <v>888</v>
      </c>
      <c r="TYG29" s="152" t="s">
        <v>888</v>
      </c>
      <c r="TYH29" s="152" t="s">
        <v>888</v>
      </c>
      <c r="TYI29" s="152" t="s">
        <v>888</v>
      </c>
      <c r="TYJ29" s="152" t="s">
        <v>888</v>
      </c>
      <c r="TYK29" s="152" t="s">
        <v>888</v>
      </c>
      <c r="TYL29" s="152" t="s">
        <v>888</v>
      </c>
      <c r="TYM29" s="152" t="s">
        <v>888</v>
      </c>
      <c r="TYN29" s="152" t="s">
        <v>888</v>
      </c>
      <c r="TYO29" s="152" t="s">
        <v>888</v>
      </c>
      <c r="TYP29" s="152" t="s">
        <v>888</v>
      </c>
      <c r="TYQ29" s="152" t="s">
        <v>888</v>
      </c>
      <c r="TYR29" s="152" t="s">
        <v>888</v>
      </c>
      <c r="TYS29" s="152" t="s">
        <v>888</v>
      </c>
      <c r="TYT29" s="152" t="s">
        <v>888</v>
      </c>
      <c r="TYU29" s="152" t="s">
        <v>888</v>
      </c>
      <c r="TYV29" s="152" t="s">
        <v>888</v>
      </c>
      <c r="TYW29" s="152" t="s">
        <v>888</v>
      </c>
      <c r="TYX29" s="152" t="s">
        <v>888</v>
      </c>
      <c r="TYY29" s="152" t="s">
        <v>888</v>
      </c>
      <c r="TYZ29" s="152" t="s">
        <v>888</v>
      </c>
      <c r="TZA29" s="152" t="s">
        <v>888</v>
      </c>
      <c r="TZB29" s="152" t="s">
        <v>888</v>
      </c>
      <c r="TZC29" s="152" t="s">
        <v>888</v>
      </c>
      <c r="TZD29" s="152" t="s">
        <v>888</v>
      </c>
      <c r="TZE29" s="152" t="s">
        <v>888</v>
      </c>
      <c r="TZF29" s="152" t="s">
        <v>888</v>
      </c>
      <c r="TZG29" s="152" t="s">
        <v>888</v>
      </c>
      <c r="TZH29" s="152" t="s">
        <v>888</v>
      </c>
      <c r="TZI29" s="152" t="s">
        <v>888</v>
      </c>
      <c r="TZJ29" s="152" t="s">
        <v>888</v>
      </c>
      <c r="TZK29" s="152" t="s">
        <v>888</v>
      </c>
      <c r="TZL29" s="152" t="s">
        <v>888</v>
      </c>
      <c r="TZM29" s="152" t="s">
        <v>888</v>
      </c>
      <c r="TZN29" s="152" t="s">
        <v>888</v>
      </c>
      <c r="TZO29" s="152" t="s">
        <v>888</v>
      </c>
      <c r="TZP29" s="152" t="s">
        <v>888</v>
      </c>
      <c r="TZQ29" s="152" t="s">
        <v>888</v>
      </c>
      <c r="TZR29" s="152" t="s">
        <v>888</v>
      </c>
      <c r="TZS29" s="152" t="s">
        <v>888</v>
      </c>
      <c r="TZT29" s="152" t="s">
        <v>888</v>
      </c>
      <c r="TZU29" s="152" t="s">
        <v>888</v>
      </c>
      <c r="TZV29" s="152" t="s">
        <v>888</v>
      </c>
      <c r="TZW29" s="152" t="s">
        <v>888</v>
      </c>
      <c r="TZX29" s="152" t="s">
        <v>888</v>
      </c>
      <c r="TZY29" s="152" t="s">
        <v>888</v>
      </c>
      <c r="TZZ29" s="152" t="s">
        <v>888</v>
      </c>
      <c r="UAA29" s="152" t="s">
        <v>888</v>
      </c>
      <c r="UAB29" s="152" t="s">
        <v>888</v>
      </c>
      <c r="UAC29" s="152" t="s">
        <v>888</v>
      </c>
      <c r="UAD29" s="152" t="s">
        <v>888</v>
      </c>
      <c r="UAE29" s="152" t="s">
        <v>888</v>
      </c>
      <c r="UAF29" s="152" t="s">
        <v>888</v>
      </c>
      <c r="UAG29" s="152" t="s">
        <v>888</v>
      </c>
      <c r="UAH29" s="152" t="s">
        <v>888</v>
      </c>
      <c r="UAI29" s="152" t="s">
        <v>888</v>
      </c>
      <c r="UAJ29" s="152" t="s">
        <v>888</v>
      </c>
      <c r="UAK29" s="152" t="s">
        <v>888</v>
      </c>
      <c r="UAL29" s="152" t="s">
        <v>888</v>
      </c>
      <c r="UAM29" s="152" t="s">
        <v>888</v>
      </c>
      <c r="UAN29" s="152" t="s">
        <v>888</v>
      </c>
      <c r="UAO29" s="152" t="s">
        <v>888</v>
      </c>
      <c r="UAP29" s="152" t="s">
        <v>888</v>
      </c>
      <c r="UAQ29" s="152" t="s">
        <v>888</v>
      </c>
      <c r="UAR29" s="152" t="s">
        <v>888</v>
      </c>
      <c r="UAS29" s="152" t="s">
        <v>888</v>
      </c>
      <c r="UAT29" s="152" t="s">
        <v>888</v>
      </c>
      <c r="UAU29" s="152" t="s">
        <v>888</v>
      </c>
      <c r="UAV29" s="152" t="s">
        <v>888</v>
      </c>
      <c r="UAW29" s="152" t="s">
        <v>888</v>
      </c>
      <c r="UAX29" s="152" t="s">
        <v>888</v>
      </c>
      <c r="UAY29" s="152" t="s">
        <v>888</v>
      </c>
      <c r="UAZ29" s="152" t="s">
        <v>888</v>
      </c>
      <c r="UBA29" s="152" t="s">
        <v>888</v>
      </c>
      <c r="UBB29" s="152" t="s">
        <v>888</v>
      </c>
      <c r="UBC29" s="152" t="s">
        <v>888</v>
      </c>
      <c r="UBD29" s="152" t="s">
        <v>888</v>
      </c>
      <c r="UBE29" s="152" t="s">
        <v>888</v>
      </c>
      <c r="UBF29" s="152" t="s">
        <v>888</v>
      </c>
      <c r="UBG29" s="152" t="s">
        <v>888</v>
      </c>
      <c r="UBH29" s="152" t="s">
        <v>888</v>
      </c>
      <c r="UBI29" s="152" t="s">
        <v>888</v>
      </c>
      <c r="UBJ29" s="152" t="s">
        <v>888</v>
      </c>
      <c r="UBK29" s="152" t="s">
        <v>888</v>
      </c>
      <c r="UBL29" s="152" t="s">
        <v>888</v>
      </c>
      <c r="UBM29" s="152" t="s">
        <v>888</v>
      </c>
      <c r="UBN29" s="152" t="s">
        <v>888</v>
      </c>
      <c r="UBO29" s="152" t="s">
        <v>888</v>
      </c>
      <c r="UBP29" s="152" t="s">
        <v>888</v>
      </c>
      <c r="UBQ29" s="152" t="s">
        <v>888</v>
      </c>
      <c r="UBR29" s="152" t="s">
        <v>888</v>
      </c>
      <c r="UBS29" s="152" t="s">
        <v>888</v>
      </c>
      <c r="UBT29" s="152" t="s">
        <v>888</v>
      </c>
      <c r="UBU29" s="152" t="s">
        <v>888</v>
      </c>
      <c r="UBV29" s="152" t="s">
        <v>888</v>
      </c>
      <c r="UBW29" s="152" t="s">
        <v>888</v>
      </c>
      <c r="UBX29" s="152" t="s">
        <v>888</v>
      </c>
      <c r="UBY29" s="152" t="s">
        <v>888</v>
      </c>
      <c r="UBZ29" s="152" t="s">
        <v>888</v>
      </c>
      <c r="UCA29" s="152" t="s">
        <v>888</v>
      </c>
      <c r="UCB29" s="152" t="s">
        <v>888</v>
      </c>
      <c r="UCC29" s="152" t="s">
        <v>888</v>
      </c>
      <c r="UCD29" s="152" t="s">
        <v>888</v>
      </c>
      <c r="UCE29" s="152" t="s">
        <v>888</v>
      </c>
      <c r="UCF29" s="152" t="s">
        <v>888</v>
      </c>
      <c r="UCG29" s="152" t="s">
        <v>888</v>
      </c>
      <c r="UCH29" s="152" t="s">
        <v>888</v>
      </c>
      <c r="UCI29" s="152" t="s">
        <v>888</v>
      </c>
      <c r="UCJ29" s="152" t="s">
        <v>888</v>
      </c>
      <c r="UCK29" s="152" t="s">
        <v>888</v>
      </c>
      <c r="UCL29" s="152" t="s">
        <v>888</v>
      </c>
      <c r="UCM29" s="152" t="s">
        <v>888</v>
      </c>
      <c r="UCN29" s="152" t="s">
        <v>888</v>
      </c>
      <c r="UCO29" s="152" t="s">
        <v>888</v>
      </c>
      <c r="UCP29" s="152" t="s">
        <v>888</v>
      </c>
      <c r="UCQ29" s="152" t="s">
        <v>888</v>
      </c>
      <c r="UCR29" s="152" t="s">
        <v>888</v>
      </c>
      <c r="UCS29" s="152" t="s">
        <v>888</v>
      </c>
      <c r="UCT29" s="152" t="s">
        <v>888</v>
      </c>
      <c r="UCU29" s="152" t="s">
        <v>888</v>
      </c>
      <c r="UCV29" s="152" t="s">
        <v>888</v>
      </c>
      <c r="UCW29" s="152" t="s">
        <v>888</v>
      </c>
      <c r="UCX29" s="152" t="s">
        <v>888</v>
      </c>
      <c r="UCY29" s="152" t="s">
        <v>888</v>
      </c>
      <c r="UCZ29" s="152" t="s">
        <v>888</v>
      </c>
      <c r="UDA29" s="152" t="s">
        <v>888</v>
      </c>
      <c r="UDB29" s="152" t="s">
        <v>888</v>
      </c>
      <c r="UDC29" s="152" t="s">
        <v>888</v>
      </c>
      <c r="UDD29" s="152" t="s">
        <v>888</v>
      </c>
      <c r="UDE29" s="152" t="s">
        <v>888</v>
      </c>
      <c r="UDF29" s="152" t="s">
        <v>888</v>
      </c>
      <c r="UDG29" s="152" t="s">
        <v>888</v>
      </c>
      <c r="UDH29" s="152" t="s">
        <v>888</v>
      </c>
      <c r="UDI29" s="152" t="s">
        <v>888</v>
      </c>
      <c r="UDJ29" s="152" t="s">
        <v>888</v>
      </c>
      <c r="UDK29" s="152" t="s">
        <v>888</v>
      </c>
      <c r="UDL29" s="152" t="s">
        <v>888</v>
      </c>
      <c r="UDM29" s="152" t="s">
        <v>888</v>
      </c>
      <c r="UDN29" s="152" t="s">
        <v>888</v>
      </c>
      <c r="UDO29" s="152" t="s">
        <v>888</v>
      </c>
      <c r="UDP29" s="152" t="s">
        <v>888</v>
      </c>
      <c r="UDQ29" s="152" t="s">
        <v>888</v>
      </c>
      <c r="UDR29" s="152" t="s">
        <v>888</v>
      </c>
      <c r="UDS29" s="152" t="s">
        <v>888</v>
      </c>
      <c r="UDT29" s="152" t="s">
        <v>888</v>
      </c>
      <c r="UDU29" s="152" t="s">
        <v>888</v>
      </c>
      <c r="UDV29" s="152" t="s">
        <v>888</v>
      </c>
      <c r="UDW29" s="152" t="s">
        <v>888</v>
      </c>
      <c r="UDX29" s="152" t="s">
        <v>888</v>
      </c>
      <c r="UDY29" s="152" t="s">
        <v>888</v>
      </c>
      <c r="UDZ29" s="152" t="s">
        <v>888</v>
      </c>
      <c r="UEA29" s="152" t="s">
        <v>888</v>
      </c>
      <c r="UEB29" s="152" t="s">
        <v>888</v>
      </c>
      <c r="UEC29" s="152" t="s">
        <v>888</v>
      </c>
      <c r="UED29" s="152" t="s">
        <v>888</v>
      </c>
      <c r="UEE29" s="152" t="s">
        <v>888</v>
      </c>
      <c r="UEF29" s="152" t="s">
        <v>888</v>
      </c>
      <c r="UEG29" s="152" t="s">
        <v>888</v>
      </c>
      <c r="UEH29" s="152" t="s">
        <v>888</v>
      </c>
      <c r="UEI29" s="152" t="s">
        <v>888</v>
      </c>
      <c r="UEJ29" s="152" t="s">
        <v>888</v>
      </c>
      <c r="UEK29" s="152" t="s">
        <v>888</v>
      </c>
      <c r="UEL29" s="152" t="s">
        <v>888</v>
      </c>
      <c r="UEM29" s="152" t="s">
        <v>888</v>
      </c>
      <c r="UEN29" s="152" t="s">
        <v>888</v>
      </c>
      <c r="UEO29" s="152" t="s">
        <v>888</v>
      </c>
      <c r="UEP29" s="152" t="s">
        <v>888</v>
      </c>
      <c r="UEQ29" s="152" t="s">
        <v>888</v>
      </c>
      <c r="UER29" s="152" t="s">
        <v>888</v>
      </c>
      <c r="UES29" s="152" t="s">
        <v>888</v>
      </c>
      <c r="UET29" s="152" t="s">
        <v>888</v>
      </c>
      <c r="UEU29" s="152" t="s">
        <v>888</v>
      </c>
      <c r="UEV29" s="152" t="s">
        <v>888</v>
      </c>
      <c r="UEW29" s="152" t="s">
        <v>888</v>
      </c>
      <c r="UEX29" s="152" t="s">
        <v>888</v>
      </c>
      <c r="UEY29" s="152" t="s">
        <v>888</v>
      </c>
      <c r="UEZ29" s="152" t="s">
        <v>888</v>
      </c>
      <c r="UFA29" s="152" t="s">
        <v>888</v>
      </c>
      <c r="UFB29" s="152" t="s">
        <v>888</v>
      </c>
      <c r="UFC29" s="152" t="s">
        <v>888</v>
      </c>
      <c r="UFD29" s="152" t="s">
        <v>888</v>
      </c>
      <c r="UFE29" s="152" t="s">
        <v>888</v>
      </c>
      <c r="UFF29" s="152" t="s">
        <v>888</v>
      </c>
      <c r="UFG29" s="152" t="s">
        <v>888</v>
      </c>
      <c r="UFH29" s="152" t="s">
        <v>888</v>
      </c>
      <c r="UFI29" s="152" t="s">
        <v>888</v>
      </c>
      <c r="UFJ29" s="152" t="s">
        <v>888</v>
      </c>
      <c r="UFK29" s="152" t="s">
        <v>888</v>
      </c>
      <c r="UFL29" s="152" t="s">
        <v>888</v>
      </c>
      <c r="UFM29" s="152" t="s">
        <v>888</v>
      </c>
      <c r="UFN29" s="152" t="s">
        <v>888</v>
      </c>
      <c r="UFO29" s="152" t="s">
        <v>888</v>
      </c>
      <c r="UFP29" s="152" t="s">
        <v>888</v>
      </c>
      <c r="UFQ29" s="152" t="s">
        <v>888</v>
      </c>
      <c r="UFR29" s="152" t="s">
        <v>888</v>
      </c>
      <c r="UFS29" s="152" t="s">
        <v>888</v>
      </c>
      <c r="UFT29" s="152" t="s">
        <v>888</v>
      </c>
      <c r="UFU29" s="152" t="s">
        <v>888</v>
      </c>
      <c r="UFV29" s="152" t="s">
        <v>888</v>
      </c>
      <c r="UFW29" s="152" t="s">
        <v>888</v>
      </c>
      <c r="UFX29" s="152" t="s">
        <v>888</v>
      </c>
      <c r="UFY29" s="152" t="s">
        <v>888</v>
      </c>
      <c r="UFZ29" s="152" t="s">
        <v>888</v>
      </c>
      <c r="UGA29" s="152" t="s">
        <v>888</v>
      </c>
      <c r="UGB29" s="152" t="s">
        <v>888</v>
      </c>
      <c r="UGC29" s="152" t="s">
        <v>888</v>
      </c>
      <c r="UGD29" s="152" t="s">
        <v>888</v>
      </c>
      <c r="UGE29" s="152" t="s">
        <v>888</v>
      </c>
      <c r="UGF29" s="152" t="s">
        <v>888</v>
      </c>
      <c r="UGG29" s="152" t="s">
        <v>888</v>
      </c>
      <c r="UGH29" s="152" t="s">
        <v>888</v>
      </c>
      <c r="UGI29" s="152" t="s">
        <v>888</v>
      </c>
      <c r="UGJ29" s="152" t="s">
        <v>888</v>
      </c>
      <c r="UGK29" s="152" t="s">
        <v>888</v>
      </c>
      <c r="UGL29" s="152" t="s">
        <v>888</v>
      </c>
      <c r="UGM29" s="152" t="s">
        <v>888</v>
      </c>
      <c r="UGN29" s="152" t="s">
        <v>888</v>
      </c>
      <c r="UGO29" s="152" t="s">
        <v>888</v>
      </c>
      <c r="UGP29" s="152" t="s">
        <v>888</v>
      </c>
      <c r="UGQ29" s="152" t="s">
        <v>888</v>
      </c>
      <c r="UGR29" s="152" t="s">
        <v>888</v>
      </c>
      <c r="UGS29" s="152" t="s">
        <v>888</v>
      </c>
      <c r="UGT29" s="152" t="s">
        <v>888</v>
      </c>
      <c r="UGU29" s="152" t="s">
        <v>888</v>
      </c>
      <c r="UGV29" s="152" t="s">
        <v>888</v>
      </c>
      <c r="UGW29" s="152" t="s">
        <v>888</v>
      </c>
      <c r="UGX29" s="152" t="s">
        <v>888</v>
      </c>
      <c r="UGY29" s="152" t="s">
        <v>888</v>
      </c>
      <c r="UGZ29" s="152" t="s">
        <v>888</v>
      </c>
      <c r="UHA29" s="152" t="s">
        <v>888</v>
      </c>
      <c r="UHB29" s="152" t="s">
        <v>888</v>
      </c>
      <c r="UHC29" s="152" t="s">
        <v>888</v>
      </c>
      <c r="UHD29" s="152" t="s">
        <v>888</v>
      </c>
      <c r="UHE29" s="152" t="s">
        <v>888</v>
      </c>
      <c r="UHF29" s="152" t="s">
        <v>888</v>
      </c>
      <c r="UHG29" s="152" t="s">
        <v>888</v>
      </c>
      <c r="UHH29" s="152" t="s">
        <v>888</v>
      </c>
      <c r="UHI29" s="152" t="s">
        <v>888</v>
      </c>
      <c r="UHJ29" s="152" t="s">
        <v>888</v>
      </c>
      <c r="UHK29" s="152" t="s">
        <v>888</v>
      </c>
      <c r="UHL29" s="152" t="s">
        <v>888</v>
      </c>
      <c r="UHM29" s="152" t="s">
        <v>888</v>
      </c>
      <c r="UHN29" s="152" t="s">
        <v>888</v>
      </c>
      <c r="UHO29" s="152" t="s">
        <v>888</v>
      </c>
      <c r="UHP29" s="152" t="s">
        <v>888</v>
      </c>
      <c r="UHQ29" s="152" t="s">
        <v>888</v>
      </c>
      <c r="UHR29" s="152" t="s">
        <v>888</v>
      </c>
      <c r="UHS29" s="152" t="s">
        <v>888</v>
      </c>
      <c r="UHT29" s="152" t="s">
        <v>888</v>
      </c>
      <c r="UHU29" s="152" t="s">
        <v>888</v>
      </c>
      <c r="UHV29" s="152" t="s">
        <v>888</v>
      </c>
      <c r="UHW29" s="152" t="s">
        <v>888</v>
      </c>
      <c r="UHX29" s="152" t="s">
        <v>888</v>
      </c>
      <c r="UHY29" s="152" t="s">
        <v>888</v>
      </c>
      <c r="UHZ29" s="152" t="s">
        <v>888</v>
      </c>
      <c r="UIA29" s="152" t="s">
        <v>888</v>
      </c>
      <c r="UIB29" s="152" t="s">
        <v>888</v>
      </c>
      <c r="UIC29" s="152" t="s">
        <v>888</v>
      </c>
      <c r="UID29" s="152" t="s">
        <v>888</v>
      </c>
      <c r="UIE29" s="152" t="s">
        <v>888</v>
      </c>
      <c r="UIF29" s="152" t="s">
        <v>888</v>
      </c>
      <c r="UIG29" s="152" t="s">
        <v>888</v>
      </c>
      <c r="UIH29" s="152" t="s">
        <v>888</v>
      </c>
      <c r="UII29" s="152" t="s">
        <v>888</v>
      </c>
      <c r="UIJ29" s="152" t="s">
        <v>888</v>
      </c>
      <c r="UIK29" s="152" t="s">
        <v>888</v>
      </c>
      <c r="UIL29" s="152" t="s">
        <v>888</v>
      </c>
      <c r="UIM29" s="152" t="s">
        <v>888</v>
      </c>
      <c r="UIN29" s="152" t="s">
        <v>888</v>
      </c>
      <c r="UIO29" s="152" t="s">
        <v>888</v>
      </c>
      <c r="UIP29" s="152" t="s">
        <v>888</v>
      </c>
      <c r="UIQ29" s="152" t="s">
        <v>888</v>
      </c>
      <c r="UIR29" s="152" t="s">
        <v>888</v>
      </c>
      <c r="UIS29" s="152" t="s">
        <v>888</v>
      </c>
      <c r="UIT29" s="152" t="s">
        <v>888</v>
      </c>
      <c r="UIU29" s="152" t="s">
        <v>888</v>
      </c>
      <c r="UIV29" s="152" t="s">
        <v>888</v>
      </c>
      <c r="UIW29" s="152" t="s">
        <v>888</v>
      </c>
      <c r="UIX29" s="152" t="s">
        <v>888</v>
      </c>
      <c r="UIY29" s="152" t="s">
        <v>888</v>
      </c>
      <c r="UIZ29" s="152" t="s">
        <v>888</v>
      </c>
      <c r="UJA29" s="152" t="s">
        <v>888</v>
      </c>
      <c r="UJB29" s="152" t="s">
        <v>888</v>
      </c>
      <c r="UJC29" s="152" t="s">
        <v>888</v>
      </c>
      <c r="UJD29" s="152" t="s">
        <v>888</v>
      </c>
      <c r="UJE29" s="152" t="s">
        <v>888</v>
      </c>
      <c r="UJF29" s="152" t="s">
        <v>888</v>
      </c>
      <c r="UJG29" s="152" t="s">
        <v>888</v>
      </c>
      <c r="UJH29" s="152" t="s">
        <v>888</v>
      </c>
      <c r="UJI29" s="152" t="s">
        <v>888</v>
      </c>
      <c r="UJJ29" s="152" t="s">
        <v>888</v>
      </c>
      <c r="UJK29" s="152" t="s">
        <v>888</v>
      </c>
      <c r="UJL29" s="152" t="s">
        <v>888</v>
      </c>
      <c r="UJM29" s="152" t="s">
        <v>888</v>
      </c>
      <c r="UJN29" s="152" t="s">
        <v>888</v>
      </c>
      <c r="UJO29" s="152" t="s">
        <v>888</v>
      </c>
      <c r="UJP29" s="152" t="s">
        <v>888</v>
      </c>
      <c r="UJQ29" s="152" t="s">
        <v>888</v>
      </c>
      <c r="UJR29" s="152" t="s">
        <v>888</v>
      </c>
      <c r="UJS29" s="152" t="s">
        <v>888</v>
      </c>
      <c r="UJT29" s="152" t="s">
        <v>888</v>
      </c>
      <c r="UJU29" s="152" t="s">
        <v>888</v>
      </c>
      <c r="UJV29" s="152" t="s">
        <v>888</v>
      </c>
      <c r="UJW29" s="152" t="s">
        <v>888</v>
      </c>
      <c r="UJX29" s="152" t="s">
        <v>888</v>
      </c>
      <c r="UJY29" s="152" t="s">
        <v>888</v>
      </c>
      <c r="UJZ29" s="152" t="s">
        <v>888</v>
      </c>
      <c r="UKA29" s="152" t="s">
        <v>888</v>
      </c>
      <c r="UKB29" s="152" t="s">
        <v>888</v>
      </c>
      <c r="UKC29" s="152" t="s">
        <v>888</v>
      </c>
      <c r="UKD29" s="152" t="s">
        <v>888</v>
      </c>
      <c r="UKE29" s="152" t="s">
        <v>888</v>
      </c>
      <c r="UKF29" s="152" t="s">
        <v>888</v>
      </c>
      <c r="UKG29" s="152" t="s">
        <v>888</v>
      </c>
      <c r="UKH29" s="152" t="s">
        <v>888</v>
      </c>
      <c r="UKI29" s="152" t="s">
        <v>888</v>
      </c>
      <c r="UKJ29" s="152" t="s">
        <v>888</v>
      </c>
      <c r="UKK29" s="152" t="s">
        <v>888</v>
      </c>
      <c r="UKL29" s="152" t="s">
        <v>888</v>
      </c>
      <c r="UKM29" s="152" t="s">
        <v>888</v>
      </c>
      <c r="UKN29" s="152" t="s">
        <v>888</v>
      </c>
      <c r="UKO29" s="152" t="s">
        <v>888</v>
      </c>
      <c r="UKP29" s="152" t="s">
        <v>888</v>
      </c>
      <c r="UKQ29" s="152" t="s">
        <v>888</v>
      </c>
      <c r="UKR29" s="152" t="s">
        <v>888</v>
      </c>
      <c r="UKS29" s="152" t="s">
        <v>888</v>
      </c>
      <c r="UKT29" s="152" t="s">
        <v>888</v>
      </c>
      <c r="UKU29" s="152" t="s">
        <v>888</v>
      </c>
      <c r="UKV29" s="152" t="s">
        <v>888</v>
      </c>
      <c r="UKW29" s="152" t="s">
        <v>888</v>
      </c>
      <c r="UKX29" s="152" t="s">
        <v>888</v>
      </c>
      <c r="UKY29" s="152" t="s">
        <v>888</v>
      </c>
      <c r="UKZ29" s="152" t="s">
        <v>888</v>
      </c>
      <c r="ULA29" s="152" t="s">
        <v>888</v>
      </c>
      <c r="ULB29" s="152" t="s">
        <v>888</v>
      </c>
      <c r="ULC29" s="152" t="s">
        <v>888</v>
      </c>
      <c r="ULD29" s="152" t="s">
        <v>888</v>
      </c>
      <c r="ULE29" s="152" t="s">
        <v>888</v>
      </c>
      <c r="ULF29" s="152" t="s">
        <v>888</v>
      </c>
      <c r="ULG29" s="152" t="s">
        <v>888</v>
      </c>
      <c r="ULH29" s="152" t="s">
        <v>888</v>
      </c>
      <c r="ULI29" s="152" t="s">
        <v>888</v>
      </c>
      <c r="ULJ29" s="152" t="s">
        <v>888</v>
      </c>
      <c r="ULK29" s="152" t="s">
        <v>888</v>
      </c>
      <c r="ULL29" s="152" t="s">
        <v>888</v>
      </c>
      <c r="ULM29" s="152" t="s">
        <v>888</v>
      </c>
      <c r="ULN29" s="152" t="s">
        <v>888</v>
      </c>
      <c r="ULO29" s="152" t="s">
        <v>888</v>
      </c>
      <c r="ULP29" s="152" t="s">
        <v>888</v>
      </c>
      <c r="ULQ29" s="152" t="s">
        <v>888</v>
      </c>
      <c r="ULR29" s="152" t="s">
        <v>888</v>
      </c>
      <c r="ULS29" s="152" t="s">
        <v>888</v>
      </c>
      <c r="ULT29" s="152" t="s">
        <v>888</v>
      </c>
      <c r="ULU29" s="152" t="s">
        <v>888</v>
      </c>
      <c r="ULV29" s="152" t="s">
        <v>888</v>
      </c>
      <c r="ULW29" s="152" t="s">
        <v>888</v>
      </c>
      <c r="ULX29" s="152" t="s">
        <v>888</v>
      </c>
      <c r="ULY29" s="152" t="s">
        <v>888</v>
      </c>
      <c r="ULZ29" s="152" t="s">
        <v>888</v>
      </c>
      <c r="UMA29" s="152" t="s">
        <v>888</v>
      </c>
      <c r="UMB29" s="152" t="s">
        <v>888</v>
      </c>
      <c r="UMC29" s="152" t="s">
        <v>888</v>
      </c>
      <c r="UMD29" s="152" t="s">
        <v>888</v>
      </c>
      <c r="UME29" s="152" t="s">
        <v>888</v>
      </c>
      <c r="UMF29" s="152" t="s">
        <v>888</v>
      </c>
      <c r="UMG29" s="152" t="s">
        <v>888</v>
      </c>
      <c r="UMH29" s="152" t="s">
        <v>888</v>
      </c>
      <c r="UMI29" s="152" t="s">
        <v>888</v>
      </c>
      <c r="UMJ29" s="152" t="s">
        <v>888</v>
      </c>
      <c r="UMK29" s="152" t="s">
        <v>888</v>
      </c>
      <c r="UML29" s="152" t="s">
        <v>888</v>
      </c>
      <c r="UMM29" s="152" t="s">
        <v>888</v>
      </c>
      <c r="UMN29" s="152" t="s">
        <v>888</v>
      </c>
      <c r="UMO29" s="152" t="s">
        <v>888</v>
      </c>
      <c r="UMP29" s="152" t="s">
        <v>888</v>
      </c>
      <c r="UMQ29" s="152" t="s">
        <v>888</v>
      </c>
      <c r="UMR29" s="152" t="s">
        <v>888</v>
      </c>
      <c r="UMS29" s="152" t="s">
        <v>888</v>
      </c>
      <c r="UMT29" s="152" t="s">
        <v>888</v>
      </c>
      <c r="UMU29" s="152" t="s">
        <v>888</v>
      </c>
      <c r="UMV29" s="152" t="s">
        <v>888</v>
      </c>
      <c r="UMW29" s="152" t="s">
        <v>888</v>
      </c>
      <c r="UMX29" s="152" t="s">
        <v>888</v>
      </c>
      <c r="UMY29" s="152" t="s">
        <v>888</v>
      </c>
      <c r="UMZ29" s="152" t="s">
        <v>888</v>
      </c>
      <c r="UNA29" s="152" t="s">
        <v>888</v>
      </c>
      <c r="UNB29" s="152" t="s">
        <v>888</v>
      </c>
      <c r="UNC29" s="152" t="s">
        <v>888</v>
      </c>
      <c r="UND29" s="152" t="s">
        <v>888</v>
      </c>
      <c r="UNE29" s="152" t="s">
        <v>888</v>
      </c>
      <c r="UNF29" s="152" t="s">
        <v>888</v>
      </c>
      <c r="UNG29" s="152" t="s">
        <v>888</v>
      </c>
      <c r="UNH29" s="152" t="s">
        <v>888</v>
      </c>
      <c r="UNI29" s="152" t="s">
        <v>888</v>
      </c>
      <c r="UNJ29" s="152" t="s">
        <v>888</v>
      </c>
      <c r="UNK29" s="152" t="s">
        <v>888</v>
      </c>
      <c r="UNL29" s="152" t="s">
        <v>888</v>
      </c>
      <c r="UNM29" s="152" t="s">
        <v>888</v>
      </c>
      <c r="UNN29" s="152" t="s">
        <v>888</v>
      </c>
      <c r="UNO29" s="152" t="s">
        <v>888</v>
      </c>
      <c r="UNP29" s="152" t="s">
        <v>888</v>
      </c>
      <c r="UNQ29" s="152" t="s">
        <v>888</v>
      </c>
      <c r="UNR29" s="152" t="s">
        <v>888</v>
      </c>
      <c r="UNS29" s="152" t="s">
        <v>888</v>
      </c>
      <c r="UNT29" s="152" t="s">
        <v>888</v>
      </c>
      <c r="UNU29" s="152" t="s">
        <v>888</v>
      </c>
      <c r="UNV29" s="152" t="s">
        <v>888</v>
      </c>
      <c r="UNW29" s="152" t="s">
        <v>888</v>
      </c>
      <c r="UNX29" s="152" t="s">
        <v>888</v>
      </c>
      <c r="UNY29" s="152" t="s">
        <v>888</v>
      </c>
      <c r="UNZ29" s="152" t="s">
        <v>888</v>
      </c>
      <c r="UOA29" s="152" t="s">
        <v>888</v>
      </c>
      <c r="UOB29" s="152" t="s">
        <v>888</v>
      </c>
      <c r="UOC29" s="152" t="s">
        <v>888</v>
      </c>
      <c r="UOD29" s="152" t="s">
        <v>888</v>
      </c>
      <c r="UOE29" s="152" t="s">
        <v>888</v>
      </c>
      <c r="UOF29" s="152" t="s">
        <v>888</v>
      </c>
      <c r="UOG29" s="152" t="s">
        <v>888</v>
      </c>
      <c r="UOH29" s="152" t="s">
        <v>888</v>
      </c>
      <c r="UOI29" s="152" t="s">
        <v>888</v>
      </c>
      <c r="UOJ29" s="152" t="s">
        <v>888</v>
      </c>
      <c r="UOK29" s="152" t="s">
        <v>888</v>
      </c>
      <c r="UOL29" s="152" t="s">
        <v>888</v>
      </c>
      <c r="UOM29" s="152" t="s">
        <v>888</v>
      </c>
      <c r="UON29" s="152" t="s">
        <v>888</v>
      </c>
      <c r="UOO29" s="152" t="s">
        <v>888</v>
      </c>
      <c r="UOP29" s="152" t="s">
        <v>888</v>
      </c>
      <c r="UOQ29" s="152" t="s">
        <v>888</v>
      </c>
      <c r="UOR29" s="152" t="s">
        <v>888</v>
      </c>
      <c r="UOS29" s="152" t="s">
        <v>888</v>
      </c>
      <c r="UOT29" s="152" t="s">
        <v>888</v>
      </c>
      <c r="UOU29" s="152" t="s">
        <v>888</v>
      </c>
      <c r="UOV29" s="152" t="s">
        <v>888</v>
      </c>
      <c r="UOW29" s="152" t="s">
        <v>888</v>
      </c>
      <c r="UOX29" s="152" t="s">
        <v>888</v>
      </c>
      <c r="UOY29" s="152" t="s">
        <v>888</v>
      </c>
      <c r="UOZ29" s="152" t="s">
        <v>888</v>
      </c>
      <c r="UPA29" s="152" t="s">
        <v>888</v>
      </c>
      <c r="UPB29" s="152" t="s">
        <v>888</v>
      </c>
      <c r="UPC29" s="152" t="s">
        <v>888</v>
      </c>
      <c r="UPD29" s="152" t="s">
        <v>888</v>
      </c>
      <c r="UPE29" s="152" t="s">
        <v>888</v>
      </c>
      <c r="UPF29" s="152" t="s">
        <v>888</v>
      </c>
      <c r="UPG29" s="152" t="s">
        <v>888</v>
      </c>
      <c r="UPH29" s="152" t="s">
        <v>888</v>
      </c>
      <c r="UPI29" s="152" t="s">
        <v>888</v>
      </c>
      <c r="UPJ29" s="152" t="s">
        <v>888</v>
      </c>
      <c r="UPK29" s="152" t="s">
        <v>888</v>
      </c>
      <c r="UPL29" s="152" t="s">
        <v>888</v>
      </c>
      <c r="UPM29" s="152" t="s">
        <v>888</v>
      </c>
      <c r="UPN29" s="152" t="s">
        <v>888</v>
      </c>
      <c r="UPO29" s="152" t="s">
        <v>888</v>
      </c>
      <c r="UPP29" s="152" t="s">
        <v>888</v>
      </c>
      <c r="UPQ29" s="152" t="s">
        <v>888</v>
      </c>
      <c r="UPR29" s="152" t="s">
        <v>888</v>
      </c>
      <c r="UPS29" s="152" t="s">
        <v>888</v>
      </c>
      <c r="UPT29" s="152" t="s">
        <v>888</v>
      </c>
      <c r="UPU29" s="152" t="s">
        <v>888</v>
      </c>
      <c r="UPV29" s="152" t="s">
        <v>888</v>
      </c>
      <c r="UPW29" s="152" t="s">
        <v>888</v>
      </c>
      <c r="UPX29" s="152" t="s">
        <v>888</v>
      </c>
      <c r="UPY29" s="152" t="s">
        <v>888</v>
      </c>
      <c r="UPZ29" s="152" t="s">
        <v>888</v>
      </c>
      <c r="UQA29" s="152" t="s">
        <v>888</v>
      </c>
      <c r="UQB29" s="152" t="s">
        <v>888</v>
      </c>
      <c r="UQC29" s="152" t="s">
        <v>888</v>
      </c>
      <c r="UQD29" s="152" t="s">
        <v>888</v>
      </c>
      <c r="UQE29" s="152" t="s">
        <v>888</v>
      </c>
      <c r="UQF29" s="152" t="s">
        <v>888</v>
      </c>
      <c r="UQG29" s="152" t="s">
        <v>888</v>
      </c>
      <c r="UQH29" s="152" t="s">
        <v>888</v>
      </c>
      <c r="UQI29" s="152" t="s">
        <v>888</v>
      </c>
      <c r="UQJ29" s="152" t="s">
        <v>888</v>
      </c>
      <c r="UQK29" s="152" t="s">
        <v>888</v>
      </c>
      <c r="UQL29" s="152" t="s">
        <v>888</v>
      </c>
      <c r="UQM29" s="152" t="s">
        <v>888</v>
      </c>
      <c r="UQN29" s="152" t="s">
        <v>888</v>
      </c>
      <c r="UQO29" s="152" t="s">
        <v>888</v>
      </c>
      <c r="UQP29" s="152" t="s">
        <v>888</v>
      </c>
      <c r="UQQ29" s="152" t="s">
        <v>888</v>
      </c>
      <c r="UQR29" s="152" t="s">
        <v>888</v>
      </c>
      <c r="UQS29" s="152" t="s">
        <v>888</v>
      </c>
      <c r="UQT29" s="152" t="s">
        <v>888</v>
      </c>
      <c r="UQU29" s="152" t="s">
        <v>888</v>
      </c>
      <c r="UQV29" s="152" t="s">
        <v>888</v>
      </c>
      <c r="UQW29" s="152" t="s">
        <v>888</v>
      </c>
      <c r="UQX29" s="152" t="s">
        <v>888</v>
      </c>
      <c r="UQY29" s="152" t="s">
        <v>888</v>
      </c>
      <c r="UQZ29" s="152" t="s">
        <v>888</v>
      </c>
      <c r="URA29" s="152" t="s">
        <v>888</v>
      </c>
      <c r="URB29" s="152" t="s">
        <v>888</v>
      </c>
      <c r="URC29" s="152" t="s">
        <v>888</v>
      </c>
      <c r="URD29" s="152" t="s">
        <v>888</v>
      </c>
      <c r="URE29" s="152" t="s">
        <v>888</v>
      </c>
      <c r="URF29" s="152" t="s">
        <v>888</v>
      </c>
      <c r="URG29" s="152" t="s">
        <v>888</v>
      </c>
      <c r="URH29" s="152" t="s">
        <v>888</v>
      </c>
      <c r="URI29" s="152" t="s">
        <v>888</v>
      </c>
      <c r="URJ29" s="152" t="s">
        <v>888</v>
      </c>
      <c r="URK29" s="152" t="s">
        <v>888</v>
      </c>
      <c r="URL29" s="152" t="s">
        <v>888</v>
      </c>
      <c r="URM29" s="152" t="s">
        <v>888</v>
      </c>
      <c r="URN29" s="152" t="s">
        <v>888</v>
      </c>
      <c r="URO29" s="152" t="s">
        <v>888</v>
      </c>
      <c r="URP29" s="152" t="s">
        <v>888</v>
      </c>
      <c r="URQ29" s="152" t="s">
        <v>888</v>
      </c>
      <c r="URR29" s="152" t="s">
        <v>888</v>
      </c>
      <c r="URS29" s="152" t="s">
        <v>888</v>
      </c>
      <c r="URT29" s="152" t="s">
        <v>888</v>
      </c>
      <c r="URU29" s="152" t="s">
        <v>888</v>
      </c>
      <c r="URV29" s="152" t="s">
        <v>888</v>
      </c>
      <c r="URW29" s="152" t="s">
        <v>888</v>
      </c>
      <c r="URX29" s="152" t="s">
        <v>888</v>
      </c>
      <c r="URY29" s="152" t="s">
        <v>888</v>
      </c>
      <c r="URZ29" s="152" t="s">
        <v>888</v>
      </c>
      <c r="USA29" s="152" t="s">
        <v>888</v>
      </c>
      <c r="USB29" s="152" t="s">
        <v>888</v>
      </c>
      <c r="USC29" s="152" t="s">
        <v>888</v>
      </c>
      <c r="USD29" s="152" t="s">
        <v>888</v>
      </c>
      <c r="USE29" s="152" t="s">
        <v>888</v>
      </c>
      <c r="USF29" s="152" t="s">
        <v>888</v>
      </c>
      <c r="USG29" s="152" t="s">
        <v>888</v>
      </c>
      <c r="USH29" s="152" t="s">
        <v>888</v>
      </c>
      <c r="USI29" s="152" t="s">
        <v>888</v>
      </c>
      <c r="USJ29" s="152" t="s">
        <v>888</v>
      </c>
      <c r="USK29" s="152" t="s">
        <v>888</v>
      </c>
      <c r="USL29" s="152" t="s">
        <v>888</v>
      </c>
      <c r="USM29" s="152" t="s">
        <v>888</v>
      </c>
      <c r="USN29" s="152" t="s">
        <v>888</v>
      </c>
      <c r="USO29" s="152" t="s">
        <v>888</v>
      </c>
      <c r="USP29" s="152" t="s">
        <v>888</v>
      </c>
      <c r="USQ29" s="152" t="s">
        <v>888</v>
      </c>
      <c r="USR29" s="152" t="s">
        <v>888</v>
      </c>
      <c r="USS29" s="152" t="s">
        <v>888</v>
      </c>
      <c r="UST29" s="152" t="s">
        <v>888</v>
      </c>
      <c r="USU29" s="152" t="s">
        <v>888</v>
      </c>
      <c r="USV29" s="152" t="s">
        <v>888</v>
      </c>
      <c r="USW29" s="152" t="s">
        <v>888</v>
      </c>
      <c r="USX29" s="152" t="s">
        <v>888</v>
      </c>
      <c r="USY29" s="152" t="s">
        <v>888</v>
      </c>
      <c r="USZ29" s="152" t="s">
        <v>888</v>
      </c>
      <c r="UTA29" s="152" t="s">
        <v>888</v>
      </c>
      <c r="UTB29" s="152" t="s">
        <v>888</v>
      </c>
      <c r="UTC29" s="152" t="s">
        <v>888</v>
      </c>
      <c r="UTD29" s="152" t="s">
        <v>888</v>
      </c>
      <c r="UTE29" s="152" t="s">
        <v>888</v>
      </c>
      <c r="UTF29" s="152" t="s">
        <v>888</v>
      </c>
      <c r="UTG29" s="152" t="s">
        <v>888</v>
      </c>
      <c r="UTH29" s="152" t="s">
        <v>888</v>
      </c>
      <c r="UTI29" s="152" t="s">
        <v>888</v>
      </c>
      <c r="UTJ29" s="152" t="s">
        <v>888</v>
      </c>
      <c r="UTK29" s="152" t="s">
        <v>888</v>
      </c>
      <c r="UTL29" s="152" t="s">
        <v>888</v>
      </c>
      <c r="UTM29" s="152" t="s">
        <v>888</v>
      </c>
      <c r="UTN29" s="152" t="s">
        <v>888</v>
      </c>
      <c r="UTO29" s="152" t="s">
        <v>888</v>
      </c>
      <c r="UTP29" s="152" t="s">
        <v>888</v>
      </c>
      <c r="UTQ29" s="152" t="s">
        <v>888</v>
      </c>
      <c r="UTR29" s="152" t="s">
        <v>888</v>
      </c>
      <c r="UTS29" s="152" t="s">
        <v>888</v>
      </c>
      <c r="UTT29" s="152" t="s">
        <v>888</v>
      </c>
      <c r="UTU29" s="152" t="s">
        <v>888</v>
      </c>
      <c r="UTV29" s="152" t="s">
        <v>888</v>
      </c>
      <c r="UTW29" s="152" t="s">
        <v>888</v>
      </c>
      <c r="UTX29" s="152" t="s">
        <v>888</v>
      </c>
      <c r="UTY29" s="152" t="s">
        <v>888</v>
      </c>
      <c r="UTZ29" s="152" t="s">
        <v>888</v>
      </c>
      <c r="UUA29" s="152" t="s">
        <v>888</v>
      </c>
      <c r="UUB29" s="152" t="s">
        <v>888</v>
      </c>
      <c r="UUC29" s="152" t="s">
        <v>888</v>
      </c>
      <c r="UUD29" s="152" t="s">
        <v>888</v>
      </c>
      <c r="UUE29" s="152" t="s">
        <v>888</v>
      </c>
      <c r="UUF29" s="152" t="s">
        <v>888</v>
      </c>
      <c r="UUG29" s="152" t="s">
        <v>888</v>
      </c>
      <c r="UUH29" s="152" t="s">
        <v>888</v>
      </c>
      <c r="UUI29" s="152" t="s">
        <v>888</v>
      </c>
      <c r="UUJ29" s="152" t="s">
        <v>888</v>
      </c>
      <c r="UUK29" s="152" t="s">
        <v>888</v>
      </c>
      <c r="UUL29" s="152" t="s">
        <v>888</v>
      </c>
      <c r="UUM29" s="152" t="s">
        <v>888</v>
      </c>
      <c r="UUN29" s="152" t="s">
        <v>888</v>
      </c>
      <c r="UUO29" s="152" t="s">
        <v>888</v>
      </c>
      <c r="UUP29" s="152" t="s">
        <v>888</v>
      </c>
      <c r="UUQ29" s="152" t="s">
        <v>888</v>
      </c>
      <c r="UUR29" s="152" t="s">
        <v>888</v>
      </c>
      <c r="UUS29" s="152" t="s">
        <v>888</v>
      </c>
      <c r="UUT29" s="152" t="s">
        <v>888</v>
      </c>
      <c r="UUU29" s="152" t="s">
        <v>888</v>
      </c>
      <c r="UUV29" s="152" t="s">
        <v>888</v>
      </c>
      <c r="UUW29" s="152" t="s">
        <v>888</v>
      </c>
      <c r="UUX29" s="152" t="s">
        <v>888</v>
      </c>
      <c r="UUY29" s="152" t="s">
        <v>888</v>
      </c>
      <c r="UUZ29" s="152" t="s">
        <v>888</v>
      </c>
      <c r="UVA29" s="152" t="s">
        <v>888</v>
      </c>
      <c r="UVB29" s="152" t="s">
        <v>888</v>
      </c>
      <c r="UVC29" s="152" t="s">
        <v>888</v>
      </c>
      <c r="UVD29" s="152" t="s">
        <v>888</v>
      </c>
      <c r="UVE29" s="152" t="s">
        <v>888</v>
      </c>
      <c r="UVF29" s="152" t="s">
        <v>888</v>
      </c>
      <c r="UVG29" s="152" t="s">
        <v>888</v>
      </c>
      <c r="UVH29" s="152" t="s">
        <v>888</v>
      </c>
      <c r="UVI29" s="152" t="s">
        <v>888</v>
      </c>
      <c r="UVJ29" s="152" t="s">
        <v>888</v>
      </c>
      <c r="UVK29" s="152" t="s">
        <v>888</v>
      </c>
      <c r="UVL29" s="152" t="s">
        <v>888</v>
      </c>
      <c r="UVM29" s="152" t="s">
        <v>888</v>
      </c>
      <c r="UVN29" s="152" t="s">
        <v>888</v>
      </c>
      <c r="UVO29" s="152" t="s">
        <v>888</v>
      </c>
      <c r="UVP29" s="152" t="s">
        <v>888</v>
      </c>
      <c r="UVQ29" s="152" t="s">
        <v>888</v>
      </c>
      <c r="UVR29" s="152" t="s">
        <v>888</v>
      </c>
      <c r="UVS29" s="152" t="s">
        <v>888</v>
      </c>
      <c r="UVT29" s="152" t="s">
        <v>888</v>
      </c>
      <c r="UVU29" s="152" t="s">
        <v>888</v>
      </c>
      <c r="UVV29" s="152" t="s">
        <v>888</v>
      </c>
      <c r="UVW29" s="152" t="s">
        <v>888</v>
      </c>
      <c r="UVX29" s="152" t="s">
        <v>888</v>
      </c>
      <c r="UVY29" s="152" t="s">
        <v>888</v>
      </c>
      <c r="UVZ29" s="152" t="s">
        <v>888</v>
      </c>
      <c r="UWA29" s="152" t="s">
        <v>888</v>
      </c>
      <c r="UWB29" s="152" t="s">
        <v>888</v>
      </c>
      <c r="UWC29" s="152" t="s">
        <v>888</v>
      </c>
      <c r="UWD29" s="152" t="s">
        <v>888</v>
      </c>
      <c r="UWE29" s="152" t="s">
        <v>888</v>
      </c>
      <c r="UWF29" s="152" t="s">
        <v>888</v>
      </c>
      <c r="UWG29" s="152" t="s">
        <v>888</v>
      </c>
      <c r="UWH29" s="152" t="s">
        <v>888</v>
      </c>
      <c r="UWI29" s="152" t="s">
        <v>888</v>
      </c>
      <c r="UWJ29" s="152" t="s">
        <v>888</v>
      </c>
      <c r="UWK29" s="152" t="s">
        <v>888</v>
      </c>
      <c r="UWL29" s="152" t="s">
        <v>888</v>
      </c>
      <c r="UWM29" s="152" t="s">
        <v>888</v>
      </c>
      <c r="UWN29" s="152" t="s">
        <v>888</v>
      </c>
      <c r="UWO29" s="152" t="s">
        <v>888</v>
      </c>
      <c r="UWP29" s="152" t="s">
        <v>888</v>
      </c>
      <c r="UWQ29" s="152" t="s">
        <v>888</v>
      </c>
      <c r="UWR29" s="152" t="s">
        <v>888</v>
      </c>
      <c r="UWS29" s="152" t="s">
        <v>888</v>
      </c>
      <c r="UWT29" s="152" t="s">
        <v>888</v>
      </c>
      <c r="UWU29" s="152" t="s">
        <v>888</v>
      </c>
      <c r="UWV29" s="152" t="s">
        <v>888</v>
      </c>
      <c r="UWW29" s="152" t="s">
        <v>888</v>
      </c>
      <c r="UWX29" s="152" t="s">
        <v>888</v>
      </c>
      <c r="UWY29" s="152" t="s">
        <v>888</v>
      </c>
      <c r="UWZ29" s="152" t="s">
        <v>888</v>
      </c>
      <c r="UXA29" s="152" t="s">
        <v>888</v>
      </c>
      <c r="UXB29" s="152" t="s">
        <v>888</v>
      </c>
      <c r="UXC29" s="152" t="s">
        <v>888</v>
      </c>
      <c r="UXD29" s="152" t="s">
        <v>888</v>
      </c>
      <c r="UXE29" s="152" t="s">
        <v>888</v>
      </c>
      <c r="UXF29" s="152" t="s">
        <v>888</v>
      </c>
      <c r="UXG29" s="152" t="s">
        <v>888</v>
      </c>
      <c r="UXH29" s="152" t="s">
        <v>888</v>
      </c>
      <c r="UXI29" s="152" t="s">
        <v>888</v>
      </c>
      <c r="UXJ29" s="152" t="s">
        <v>888</v>
      </c>
      <c r="UXK29" s="152" t="s">
        <v>888</v>
      </c>
      <c r="UXL29" s="152" t="s">
        <v>888</v>
      </c>
      <c r="UXM29" s="152" t="s">
        <v>888</v>
      </c>
      <c r="UXN29" s="152" t="s">
        <v>888</v>
      </c>
      <c r="UXO29" s="152" t="s">
        <v>888</v>
      </c>
      <c r="UXP29" s="152" t="s">
        <v>888</v>
      </c>
      <c r="UXQ29" s="152" t="s">
        <v>888</v>
      </c>
      <c r="UXR29" s="152" t="s">
        <v>888</v>
      </c>
      <c r="UXS29" s="152" t="s">
        <v>888</v>
      </c>
      <c r="UXT29" s="152" t="s">
        <v>888</v>
      </c>
      <c r="UXU29" s="152" t="s">
        <v>888</v>
      </c>
      <c r="UXV29" s="152" t="s">
        <v>888</v>
      </c>
      <c r="UXW29" s="152" t="s">
        <v>888</v>
      </c>
      <c r="UXX29" s="152" t="s">
        <v>888</v>
      </c>
      <c r="UXY29" s="152" t="s">
        <v>888</v>
      </c>
      <c r="UXZ29" s="152" t="s">
        <v>888</v>
      </c>
      <c r="UYA29" s="152" t="s">
        <v>888</v>
      </c>
      <c r="UYB29" s="152" t="s">
        <v>888</v>
      </c>
      <c r="UYC29" s="152" t="s">
        <v>888</v>
      </c>
      <c r="UYD29" s="152" t="s">
        <v>888</v>
      </c>
      <c r="UYE29" s="152" t="s">
        <v>888</v>
      </c>
      <c r="UYF29" s="152" t="s">
        <v>888</v>
      </c>
      <c r="UYG29" s="152" t="s">
        <v>888</v>
      </c>
      <c r="UYH29" s="152" t="s">
        <v>888</v>
      </c>
      <c r="UYI29" s="152" t="s">
        <v>888</v>
      </c>
      <c r="UYJ29" s="152" t="s">
        <v>888</v>
      </c>
      <c r="UYK29" s="152" t="s">
        <v>888</v>
      </c>
      <c r="UYL29" s="152" t="s">
        <v>888</v>
      </c>
      <c r="UYM29" s="152" t="s">
        <v>888</v>
      </c>
      <c r="UYN29" s="152" t="s">
        <v>888</v>
      </c>
      <c r="UYO29" s="152" t="s">
        <v>888</v>
      </c>
      <c r="UYP29" s="152" t="s">
        <v>888</v>
      </c>
      <c r="UYQ29" s="152" t="s">
        <v>888</v>
      </c>
      <c r="UYR29" s="152" t="s">
        <v>888</v>
      </c>
      <c r="UYS29" s="152" t="s">
        <v>888</v>
      </c>
      <c r="UYT29" s="152" t="s">
        <v>888</v>
      </c>
      <c r="UYU29" s="152" t="s">
        <v>888</v>
      </c>
      <c r="UYV29" s="152" t="s">
        <v>888</v>
      </c>
      <c r="UYW29" s="152" t="s">
        <v>888</v>
      </c>
      <c r="UYX29" s="152" t="s">
        <v>888</v>
      </c>
      <c r="UYY29" s="152" t="s">
        <v>888</v>
      </c>
      <c r="UYZ29" s="152" t="s">
        <v>888</v>
      </c>
      <c r="UZA29" s="152" t="s">
        <v>888</v>
      </c>
      <c r="UZB29" s="152" t="s">
        <v>888</v>
      </c>
      <c r="UZC29" s="152" t="s">
        <v>888</v>
      </c>
      <c r="UZD29" s="152" t="s">
        <v>888</v>
      </c>
      <c r="UZE29" s="152" t="s">
        <v>888</v>
      </c>
      <c r="UZF29" s="152" t="s">
        <v>888</v>
      </c>
      <c r="UZG29" s="152" t="s">
        <v>888</v>
      </c>
      <c r="UZH29" s="152" t="s">
        <v>888</v>
      </c>
      <c r="UZI29" s="152" t="s">
        <v>888</v>
      </c>
      <c r="UZJ29" s="152" t="s">
        <v>888</v>
      </c>
      <c r="UZK29" s="152" t="s">
        <v>888</v>
      </c>
      <c r="UZL29" s="152" t="s">
        <v>888</v>
      </c>
      <c r="UZM29" s="152" t="s">
        <v>888</v>
      </c>
      <c r="UZN29" s="152" t="s">
        <v>888</v>
      </c>
      <c r="UZO29" s="152" t="s">
        <v>888</v>
      </c>
      <c r="UZP29" s="152" t="s">
        <v>888</v>
      </c>
      <c r="UZQ29" s="152" t="s">
        <v>888</v>
      </c>
      <c r="UZR29" s="152" t="s">
        <v>888</v>
      </c>
      <c r="UZS29" s="152" t="s">
        <v>888</v>
      </c>
      <c r="UZT29" s="152" t="s">
        <v>888</v>
      </c>
      <c r="UZU29" s="152" t="s">
        <v>888</v>
      </c>
      <c r="UZV29" s="152" t="s">
        <v>888</v>
      </c>
      <c r="UZW29" s="152" t="s">
        <v>888</v>
      </c>
      <c r="UZX29" s="152" t="s">
        <v>888</v>
      </c>
      <c r="UZY29" s="152" t="s">
        <v>888</v>
      </c>
      <c r="UZZ29" s="152" t="s">
        <v>888</v>
      </c>
      <c r="VAA29" s="152" t="s">
        <v>888</v>
      </c>
      <c r="VAB29" s="152" t="s">
        <v>888</v>
      </c>
      <c r="VAC29" s="152" t="s">
        <v>888</v>
      </c>
      <c r="VAD29" s="152" t="s">
        <v>888</v>
      </c>
      <c r="VAE29" s="152" t="s">
        <v>888</v>
      </c>
      <c r="VAF29" s="152" t="s">
        <v>888</v>
      </c>
      <c r="VAG29" s="152" t="s">
        <v>888</v>
      </c>
      <c r="VAH29" s="152" t="s">
        <v>888</v>
      </c>
      <c r="VAI29" s="152" t="s">
        <v>888</v>
      </c>
      <c r="VAJ29" s="152" t="s">
        <v>888</v>
      </c>
      <c r="VAK29" s="152" t="s">
        <v>888</v>
      </c>
      <c r="VAL29" s="152" t="s">
        <v>888</v>
      </c>
      <c r="VAM29" s="152" t="s">
        <v>888</v>
      </c>
      <c r="VAN29" s="152" t="s">
        <v>888</v>
      </c>
      <c r="VAO29" s="152" t="s">
        <v>888</v>
      </c>
      <c r="VAP29" s="152" t="s">
        <v>888</v>
      </c>
      <c r="VAQ29" s="152" t="s">
        <v>888</v>
      </c>
      <c r="VAR29" s="152" t="s">
        <v>888</v>
      </c>
      <c r="VAS29" s="152" t="s">
        <v>888</v>
      </c>
      <c r="VAT29" s="152" t="s">
        <v>888</v>
      </c>
      <c r="VAU29" s="152" t="s">
        <v>888</v>
      </c>
      <c r="VAV29" s="152" t="s">
        <v>888</v>
      </c>
      <c r="VAW29" s="152" t="s">
        <v>888</v>
      </c>
      <c r="VAX29" s="152" t="s">
        <v>888</v>
      </c>
      <c r="VAY29" s="152" t="s">
        <v>888</v>
      </c>
      <c r="VAZ29" s="152" t="s">
        <v>888</v>
      </c>
      <c r="VBA29" s="152" t="s">
        <v>888</v>
      </c>
      <c r="VBB29" s="152" t="s">
        <v>888</v>
      </c>
      <c r="VBC29" s="152" t="s">
        <v>888</v>
      </c>
      <c r="VBD29" s="152" t="s">
        <v>888</v>
      </c>
      <c r="VBE29" s="152" t="s">
        <v>888</v>
      </c>
      <c r="VBF29" s="152" t="s">
        <v>888</v>
      </c>
      <c r="VBG29" s="152" t="s">
        <v>888</v>
      </c>
      <c r="VBH29" s="152" t="s">
        <v>888</v>
      </c>
      <c r="VBI29" s="152" t="s">
        <v>888</v>
      </c>
      <c r="VBJ29" s="152" t="s">
        <v>888</v>
      </c>
      <c r="VBK29" s="152" t="s">
        <v>888</v>
      </c>
      <c r="VBL29" s="152" t="s">
        <v>888</v>
      </c>
      <c r="VBM29" s="152" t="s">
        <v>888</v>
      </c>
      <c r="VBN29" s="152" t="s">
        <v>888</v>
      </c>
      <c r="VBO29" s="152" t="s">
        <v>888</v>
      </c>
      <c r="VBP29" s="152" t="s">
        <v>888</v>
      </c>
      <c r="VBQ29" s="152" t="s">
        <v>888</v>
      </c>
      <c r="VBR29" s="152" t="s">
        <v>888</v>
      </c>
      <c r="VBS29" s="152" t="s">
        <v>888</v>
      </c>
      <c r="VBT29" s="152" t="s">
        <v>888</v>
      </c>
      <c r="VBU29" s="152" t="s">
        <v>888</v>
      </c>
      <c r="VBV29" s="152" t="s">
        <v>888</v>
      </c>
      <c r="VBW29" s="152" t="s">
        <v>888</v>
      </c>
      <c r="VBX29" s="152" t="s">
        <v>888</v>
      </c>
      <c r="VBY29" s="152" t="s">
        <v>888</v>
      </c>
      <c r="VBZ29" s="152" t="s">
        <v>888</v>
      </c>
      <c r="VCA29" s="152" t="s">
        <v>888</v>
      </c>
      <c r="VCB29" s="152" t="s">
        <v>888</v>
      </c>
      <c r="VCC29" s="152" t="s">
        <v>888</v>
      </c>
      <c r="VCD29" s="152" t="s">
        <v>888</v>
      </c>
      <c r="VCE29" s="152" t="s">
        <v>888</v>
      </c>
      <c r="VCF29" s="152" t="s">
        <v>888</v>
      </c>
      <c r="VCG29" s="152" t="s">
        <v>888</v>
      </c>
      <c r="VCH29" s="152" t="s">
        <v>888</v>
      </c>
      <c r="VCI29" s="152" t="s">
        <v>888</v>
      </c>
      <c r="VCJ29" s="152" t="s">
        <v>888</v>
      </c>
      <c r="VCK29" s="152" t="s">
        <v>888</v>
      </c>
      <c r="VCL29" s="152" t="s">
        <v>888</v>
      </c>
      <c r="VCM29" s="152" t="s">
        <v>888</v>
      </c>
      <c r="VCN29" s="152" t="s">
        <v>888</v>
      </c>
      <c r="VCO29" s="152" t="s">
        <v>888</v>
      </c>
      <c r="VCP29" s="152" t="s">
        <v>888</v>
      </c>
      <c r="VCQ29" s="152" t="s">
        <v>888</v>
      </c>
      <c r="VCR29" s="152" t="s">
        <v>888</v>
      </c>
      <c r="VCS29" s="152" t="s">
        <v>888</v>
      </c>
      <c r="VCT29" s="152" t="s">
        <v>888</v>
      </c>
      <c r="VCU29" s="152" t="s">
        <v>888</v>
      </c>
      <c r="VCV29" s="152" t="s">
        <v>888</v>
      </c>
      <c r="VCW29" s="152" t="s">
        <v>888</v>
      </c>
      <c r="VCX29" s="152" t="s">
        <v>888</v>
      </c>
      <c r="VCY29" s="152" t="s">
        <v>888</v>
      </c>
      <c r="VCZ29" s="152" t="s">
        <v>888</v>
      </c>
      <c r="VDA29" s="152" t="s">
        <v>888</v>
      </c>
      <c r="VDB29" s="152" t="s">
        <v>888</v>
      </c>
      <c r="VDC29" s="152" t="s">
        <v>888</v>
      </c>
      <c r="VDD29" s="152" t="s">
        <v>888</v>
      </c>
      <c r="VDE29" s="152" t="s">
        <v>888</v>
      </c>
      <c r="VDF29" s="152" t="s">
        <v>888</v>
      </c>
      <c r="VDG29" s="152" t="s">
        <v>888</v>
      </c>
      <c r="VDH29" s="152" t="s">
        <v>888</v>
      </c>
      <c r="VDI29" s="152" t="s">
        <v>888</v>
      </c>
      <c r="VDJ29" s="152" t="s">
        <v>888</v>
      </c>
      <c r="VDK29" s="152" t="s">
        <v>888</v>
      </c>
      <c r="VDL29" s="152" t="s">
        <v>888</v>
      </c>
      <c r="VDM29" s="152" t="s">
        <v>888</v>
      </c>
      <c r="VDN29" s="152" t="s">
        <v>888</v>
      </c>
      <c r="VDO29" s="152" t="s">
        <v>888</v>
      </c>
      <c r="VDP29" s="152" t="s">
        <v>888</v>
      </c>
      <c r="VDQ29" s="152" t="s">
        <v>888</v>
      </c>
      <c r="VDR29" s="152" t="s">
        <v>888</v>
      </c>
      <c r="VDS29" s="152" t="s">
        <v>888</v>
      </c>
      <c r="VDT29" s="152" t="s">
        <v>888</v>
      </c>
      <c r="VDU29" s="152" t="s">
        <v>888</v>
      </c>
      <c r="VDV29" s="152" t="s">
        <v>888</v>
      </c>
      <c r="VDW29" s="152" t="s">
        <v>888</v>
      </c>
      <c r="VDX29" s="152" t="s">
        <v>888</v>
      </c>
      <c r="VDY29" s="152" t="s">
        <v>888</v>
      </c>
      <c r="VDZ29" s="152" t="s">
        <v>888</v>
      </c>
      <c r="VEA29" s="152" t="s">
        <v>888</v>
      </c>
      <c r="VEB29" s="152" t="s">
        <v>888</v>
      </c>
      <c r="VEC29" s="152" t="s">
        <v>888</v>
      </c>
      <c r="VED29" s="152" t="s">
        <v>888</v>
      </c>
      <c r="VEE29" s="152" t="s">
        <v>888</v>
      </c>
      <c r="VEF29" s="152" t="s">
        <v>888</v>
      </c>
      <c r="VEG29" s="152" t="s">
        <v>888</v>
      </c>
      <c r="VEH29" s="152" t="s">
        <v>888</v>
      </c>
      <c r="VEI29" s="152" t="s">
        <v>888</v>
      </c>
      <c r="VEJ29" s="152" t="s">
        <v>888</v>
      </c>
      <c r="VEK29" s="152" t="s">
        <v>888</v>
      </c>
      <c r="VEL29" s="152" t="s">
        <v>888</v>
      </c>
      <c r="VEM29" s="152" t="s">
        <v>888</v>
      </c>
      <c r="VEN29" s="152" t="s">
        <v>888</v>
      </c>
      <c r="VEO29" s="152" t="s">
        <v>888</v>
      </c>
      <c r="VEP29" s="152" t="s">
        <v>888</v>
      </c>
      <c r="VEQ29" s="152" t="s">
        <v>888</v>
      </c>
      <c r="VER29" s="152" t="s">
        <v>888</v>
      </c>
      <c r="VES29" s="152" t="s">
        <v>888</v>
      </c>
      <c r="VET29" s="152" t="s">
        <v>888</v>
      </c>
      <c r="VEU29" s="152" t="s">
        <v>888</v>
      </c>
      <c r="VEV29" s="152" t="s">
        <v>888</v>
      </c>
      <c r="VEW29" s="152" t="s">
        <v>888</v>
      </c>
      <c r="VEX29" s="152" t="s">
        <v>888</v>
      </c>
      <c r="VEY29" s="152" t="s">
        <v>888</v>
      </c>
      <c r="VEZ29" s="152" t="s">
        <v>888</v>
      </c>
      <c r="VFA29" s="152" t="s">
        <v>888</v>
      </c>
      <c r="VFB29" s="152" t="s">
        <v>888</v>
      </c>
      <c r="VFC29" s="152" t="s">
        <v>888</v>
      </c>
      <c r="VFD29" s="152" t="s">
        <v>888</v>
      </c>
      <c r="VFE29" s="152" t="s">
        <v>888</v>
      </c>
      <c r="VFF29" s="152" t="s">
        <v>888</v>
      </c>
      <c r="VFG29" s="152" t="s">
        <v>888</v>
      </c>
      <c r="VFH29" s="152" t="s">
        <v>888</v>
      </c>
      <c r="VFI29" s="152" t="s">
        <v>888</v>
      </c>
      <c r="VFJ29" s="152" t="s">
        <v>888</v>
      </c>
      <c r="VFK29" s="152" t="s">
        <v>888</v>
      </c>
      <c r="VFL29" s="152" t="s">
        <v>888</v>
      </c>
      <c r="VFM29" s="152" t="s">
        <v>888</v>
      </c>
      <c r="VFN29" s="152" t="s">
        <v>888</v>
      </c>
      <c r="VFO29" s="152" t="s">
        <v>888</v>
      </c>
      <c r="VFP29" s="152" t="s">
        <v>888</v>
      </c>
      <c r="VFQ29" s="152" t="s">
        <v>888</v>
      </c>
      <c r="VFR29" s="152" t="s">
        <v>888</v>
      </c>
      <c r="VFS29" s="152" t="s">
        <v>888</v>
      </c>
      <c r="VFT29" s="152" t="s">
        <v>888</v>
      </c>
      <c r="VFU29" s="152" t="s">
        <v>888</v>
      </c>
      <c r="VFV29" s="152" t="s">
        <v>888</v>
      </c>
      <c r="VFW29" s="152" t="s">
        <v>888</v>
      </c>
      <c r="VFX29" s="152" t="s">
        <v>888</v>
      </c>
      <c r="VFY29" s="152" t="s">
        <v>888</v>
      </c>
      <c r="VFZ29" s="152" t="s">
        <v>888</v>
      </c>
      <c r="VGA29" s="152" t="s">
        <v>888</v>
      </c>
      <c r="VGB29" s="152" t="s">
        <v>888</v>
      </c>
      <c r="VGC29" s="152" t="s">
        <v>888</v>
      </c>
      <c r="VGD29" s="152" t="s">
        <v>888</v>
      </c>
      <c r="VGE29" s="152" t="s">
        <v>888</v>
      </c>
      <c r="VGF29" s="152" t="s">
        <v>888</v>
      </c>
      <c r="VGG29" s="152" t="s">
        <v>888</v>
      </c>
      <c r="VGH29" s="152" t="s">
        <v>888</v>
      </c>
      <c r="VGI29" s="152" t="s">
        <v>888</v>
      </c>
      <c r="VGJ29" s="152" t="s">
        <v>888</v>
      </c>
      <c r="VGK29" s="152" t="s">
        <v>888</v>
      </c>
      <c r="VGL29" s="152" t="s">
        <v>888</v>
      </c>
      <c r="VGM29" s="152" t="s">
        <v>888</v>
      </c>
      <c r="VGN29" s="152" t="s">
        <v>888</v>
      </c>
      <c r="VGO29" s="152" t="s">
        <v>888</v>
      </c>
      <c r="VGP29" s="152" t="s">
        <v>888</v>
      </c>
      <c r="VGQ29" s="152" t="s">
        <v>888</v>
      </c>
      <c r="VGR29" s="152" t="s">
        <v>888</v>
      </c>
      <c r="VGS29" s="152" t="s">
        <v>888</v>
      </c>
      <c r="VGT29" s="152" t="s">
        <v>888</v>
      </c>
      <c r="VGU29" s="152" t="s">
        <v>888</v>
      </c>
      <c r="VGV29" s="152" t="s">
        <v>888</v>
      </c>
      <c r="VGW29" s="152" t="s">
        <v>888</v>
      </c>
      <c r="VGX29" s="152" t="s">
        <v>888</v>
      </c>
      <c r="VGY29" s="152" t="s">
        <v>888</v>
      </c>
      <c r="VGZ29" s="152" t="s">
        <v>888</v>
      </c>
      <c r="VHA29" s="152" t="s">
        <v>888</v>
      </c>
      <c r="VHB29" s="152" t="s">
        <v>888</v>
      </c>
      <c r="VHC29" s="152" t="s">
        <v>888</v>
      </c>
      <c r="VHD29" s="152" t="s">
        <v>888</v>
      </c>
      <c r="VHE29" s="152" t="s">
        <v>888</v>
      </c>
      <c r="VHF29" s="152" t="s">
        <v>888</v>
      </c>
      <c r="VHG29" s="152" t="s">
        <v>888</v>
      </c>
      <c r="VHH29" s="152" t="s">
        <v>888</v>
      </c>
      <c r="VHI29" s="152" t="s">
        <v>888</v>
      </c>
      <c r="VHJ29" s="152" t="s">
        <v>888</v>
      </c>
      <c r="VHK29" s="152" t="s">
        <v>888</v>
      </c>
      <c r="VHL29" s="152" t="s">
        <v>888</v>
      </c>
      <c r="VHM29" s="152" t="s">
        <v>888</v>
      </c>
      <c r="VHN29" s="152" t="s">
        <v>888</v>
      </c>
      <c r="VHO29" s="152" t="s">
        <v>888</v>
      </c>
      <c r="VHP29" s="152" t="s">
        <v>888</v>
      </c>
      <c r="VHQ29" s="152" t="s">
        <v>888</v>
      </c>
      <c r="VHR29" s="152" t="s">
        <v>888</v>
      </c>
      <c r="VHS29" s="152" t="s">
        <v>888</v>
      </c>
      <c r="VHT29" s="152" t="s">
        <v>888</v>
      </c>
      <c r="VHU29" s="152" t="s">
        <v>888</v>
      </c>
      <c r="VHV29" s="152" t="s">
        <v>888</v>
      </c>
      <c r="VHW29" s="152" t="s">
        <v>888</v>
      </c>
      <c r="VHX29" s="152" t="s">
        <v>888</v>
      </c>
      <c r="VHY29" s="152" t="s">
        <v>888</v>
      </c>
      <c r="VHZ29" s="152" t="s">
        <v>888</v>
      </c>
      <c r="VIA29" s="152" t="s">
        <v>888</v>
      </c>
      <c r="VIB29" s="152" t="s">
        <v>888</v>
      </c>
      <c r="VIC29" s="152" t="s">
        <v>888</v>
      </c>
      <c r="VID29" s="152" t="s">
        <v>888</v>
      </c>
      <c r="VIE29" s="152" t="s">
        <v>888</v>
      </c>
      <c r="VIF29" s="152" t="s">
        <v>888</v>
      </c>
      <c r="VIG29" s="152" t="s">
        <v>888</v>
      </c>
      <c r="VIH29" s="152" t="s">
        <v>888</v>
      </c>
      <c r="VII29" s="152" t="s">
        <v>888</v>
      </c>
      <c r="VIJ29" s="152" t="s">
        <v>888</v>
      </c>
      <c r="VIK29" s="152" t="s">
        <v>888</v>
      </c>
      <c r="VIL29" s="152" t="s">
        <v>888</v>
      </c>
      <c r="VIM29" s="152" t="s">
        <v>888</v>
      </c>
      <c r="VIN29" s="152" t="s">
        <v>888</v>
      </c>
      <c r="VIO29" s="152" t="s">
        <v>888</v>
      </c>
      <c r="VIP29" s="152" t="s">
        <v>888</v>
      </c>
      <c r="VIQ29" s="152" t="s">
        <v>888</v>
      </c>
      <c r="VIR29" s="152" t="s">
        <v>888</v>
      </c>
      <c r="VIS29" s="152" t="s">
        <v>888</v>
      </c>
      <c r="VIT29" s="152" t="s">
        <v>888</v>
      </c>
      <c r="VIU29" s="152" t="s">
        <v>888</v>
      </c>
      <c r="VIV29" s="152" t="s">
        <v>888</v>
      </c>
      <c r="VIW29" s="152" t="s">
        <v>888</v>
      </c>
      <c r="VIX29" s="152" t="s">
        <v>888</v>
      </c>
      <c r="VIY29" s="152" t="s">
        <v>888</v>
      </c>
      <c r="VIZ29" s="152" t="s">
        <v>888</v>
      </c>
      <c r="VJA29" s="152" t="s">
        <v>888</v>
      </c>
      <c r="VJB29" s="152" t="s">
        <v>888</v>
      </c>
      <c r="VJC29" s="152" t="s">
        <v>888</v>
      </c>
      <c r="VJD29" s="152" t="s">
        <v>888</v>
      </c>
      <c r="VJE29" s="152" t="s">
        <v>888</v>
      </c>
      <c r="VJF29" s="152" t="s">
        <v>888</v>
      </c>
      <c r="VJG29" s="152" t="s">
        <v>888</v>
      </c>
      <c r="VJH29" s="152" t="s">
        <v>888</v>
      </c>
      <c r="VJI29" s="152" t="s">
        <v>888</v>
      </c>
      <c r="VJJ29" s="152" t="s">
        <v>888</v>
      </c>
      <c r="VJK29" s="152" t="s">
        <v>888</v>
      </c>
      <c r="VJL29" s="152" t="s">
        <v>888</v>
      </c>
      <c r="VJM29" s="152" t="s">
        <v>888</v>
      </c>
      <c r="VJN29" s="152" t="s">
        <v>888</v>
      </c>
      <c r="VJO29" s="152" t="s">
        <v>888</v>
      </c>
      <c r="VJP29" s="152" t="s">
        <v>888</v>
      </c>
      <c r="VJQ29" s="152" t="s">
        <v>888</v>
      </c>
      <c r="VJR29" s="152" t="s">
        <v>888</v>
      </c>
      <c r="VJS29" s="152" t="s">
        <v>888</v>
      </c>
      <c r="VJT29" s="152" t="s">
        <v>888</v>
      </c>
      <c r="VJU29" s="152" t="s">
        <v>888</v>
      </c>
      <c r="VJV29" s="152" t="s">
        <v>888</v>
      </c>
      <c r="VJW29" s="152" t="s">
        <v>888</v>
      </c>
      <c r="VJX29" s="152" t="s">
        <v>888</v>
      </c>
      <c r="VJY29" s="152" t="s">
        <v>888</v>
      </c>
      <c r="VJZ29" s="152" t="s">
        <v>888</v>
      </c>
      <c r="VKA29" s="152" t="s">
        <v>888</v>
      </c>
      <c r="VKB29" s="152" t="s">
        <v>888</v>
      </c>
      <c r="VKC29" s="152" t="s">
        <v>888</v>
      </c>
      <c r="VKD29" s="152" t="s">
        <v>888</v>
      </c>
      <c r="VKE29" s="152" t="s">
        <v>888</v>
      </c>
      <c r="VKF29" s="152" t="s">
        <v>888</v>
      </c>
      <c r="VKG29" s="152" t="s">
        <v>888</v>
      </c>
      <c r="VKH29" s="152" t="s">
        <v>888</v>
      </c>
      <c r="VKI29" s="152" t="s">
        <v>888</v>
      </c>
      <c r="VKJ29" s="152" t="s">
        <v>888</v>
      </c>
      <c r="VKK29" s="152" t="s">
        <v>888</v>
      </c>
      <c r="VKL29" s="152" t="s">
        <v>888</v>
      </c>
      <c r="VKM29" s="152" t="s">
        <v>888</v>
      </c>
      <c r="VKN29" s="152" t="s">
        <v>888</v>
      </c>
      <c r="VKO29" s="152" t="s">
        <v>888</v>
      </c>
      <c r="VKP29" s="152" t="s">
        <v>888</v>
      </c>
      <c r="VKQ29" s="152" t="s">
        <v>888</v>
      </c>
      <c r="VKR29" s="152" t="s">
        <v>888</v>
      </c>
      <c r="VKS29" s="152" t="s">
        <v>888</v>
      </c>
      <c r="VKT29" s="152" t="s">
        <v>888</v>
      </c>
      <c r="VKU29" s="152" t="s">
        <v>888</v>
      </c>
      <c r="VKV29" s="152" t="s">
        <v>888</v>
      </c>
      <c r="VKW29" s="152" t="s">
        <v>888</v>
      </c>
      <c r="VKX29" s="152" t="s">
        <v>888</v>
      </c>
      <c r="VKY29" s="152" t="s">
        <v>888</v>
      </c>
      <c r="VKZ29" s="152" t="s">
        <v>888</v>
      </c>
      <c r="VLA29" s="152" t="s">
        <v>888</v>
      </c>
      <c r="VLB29" s="152" t="s">
        <v>888</v>
      </c>
      <c r="VLC29" s="152" t="s">
        <v>888</v>
      </c>
      <c r="VLD29" s="152" t="s">
        <v>888</v>
      </c>
      <c r="VLE29" s="152" t="s">
        <v>888</v>
      </c>
      <c r="VLF29" s="152" t="s">
        <v>888</v>
      </c>
      <c r="VLG29" s="152" t="s">
        <v>888</v>
      </c>
      <c r="VLH29" s="152" t="s">
        <v>888</v>
      </c>
      <c r="VLI29" s="152" t="s">
        <v>888</v>
      </c>
      <c r="VLJ29" s="152" t="s">
        <v>888</v>
      </c>
      <c r="VLK29" s="152" t="s">
        <v>888</v>
      </c>
      <c r="VLL29" s="152" t="s">
        <v>888</v>
      </c>
      <c r="VLM29" s="152" t="s">
        <v>888</v>
      </c>
      <c r="VLN29" s="152" t="s">
        <v>888</v>
      </c>
      <c r="VLO29" s="152" t="s">
        <v>888</v>
      </c>
      <c r="VLP29" s="152" t="s">
        <v>888</v>
      </c>
      <c r="VLQ29" s="152" t="s">
        <v>888</v>
      </c>
      <c r="VLR29" s="152" t="s">
        <v>888</v>
      </c>
      <c r="VLS29" s="152" t="s">
        <v>888</v>
      </c>
      <c r="VLT29" s="152" t="s">
        <v>888</v>
      </c>
      <c r="VLU29" s="152" t="s">
        <v>888</v>
      </c>
      <c r="VLV29" s="152" t="s">
        <v>888</v>
      </c>
      <c r="VLW29" s="152" t="s">
        <v>888</v>
      </c>
      <c r="VLX29" s="152" t="s">
        <v>888</v>
      </c>
      <c r="VLY29" s="152" t="s">
        <v>888</v>
      </c>
      <c r="VLZ29" s="152" t="s">
        <v>888</v>
      </c>
      <c r="VMA29" s="152" t="s">
        <v>888</v>
      </c>
      <c r="VMB29" s="152" t="s">
        <v>888</v>
      </c>
      <c r="VMC29" s="152" t="s">
        <v>888</v>
      </c>
      <c r="VMD29" s="152" t="s">
        <v>888</v>
      </c>
      <c r="VME29" s="152" t="s">
        <v>888</v>
      </c>
      <c r="VMF29" s="152" t="s">
        <v>888</v>
      </c>
      <c r="VMG29" s="152" t="s">
        <v>888</v>
      </c>
      <c r="VMH29" s="152" t="s">
        <v>888</v>
      </c>
      <c r="VMI29" s="152" t="s">
        <v>888</v>
      </c>
      <c r="VMJ29" s="152" t="s">
        <v>888</v>
      </c>
      <c r="VMK29" s="152" t="s">
        <v>888</v>
      </c>
      <c r="VML29" s="152" t="s">
        <v>888</v>
      </c>
      <c r="VMM29" s="152" t="s">
        <v>888</v>
      </c>
      <c r="VMN29" s="152" t="s">
        <v>888</v>
      </c>
      <c r="VMO29" s="152" t="s">
        <v>888</v>
      </c>
      <c r="VMP29" s="152" t="s">
        <v>888</v>
      </c>
      <c r="VMQ29" s="152" t="s">
        <v>888</v>
      </c>
      <c r="VMR29" s="152" t="s">
        <v>888</v>
      </c>
      <c r="VMS29" s="152" t="s">
        <v>888</v>
      </c>
      <c r="VMT29" s="152" t="s">
        <v>888</v>
      </c>
      <c r="VMU29" s="152" t="s">
        <v>888</v>
      </c>
      <c r="VMV29" s="152" t="s">
        <v>888</v>
      </c>
      <c r="VMW29" s="152" t="s">
        <v>888</v>
      </c>
      <c r="VMX29" s="152" t="s">
        <v>888</v>
      </c>
      <c r="VMY29" s="152" t="s">
        <v>888</v>
      </c>
      <c r="VMZ29" s="152" t="s">
        <v>888</v>
      </c>
      <c r="VNA29" s="152" t="s">
        <v>888</v>
      </c>
      <c r="VNB29" s="152" t="s">
        <v>888</v>
      </c>
      <c r="VNC29" s="152" t="s">
        <v>888</v>
      </c>
      <c r="VND29" s="152" t="s">
        <v>888</v>
      </c>
      <c r="VNE29" s="152" t="s">
        <v>888</v>
      </c>
      <c r="VNF29" s="152" t="s">
        <v>888</v>
      </c>
      <c r="VNG29" s="152" t="s">
        <v>888</v>
      </c>
      <c r="VNH29" s="152" t="s">
        <v>888</v>
      </c>
      <c r="VNI29" s="152" t="s">
        <v>888</v>
      </c>
      <c r="VNJ29" s="152" t="s">
        <v>888</v>
      </c>
      <c r="VNK29" s="152" t="s">
        <v>888</v>
      </c>
      <c r="VNL29" s="152" t="s">
        <v>888</v>
      </c>
      <c r="VNM29" s="152" t="s">
        <v>888</v>
      </c>
      <c r="VNN29" s="152" t="s">
        <v>888</v>
      </c>
      <c r="VNO29" s="152" t="s">
        <v>888</v>
      </c>
      <c r="VNP29" s="152" t="s">
        <v>888</v>
      </c>
      <c r="VNQ29" s="152" t="s">
        <v>888</v>
      </c>
      <c r="VNR29" s="152" t="s">
        <v>888</v>
      </c>
      <c r="VNS29" s="152" t="s">
        <v>888</v>
      </c>
      <c r="VNT29" s="152" t="s">
        <v>888</v>
      </c>
      <c r="VNU29" s="152" t="s">
        <v>888</v>
      </c>
      <c r="VNV29" s="152" t="s">
        <v>888</v>
      </c>
      <c r="VNW29" s="152" t="s">
        <v>888</v>
      </c>
      <c r="VNX29" s="152" t="s">
        <v>888</v>
      </c>
      <c r="VNY29" s="152" t="s">
        <v>888</v>
      </c>
      <c r="VNZ29" s="152" t="s">
        <v>888</v>
      </c>
      <c r="VOA29" s="152" t="s">
        <v>888</v>
      </c>
      <c r="VOB29" s="152" t="s">
        <v>888</v>
      </c>
      <c r="VOC29" s="152" t="s">
        <v>888</v>
      </c>
      <c r="VOD29" s="152" t="s">
        <v>888</v>
      </c>
      <c r="VOE29" s="152" t="s">
        <v>888</v>
      </c>
      <c r="VOF29" s="152" t="s">
        <v>888</v>
      </c>
      <c r="VOG29" s="152" t="s">
        <v>888</v>
      </c>
      <c r="VOH29" s="152" t="s">
        <v>888</v>
      </c>
      <c r="VOI29" s="152" t="s">
        <v>888</v>
      </c>
      <c r="VOJ29" s="152" t="s">
        <v>888</v>
      </c>
      <c r="VOK29" s="152" t="s">
        <v>888</v>
      </c>
      <c r="VOL29" s="152" t="s">
        <v>888</v>
      </c>
      <c r="VOM29" s="152" t="s">
        <v>888</v>
      </c>
      <c r="VON29" s="152" t="s">
        <v>888</v>
      </c>
      <c r="VOO29" s="152" t="s">
        <v>888</v>
      </c>
      <c r="VOP29" s="152" t="s">
        <v>888</v>
      </c>
      <c r="VOQ29" s="152" t="s">
        <v>888</v>
      </c>
      <c r="VOR29" s="152" t="s">
        <v>888</v>
      </c>
      <c r="VOS29" s="152" t="s">
        <v>888</v>
      </c>
      <c r="VOT29" s="152" t="s">
        <v>888</v>
      </c>
      <c r="VOU29" s="152" t="s">
        <v>888</v>
      </c>
      <c r="VOV29" s="152" t="s">
        <v>888</v>
      </c>
      <c r="VOW29" s="152" t="s">
        <v>888</v>
      </c>
      <c r="VOX29" s="152" t="s">
        <v>888</v>
      </c>
      <c r="VOY29" s="152" t="s">
        <v>888</v>
      </c>
      <c r="VOZ29" s="152" t="s">
        <v>888</v>
      </c>
      <c r="VPA29" s="152" t="s">
        <v>888</v>
      </c>
      <c r="VPB29" s="152" t="s">
        <v>888</v>
      </c>
      <c r="VPC29" s="152" t="s">
        <v>888</v>
      </c>
      <c r="VPD29" s="152" t="s">
        <v>888</v>
      </c>
      <c r="VPE29" s="152" t="s">
        <v>888</v>
      </c>
      <c r="VPF29" s="152" t="s">
        <v>888</v>
      </c>
      <c r="VPG29" s="152" t="s">
        <v>888</v>
      </c>
      <c r="VPH29" s="152" t="s">
        <v>888</v>
      </c>
      <c r="VPI29" s="152" t="s">
        <v>888</v>
      </c>
      <c r="VPJ29" s="152" t="s">
        <v>888</v>
      </c>
      <c r="VPK29" s="152" t="s">
        <v>888</v>
      </c>
      <c r="VPL29" s="152" t="s">
        <v>888</v>
      </c>
      <c r="VPM29" s="152" t="s">
        <v>888</v>
      </c>
      <c r="VPN29" s="152" t="s">
        <v>888</v>
      </c>
      <c r="VPO29" s="152" t="s">
        <v>888</v>
      </c>
      <c r="VPP29" s="152" t="s">
        <v>888</v>
      </c>
      <c r="VPQ29" s="152" t="s">
        <v>888</v>
      </c>
      <c r="VPR29" s="152" t="s">
        <v>888</v>
      </c>
      <c r="VPS29" s="152" t="s">
        <v>888</v>
      </c>
      <c r="VPT29" s="152" t="s">
        <v>888</v>
      </c>
      <c r="VPU29" s="152" t="s">
        <v>888</v>
      </c>
      <c r="VPV29" s="152" t="s">
        <v>888</v>
      </c>
      <c r="VPW29" s="152" t="s">
        <v>888</v>
      </c>
      <c r="VPX29" s="152" t="s">
        <v>888</v>
      </c>
      <c r="VPY29" s="152" t="s">
        <v>888</v>
      </c>
      <c r="VPZ29" s="152" t="s">
        <v>888</v>
      </c>
      <c r="VQA29" s="152" t="s">
        <v>888</v>
      </c>
      <c r="VQB29" s="152" t="s">
        <v>888</v>
      </c>
      <c r="VQC29" s="152" t="s">
        <v>888</v>
      </c>
      <c r="VQD29" s="152" t="s">
        <v>888</v>
      </c>
      <c r="VQE29" s="152" t="s">
        <v>888</v>
      </c>
      <c r="VQF29" s="152" t="s">
        <v>888</v>
      </c>
      <c r="VQG29" s="152" t="s">
        <v>888</v>
      </c>
      <c r="VQH29" s="152" t="s">
        <v>888</v>
      </c>
      <c r="VQI29" s="152" t="s">
        <v>888</v>
      </c>
      <c r="VQJ29" s="152" t="s">
        <v>888</v>
      </c>
      <c r="VQK29" s="152" t="s">
        <v>888</v>
      </c>
      <c r="VQL29" s="152" t="s">
        <v>888</v>
      </c>
      <c r="VQM29" s="152" t="s">
        <v>888</v>
      </c>
      <c r="VQN29" s="152" t="s">
        <v>888</v>
      </c>
      <c r="VQO29" s="152" t="s">
        <v>888</v>
      </c>
      <c r="VQP29" s="152" t="s">
        <v>888</v>
      </c>
      <c r="VQQ29" s="152" t="s">
        <v>888</v>
      </c>
      <c r="VQR29" s="152" t="s">
        <v>888</v>
      </c>
      <c r="VQS29" s="152" t="s">
        <v>888</v>
      </c>
      <c r="VQT29" s="152" t="s">
        <v>888</v>
      </c>
      <c r="VQU29" s="152" t="s">
        <v>888</v>
      </c>
      <c r="VQV29" s="152" t="s">
        <v>888</v>
      </c>
      <c r="VQW29" s="152" t="s">
        <v>888</v>
      </c>
      <c r="VQX29" s="152" t="s">
        <v>888</v>
      </c>
      <c r="VQY29" s="152" t="s">
        <v>888</v>
      </c>
      <c r="VQZ29" s="152" t="s">
        <v>888</v>
      </c>
      <c r="VRA29" s="152" t="s">
        <v>888</v>
      </c>
      <c r="VRB29" s="152" t="s">
        <v>888</v>
      </c>
      <c r="VRC29" s="152" t="s">
        <v>888</v>
      </c>
      <c r="VRD29" s="152" t="s">
        <v>888</v>
      </c>
      <c r="VRE29" s="152" t="s">
        <v>888</v>
      </c>
      <c r="VRF29" s="152" t="s">
        <v>888</v>
      </c>
      <c r="VRG29" s="152" t="s">
        <v>888</v>
      </c>
      <c r="VRH29" s="152" t="s">
        <v>888</v>
      </c>
      <c r="VRI29" s="152" t="s">
        <v>888</v>
      </c>
      <c r="VRJ29" s="152" t="s">
        <v>888</v>
      </c>
      <c r="VRK29" s="152" t="s">
        <v>888</v>
      </c>
      <c r="VRL29" s="152" t="s">
        <v>888</v>
      </c>
      <c r="VRM29" s="152" t="s">
        <v>888</v>
      </c>
      <c r="VRN29" s="152" t="s">
        <v>888</v>
      </c>
      <c r="VRO29" s="152" t="s">
        <v>888</v>
      </c>
      <c r="VRP29" s="152" t="s">
        <v>888</v>
      </c>
      <c r="VRQ29" s="152" t="s">
        <v>888</v>
      </c>
      <c r="VRR29" s="152" t="s">
        <v>888</v>
      </c>
      <c r="VRS29" s="152" t="s">
        <v>888</v>
      </c>
      <c r="VRT29" s="152" t="s">
        <v>888</v>
      </c>
      <c r="VRU29" s="152" t="s">
        <v>888</v>
      </c>
      <c r="VRV29" s="152" t="s">
        <v>888</v>
      </c>
      <c r="VRW29" s="152" t="s">
        <v>888</v>
      </c>
      <c r="VRX29" s="152" t="s">
        <v>888</v>
      </c>
      <c r="VRY29" s="152" t="s">
        <v>888</v>
      </c>
      <c r="VRZ29" s="152" t="s">
        <v>888</v>
      </c>
      <c r="VSA29" s="152" t="s">
        <v>888</v>
      </c>
      <c r="VSB29" s="152" t="s">
        <v>888</v>
      </c>
      <c r="VSC29" s="152" t="s">
        <v>888</v>
      </c>
      <c r="VSD29" s="152" t="s">
        <v>888</v>
      </c>
      <c r="VSE29" s="152" t="s">
        <v>888</v>
      </c>
      <c r="VSF29" s="152" t="s">
        <v>888</v>
      </c>
      <c r="VSG29" s="152" t="s">
        <v>888</v>
      </c>
      <c r="VSH29" s="152" t="s">
        <v>888</v>
      </c>
      <c r="VSI29" s="152" t="s">
        <v>888</v>
      </c>
      <c r="VSJ29" s="152" t="s">
        <v>888</v>
      </c>
      <c r="VSK29" s="152" t="s">
        <v>888</v>
      </c>
      <c r="VSL29" s="152" t="s">
        <v>888</v>
      </c>
      <c r="VSM29" s="152" t="s">
        <v>888</v>
      </c>
      <c r="VSN29" s="152" t="s">
        <v>888</v>
      </c>
      <c r="VSO29" s="152" t="s">
        <v>888</v>
      </c>
      <c r="VSP29" s="152" t="s">
        <v>888</v>
      </c>
      <c r="VSQ29" s="152" t="s">
        <v>888</v>
      </c>
      <c r="VSR29" s="152" t="s">
        <v>888</v>
      </c>
      <c r="VSS29" s="152" t="s">
        <v>888</v>
      </c>
      <c r="VST29" s="152" t="s">
        <v>888</v>
      </c>
      <c r="VSU29" s="152" t="s">
        <v>888</v>
      </c>
      <c r="VSV29" s="152" t="s">
        <v>888</v>
      </c>
      <c r="VSW29" s="152" t="s">
        <v>888</v>
      </c>
      <c r="VSX29" s="152" t="s">
        <v>888</v>
      </c>
      <c r="VSY29" s="152" t="s">
        <v>888</v>
      </c>
      <c r="VSZ29" s="152" t="s">
        <v>888</v>
      </c>
      <c r="VTA29" s="152" t="s">
        <v>888</v>
      </c>
      <c r="VTB29" s="152" t="s">
        <v>888</v>
      </c>
      <c r="VTC29" s="152" t="s">
        <v>888</v>
      </c>
      <c r="VTD29" s="152" t="s">
        <v>888</v>
      </c>
      <c r="VTE29" s="152" t="s">
        <v>888</v>
      </c>
      <c r="VTF29" s="152" t="s">
        <v>888</v>
      </c>
      <c r="VTG29" s="152" t="s">
        <v>888</v>
      </c>
      <c r="VTH29" s="152" t="s">
        <v>888</v>
      </c>
      <c r="VTI29" s="152" t="s">
        <v>888</v>
      </c>
      <c r="VTJ29" s="152" t="s">
        <v>888</v>
      </c>
      <c r="VTK29" s="152" t="s">
        <v>888</v>
      </c>
      <c r="VTL29" s="152" t="s">
        <v>888</v>
      </c>
      <c r="VTM29" s="152" t="s">
        <v>888</v>
      </c>
      <c r="VTN29" s="152" t="s">
        <v>888</v>
      </c>
      <c r="VTO29" s="152" t="s">
        <v>888</v>
      </c>
      <c r="VTP29" s="152" t="s">
        <v>888</v>
      </c>
      <c r="VTQ29" s="152" t="s">
        <v>888</v>
      </c>
      <c r="VTR29" s="152" t="s">
        <v>888</v>
      </c>
      <c r="VTS29" s="152" t="s">
        <v>888</v>
      </c>
      <c r="VTT29" s="152" t="s">
        <v>888</v>
      </c>
      <c r="VTU29" s="152" t="s">
        <v>888</v>
      </c>
      <c r="VTV29" s="152" t="s">
        <v>888</v>
      </c>
      <c r="VTW29" s="152" t="s">
        <v>888</v>
      </c>
      <c r="VTX29" s="152" t="s">
        <v>888</v>
      </c>
      <c r="VTY29" s="152" t="s">
        <v>888</v>
      </c>
      <c r="VTZ29" s="152" t="s">
        <v>888</v>
      </c>
      <c r="VUA29" s="152" t="s">
        <v>888</v>
      </c>
      <c r="VUB29" s="152" t="s">
        <v>888</v>
      </c>
      <c r="VUC29" s="152" t="s">
        <v>888</v>
      </c>
      <c r="VUD29" s="152" t="s">
        <v>888</v>
      </c>
      <c r="VUE29" s="152" t="s">
        <v>888</v>
      </c>
      <c r="VUF29" s="152" t="s">
        <v>888</v>
      </c>
      <c r="VUG29" s="152" t="s">
        <v>888</v>
      </c>
      <c r="VUH29" s="152" t="s">
        <v>888</v>
      </c>
      <c r="VUI29" s="152" t="s">
        <v>888</v>
      </c>
      <c r="VUJ29" s="152" t="s">
        <v>888</v>
      </c>
      <c r="VUK29" s="152" t="s">
        <v>888</v>
      </c>
      <c r="VUL29" s="152" t="s">
        <v>888</v>
      </c>
      <c r="VUM29" s="152" t="s">
        <v>888</v>
      </c>
      <c r="VUN29" s="152" t="s">
        <v>888</v>
      </c>
      <c r="VUO29" s="152" t="s">
        <v>888</v>
      </c>
      <c r="VUP29" s="152" t="s">
        <v>888</v>
      </c>
      <c r="VUQ29" s="152" t="s">
        <v>888</v>
      </c>
      <c r="VUR29" s="152" t="s">
        <v>888</v>
      </c>
      <c r="VUS29" s="152" t="s">
        <v>888</v>
      </c>
      <c r="VUT29" s="152" t="s">
        <v>888</v>
      </c>
      <c r="VUU29" s="152" t="s">
        <v>888</v>
      </c>
      <c r="VUV29" s="152" t="s">
        <v>888</v>
      </c>
      <c r="VUW29" s="152" t="s">
        <v>888</v>
      </c>
      <c r="VUX29" s="152" t="s">
        <v>888</v>
      </c>
      <c r="VUY29" s="152" t="s">
        <v>888</v>
      </c>
      <c r="VUZ29" s="152" t="s">
        <v>888</v>
      </c>
      <c r="VVA29" s="152" t="s">
        <v>888</v>
      </c>
      <c r="VVB29" s="152" t="s">
        <v>888</v>
      </c>
      <c r="VVC29" s="152" t="s">
        <v>888</v>
      </c>
      <c r="VVD29" s="152" t="s">
        <v>888</v>
      </c>
      <c r="VVE29" s="152" t="s">
        <v>888</v>
      </c>
      <c r="VVF29" s="152" t="s">
        <v>888</v>
      </c>
      <c r="VVG29" s="152" t="s">
        <v>888</v>
      </c>
      <c r="VVH29" s="152" t="s">
        <v>888</v>
      </c>
      <c r="VVI29" s="152" t="s">
        <v>888</v>
      </c>
      <c r="VVJ29" s="152" t="s">
        <v>888</v>
      </c>
      <c r="VVK29" s="152" t="s">
        <v>888</v>
      </c>
      <c r="VVL29" s="152" t="s">
        <v>888</v>
      </c>
      <c r="VVM29" s="152" t="s">
        <v>888</v>
      </c>
      <c r="VVN29" s="152" t="s">
        <v>888</v>
      </c>
      <c r="VVO29" s="152" t="s">
        <v>888</v>
      </c>
      <c r="VVP29" s="152" t="s">
        <v>888</v>
      </c>
      <c r="VVQ29" s="152" t="s">
        <v>888</v>
      </c>
      <c r="VVR29" s="152" t="s">
        <v>888</v>
      </c>
      <c r="VVS29" s="152" t="s">
        <v>888</v>
      </c>
      <c r="VVT29" s="152" t="s">
        <v>888</v>
      </c>
      <c r="VVU29" s="152" t="s">
        <v>888</v>
      </c>
      <c r="VVV29" s="152" t="s">
        <v>888</v>
      </c>
      <c r="VVW29" s="152" t="s">
        <v>888</v>
      </c>
      <c r="VVX29" s="152" t="s">
        <v>888</v>
      </c>
      <c r="VVY29" s="152" t="s">
        <v>888</v>
      </c>
      <c r="VVZ29" s="152" t="s">
        <v>888</v>
      </c>
      <c r="VWA29" s="152" t="s">
        <v>888</v>
      </c>
      <c r="VWB29" s="152" t="s">
        <v>888</v>
      </c>
      <c r="VWC29" s="152" t="s">
        <v>888</v>
      </c>
      <c r="VWD29" s="152" t="s">
        <v>888</v>
      </c>
      <c r="VWE29" s="152" t="s">
        <v>888</v>
      </c>
      <c r="VWF29" s="152" t="s">
        <v>888</v>
      </c>
      <c r="VWG29" s="152" t="s">
        <v>888</v>
      </c>
      <c r="VWH29" s="152" t="s">
        <v>888</v>
      </c>
      <c r="VWI29" s="152" t="s">
        <v>888</v>
      </c>
      <c r="VWJ29" s="152" t="s">
        <v>888</v>
      </c>
      <c r="VWK29" s="152" t="s">
        <v>888</v>
      </c>
      <c r="VWL29" s="152" t="s">
        <v>888</v>
      </c>
      <c r="VWM29" s="152" t="s">
        <v>888</v>
      </c>
      <c r="VWN29" s="152" t="s">
        <v>888</v>
      </c>
      <c r="VWO29" s="152" t="s">
        <v>888</v>
      </c>
      <c r="VWP29" s="152" t="s">
        <v>888</v>
      </c>
      <c r="VWQ29" s="152" t="s">
        <v>888</v>
      </c>
      <c r="VWR29" s="152" t="s">
        <v>888</v>
      </c>
      <c r="VWS29" s="152" t="s">
        <v>888</v>
      </c>
      <c r="VWT29" s="152" t="s">
        <v>888</v>
      </c>
      <c r="VWU29" s="152" t="s">
        <v>888</v>
      </c>
      <c r="VWV29" s="152" t="s">
        <v>888</v>
      </c>
      <c r="VWW29" s="152" t="s">
        <v>888</v>
      </c>
      <c r="VWX29" s="152" t="s">
        <v>888</v>
      </c>
      <c r="VWY29" s="152" t="s">
        <v>888</v>
      </c>
      <c r="VWZ29" s="152" t="s">
        <v>888</v>
      </c>
      <c r="VXA29" s="152" t="s">
        <v>888</v>
      </c>
      <c r="VXB29" s="152" t="s">
        <v>888</v>
      </c>
      <c r="VXC29" s="152" t="s">
        <v>888</v>
      </c>
      <c r="VXD29" s="152" t="s">
        <v>888</v>
      </c>
      <c r="VXE29" s="152" t="s">
        <v>888</v>
      </c>
      <c r="VXF29" s="152" t="s">
        <v>888</v>
      </c>
      <c r="VXG29" s="152" t="s">
        <v>888</v>
      </c>
      <c r="VXH29" s="152" t="s">
        <v>888</v>
      </c>
      <c r="VXI29" s="152" t="s">
        <v>888</v>
      </c>
      <c r="VXJ29" s="152" t="s">
        <v>888</v>
      </c>
      <c r="VXK29" s="152" t="s">
        <v>888</v>
      </c>
      <c r="VXL29" s="152" t="s">
        <v>888</v>
      </c>
      <c r="VXM29" s="152" t="s">
        <v>888</v>
      </c>
      <c r="VXN29" s="152" t="s">
        <v>888</v>
      </c>
      <c r="VXO29" s="152" t="s">
        <v>888</v>
      </c>
      <c r="VXP29" s="152" t="s">
        <v>888</v>
      </c>
      <c r="VXQ29" s="152" t="s">
        <v>888</v>
      </c>
      <c r="VXR29" s="152" t="s">
        <v>888</v>
      </c>
      <c r="VXS29" s="152" t="s">
        <v>888</v>
      </c>
      <c r="VXT29" s="152" t="s">
        <v>888</v>
      </c>
      <c r="VXU29" s="152" t="s">
        <v>888</v>
      </c>
      <c r="VXV29" s="152" t="s">
        <v>888</v>
      </c>
      <c r="VXW29" s="152" t="s">
        <v>888</v>
      </c>
      <c r="VXX29" s="152" t="s">
        <v>888</v>
      </c>
      <c r="VXY29" s="152" t="s">
        <v>888</v>
      </c>
      <c r="VXZ29" s="152" t="s">
        <v>888</v>
      </c>
      <c r="VYA29" s="152" t="s">
        <v>888</v>
      </c>
      <c r="VYB29" s="152" t="s">
        <v>888</v>
      </c>
      <c r="VYC29" s="152" t="s">
        <v>888</v>
      </c>
      <c r="VYD29" s="152" t="s">
        <v>888</v>
      </c>
      <c r="VYE29" s="152" t="s">
        <v>888</v>
      </c>
      <c r="VYF29" s="152" t="s">
        <v>888</v>
      </c>
      <c r="VYG29" s="152" t="s">
        <v>888</v>
      </c>
      <c r="VYH29" s="152" t="s">
        <v>888</v>
      </c>
      <c r="VYI29" s="152" t="s">
        <v>888</v>
      </c>
      <c r="VYJ29" s="152" t="s">
        <v>888</v>
      </c>
      <c r="VYK29" s="152" t="s">
        <v>888</v>
      </c>
      <c r="VYL29" s="152" t="s">
        <v>888</v>
      </c>
      <c r="VYM29" s="152" t="s">
        <v>888</v>
      </c>
      <c r="VYN29" s="152" t="s">
        <v>888</v>
      </c>
      <c r="VYO29" s="152" t="s">
        <v>888</v>
      </c>
      <c r="VYP29" s="152" t="s">
        <v>888</v>
      </c>
      <c r="VYQ29" s="152" t="s">
        <v>888</v>
      </c>
      <c r="VYR29" s="152" t="s">
        <v>888</v>
      </c>
      <c r="VYS29" s="152" t="s">
        <v>888</v>
      </c>
      <c r="VYT29" s="152" t="s">
        <v>888</v>
      </c>
      <c r="VYU29" s="152" t="s">
        <v>888</v>
      </c>
      <c r="VYV29" s="152" t="s">
        <v>888</v>
      </c>
      <c r="VYW29" s="152" t="s">
        <v>888</v>
      </c>
      <c r="VYX29" s="152" t="s">
        <v>888</v>
      </c>
      <c r="VYY29" s="152" t="s">
        <v>888</v>
      </c>
      <c r="VYZ29" s="152" t="s">
        <v>888</v>
      </c>
      <c r="VZA29" s="152" t="s">
        <v>888</v>
      </c>
      <c r="VZB29" s="152" t="s">
        <v>888</v>
      </c>
      <c r="VZC29" s="152" t="s">
        <v>888</v>
      </c>
      <c r="VZD29" s="152" t="s">
        <v>888</v>
      </c>
      <c r="VZE29" s="152" t="s">
        <v>888</v>
      </c>
      <c r="VZF29" s="152" t="s">
        <v>888</v>
      </c>
      <c r="VZG29" s="152" t="s">
        <v>888</v>
      </c>
      <c r="VZH29" s="152" t="s">
        <v>888</v>
      </c>
      <c r="VZI29" s="152" t="s">
        <v>888</v>
      </c>
      <c r="VZJ29" s="152" t="s">
        <v>888</v>
      </c>
      <c r="VZK29" s="152" t="s">
        <v>888</v>
      </c>
      <c r="VZL29" s="152" t="s">
        <v>888</v>
      </c>
      <c r="VZM29" s="152" t="s">
        <v>888</v>
      </c>
      <c r="VZN29" s="152" t="s">
        <v>888</v>
      </c>
      <c r="VZO29" s="152" t="s">
        <v>888</v>
      </c>
      <c r="VZP29" s="152" t="s">
        <v>888</v>
      </c>
      <c r="VZQ29" s="152" t="s">
        <v>888</v>
      </c>
      <c r="VZR29" s="152" t="s">
        <v>888</v>
      </c>
      <c r="VZS29" s="152" t="s">
        <v>888</v>
      </c>
      <c r="VZT29" s="152" t="s">
        <v>888</v>
      </c>
      <c r="VZU29" s="152" t="s">
        <v>888</v>
      </c>
      <c r="VZV29" s="152" t="s">
        <v>888</v>
      </c>
      <c r="VZW29" s="152" t="s">
        <v>888</v>
      </c>
      <c r="VZX29" s="152" t="s">
        <v>888</v>
      </c>
      <c r="VZY29" s="152" t="s">
        <v>888</v>
      </c>
      <c r="VZZ29" s="152" t="s">
        <v>888</v>
      </c>
      <c r="WAA29" s="152" t="s">
        <v>888</v>
      </c>
      <c r="WAB29" s="152" t="s">
        <v>888</v>
      </c>
      <c r="WAC29" s="152" t="s">
        <v>888</v>
      </c>
      <c r="WAD29" s="152" t="s">
        <v>888</v>
      </c>
      <c r="WAE29" s="152" t="s">
        <v>888</v>
      </c>
      <c r="WAF29" s="152" t="s">
        <v>888</v>
      </c>
      <c r="WAG29" s="152" t="s">
        <v>888</v>
      </c>
      <c r="WAH29" s="152" t="s">
        <v>888</v>
      </c>
      <c r="WAI29" s="152" t="s">
        <v>888</v>
      </c>
      <c r="WAJ29" s="152" t="s">
        <v>888</v>
      </c>
      <c r="WAK29" s="152" t="s">
        <v>888</v>
      </c>
      <c r="WAL29" s="152" t="s">
        <v>888</v>
      </c>
      <c r="WAM29" s="152" t="s">
        <v>888</v>
      </c>
      <c r="WAN29" s="152" t="s">
        <v>888</v>
      </c>
      <c r="WAO29" s="152" t="s">
        <v>888</v>
      </c>
      <c r="WAP29" s="152" t="s">
        <v>888</v>
      </c>
      <c r="WAQ29" s="152" t="s">
        <v>888</v>
      </c>
      <c r="WAR29" s="152" t="s">
        <v>888</v>
      </c>
      <c r="WAS29" s="152" t="s">
        <v>888</v>
      </c>
      <c r="WAT29" s="152" t="s">
        <v>888</v>
      </c>
      <c r="WAU29" s="152" t="s">
        <v>888</v>
      </c>
      <c r="WAV29" s="152" t="s">
        <v>888</v>
      </c>
      <c r="WAW29" s="152" t="s">
        <v>888</v>
      </c>
      <c r="WAX29" s="152" t="s">
        <v>888</v>
      </c>
      <c r="WAY29" s="152" t="s">
        <v>888</v>
      </c>
      <c r="WAZ29" s="152" t="s">
        <v>888</v>
      </c>
      <c r="WBA29" s="152" t="s">
        <v>888</v>
      </c>
      <c r="WBB29" s="152" t="s">
        <v>888</v>
      </c>
      <c r="WBC29" s="152" t="s">
        <v>888</v>
      </c>
      <c r="WBD29" s="152" t="s">
        <v>888</v>
      </c>
      <c r="WBE29" s="152" t="s">
        <v>888</v>
      </c>
      <c r="WBF29" s="152" t="s">
        <v>888</v>
      </c>
      <c r="WBG29" s="152" t="s">
        <v>888</v>
      </c>
      <c r="WBH29" s="152" t="s">
        <v>888</v>
      </c>
      <c r="WBI29" s="152" t="s">
        <v>888</v>
      </c>
      <c r="WBJ29" s="152" t="s">
        <v>888</v>
      </c>
      <c r="WBK29" s="152" t="s">
        <v>888</v>
      </c>
      <c r="WBL29" s="152" t="s">
        <v>888</v>
      </c>
      <c r="WBM29" s="152" t="s">
        <v>888</v>
      </c>
      <c r="WBN29" s="152" t="s">
        <v>888</v>
      </c>
      <c r="WBO29" s="152" t="s">
        <v>888</v>
      </c>
      <c r="WBP29" s="152" t="s">
        <v>888</v>
      </c>
      <c r="WBQ29" s="152" t="s">
        <v>888</v>
      </c>
      <c r="WBR29" s="152" t="s">
        <v>888</v>
      </c>
      <c r="WBS29" s="152" t="s">
        <v>888</v>
      </c>
      <c r="WBT29" s="152" t="s">
        <v>888</v>
      </c>
      <c r="WBU29" s="152" t="s">
        <v>888</v>
      </c>
      <c r="WBV29" s="152" t="s">
        <v>888</v>
      </c>
      <c r="WBW29" s="152" t="s">
        <v>888</v>
      </c>
      <c r="WBX29" s="152" t="s">
        <v>888</v>
      </c>
      <c r="WBY29" s="152" t="s">
        <v>888</v>
      </c>
      <c r="WBZ29" s="152" t="s">
        <v>888</v>
      </c>
      <c r="WCA29" s="152" t="s">
        <v>888</v>
      </c>
      <c r="WCB29" s="152" t="s">
        <v>888</v>
      </c>
      <c r="WCC29" s="152" t="s">
        <v>888</v>
      </c>
      <c r="WCD29" s="152" t="s">
        <v>888</v>
      </c>
      <c r="WCE29" s="152" t="s">
        <v>888</v>
      </c>
      <c r="WCF29" s="152" t="s">
        <v>888</v>
      </c>
      <c r="WCG29" s="152" t="s">
        <v>888</v>
      </c>
      <c r="WCH29" s="152" t="s">
        <v>888</v>
      </c>
      <c r="WCI29" s="152" t="s">
        <v>888</v>
      </c>
      <c r="WCJ29" s="152" t="s">
        <v>888</v>
      </c>
      <c r="WCK29" s="152" t="s">
        <v>888</v>
      </c>
      <c r="WCL29" s="152" t="s">
        <v>888</v>
      </c>
      <c r="WCM29" s="152" t="s">
        <v>888</v>
      </c>
      <c r="WCN29" s="152" t="s">
        <v>888</v>
      </c>
      <c r="WCO29" s="152" t="s">
        <v>888</v>
      </c>
      <c r="WCP29" s="152" t="s">
        <v>888</v>
      </c>
      <c r="WCQ29" s="152" t="s">
        <v>888</v>
      </c>
      <c r="WCR29" s="152" t="s">
        <v>888</v>
      </c>
      <c r="WCS29" s="152" t="s">
        <v>888</v>
      </c>
      <c r="WCT29" s="152" t="s">
        <v>888</v>
      </c>
      <c r="WCU29" s="152" t="s">
        <v>888</v>
      </c>
      <c r="WCV29" s="152" t="s">
        <v>888</v>
      </c>
      <c r="WCW29" s="152" t="s">
        <v>888</v>
      </c>
      <c r="WCX29" s="152" t="s">
        <v>888</v>
      </c>
      <c r="WCY29" s="152" t="s">
        <v>888</v>
      </c>
      <c r="WCZ29" s="152" t="s">
        <v>888</v>
      </c>
      <c r="WDA29" s="152" t="s">
        <v>888</v>
      </c>
      <c r="WDB29" s="152" t="s">
        <v>888</v>
      </c>
      <c r="WDC29" s="152" t="s">
        <v>888</v>
      </c>
      <c r="WDD29" s="152" t="s">
        <v>888</v>
      </c>
      <c r="WDE29" s="152" t="s">
        <v>888</v>
      </c>
      <c r="WDF29" s="152" t="s">
        <v>888</v>
      </c>
      <c r="WDG29" s="152" t="s">
        <v>888</v>
      </c>
      <c r="WDH29" s="152" t="s">
        <v>888</v>
      </c>
      <c r="WDI29" s="152" t="s">
        <v>888</v>
      </c>
      <c r="WDJ29" s="152" t="s">
        <v>888</v>
      </c>
      <c r="WDK29" s="152" t="s">
        <v>888</v>
      </c>
      <c r="WDL29" s="152" t="s">
        <v>888</v>
      </c>
      <c r="WDM29" s="152" t="s">
        <v>888</v>
      </c>
      <c r="WDN29" s="152" t="s">
        <v>888</v>
      </c>
      <c r="WDO29" s="152" t="s">
        <v>888</v>
      </c>
      <c r="WDP29" s="152" t="s">
        <v>888</v>
      </c>
      <c r="WDQ29" s="152" t="s">
        <v>888</v>
      </c>
      <c r="WDR29" s="152" t="s">
        <v>888</v>
      </c>
      <c r="WDS29" s="152" t="s">
        <v>888</v>
      </c>
      <c r="WDT29" s="152" t="s">
        <v>888</v>
      </c>
      <c r="WDU29" s="152" t="s">
        <v>888</v>
      </c>
      <c r="WDV29" s="152" t="s">
        <v>888</v>
      </c>
      <c r="WDW29" s="152" t="s">
        <v>888</v>
      </c>
      <c r="WDX29" s="152" t="s">
        <v>888</v>
      </c>
      <c r="WDY29" s="152" t="s">
        <v>888</v>
      </c>
      <c r="WDZ29" s="152" t="s">
        <v>888</v>
      </c>
      <c r="WEA29" s="152" t="s">
        <v>888</v>
      </c>
      <c r="WEB29" s="152" t="s">
        <v>888</v>
      </c>
      <c r="WEC29" s="152" t="s">
        <v>888</v>
      </c>
      <c r="WED29" s="152" t="s">
        <v>888</v>
      </c>
      <c r="WEE29" s="152" t="s">
        <v>888</v>
      </c>
      <c r="WEF29" s="152" t="s">
        <v>888</v>
      </c>
      <c r="WEG29" s="152" t="s">
        <v>888</v>
      </c>
      <c r="WEH29" s="152" t="s">
        <v>888</v>
      </c>
      <c r="WEI29" s="152" t="s">
        <v>888</v>
      </c>
      <c r="WEJ29" s="152" t="s">
        <v>888</v>
      </c>
      <c r="WEK29" s="152" t="s">
        <v>888</v>
      </c>
      <c r="WEL29" s="152" t="s">
        <v>888</v>
      </c>
      <c r="WEM29" s="152" t="s">
        <v>888</v>
      </c>
      <c r="WEN29" s="152" t="s">
        <v>888</v>
      </c>
      <c r="WEO29" s="152" t="s">
        <v>888</v>
      </c>
      <c r="WEP29" s="152" t="s">
        <v>888</v>
      </c>
      <c r="WEQ29" s="152" t="s">
        <v>888</v>
      </c>
      <c r="WER29" s="152" t="s">
        <v>888</v>
      </c>
      <c r="WES29" s="152" t="s">
        <v>888</v>
      </c>
      <c r="WET29" s="152" t="s">
        <v>888</v>
      </c>
      <c r="WEU29" s="152" t="s">
        <v>888</v>
      </c>
      <c r="WEV29" s="152" t="s">
        <v>888</v>
      </c>
      <c r="WEW29" s="152" t="s">
        <v>888</v>
      </c>
      <c r="WEX29" s="152" t="s">
        <v>888</v>
      </c>
      <c r="WEY29" s="152" t="s">
        <v>888</v>
      </c>
      <c r="WEZ29" s="152" t="s">
        <v>888</v>
      </c>
      <c r="WFA29" s="152" t="s">
        <v>888</v>
      </c>
      <c r="WFB29" s="152" t="s">
        <v>888</v>
      </c>
      <c r="WFC29" s="152" t="s">
        <v>888</v>
      </c>
      <c r="WFD29" s="152" t="s">
        <v>888</v>
      </c>
      <c r="WFE29" s="152" t="s">
        <v>888</v>
      </c>
      <c r="WFF29" s="152" t="s">
        <v>888</v>
      </c>
      <c r="WFG29" s="152" t="s">
        <v>888</v>
      </c>
      <c r="WFH29" s="152" t="s">
        <v>888</v>
      </c>
      <c r="WFI29" s="152" t="s">
        <v>888</v>
      </c>
      <c r="WFJ29" s="152" t="s">
        <v>888</v>
      </c>
      <c r="WFK29" s="152" t="s">
        <v>888</v>
      </c>
      <c r="WFL29" s="152" t="s">
        <v>888</v>
      </c>
      <c r="WFM29" s="152" t="s">
        <v>888</v>
      </c>
      <c r="WFN29" s="152" t="s">
        <v>888</v>
      </c>
      <c r="WFO29" s="152" t="s">
        <v>888</v>
      </c>
      <c r="WFP29" s="152" t="s">
        <v>888</v>
      </c>
      <c r="WFQ29" s="152" t="s">
        <v>888</v>
      </c>
      <c r="WFR29" s="152" t="s">
        <v>888</v>
      </c>
      <c r="WFS29" s="152" t="s">
        <v>888</v>
      </c>
      <c r="WFT29" s="152" t="s">
        <v>888</v>
      </c>
      <c r="WFU29" s="152" t="s">
        <v>888</v>
      </c>
      <c r="WFV29" s="152" t="s">
        <v>888</v>
      </c>
      <c r="WFW29" s="152" t="s">
        <v>888</v>
      </c>
      <c r="WFX29" s="152" t="s">
        <v>888</v>
      </c>
      <c r="WFY29" s="152" t="s">
        <v>888</v>
      </c>
      <c r="WFZ29" s="152" t="s">
        <v>888</v>
      </c>
      <c r="WGA29" s="152" t="s">
        <v>888</v>
      </c>
      <c r="WGB29" s="152" t="s">
        <v>888</v>
      </c>
      <c r="WGC29" s="152" t="s">
        <v>888</v>
      </c>
      <c r="WGD29" s="152" t="s">
        <v>888</v>
      </c>
      <c r="WGE29" s="152" t="s">
        <v>888</v>
      </c>
      <c r="WGF29" s="152" t="s">
        <v>888</v>
      </c>
      <c r="WGG29" s="152" t="s">
        <v>888</v>
      </c>
      <c r="WGH29" s="152" t="s">
        <v>888</v>
      </c>
      <c r="WGI29" s="152" t="s">
        <v>888</v>
      </c>
      <c r="WGJ29" s="152" t="s">
        <v>888</v>
      </c>
      <c r="WGK29" s="152" t="s">
        <v>888</v>
      </c>
      <c r="WGL29" s="152" t="s">
        <v>888</v>
      </c>
      <c r="WGM29" s="152" t="s">
        <v>888</v>
      </c>
      <c r="WGN29" s="152" t="s">
        <v>888</v>
      </c>
      <c r="WGO29" s="152" t="s">
        <v>888</v>
      </c>
      <c r="WGP29" s="152" t="s">
        <v>888</v>
      </c>
      <c r="WGQ29" s="152" t="s">
        <v>888</v>
      </c>
      <c r="WGR29" s="152" t="s">
        <v>888</v>
      </c>
      <c r="WGS29" s="152" t="s">
        <v>888</v>
      </c>
      <c r="WGT29" s="152" t="s">
        <v>888</v>
      </c>
      <c r="WGU29" s="152" t="s">
        <v>888</v>
      </c>
      <c r="WGV29" s="152" t="s">
        <v>888</v>
      </c>
      <c r="WGW29" s="152" t="s">
        <v>888</v>
      </c>
      <c r="WGX29" s="152" t="s">
        <v>888</v>
      </c>
      <c r="WGY29" s="152" t="s">
        <v>888</v>
      </c>
      <c r="WGZ29" s="152" t="s">
        <v>888</v>
      </c>
      <c r="WHA29" s="152" t="s">
        <v>888</v>
      </c>
      <c r="WHB29" s="152" t="s">
        <v>888</v>
      </c>
      <c r="WHC29" s="152" t="s">
        <v>888</v>
      </c>
      <c r="WHD29" s="152" t="s">
        <v>888</v>
      </c>
      <c r="WHE29" s="152" t="s">
        <v>888</v>
      </c>
      <c r="WHF29" s="152" t="s">
        <v>888</v>
      </c>
      <c r="WHG29" s="152" t="s">
        <v>888</v>
      </c>
      <c r="WHH29" s="152" t="s">
        <v>888</v>
      </c>
      <c r="WHI29" s="152" t="s">
        <v>888</v>
      </c>
      <c r="WHJ29" s="152" t="s">
        <v>888</v>
      </c>
      <c r="WHK29" s="152" t="s">
        <v>888</v>
      </c>
      <c r="WHL29" s="152" t="s">
        <v>888</v>
      </c>
      <c r="WHM29" s="152" t="s">
        <v>888</v>
      </c>
      <c r="WHN29" s="152" t="s">
        <v>888</v>
      </c>
      <c r="WHO29" s="152" t="s">
        <v>888</v>
      </c>
      <c r="WHP29" s="152" t="s">
        <v>888</v>
      </c>
      <c r="WHQ29" s="152" t="s">
        <v>888</v>
      </c>
      <c r="WHR29" s="152" t="s">
        <v>888</v>
      </c>
      <c r="WHS29" s="152" t="s">
        <v>888</v>
      </c>
      <c r="WHT29" s="152" t="s">
        <v>888</v>
      </c>
      <c r="WHU29" s="152" t="s">
        <v>888</v>
      </c>
      <c r="WHV29" s="152" t="s">
        <v>888</v>
      </c>
      <c r="WHW29" s="152" t="s">
        <v>888</v>
      </c>
      <c r="WHX29" s="152" t="s">
        <v>888</v>
      </c>
      <c r="WHY29" s="152" t="s">
        <v>888</v>
      </c>
      <c r="WHZ29" s="152" t="s">
        <v>888</v>
      </c>
      <c r="WIA29" s="152" t="s">
        <v>888</v>
      </c>
      <c r="WIB29" s="152" t="s">
        <v>888</v>
      </c>
      <c r="WIC29" s="152" t="s">
        <v>888</v>
      </c>
      <c r="WID29" s="152" t="s">
        <v>888</v>
      </c>
      <c r="WIE29" s="152" t="s">
        <v>888</v>
      </c>
      <c r="WIF29" s="152" t="s">
        <v>888</v>
      </c>
      <c r="WIG29" s="152" t="s">
        <v>888</v>
      </c>
      <c r="WIH29" s="152" t="s">
        <v>888</v>
      </c>
      <c r="WII29" s="152" t="s">
        <v>888</v>
      </c>
      <c r="WIJ29" s="152" t="s">
        <v>888</v>
      </c>
      <c r="WIK29" s="152" t="s">
        <v>888</v>
      </c>
      <c r="WIL29" s="152" t="s">
        <v>888</v>
      </c>
      <c r="WIM29" s="152" t="s">
        <v>888</v>
      </c>
      <c r="WIN29" s="152" t="s">
        <v>888</v>
      </c>
      <c r="WIO29" s="152" t="s">
        <v>888</v>
      </c>
      <c r="WIP29" s="152" t="s">
        <v>888</v>
      </c>
      <c r="WIQ29" s="152" t="s">
        <v>888</v>
      </c>
      <c r="WIR29" s="152" t="s">
        <v>888</v>
      </c>
      <c r="WIS29" s="152" t="s">
        <v>888</v>
      </c>
      <c r="WIT29" s="152" t="s">
        <v>888</v>
      </c>
      <c r="WIU29" s="152" t="s">
        <v>888</v>
      </c>
      <c r="WIV29" s="152" t="s">
        <v>888</v>
      </c>
      <c r="WIW29" s="152" t="s">
        <v>888</v>
      </c>
      <c r="WIX29" s="152" t="s">
        <v>888</v>
      </c>
      <c r="WIY29" s="152" t="s">
        <v>888</v>
      </c>
      <c r="WIZ29" s="152" t="s">
        <v>888</v>
      </c>
      <c r="WJA29" s="152" t="s">
        <v>888</v>
      </c>
      <c r="WJB29" s="152" t="s">
        <v>888</v>
      </c>
      <c r="WJC29" s="152" t="s">
        <v>888</v>
      </c>
      <c r="WJD29" s="152" t="s">
        <v>888</v>
      </c>
      <c r="WJE29" s="152" t="s">
        <v>888</v>
      </c>
      <c r="WJF29" s="152" t="s">
        <v>888</v>
      </c>
      <c r="WJG29" s="152" t="s">
        <v>888</v>
      </c>
      <c r="WJH29" s="152" t="s">
        <v>888</v>
      </c>
      <c r="WJI29" s="152" t="s">
        <v>888</v>
      </c>
      <c r="WJJ29" s="152" t="s">
        <v>888</v>
      </c>
      <c r="WJK29" s="152" t="s">
        <v>888</v>
      </c>
      <c r="WJL29" s="152" t="s">
        <v>888</v>
      </c>
      <c r="WJM29" s="152" t="s">
        <v>888</v>
      </c>
      <c r="WJN29" s="152" t="s">
        <v>888</v>
      </c>
      <c r="WJO29" s="152" t="s">
        <v>888</v>
      </c>
      <c r="WJP29" s="152" t="s">
        <v>888</v>
      </c>
      <c r="WJQ29" s="152" t="s">
        <v>888</v>
      </c>
      <c r="WJR29" s="152" t="s">
        <v>888</v>
      </c>
      <c r="WJS29" s="152" t="s">
        <v>888</v>
      </c>
      <c r="WJT29" s="152" t="s">
        <v>888</v>
      </c>
      <c r="WJU29" s="152" t="s">
        <v>888</v>
      </c>
      <c r="WJV29" s="152" t="s">
        <v>888</v>
      </c>
      <c r="WJW29" s="152" t="s">
        <v>888</v>
      </c>
      <c r="WJX29" s="152" t="s">
        <v>888</v>
      </c>
      <c r="WJY29" s="152" t="s">
        <v>888</v>
      </c>
      <c r="WJZ29" s="152" t="s">
        <v>888</v>
      </c>
      <c r="WKA29" s="152" t="s">
        <v>888</v>
      </c>
      <c r="WKB29" s="152" t="s">
        <v>888</v>
      </c>
      <c r="WKC29" s="152" t="s">
        <v>888</v>
      </c>
      <c r="WKD29" s="152" t="s">
        <v>888</v>
      </c>
      <c r="WKE29" s="152" t="s">
        <v>888</v>
      </c>
      <c r="WKF29" s="152" t="s">
        <v>888</v>
      </c>
      <c r="WKG29" s="152" t="s">
        <v>888</v>
      </c>
      <c r="WKH29" s="152" t="s">
        <v>888</v>
      </c>
      <c r="WKI29" s="152" t="s">
        <v>888</v>
      </c>
      <c r="WKJ29" s="152" t="s">
        <v>888</v>
      </c>
      <c r="WKK29" s="152" t="s">
        <v>888</v>
      </c>
      <c r="WKL29" s="152" t="s">
        <v>888</v>
      </c>
      <c r="WKM29" s="152" t="s">
        <v>888</v>
      </c>
      <c r="WKN29" s="152" t="s">
        <v>888</v>
      </c>
      <c r="WKO29" s="152" t="s">
        <v>888</v>
      </c>
      <c r="WKP29" s="152" t="s">
        <v>888</v>
      </c>
      <c r="WKQ29" s="152" t="s">
        <v>888</v>
      </c>
      <c r="WKR29" s="152" t="s">
        <v>888</v>
      </c>
      <c r="WKS29" s="152" t="s">
        <v>888</v>
      </c>
      <c r="WKT29" s="152" t="s">
        <v>888</v>
      </c>
      <c r="WKU29" s="152" t="s">
        <v>888</v>
      </c>
      <c r="WKV29" s="152" t="s">
        <v>888</v>
      </c>
      <c r="WKW29" s="152" t="s">
        <v>888</v>
      </c>
      <c r="WKX29" s="152" t="s">
        <v>888</v>
      </c>
      <c r="WKY29" s="152" t="s">
        <v>888</v>
      </c>
      <c r="WKZ29" s="152" t="s">
        <v>888</v>
      </c>
      <c r="WLA29" s="152" t="s">
        <v>888</v>
      </c>
      <c r="WLB29" s="152" t="s">
        <v>888</v>
      </c>
      <c r="WLC29" s="152" t="s">
        <v>888</v>
      </c>
      <c r="WLD29" s="152" t="s">
        <v>888</v>
      </c>
      <c r="WLE29" s="152" t="s">
        <v>888</v>
      </c>
      <c r="WLF29" s="152" t="s">
        <v>888</v>
      </c>
      <c r="WLG29" s="152" t="s">
        <v>888</v>
      </c>
      <c r="WLH29" s="152" t="s">
        <v>888</v>
      </c>
      <c r="WLI29" s="152" t="s">
        <v>888</v>
      </c>
      <c r="WLJ29" s="152" t="s">
        <v>888</v>
      </c>
      <c r="WLK29" s="152" t="s">
        <v>888</v>
      </c>
      <c r="WLL29" s="152" t="s">
        <v>888</v>
      </c>
      <c r="WLM29" s="152" t="s">
        <v>888</v>
      </c>
      <c r="WLN29" s="152" t="s">
        <v>888</v>
      </c>
      <c r="WLO29" s="152" t="s">
        <v>888</v>
      </c>
      <c r="WLP29" s="152" t="s">
        <v>888</v>
      </c>
      <c r="WLQ29" s="152" t="s">
        <v>888</v>
      </c>
      <c r="WLR29" s="152" t="s">
        <v>888</v>
      </c>
      <c r="WLS29" s="152" t="s">
        <v>888</v>
      </c>
      <c r="WLT29" s="152" t="s">
        <v>888</v>
      </c>
      <c r="WLU29" s="152" t="s">
        <v>888</v>
      </c>
      <c r="WLV29" s="152" t="s">
        <v>888</v>
      </c>
      <c r="WLW29" s="152" t="s">
        <v>888</v>
      </c>
      <c r="WLX29" s="152" t="s">
        <v>888</v>
      </c>
      <c r="WLY29" s="152" t="s">
        <v>888</v>
      </c>
      <c r="WLZ29" s="152" t="s">
        <v>888</v>
      </c>
      <c r="WMA29" s="152" t="s">
        <v>888</v>
      </c>
      <c r="WMB29" s="152" t="s">
        <v>888</v>
      </c>
      <c r="WMC29" s="152" t="s">
        <v>888</v>
      </c>
      <c r="WMD29" s="152" t="s">
        <v>888</v>
      </c>
      <c r="WME29" s="152" t="s">
        <v>888</v>
      </c>
      <c r="WMF29" s="152" t="s">
        <v>888</v>
      </c>
      <c r="WMG29" s="152" t="s">
        <v>888</v>
      </c>
      <c r="WMH29" s="152" t="s">
        <v>888</v>
      </c>
      <c r="WMI29" s="152" t="s">
        <v>888</v>
      </c>
      <c r="WMJ29" s="152" t="s">
        <v>888</v>
      </c>
      <c r="WMK29" s="152" t="s">
        <v>888</v>
      </c>
      <c r="WML29" s="152" t="s">
        <v>888</v>
      </c>
      <c r="WMM29" s="152" t="s">
        <v>888</v>
      </c>
      <c r="WMN29" s="152" t="s">
        <v>888</v>
      </c>
      <c r="WMO29" s="152" t="s">
        <v>888</v>
      </c>
      <c r="WMP29" s="152" t="s">
        <v>888</v>
      </c>
      <c r="WMQ29" s="152" t="s">
        <v>888</v>
      </c>
      <c r="WMR29" s="152" t="s">
        <v>888</v>
      </c>
      <c r="WMS29" s="152" t="s">
        <v>888</v>
      </c>
      <c r="WMT29" s="152" t="s">
        <v>888</v>
      </c>
      <c r="WMU29" s="152" t="s">
        <v>888</v>
      </c>
      <c r="WMV29" s="152" t="s">
        <v>888</v>
      </c>
      <c r="WMW29" s="152" t="s">
        <v>888</v>
      </c>
      <c r="WMX29" s="152" t="s">
        <v>888</v>
      </c>
      <c r="WMY29" s="152" t="s">
        <v>888</v>
      </c>
      <c r="WMZ29" s="152" t="s">
        <v>888</v>
      </c>
      <c r="WNA29" s="152" t="s">
        <v>888</v>
      </c>
      <c r="WNB29" s="152" t="s">
        <v>888</v>
      </c>
      <c r="WNC29" s="152" t="s">
        <v>888</v>
      </c>
      <c r="WND29" s="152" t="s">
        <v>888</v>
      </c>
      <c r="WNE29" s="152" t="s">
        <v>888</v>
      </c>
      <c r="WNF29" s="152" t="s">
        <v>888</v>
      </c>
      <c r="WNG29" s="152" t="s">
        <v>888</v>
      </c>
      <c r="WNH29" s="152" t="s">
        <v>888</v>
      </c>
      <c r="WNI29" s="152" t="s">
        <v>888</v>
      </c>
      <c r="WNJ29" s="152" t="s">
        <v>888</v>
      </c>
      <c r="WNK29" s="152" t="s">
        <v>888</v>
      </c>
      <c r="WNL29" s="152" t="s">
        <v>888</v>
      </c>
      <c r="WNM29" s="152" t="s">
        <v>888</v>
      </c>
      <c r="WNN29" s="152" t="s">
        <v>888</v>
      </c>
      <c r="WNO29" s="152" t="s">
        <v>888</v>
      </c>
      <c r="WNP29" s="152" t="s">
        <v>888</v>
      </c>
      <c r="WNQ29" s="152" t="s">
        <v>888</v>
      </c>
      <c r="WNR29" s="152" t="s">
        <v>888</v>
      </c>
      <c r="WNS29" s="152" t="s">
        <v>888</v>
      </c>
      <c r="WNT29" s="152" t="s">
        <v>888</v>
      </c>
      <c r="WNU29" s="152" t="s">
        <v>888</v>
      </c>
      <c r="WNV29" s="152" t="s">
        <v>888</v>
      </c>
      <c r="WNW29" s="152" t="s">
        <v>888</v>
      </c>
      <c r="WNX29" s="152" t="s">
        <v>888</v>
      </c>
      <c r="WNY29" s="152" t="s">
        <v>888</v>
      </c>
      <c r="WNZ29" s="152" t="s">
        <v>888</v>
      </c>
      <c r="WOA29" s="152" t="s">
        <v>888</v>
      </c>
      <c r="WOB29" s="152" t="s">
        <v>888</v>
      </c>
      <c r="WOC29" s="152" t="s">
        <v>888</v>
      </c>
      <c r="WOD29" s="152" t="s">
        <v>888</v>
      </c>
      <c r="WOE29" s="152" t="s">
        <v>888</v>
      </c>
      <c r="WOF29" s="152" t="s">
        <v>888</v>
      </c>
      <c r="WOG29" s="152" t="s">
        <v>888</v>
      </c>
      <c r="WOH29" s="152" t="s">
        <v>888</v>
      </c>
      <c r="WOI29" s="152" t="s">
        <v>888</v>
      </c>
      <c r="WOJ29" s="152" t="s">
        <v>888</v>
      </c>
      <c r="WOK29" s="152" t="s">
        <v>888</v>
      </c>
      <c r="WOL29" s="152" t="s">
        <v>888</v>
      </c>
      <c r="WOM29" s="152" t="s">
        <v>888</v>
      </c>
      <c r="WON29" s="152" t="s">
        <v>888</v>
      </c>
      <c r="WOO29" s="152" t="s">
        <v>888</v>
      </c>
      <c r="WOP29" s="152" t="s">
        <v>888</v>
      </c>
      <c r="WOQ29" s="152" t="s">
        <v>888</v>
      </c>
      <c r="WOR29" s="152" t="s">
        <v>888</v>
      </c>
      <c r="WOS29" s="152" t="s">
        <v>888</v>
      </c>
      <c r="WOT29" s="152" t="s">
        <v>888</v>
      </c>
      <c r="WOU29" s="152" t="s">
        <v>888</v>
      </c>
      <c r="WOV29" s="152" t="s">
        <v>888</v>
      </c>
      <c r="WOW29" s="152" t="s">
        <v>888</v>
      </c>
      <c r="WOX29" s="152" t="s">
        <v>888</v>
      </c>
      <c r="WOY29" s="152" t="s">
        <v>888</v>
      </c>
      <c r="WOZ29" s="152" t="s">
        <v>888</v>
      </c>
      <c r="WPA29" s="152" t="s">
        <v>888</v>
      </c>
      <c r="WPB29" s="152" t="s">
        <v>888</v>
      </c>
      <c r="WPC29" s="152" t="s">
        <v>888</v>
      </c>
      <c r="WPD29" s="152" t="s">
        <v>888</v>
      </c>
      <c r="WPE29" s="152" t="s">
        <v>888</v>
      </c>
      <c r="WPF29" s="152" t="s">
        <v>888</v>
      </c>
      <c r="WPG29" s="152" t="s">
        <v>888</v>
      </c>
      <c r="WPH29" s="152" t="s">
        <v>888</v>
      </c>
      <c r="WPI29" s="152" t="s">
        <v>888</v>
      </c>
      <c r="WPJ29" s="152" t="s">
        <v>888</v>
      </c>
      <c r="WPK29" s="152" t="s">
        <v>888</v>
      </c>
      <c r="WPL29" s="152" t="s">
        <v>888</v>
      </c>
      <c r="WPM29" s="152" t="s">
        <v>888</v>
      </c>
      <c r="WPN29" s="152" t="s">
        <v>888</v>
      </c>
      <c r="WPO29" s="152" t="s">
        <v>888</v>
      </c>
      <c r="WPP29" s="152" t="s">
        <v>888</v>
      </c>
      <c r="WPQ29" s="152" t="s">
        <v>888</v>
      </c>
      <c r="WPR29" s="152" t="s">
        <v>888</v>
      </c>
      <c r="WPS29" s="152" t="s">
        <v>888</v>
      </c>
      <c r="WPT29" s="152" t="s">
        <v>888</v>
      </c>
      <c r="WPU29" s="152" t="s">
        <v>888</v>
      </c>
      <c r="WPV29" s="152" t="s">
        <v>888</v>
      </c>
      <c r="WPW29" s="152" t="s">
        <v>888</v>
      </c>
      <c r="WPX29" s="152" t="s">
        <v>888</v>
      </c>
      <c r="WPY29" s="152" t="s">
        <v>888</v>
      </c>
      <c r="WPZ29" s="152" t="s">
        <v>888</v>
      </c>
      <c r="WQA29" s="152" t="s">
        <v>888</v>
      </c>
      <c r="WQB29" s="152" t="s">
        <v>888</v>
      </c>
      <c r="WQC29" s="152" t="s">
        <v>888</v>
      </c>
      <c r="WQD29" s="152" t="s">
        <v>888</v>
      </c>
      <c r="WQE29" s="152" t="s">
        <v>888</v>
      </c>
      <c r="WQF29" s="152" t="s">
        <v>888</v>
      </c>
      <c r="WQG29" s="152" t="s">
        <v>888</v>
      </c>
      <c r="WQH29" s="152" t="s">
        <v>888</v>
      </c>
      <c r="WQI29" s="152" t="s">
        <v>888</v>
      </c>
      <c r="WQJ29" s="152" t="s">
        <v>888</v>
      </c>
      <c r="WQK29" s="152" t="s">
        <v>888</v>
      </c>
      <c r="WQL29" s="152" t="s">
        <v>888</v>
      </c>
      <c r="WQM29" s="152" t="s">
        <v>888</v>
      </c>
      <c r="WQN29" s="152" t="s">
        <v>888</v>
      </c>
      <c r="WQO29" s="152" t="s">
        <v>888</v>
      </c>
      <c r="WQP29" s="152" t="s">
        <v>888</v>
      </c>
      <c r="WQQ29" s="152" t="s">
        <v>888</v>
      </c>
      <c r="WQR29" s="152" t="s">
        <v>888</v>
      </c>
      <c r="WQS29" s="152" t="s">
        <v>888</v>
      </c>
      <c r="WQT29" s="152" t="s">
        <v>888</v>
      </c>
      <c r="WQU29" s="152" t="s">
        <v>888</v>
      </c>
      <c r="WQV29" s="152" t="s">
        <v>888</v>
      </c>
      <c r="WQW29" s="152" t="s">
        <v>888</v>
      </c>
      <c r="WQX29" s="152" t="s">
        <v>888</v>
      </c>
      <c r="WQY29" s="152" t="s">
        <v>888</v>
      </c>
      <c r="WQZ29" s="152" t="s">
        <v>888</v>
      </c>
      <c r="WRA29" s="152" t="s">
        <v>888</v>
      </c>
      <c r="WRB29" s="152" t="s">
        <v>888</v>
      </c>
      <c r="WRC29" s="152" t="s">
        <v>888</v>
      </c>
      <c r="WRD29" s="152" t="s">
        <v>888</v>
      </c>
      <c r="WRE29" s="152" t="s">
        <v>888</v>
      </c>
      <c r="WRF29" s="152" t="s">
        <v>888</v>
      </c>
      <c r="WRG29" s="152" t="s">
        <v>888</v>
      </c>
      <c r="WRH29" s="152" t="s">
        <v>888</v>
      </c>
      <c r="WRI29" s="152" t="s">
        <v>888</v>
      </c>
      <c r="WRJ29" s="152" t="s">
        <v>888</v>
      </c>
      <c r="WRK29" s="152" t="s">
        <v>888</v>
      </c>
      <c r="WRL29" s="152" t="s">
        <v>888</v>
      </c>
      <c r="WRM29" s="152" t="s">
        <v>888</v>
      </c>
      <c r="WRN29" s="152" t="s">
        <v>888</v>
      </c>
      <c r="WRO29" s="152" t="s">
        <v>888</v>
      </c>
      <c r="WRP29" s="152" t="s">
        <v>888</v>
      </c>
      <c r="WRQ29" s="152" t="s">
        <v>888</v>
      </c>
      <c r="WRR29" s="152" t="s">
        <v>888</v>
      </c>
      <c r="WRS29" s="152" t="s">
        <v>888</v>
      </c>
      <c r="WRT29" s="152" t="s">
        <v>888</v>
      </c>
      <c r="WRU29" s="152" t="s">
        <v>888</v>
      </c>
      <c r="WRV29" s="152" t="s">
        <v>888</v>
      </c>
      <c r="WRW29" s="152" t="s">
        <v>888</v>
      </c>
      <c r="WRX29" s="152" t="s">
        <v>888</v>
      </c>
      <c r="WRY29" s="152" t="s">
        <v>888</v>
      </c>
      <c r="WRZ29" s="152" t="s">
        <v>888</v>
      </c>
      <c r="WSA29" s="152" t="s">
        <v>888</v>
      </c>
      <c r="WSB29" s="152" t="s">
        <v>888</v>
      </c>
      <c r="WSC29" s="152" t="s">
        <v>888</v>
      </c>
      <c r="WSD29" s="152" t="s">
        <v>888</v>
      </c>
      <c r="WSE29" s="152" t="s">
        <v>888</v>
      </c>
      <c r="WSF29" s="152" t="s">
        <v>888</v>
      </c>
      <c r="WSG29" s="152" t="s">
        <v>888</v>
      </c>
      <c r="WSH29" s="152" t="s">
        <v>888</v>
      </c>
      <c r="WSI29" s="152" t="s">
        <v>888</v>
      </c>
      <c r="WSJ29" s="152" t="s">
        <v>888</v>
      </c>
      <c r="WSK29" s="152" t="s">
        <v>888</v>
      </c>
      <c r="WSL29" s="152" t="s">
        <v>888</v>
      </c>
      <c r="WSM29" s="152" t="s">
        <v>888</v>
      </c>
      <c r="WSN29" s="152" t="s">
        <v>888</v>
      </c>
      <c r="WSO29" s="152" t="s">
        <v>888</v>
      </c>
      <c r="WSP29" s="152" t="s">
        <v>888</v>
      </c>
      <c r="WSQ29" s="152" t="s">
        <v>888</v>
      </c>
      <c r="WSR29" s="152" t="s">
        <v>888</v>
      </c>
      <c r="WSS29" s="152" t="s">
        <v>888</v>
      </c>
      <c r="WST29" s="152" t="s">
        <v>888</v>
      </c>
      <c r="WSU29" s="152" t="s">
        <v>888</v>
      </c>
      <c r="WSV29" s="152" t="s">
        <v>888</v>
      </c>
      <c r="WSW29" s="152" t="s">
        <v>888</v>
      </c>
      <c r="WSX29" s="152" t="s">
        <v>888</v>
      </c>
      <c r="WSY29" s="152" t="s">
        <v>888</v>
      </c>
      <c r="WSZ29" s="152" t="s">
        <v>888</v>
      </c>
      <c r="WTA29" s="152" t="s">
        <v>888</v>
      </c>
      <c r="WTB29" s="152" t="s">
        <v>888</v>
      </c>
      <c r="WTC29" s="152" t="s">
        <v>888</v>
      </c>
      <c r="WTD29" s="152" t="s">
        <v>888</v>
      </c>
      <c r="WTE29" s="152" t="s">
        <v>888</v>
      </c>
      <c r="WTF29" s="152" t="s">
        <v>888</v>
      </c>
      <c r="WTG29" s="152" t="s">
        <v>888</v>
      </c>
      <c r="WTH29" s="152" t="s">
        <v>888</v>
      </c>
      <c r="WTI29" s="152" t="s">
        <v>888</v>
      </c>
      <c r="WTJ29" s="152" t="s">
        <v>888</v>
      </c>
      <c r="WTK29" s="152" t="s">
        <v>888</v>
      </c>
      <c r="WTL29" s="152" t="s">
        <v>888</v>
      </c>
      <c r="WTM29" s="152" t="s">
        <v>888</v>
      </c>
      <c r="WTN29" s="152" t="s">
        <v>888</v>
      </c>
      <c r="WTO29" s="152" t="s">
        <v>888</v>
      </c>
      <c r="WTP29" s="152" t="s">
        <v>888</v>
      </c>
      <c r="WTQ29" s="152" t="s">
        <v>888</v>
      </c>
      <c r="WTR29" s="152" t="s">
        <v>888</v>
      </c>
      <c r="WTS29" s="152" t="s">
        <v>888</v>
      </c>
      <c r="WTT29" s="152" t="s">
        <v>888</v>
      </c>
      <c r="WTU29" s="152" t="s">
        <v>888</v>
      </c>
      <c r="WTV29" s="152" t="s">
        <v>888</v>
      </c>
      <c r="WTW29" s="152" t="s">
        <v>888</v>
      </c>
      <c r="WTX29" s="152" t="s">
        <v>888</v>
      </c>
      <c r="WTY29" s="152" t="s">
        <v>888</v>
      </c>
      <c r="WTZ29" s="152" t="s">
        <v>888</v>
      </c>
      <c r="WUA29" s="152" t="s">
        <v>888</v>
      </c>
      <c r="WUB29" s="152" t="s">
        <v>888</v>
      </c>
      <c r="WUC29" s="152" t="s">
        <v>888</v>
      </c>
      <c r="WUD29" s="152" t="s">
        <v>888</v>
      </c>
      <c r="WUE29" s="152" t="s">
        <v>888</v>
      </c>
      <c r="WUF29" s="152" t="s">
        <v>888</v>
      </c>
      <c r="WUG29" s="152" t="s">
        <v>888</v>
      </c>
      <c r="WUH29" s="152" t="s">
        <v>888</v>
      </c>
      <c r="WUI29" s="152" t="s">
        <v>888</v>
      </c>
      <c r="WUJ29" s="152" t="s">
        <v>888</v>
      </c>
      <c r="WUK29" s="152" t="s">
        <v>888</v>
      </c>
      <c r="WUL29" s="152" t="s">
        <v>888</v>
      </c>
      <c r="WUM29" s="152" t="s">
        <v>888</v>
      </c>
      <c r="WUN29" s="152" t="s">
        <v>888</v>
      </c>
      <c r="WUO29" s="152" t="s">
        <v>888</v>
      </c>
      <c r="WUP29" s="152" t="s">
        <v>888</v>
      </c>
      <c r="WUQ29" s="152" t="s">
        <v>888</v>
      </c>
      <c r="WUR29" s="152" t="s">
        <v>888</v>
      </c>
      <c r="WUS29" s="152" t="s">
        <v>888</v>
      </c>
      <c r="WUT29" s="152" t="s">
        <v>888</v>
      </c>
      <c r="WUU29" s="152" t="s">
        <v>888</v>
      </c>
      <c r="WUV29" s="152" t="s">
        <v>888</v>
      </c>
      <c r="WUW29" s="152" t="s">
        <v>888</v>
      </c>
      <c r="WUX29" s="152" t="s">
        <v>888</v>
      </c>
      <c r="WUY29" s="152" t="s">
        <v>888</v>
      </c>
      <c r="WUZ29" s="152" t="s">
        <v>888</v>
      </c>
      <c r="WVA29" s="152" t="s">
        <v>888</v>
      </c>
      <c r="WVB29" s="152" t="s">
        <v>888</v>
      </c>
      <c r="WVC29" s="152" t="s">
        <v>888</v>
      </c>
      <c r="WVD29" s="152" t="s">
        <v>888</v>
      </c>
      <c r="WVE29" s="152" t="s">
        <v>888</v>
      </c>
      <c r="WVF29" s="152" t="s">
        <v>888</v>
      </c>
      <c r="WVG29" s="152" t="s">
        <v>888</v>
      </c>
      <c r="WVH29" s="152" t="s">
        <v>888</v>
      </c>
      <c r="WVI29" s="152" t="s">
        <v>888</v>
      </c>
      <c r="WVJ29" s="152" t="s">
        <v>888</v>
      </c>
      <c r="WVK29" s="152" t="s">
        <v>888</v>
      </c>
      <c r="WVL29" s="152" t="s">
        <v>888</v>
      </c>
      <c r="WVM29" s="152" t="s">
        <v>888</v>
      </c>
      <c r="WVN29" s="152" t="s">
        <v>888</v>
      </c>
      <c r="WVO29" s="152" t="s">
        <v>888</v>
      </c>
      <c r="WVP29" s="152" t="s">
        <v>888</v>
      </c>
      <c r="WVQ29" s="152" t="s">
        <v>888</v>
      </c>
      <c r="WVR29" s="152" t="s">
        <v>888</v>
      </c>
      <c r="WVS29" s="152" t="s">
        <v>888</v>
      </c>
      <c r="WVT29" s="152" t="s">
        <v>888</v>
      </c>
      <c r="WVU29" s="152" t="s">
        <v>888</v>
      </c>
      <c r="WVV29" s="152" t="s">
        <v>888</v>
      </c>
      <c r="WVW29" s="152" t="s">
        <v>888</v>
      </c>
      <c r="WVX29" s="152" t="s">
        <v>888</v>
      </c>
      <c r="WVY29" s="152" t="s">
        <v>888</v>
      </c>
      <c r="WVZ29" s="152" t="s">
        <v>888</v>
      </c>
      <c r="WWA29" s="152" t="s">
        <v>888</v>
      </c>
      <c r="WWB29" s="152" t="s">
        <v>888</v>
      </c>
      <c r="WWC29" s="152" t="s">
        <v>888</v>
      </c>
      <c r="WWD29" s="152" t="s">
        <v>888</v>
      </c>
      <c r="WWE29" s="152" t="s">
        <v>888</v>
      </c>
      <c r="WWF29" s="152" t="s">
        <v>888</v>
      </c>
      <c r="WWG29" s="152" t="s">
        <v>888</v>
      </c>
      <c r="WWH29" s="152" t="s">
        <v>888</v>
      </c>
      <c r="WWI29" s="152" t="s">
        <v>888</v>
      </c>
      <c r="WWJ29" s="152" t="s">
        <v>888</v>
      </c>
      <c r="WWK29" s="152" t="s">
        <v>888</v>
      </c>
      <c r="WWL29" s="152" t="s">
        <v>888</v>
      </c>
      <c r="WWM29" s="152" t="s">
        <v>888</v>
      </c>
      <c r="WWN29" s="152" t="s">
        <v>888</v>
      </c>
      <c r="WWO29" s="152" t="s">
        <v>888</v>
      </c>
      <c r="WWP29" s="152" t="s">
        <v>888</v>
      </c>
      <c r="WWQ29" s="152" t="s">
        <v>888</v>
      </c>
      <c r="WWR29" s="152" t="s">
        <v>888</v>
      </c>
      <c r="WWS29" s="152" t="s">
        <v>888</v>
      </c>
      <c r="WWT29" s="152" t="s">
        <v>888</v>
      </c>
      <c r="WWU29" s="152" t="s">
        <v>888</v>
      </c>
      <c r="WWV29" s="152" t="s">
        <v>888</v>
      </c>
      <c r="WWW29" s="152" t="s">
        <v>888</v>
      </c>
      <c r="WWX29" s="152" t="s">
        <v>888</v>
      </c>
      <c r="WWY29" s="152" t="s">
        <v>888</v>
      </c>
      <c r="WWZ29" s="152" t="s">
        <v>888</v>
      </c>
      <c r="WXA29" s="152" t="s">
        <v>888</v>
      </c>
      <c r="WXB29" s="152" t="s">
        <v>888</v>
      </c>
      <c r="WXC29" s="152" t="s">
        <v>888</v>
      </c>
      <c r="WXD29" s="152" t="s">
        <v>888</v>
      </c>
      <c r="WXE29" s="152" t="s">
        <v>888</v>
      </c>
      <c r="WXF29" s="152" t="s">
        <v>888</v>
      </c>
      <c r="WXG29" s="152" t="s">
        <v>888</v>
      </c>
      <c r="WXH29" s="152" t="s">
        <v>888</v>
      </c>
      <c r="WXI29" s="152" t="s">
        <v>888</v>
      </c>
      <c r="WXJ29" s="152" t="s">
        <v>888</v>
      </c>
      <c r="WXK29" s="152" t="s">
        <v>888</v>
      </c>
      <c r="WXL29" s="152" t="s">
        <v>888</v>
      </c>
      <c r="WXM29" s="152" t="s">
        <v>888</v>
      </c>
      <c r="WXN29" s="152" t="s">
        <v>888</v>
      </c>
      <c r="WXO29" s="152" t="s">
        <v>888</v>
      </c>
      <c r="WXP29" s="152" t="s">
        <v>888</v>
      </c>
      <c r="WXQ29" s="152" t="s">
        <v>888</v>
      </c>
      <c r="WXR29" s="152" t="s">
        <v>888</v>
      </c>
      <c r="WXS29" s="152" t="s">
        <v>888</v>
      </c>
      <c r="WXT29" s="152" t="s">
        <v>888</v>
      </c>
      <c r="WXU29" s="152" t="s">
        <v>888</v>
      </c>
      <c r="WXV29" s="152" t="s">
        <v>888</v>
      </c>
      <c r="WXW29" s="152" t="s">
        <v>888</v>
      </c>
      <c r="WXX29" s="152" t="s">
        <v>888</v>
      </c>
      <c r="WXY29" s="152" t="s">
        <v>888</v>
      </c>
      <c r="WXZ29" s="152" t="s">
        <v>888</v>
      </c>
      <c r="WYA29" s="152" t="s">
        <v>888</v>
      </c>
      <c r="WYB29" s="152" t="s">
        <v>888</v>
      </c>
      <c r="WYC29" s="152" t="s">
        <v>888</v>
      </c>
      <c r="WYD29" s="152" t="s">
        <v>888</v>
      </c>
      <c r="WYE29" s="152" t="s">
        <v>888</v>
      </c>
      <c r="WYF29" s="152" t="s">
        <v>888</v>
      </c>
      <c r="WYG29" s="152" t="s">
        <v>888</v>
      </c>
      <c r="WYH29" s="152" t="s">
        <v>888</v>
      </c>
      <c r="WYI29" s="152" t="s">
        <v>888</v>
      </c>
      <c r="WYJ29" s="152" t="s">
        <v>888</v>
      </c>
      <c r="WYK29" s="152" t="s">
        <v>888</v>
      </c>
      <c r="WYL29" s="152" t="s">
        <v>888</v>
      </c>
      <c r="WYM29" s="152" t="s">
        <v>888</v>
      </c>
      <c r="WYN29" s="152" t="s">
        <v>888</v>
      </c>
      <c r="WYO29" s="152" t="s">
        <v>888</v>
      </c>
      <c r="WYP29" s="152" t="s">
        <v>888</v>
      </c>
      <c r="WYQ29" s="152" t="s">
        <v>888</v>
      </c>
      <c r="WYR29" s="152" t="s">
        <v>888</v>
      </c>
      <c r="WYS29" s="152" t="s">
        <v>888</v>
      </c>
      <c r="WYT29" s="152" t="s">
        <v>888</v>
      </c>
      <c r="WYU29" s="152" t="s">
        <v>888</v>
      </c>
      <c r="WYV29" s="152" t="s">
        <v>888</v>
      </c>
      <c r="WYW29" s="152" t="s">
        <v>888</v>
      </c>
      <c r="WYX29" s="152" t="s">
        <v>888</v>
      </c>
      <c r="WYY29" s="152" t="s">
        <v>888</v>
      </c>
      <c r="WYZ29" s="152" t="s">
        <v>888</v>
      </c>
      <c r="WZA29" s="152" t="s">
        <v>888</v>
      </c>
      <c r="WZB29" s="152" t="s">
        <v>888</v>
      </c>
      <c r="WZC29" s="152" t="s">
        <v>888</v>
      </c>
      <c r="WZD29" s="152" t="s">
        <v>888</v>
      </c>
      <c r="WZE29" s="152" t="s">
        <v>888</v>
      </c>
      <c r="WZF29" s="152" t="s">
        <v>888</v>
      </c>
      <c r="WZG29" s="152" t="s">
        <v>888</v>
      </c>
      <c r="WZH29" s="152" t="s">
        <v>888</v>
      </c>
      <c r="WZI29" s="152" t="s">
        <v>888</v>
      </c>
      <c r="WZJ29" s="152" t="s">
        <v>888</v>
      </c>
      <c r="WZK29" s="152" t="s">
        <v>888</v>
      </c>
      <c r="WZL29" s="152" t="s">
        <v>888</v>
      </c>
      <c r="WZM29" s="152" t="s">
        <v>888</v>
      </c>
      <c r="WZN29" s="152" t="s">
        <v>888</v>
      </c>
      <c r="WZO29" s="152" t="s">
        <v>888</v>
      </c>
      <c r="WZP29" s="152" t="s">
        <v>888</v>
      </c>
      <c r="WZQ29" s="152" t="s">
        <v>888</v>
      </c>
      <c r="WZR29" s="152" t="s">
        <v>888</v>
      </c>
      <c r="WZS29" s="152" t="s">
        <v>888</v>
      </c>
      <c r="WZT29" s="152" t="s">
        <v>888</v>
      </c>
      <c r="WZU29" s="152" t="s">
        <v>888</v>
      </c>
      <c r="WZV29" s="152" t="s">
        <v>888</v>
      </c>
      <c r="WZW29" s="152" t="s">
        <v>888</v>
      </c>
      <c r="WZX29" s="152" t="s">
        <v>888</v>
      </c>
      <c r="WZY29" s="152" t="s">
        <v>888</v>
      </c>
      <c r="WZZ29" s="152" t="s">
        <v>888</v>
      </c>
      <c r="XAA29" s="152" t="s">
        <v>888</v>
      </c>
      <c r="XAB29" s="152" t="s">
        <v>888</v>
      </c>
      <c r="XAC29" s="152" t="s">
        <v>888</v>
      </c>
      <c r="XAD29" s="152" t="s">
        <v>888</v>
      </c>
      <c r="XAE29" s="152" t="s">
        <v>888</v>
      </c>
      <c r="XAF29" s="152" t="s">
        <v>888</v>
      </c>
      <c r="XAG29" s="152" t="s">
        <v>888</v>
      </c>
      <c r="XAH29" s="152" t="s">
        <v>888</v>
      </c>
      <c r="XAI29" s="152" t="s">
        <v>888</v>
      </c>
      <c r="XAJ29" s="152" t="s">
        <v>888</v>
      </c>
      <c r="XAK29" s="152" t="s">
        <v>888</v>
      </c>
      <c r="XAL29" s="152" t="s">
        <v>888</v>
      </c>
      <c r="XAM29" s="152" t="s">
        <v>888</v>
      </c>
      <c r="XAN29" s="152" t="s">
        <v>888</v>
      </c>
      <c r="XAO29" s="152" t="s">
        <v>888</v>
      </c>
      <c r="XAP29" s="152" t="s">
        <v>888</v>
      </c>
      <c r="XAQ29" s="152" t="s">
        <v>888</v>
      </c>
      <c r="XAR29" s="152" t="s">
        <v>888</v>
      </c>
      <c r="XAS29" s="152" t="s">
        <v>888</v>
      </c>
      <c r="XAT29" s="152" t="s">
        <v>888</v>
      </c>
      <c r="XAU29" s="152" t="s">
        <v>888</v>
      </c>
      <c r="XAV29" s="152" t="s">
        <v>888</v>
      </c>
      <c r="XAW29" s="152" t="s">
        <v>888</v>
      </c>
      <c r="XAX29" s="152" t="s">
        <v>888</v>
      </c>
      <c r="XAY29" s="152" t="s">
        <v>888</v>
      </c>
      <c r="XAZ29" s="152" t="s">
        <v>888</v>
      </c>
      <c r="XBA29" s="152" t="s">
        <v>888</v>
      </c>
      <c r="XBB29" s="152" t="s">
        <v>888</v>
      </c>
      <c r="XBC29" s="152" t="s">
        <v>888</v>
      </c>
      <c r="XBD29" s="152" t="s">
        <v>888</v>
      </c>
      <c r="XBE29" s="152" t="s">
        <v>888</v>
      </c>
      <c r="XBF29" s="152" t="s">
        <v>888</v>
      </c>
      <c r="XBG29" s="152" t="s">
        <v>888</v>
      </c>
      <c r="XBH29" s="152" t="s">
        <v>888</v>
      </c>
      <c r="XBI29" s="152" t="s">
        <v>888</v>
      </c>
      <c r="XBJ29" s="152" t="s">
        <v>888</v>
      </c>
      <c r="XBK29" s="152" t="s">
        <v>888</v>
      </c>
      <c r="XBL29" s="152" t="s">
        <v>888</v>
      </c>
      <c r="XBM29" s="152" t="s">
        <v>888</v>
      </c>
      <c r="XBN29" s="152" t="s">
        <v>888</v>
      </c>
      <c r="XBO29" s="152" t="s">
        <v>888</v>
      </c>
      <c r="XBP29" s="152" t="s">
        <v>888</v>
      </c>
      <c r="XBQ29" s="152" t="s">
        <v>888</v>
      </c>
      <c r="XBR29" s="152" t="s">
        <v>888</v>
      </c>
      <c r="XBS29" s="152" t="s">
        <v>888</v>
      </c>
      <c r="XBT29" s="152" t="s">
        <v>888</v>
      </c>
      <c r="XBU29" s="152" t="s">
        <v>888</v>
      </c>
      <c r="XBV29" s="152" t="s">
        <v>888</v>
      </c>
      <c r="XBW29" s="152" t="s">
        <v>888</v>
      </c>
      <c r="XBX29" s="152" t="s">
        <v>888</v>
      </c>
      <c r="XBY29" s="152" t="s">
        <v>888</v>
      </c>
      <c r="XBZ29" s="152" t="s">
        <v>888</v>
      </c>
      <c r="XCA29" s="152" t="s">
        <v>888</v>
      </c>
      <c r="XCB29" s="152" t="s">
        <v>888</v>
      </c>
      <c r="XCC29" s="152" t="s">
        <v>888</v>
      </c>
      <c r="XCD29" s="152" t="s">
        <v>888</v>
      </c>
      <c r="XCE29" s="152" t="s">
        <v>888</v>
      </c>
      <c r="XCF29" s="152" t="s">
        <v>888</v>
      </c>
      <c r="XCG29" s="152" t="s">
        <v>888</v>
      </c>
      <c r="XCH29" s="152" t="s">
        <v>888</v>
      </c>
      <c r="XCI29" s="152" t="s">
        <v>888</v>
      </c>
      <c r="XCJ29" s="152" t="s">
        <v>888</v>
      </c>
      <c r="XCK29" s="152" t="s">
        <v>888</v>
      </c>
      <c r="XCL29" s="152" t="s">
        <v>888</v>
      </c>
      <c r="XCM29" s="152" t="s">
        <v>888</v>
      </c>
      <c r="XCN29" s="152" t="s">
        <v>888</v>
      </c>
      <c r="XCO29" s="152" t="s">
        <v>888</v>
      </c>
      <c r="XCP29" s="152" t="s">
        <v>888</v>
      </c>
      <c r="XCQ29" s="152" t="s">
        <v>888</v>
      </c>
      <c r="XCR29" s="152" t="s">
        <v>888</v>
      </c>
      <c r="XCS29" s="152" t="s">
        <v>888</v>
      </c>
      <c r="XCT29" s="152" t="s">
        <v>888</v>
      </c>
      <c r="XCU29" s="152" t="s">
        <v>888</v>
      </c>
      <c r="XCV29" s="152" t="s">
        <v>888</v>
      </c>
      <c r="XCW29" s="152" t="s">
        <v>888</v>
      </c>
      <c r="XCX29" s="152" t="s">
        <v>888</v>
      </c>
      <c r="XCY29" s="152" t="s">
        <v>888</v>
      </c>
      <c r="XCZ29" s="152" t="s">
        <v>888</v>
      </c>
      <c r="XDA29" s="152" t="s">
        <v>888</v>
      </c>
      <c r="XDB29" s="152" t="s">
        <v>888</v>
      </c>
      <c r="XDC29" s="152" t="s">
        <v>888</v>
      </c>
      <c r="XDD29" s="152" t="s">
        <v>888</v>
      </c>
      <c r="XDE29" s="152" t="s">
        <v>888</v>
      </c>
      <c r="XDF29" s="152" t="s">
        <v>888</v>
      </c>
      <c r="XDG29" s="152" t="s">
        <v>888</v>
      </c>
      <c r="XDH29" s="152" t="s">
        <v>888</v>
      </c>
      <c r="XDI29" s="152" t="s">
        <v>888</v>
      </c>
      <c r="XDJ29" s="152" t="s">
        <v>888</v>
      </c>
      <c r="XDK29" s="152" t="s">
        <v>888</v>
      </c>
      <c r="XDL29" s="152" t="s">
        <v>888</v>
      </c>
      <c r="XDM29" s="152" t="s">
        <v>888</v>
      </c>
      <c r="XDN29" s="152" t="s">
        <v>888</v>
      </c>
      <c r="XDO29" s="152" t="s">
        <v>888</v>
      </c>
      <c r="XDP29" s="152" t="s">
        <v>888</v>
      </c>
      <c r="XDQ29" s="152" t="s">
        <v>888</v>
      </c>
      <c r="XDR29" s="152" t="s">
        <v>888</v>
      </c>
      <c r="XDS29" s="152" t="s">
        <v>888</v>
      </c>
      <c r="XDT29" s="152" t="s">
        <v>888</v>
      </c>
      <c r="XDU29" s="152" t="s">
        <v>888</v>
      </c>
      <c r="XDV29" s="152" t="s">
        <v>888</v>
      </c>
      <c r="XDW29" s="152" t="s">
        <v>888</v>
      </c>
      <c r="XDX29" s="152" t="s">
        <v>888</v>
      </c>
      <c r="XDY29" s="152" t="s">
        <v>888</v>
      </c>
      <c r="XDZ29" s="152" t="s">
        <v>888</v>
      </c>
      <c r="XEA29" s="152" t="s">
        <v>888</v>
      </c>
      <c r="XEB29" s="152" t="s">
        <v>888</v>
      </c>
      <c r="XEC29" s="152" t="s">
        <v>888</v>
      </c>
      <c r="XED29" s="152" t="s">
        <v>888</v>
      </c>
      <c r="XEE29" s="152" t="s">
        <v>888</v>
      </c>
      <c r="XEF29" s="152" t="s">
        <v>888</v>
      </c>
      <c r="XEG29" s="152" t="s">
        <v>888</v>
      </c>
      <c r="XEH29" s="152" t="s">
        <v>888</v>
      </c>
      <c r="XEI29" s="152" t="s">
        <v>888</v>
      </c>
      <c r="XEJ29" s="152" t="s">
        <v>888</v>
      </c>
      <c r="XEK29" s="152" t="s">
        <v>888</v>
      </c>
      <c r="XEL29" s="152" t="s">
        <v>888</v>
      </c>
      <c r="XEM29" s="152" t="s">
        <v>888</v>
      </c>
      <c r="XEN29" s="152" t="s">
        <v>888</v>
      </c>
      <c r="XEO29" s="152" t="s">
        <v>888</v>
      </c>
      <c r="XEP29" s="152" t="s">
        <v>888</v>
      </c>
      <c r="XEQ29" s="152" t="s">
        <v>888</v>
      </c>
      <c r="XER29" s="152" t="s">
        <v>888</v>
      </c>
      <c r="XES29" s="152" t="s">
        <v>888</v>
      </c>
      <c r="XET29" s="152" t="s">
        <v>888</v>
      </c>
      <c r="XEU29" s="152" t="s">
        <v>888</v>
      </c>
      <c r="XEV29" s="152" t="s">
        <v>888</v>
      </c>
      <c r="XEW29" s="152" t="s">
        <v>888</v>
      </c>
      <c r="XEX29" s="152" t="s">
        <v>888</v>
      </c>
      <c r="XEY29" s="152" t="s">
        <v>888</v>
      </c>
      <c r="XEZ29" s="152" t="s">
        <v>888</v>
      </c>
      <c r="XFA29" s="152" t="s">
        <v>888</v>
      </c>
      <c r="XFB29" s="152" t="s">
        <v>888</v>
      </c>
      <c r="XFC29" s="152" t="s">
        <v>888</v>
      </c>
      <c r="XFD29" s="152" t="s">
        <v>888</v>
      </c>
    </row>
    <row r="30" spans="1:16384" ht="14.25">
      <c r="A30" s="192" t="s">
        <v>846</v>
      </c>
      <c r="B30" s="100">
        <f>预测参数设置!C72</f>
        <v>0</v>
      </c>
      <c r="C30" s="100">
        <f>预测参数设置!D72</f>
        <v>0</v>
      </c>
      <c r="D30" s="100">
        <f>预测参数设置!E72</f>
        <v>0</v>
      </c>
      <c r="E30" s="100">
        <f>预测参数设置!F72</f>
        <v>0</v>
      </c>
      <c r="F30" s="100">
        <f>预测参数设置!G72</f>
        <v>0</v>
      </c>
      <c r="G30" s="100">
        <f>预测参数设置!H72</f>
        <v>0</v>
      </c>
    </row>
    <row r="31" spans="1:16384" s="98" customFormat="1">
      <c r="A31" s="98" t="s">
        <v>74</v>
      </c>
      <c r="B31" s="105">
        <f>B2-B7+B23+B24+B27+B28+B29+B30</f>
        <v>2152155352.0499992</v>
      </c>
      <c r="C31" s="105">
        <f t="shared" ref="C31:D31" si="1">C2-C7+C23+C24+C27+C28+C29+C30</f>
        <v>2734340520.4700003</v>
      </c>
      <c r="D31" s="105">
        <f t="shared" si="1"/>
        <v>4159101088.6000004</v>
      </c>
      <c r="E31" s="105">
        <f>E2-E7+E23+E24+E27+E28+E29+E30</f>
        <v>4289680632.8772106</v>
      </c>
      <c r="F31" s="105">
        <f t="shared" ref="F31" si="2">F2-F7+F23+F24+F27+F28+F29+F30</f>
        <v>4570925993.8876534</v>
      </c>
      <c r="G31" s="105">
        <f t="shared" ref="G31" si="3">G2-G7+G23+G24+G27+G28+G29+G30</f>
        <v>4588159893.0644264</v>
      </c>
    </row>
    <row r="32" spans="1:16384">
      <c r="A32" s="96" t="s">
        <v>75</v>
      </c>
      <c r="B32" s="100">
        <f>预测参数设置!C75</f>
        <v>1159244.8899999999</v>
      </c>
      <c r="C32" s="100">
        <f>预测参数设置!D75</f>
        <v>3120489.04</v>
      </c>
      <c r="D32" s="100">
        <f>预测参数设置!E75</f>
        <v>5516516.3499999996</v>
      </c>
      <c r="E32" s="100">
        <f>预测参数设置!F75</f>
        <v>6112300.1158000007</v>
      </c>
      <c r="F32" s="100">
        <f>预测参数设置!G75</f>
        <v>6508377.1633038409</v>
      </c>
      <c r="G32" s="100">
        <f>预测参数设置!H75</f>
        <v>6533108.9965243954</v>
      </c>
    </row>
    <row r="33" spans="1:7">
      <c r="A33" s="96" t="s">
        <v>76</v>
      </c>
      <c r="B33" s="100">
        <f>预测参数设置!C77</f>
        <v>3758911.81</v>
      </c>
      <c r="C33" s="100">
        <f>预测参数设置!D77</f>
        <v>1439757.06</v>
      </c>
      <c r="D33" s="100">
        <f>预测参数设置!E77</f>
        <v>3779665.21</v>
      </c>
      <c r="E33" s="100">
        <f>预测参数设置!F77</f>
        <v>4187869.0526800007</v>
      </c>
      <c r="F33" s="100">
        <f>预测参数设置!G77</f>
        <v>4459242.9672936648</v>
      </c>
      <c r="G33" s="100">
        <f>预测参数设置!H77</f>
        <v>4476188.0905693807</v>
      </c>
    </row>
    <row r="34" spans="1:7">
      <c r="A34" s="96" t="s">
        <v>135</v>
      </c>
      <c r="B34" s="100">
        <f>预测参数设置!C79</f>
        <v>0</v>
      </c>
      <c r="C34" s="100">
        <f>预测参数设置!D79</f>
        <v>0</v>
      </c>
      <c r="D34" s="100">
        <f>预测参数设置!E79</f>
        <v>0</v>
      </c>
      <c r="E34" s="100">
        <f>预测参数设置!F79</f>
        <v>0</v>
      </c>
      <c r="F34" s="100">
        <f>预测参数设置!G79</f>
        <v>0</v>
      </c>
      <c r="G34" s="100">
        <f>预测参数设置!H79</f>
        <v>0</v>
      </c>
    </row>
    <row r="35" spans="1:7" s="98" customFormat="1">
      <c r="A35" s="98" t="s">
        <v>77</v>
      </c>
      <c r="B35" s="105">
        <f t="shared" ref="B35:G35" si="4">B31+B32-B33</f>
        <v>2149555685.1299992</v>
      </c>
      <c r="C35" s="105">
        <f t="shared" si="4"/>
        <v>2736021252.4500003</v>
      </c>
      <c r="D35" s="105">
        <f t="shared" si="4"/>
        <v>4160837939.7400002</v>
      </c>
      <c r="E35" s="105">
        <f t="shared" si="4"/>
        <v>4291605063.9403305</v>
      </c>
      <c r="F35" s="105">
        <f t="shared" si="4"/>
        <v>4572975128.083663</v>
      </c>
      <c r="G35" s="105">
        <f t="shared" si="4"/>
        <v>4590216813.9703817</v>
      </c>
    </row>
    <row r="36" spans="1:7">
      <c r="A36" s="96" t="s">
        <v>136</v>
      </c>
      <c r="B36" s="100">
        <f>预测参数设置!C82</f>
        <v>614528955.04999995</v>
      </c>
      <c r="C36" s="100">
        <f>预测参数设置!D82</f>
        <v>791533525.12</v>
      </c>
      <c r="D36" s="100">
        <f>预测参数设置!E82</f>
        <v>1120754493.3699999</v>
      </c>
      <c r="E36" s="100">
        <f>预测参数设置!F82</f>
        <v>1155977648.9350903</v>
      </c>
      <c r="F36" s="100">
        <f>预测参数设置!G82</f>
        <v>1231766893.3746731</v>
      </c>
      <c r="G36" s="100">
        <f>预测参数设置!H82</f>
        <v>1236411077.3613298</v>
      </c>
    </row>
    <row r="37" spans="1:7">
      <c r="A37" s="96" t="s">
        <v>78</v>
      </c>
      <c r="B37" s="100">
        <f>预测参数设置!C84</f>
        <v>0</v>
      </c>
      <c r="C37" s="100">
        <f>预测参数设置!D84</f>
        <v>0</v>
      </c>
      <c r="D37" s="100">
        <f>预测参数设置!E84</f>
        <v>0</v>
      </c>
      <c r="E37" s="100">
        <f>预测参数设置!F84</f>
        <v>0</v>
      </c>
      <c r="F37" s="100">
        <f>预测参数设置!G84</f>
        <v>0</v>
      </c>
      <c r="G37" s="100">
        <f>预测参数设置!H84</f>
        <v>0</v>
      </c>
    </row>
    <row r="38" spans="1:7" s="98" customFormat="1">
      <c r="A38" s="98" t="s">
        <v>79</v>
      </c>
      <c r="B38" s="105">
        <f t="shared" ref="B38:G38" si="5">B35-B36+B37</f>
        <v>1535026730.0799992</v>
      </c>
      <c r="C38" s="105">
        <f t="shared" si="5"/>
        <v>1944487727.3300004</v>
      </c>
      <c r="D38" s="105">
        <f t="shared" si="5"/>
        <v>3040083446.3700004</v>
      </c>
      <c r="E38" s="105">
        <f t="shared" si="5"/>
        <v>3135627415.0052404</v>
      </c>
      <c r="F38" s="105">
        <f t="shared" si="5"/>
        <v>3341208234.7089901</v>
      </c>
      <c r="G38" s="105">
        <f t="shared" si="5"/>
        <v>3353805736.6090517</v>
      </c>
    </row>
    <row r="39" spans="1:7">
      <c r="A39" s="96" t="s">
        <v>137</v>
      </c>
      <c r="B39" s="100">
        <f>预测参数设置!C90</f>
        <v>0</v>
      </c>
      <c r="C39" s="100">
        <f>预测参数设置!D90</f>
        <v>0</v>
      </c>
      <c r="D39" s="100">
        <f>预测参数设置!E90</f>
        <v>0</v>
      </c>
      <c r="E39" s="100">
        <f>预测参数设置!F90</f>
        <v>0</v>
      </c>
      <c r="F39" s="100">
        <f>预测参数设置!G90</f>
        <v>0</v>
      </c>
      <c r="G39" s="100">
        <f>预测参数设置!H90</f>
        <v>0</v>
      </c>
    </row>
    <row r="40" spans="1:7">
      <c r="A40" s="96" t="s">
        <v>138</v>
      </c>
      <c r="B40" s="100">
        <f>预测参数设置!C91</f>
        <v>93156459.599999994</v>
      </c>
      <c r="C40" s="100">
        <f>预测参数设置!D91</f>
        <v>115065545.45999999</v>
      </c>
      <c r="D40" s="100">
        <f>预测参数设置!E91</f>
        <v>36628106.450000003</v>
      </c>
      <c r="E40" s="100">
        <f>预测参数设置!F91</f>
        <v>37779257.303443089</v>
      </c>
      <c r="F40" s="100">
        <f>预测参数设置!G91</f>
        <v>40256174.888445042</v>
      </c>
      <c r="G40" s="100">
        <f>预测参数设置!H91</f>
        <v>40407954.485531598</v>
      </c>
    </row>
    <row r="41" spans="1:7">
      <c r="A41" s="96" t="s">
        <v>80</v>
      </c>
      <c r="B41" s="100">
        <f>预测参数设置!C93</f>
        <v>1465667936.24</v>
      </c>
      <c r="C41" s="100">
        <f>预测参数设置!D93</f>
        <v>1939366276.03</v>
      </c>
      <c r="D41" s="100">
        <f>预测参数设置!E93</f>
        <v>3079364869.9000001</v>
      </c>
      <c r="E41" s="100">
        <f>预测参数设置!F93</f>
        <v>3176143378.0351934</v>
      </c>
      <c r="F41" s="100">
        <f>预测参数设置!G93</f>
        <v>3384380541.6817617</v>
      </c>
      <c r="G41" s="100">
        <f>预测参数设置!H93</f>
        <v>3397140817.9978175</v>
      </c>
    </row>
    <row r="42" spans="1:7">
      <c r="A42" s="96" t="s">
        <v>6</v>
      </c>
    </row>
    <row r="43" spans="1:7">
      <c r="A43" s="96" t="s">
        <v>81</v>
      </c>
      <c r="B43" s="96">
        <f>预测参数设置!C96</f>
        <v>1.69</v>
      </c>
      <c r="C43" s="96">
        <f>预测参数设置!D96</f>
        <v>2.23</v>
      </c>
      <c r="D43" s="96">
        <f>预测参数设置!E96</f>
        <v>3.55</v>
      </c>
      <c r="E43" s="99">
        <f>E41/预测资产负债表!E91</f>
        <v>3.6443305199306892</v>
      </c>
      <c r="F43" s="99">
        <f>F41/预测资产负债表!F91</f>
        <v>3.8832633893058892</v>
      </c>
      <c r="G43" s="99">
        <f>G41/预测资产负债表!G91</f>
        <v>3.8979046251968579</v>
      </c>
    </row>
    <row r="44" spans="1:7">
      <c r="A44" s="96" t="s">
        <v>82</v>
      </c>
      <c r="B44" s="96">
        <f>预测参数设置!C97</f>
        <v>1.69</v>
      </c>
      <c r="C44" s="96">
        <f>预测参数设置!D97</f>
        <v>2.23</v>
      </c>
      <c r="D44" s="96">
        <f>预测参数设置!E97</f>
        <v>3.54</v>
      </c>
    </row>
    <row r="46" spans="1:7">
      <c r="A46" s="192" t="s">
        <v>12369</v>
      </c>
      <c r="B46" s="100"/>
      <c r="C46" s="100"/>
      <c r="E46" s="100"/>
      <c r="F46" s="100"/>
      <c r="G46" s="100"/>
    </row>
    <row r="47" spans="1:7">
      <c r="B47" s="101"/>
      <c r="C47" s="101"/>
      <c r="D47" s="101"/>
    </row>
  </sheetData>
  <phoneticPr fontId="3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9185-6492-480A-A31D-EED0DD99CBB3}">
  <sheetPr codeName="Sheet17"/>
  <dimension ref="A1:H110"/>
  <sheetViews>
    <sheetView topLeftCell="A73" workbookViewId="0">
      <selection activeCell="D107" sqref="D107"/>
    </sheetView>
  </sheetViews>
  <sheetFormatPr defaultRowHeight="14.25"/>
  <cols>
    <col min="1" max="1" width="40.5" style="102" bestFit="1" customWidth="1"/>
  </cols>
  <sheetData>
    <row r="1" spans="1:8" s="102" customFormat="1">
      <c r="B1" s="156" t="s">
        <v>777</v>
      </c>
      <c r="C1" s="156" t="s">
        <v>706</v>
      </c>
      <c r="D1" s="156" t="s">
        <v>1074</v>
      </c>
      <c r="E1" s="107" t="s">
        <v>776</v>
      </c>
      <c r="F1" s="107" t="s">
        <v>1003</v>
      </c>
      <c r="G1" s="107" t="s">
        <v>1075</v>
      </c>
      <c r="H1" s="137"/>
    </row>
    <row r="2" spans="1:8">
      <c r="A2" s="102" t="s">
        <v>0</v>
      </c>
    </row>
    <row r="3" spans="1:8">
      <c r="A3" s="102" t="s">
        <v>10</v>
      </c>
      <c r="B3" s="251">
        <f>IF(预测资产负债表!B3&lt;&gt;"",预测资产负债表!B3/预测资产负债表!B$47,"")</f>
        <v>0.10957057985285176</v>
      </c>
      <c r="C3" s="251">
        <f>IF(预测资产负债表!C3&lt;&gt;"",预测资产负债表!C3/预测资产负债表!C$47,"")</f>
        <v>0.24668011250181449</v>
      </c>
      <c r="D3" s="251">
        <f>IF(预测资产负债表!D3&lt;&gt;"",预测资产负债表!D3/预测资产负债表!D$47,"")</f>
        <v>0.23291482726044241</v>
      </c>
      <c r="E3" s="251">
        <f>IF(预测资产负债表!E3&lt;&gt;"",预测资产负债表!E3/预测资产负债表!E$47,"")</f>
        <v>0.21902196937131541</v>
      </c>
      <c r="F3" s="251">
        <f>IF(预测资产负债表!F3&lt;&gt;"",预测资产负债表!F3/预测资产负债表!F$47,"")</f>
        <v>0.22463239918968875</v>
      </c>
      <c r="G3" s="251">
        <f>IF(预测资产负债表!G3&lt;&gt;"",预测资产负债表!G3/预测资产负债表!G$47,"")</f>
        <v>0.22496016038402997</v>
      </c>
      <c r="H3" s="251"/>
    </row>
    <row r="4" spans="1:8">
      <c r="A4" s="102" t="s">
        <v>11</v>
      </c>
      <c r="B4" s="251">
        <f>IF(预测资产负债表!B4&lt;&gt;"",预测资产负债表!B4/预测资产负债表!B$47,"")</f>
        <v>0</v>
      </c>
      <c r="C4" s="251">
        <f>IF(预测资产负债表!C4&lt;&gt;"",预测资产负债表!C4/预测资产负债表!C$47,"")</f>
        <v>0</v>
      </c>
      <c r="D4" s="251">
        <f>IF(预测资产负债表!D4&lt;&gt;"",预测资产负债表!D4/预测资产负债表!D$47,"")</f>
        <v>0</v>
      </c>
      <c r="E4" s="251">
        <f>IF(预测资产负债表!E4&lt;&gt;"",预测资产负债表!E4/预测资产负债表!E$47,"")</f>
        <v>0</v>
      </c>
      <c r="F4" s="251">
        <f>IF(预测资产负债表!F4&lt;&gt;"",预测资产负债表!F4/预测资产负债表!F$47,"")</f>
        <v>0</v>
      </c>
      <c r="G4" s="251">
        <f>IF(预测资产负债表!G4&lt;&gt;"",预测资产负债表!G4/预测资产负债表!G$47,"")</f>
        <v>0</v>
      </c>
    </row>
    <row r="5" spans="1:8">
      <c r="A5" s="102" t="s">
        <v>12</v>
      </c>
      <c r="B5" s="251">
        <f>IF(预测资产负债表!B5&lt;&gt;"",预测资产负债表!B5/预测资产负债表!B$47,"")</f>
        <v>0</v>
      </c>
      <c r="C5" s="251">
        <f>IF(预测资产负债表!C5&lt;&gt;"",预测资产负债表!C5/预测资产负债表!C$47,"")</f>
        <v>0</v>
      </c>
      <c r="D5" s="251">
        <f>IF(预测资产负债表!D5&lt;&gt;"",预测资产负债表!D5/预测资产负债表!D$47,"")</f>
        <v>0</v>
      </c>
      <c r="E5" s="251">
        <f>IF(预测资产负债表!E5&lt;&gt;"",预测资产负债表!E5/预测资产负债表!E$47,"")</f>
        <v>0</v>
      </c>
      <c r="F5" s="251">
        <f>IF(预测资产负债表!F5&lt;&gt;"",预测资产负债表!F5/预测资产负债表!F$47,"")</f>
        <v>0</v>
      </c>
      <c r="G5" s="251">
        <f>IF(预测资产负债表!G5&lt;&gt;"",预测资产负债表!G5/预测资产负债表!G$47,"")</f>
        <v>0</v>
      </c>
    </row>
    <row r="6" spans="1:8">
      <c r="A6" s="49" t="s">
        <v>872</v>
      </c>
      <c r="B6" s="251">
        <f>IF(预测资产负债表!B6&lt;&gt;"",预测资产负债表!B6/预测资产负债表!B$47,"")</f>
        <v>0</v>
      </c>
      <c r="C6" s="251">
        <f>IF(预测资产负债表!C6&lt;&gt;"",预测资产负债表!C6/预测资产负债表!C$47,"")</f>
        <v>0</v>
      </c>
      <c r="D6" s="251">
        <f>IF(预测资产负债表!D6&lt;&gt;"",预测资产负债表!D6/预测资产负债表!D$47,"")</f>
        <v>0</v>
      </c>
      <c r="E6" s="251">
        <f>IF(预测资产负债表!E6&lt;&gt;"",预测资产负债表!E6/预测资产负债表!E$47,"")</f>
        <v>0</v>
      </c>
      <c r="F6" s="251">
        <f>IF(预测资产负债表!F6&lt;&gt;"",预测资产负债表!F6/预测资产负债表!F$47,"")</f>
        <v>0</v>
      </c>
      <c r="G6" s="251">
        <f>IF(预测资产负债表!G6&lt;&gt;"",预测资产负债表!G6/预测资产负债表!G$47,"")</f>
        <v>0</v>
      </c>
    </row>
    <row r="7" spans="1:8">
      <c r="A7" s="102" t="s">
        <v>13</v>
      </c>
      <c r="B7" s="251">
        <f>IF(预测资产负债表!B7&lt;&gt;"",预测资产负债表!B7/预测资产负债表!B$47,"")</f>
        <v>0.31239411507010778</v>
      </c>
      <c r="C7" s="251">
        <f>IF(预测资产负债表!C7&lt;&gt;"",预测资产负债表!C7/预测资产负债表!C$47,"")</f>
        <v>0</v>
      </c>
      <c r="D7" s="251">
        <f>IF(预测资产负债表!D7&lt;&gt;"",预测资产负债表!D7/预测资产负债表!D$47,"")</f>
        <v>0</v>
      </c>
      <c r="E7" s="251">
        <f>IF(预测资产负债表!E7&lt;&gt;"",预测资产负债表!E7/预测资产负债表!E$47,"")</f>
        <v>4.2888375241752526E-23</v>
      </c>
      <c r="F7" s="251">
        <f>IF(预测资产负债表!F7&lt;&gt;"",预测资产负债表!F7/预测资产负债表!F$47,"")</f>
        <v>4.288837524175252E-23</v>
      </c>
      <c r="G7" s="251">
        <f>IF(预测资产负债表!G7&lt;&gt;"",预测资产负债表!G7/预测资产负债表!G$47,"")</f>
        <v>4.2888375241752532E-23</v>
      </c>
    </row>
    <row r="8" spans="1:8">
      <c r="A8" s="102" t="s">
        <v>14</v>
      </c>
      <c r="B8" s="251">
        <f>IF(预测资产负债表!B8&lt;&gt;"",预测资产负债表!B8/预测资产负债表!B$47,"")</f>
        <v>9.1324573481534044E-4</v>
      </c>
      <c r="C8" s="251">
        <f>IF(预测资产负债表!C8&lt;&gt;"",预测资产负债表!C8/预测资产负债表!C$47,"")</f>
        <v>3.8798553969340258E-4</v>
      </c>
      <c r="D8" s="251">
        <f>IF(预测资产负债表!D8&lt;&gt;"",预测资产负债表!D8/预测资产负债表!D$47,"")</f>
        <v>8.50921065386242E-5</v>
      </c>
      <c r="E8" s="251">
        <f>IF(预测资产负债表!E8&lt;&gt;"",预测资产负债表!E8/预测资产负债表!E$47,"")</f>
        <v>7.2181015444418821E-5</v>
      </c>
      <c r="F8" s="251">
        <f>IF(预测资产负债表!F8&lt;&gt;"",预测资产负债表!F8/预测资产负债表!F$47,"")</f>
        <v>7.2181015444418807E-5</v>
      </c>
      <c r="G8" s="251">
        <f>IF(预测资产负债表!G8&lt;&gt;"",预测资产负债表!G8/预测资产负债表!G$47,"")</f>
        <v>7.2181015444418834E-5</v>
      </c>
    </row>
    <row r="9" spans="1:8">
      <c r="A9" s="49" t="s">
        <v>873</v>
      </c>
      <c r="B9" s="251">
        <f>IF(预测资产负债表!B9&lt;&gt;"",预测资产负债表!B9/预测资产负债表!B$47,"")</f>
        <v>0</v>
      </c>
      <c r="C9" s="251">
        <f>IF(预测资产负债表!C9&lt;&gt;"",预测资产负债表!C9/预测资产负债表!C$47,"")</f>
        <v>0.16977909936098462</v>
      </c>
      <c r="D9" s="251">
        <f>IF(预测资产负债表!D9&lt;&gt;"",预测资产负债表!D9/预测资产负债表!D$47,"")</f>
        <v>0.21640521152321285</v>
      </c>
      <c r="E9" s="251">
        <f>IF(预测资产负债表!E9&lt;&gt;"",预测资产负债表!E9/预测资产负债表!E$47,"")</f>
        <v>0.18356988151561987</v>
      </c>
      <c r="F9" s="251">
        <f>IF(预测资产负债表!F9&lt;&gt;"",预测资产负债表!F9/预测资产负债表!F$47,"")</f>
        <v>0.18356988151561987</v>
      </c>
      <c r="G9" s="251">
        <f>IF(预测资产负债表!G9&lt;&gt;"",预测资产负债表!G9/预测资产负债表!G$47,"")</f>
        <v>0.1835698815156199</v>
      </c>
    </row>
    <row r="10" spans="1:8">
      <c r="A10" s="102" t="s">
        <v>15</v>
      </c>
      <c r="B10" s="251">
        <f>IF(预测资产负债表!B10&lt;&gt;"",预测资产负债表!B10/预测资产负债表!B$47,"")</f>
        <v>8.7698439707419029E-3</v>
      </c>
      <c r="C10" s="251">
        <f>IF(预测资产负债表!C10&lt;&gt;"",预测资产负债表!C10/预测资产负债表!C$47,"")</f>
        <v>8.0645375241436331E-3</v>
      </c>
      <c r="D10" s="251">
        <f>IF(预测资产负债表!D10&lt;&gt;"",预测资产负债表!D10/预测资产负债表!D$47,"")</f>
        <v>5.8999512831937129E-3</v>
      </c>
      <c r="E10" s="251">
        <f>IF(预测资产负债表!E10&lt;&gt;"",预测资产负债表!E10/预测资产负债表!E$47,"")</f>
        <v>4.1191497140598398E-3</v>
      </c>
      <c r="F10" s="251">
        <f>IF(预测资产负债表!F10&lt;&gt;"",预测资产负债表!F10/预测资产负债表!F$47,"")</f>
        <v>4.1191497140598389E-3</v>
      </c>
      <c r="G10" s="251">
        <f>IF(预测资产负债表!G10&lt;&gt;"",预测资产负债表!G10/预测资产负债表!G$47,"")</f>
        <v>4.1191497140598398E-3</v>
      </c>
    </row>
    <row r="11" spans="1:8">
      <c r="A11" s="102" t="s">
        <v>16</v>
      </c>
      <c r="B11" s="251">
        <f>IF(预测资产负债表!B11&lt;&gt;"",预测资产负债表!B11/预测资产负债表!B$47,"")</f>
        <v>2.9943659906491015E-3</v>
      </c>
      <c r="C11" s="251">
        <f>IF(预测资产负债表!C11&lt;&gt;"",预测资产负债表!C11/预测资产负债表!C$47,"")</f>
        <v>2.1621854372488544E-3</v>
      </c>
      <c r="D11" s="251">
        <f>IF(预测资产负债表!D11&lt;&gt;"",预测资产负债表!D11/预测资产负债表!D$47,"")</f>
        <v>7.1179177931445263E-3</v>
      </c>
      <c r="E11" s="251">
        <f>IF(预测资产负债表!E11&lt;&gt;"",预测资产负债表!E11/预测资产负债表!E$47,"")</f>
        <v>6.8116262032196749E-3</v>
      </c>
      <c r="F11" s="251">
        <f>IF(预测资产负债表!F11&lt;&gt;"",预测资产负债表!F11/预测资产负债表!F$47,"")</f>
        <v>6.397094480859949E-3</v>
      </c>
      <c r="G11" s="251">
        <f>IF(预测资产负债表!G11&lt;&gt;"",预测资产负债表!G11/预测资产负债表!G$47,"")</f>
        <v>6.37287754618445E-3</v>
      </c>
    </row>
    <row r="12" spans="1:8">
      <c r="A12" s="49" t="s">
        <v>1007</v>
      </c>
      <c r="B12" s="251">
        <f>IF(预测资产负债表!B12&lt;&gt;"",预测资产负债表!B12/预测资产负债表!B$47,"")</f>
        <v>9.5528232926614355E-5</v>
      </c>
      <c r="C12" s="251">
        <f>IF(预测资产负债表!C12&lt;&gt;"",预测资产负债表!C12/预测资产负债表!C$47,"")</f>
        <v>0</v>
      </c>
      <c r="D12" s="251">
        <f>IF(预测资产负债表!D12&lt;&gt;"",预测资产负债表!D12/预测资产负债表!D$47,"")</f>
        <v>0</v>
      </c>
      <c r="E12" s="251">
        <f>IF(预测资产负债表!E12&lt;&gt;"",预测资产负债表!E12/预测资产负债表!E$47,"")</f>
        <v>0</v>
      </c>
      <c r="F12" s="251">
        <f>IF(预测资产负债表!F12&lt;&gt;"",预测资产负债表!F12/预测资产负债表!F$47,"")</f>
        <v>0</v>
      </c>
      <c r="G12" s="251">
        <f>IF(预测资产负债表!G12&lt;&gt;"",预测资产负债表!G12/预测资产负债表!G$47,"")</f>
        <v>0</v>
      </c>
    </row>
    <row r="13" spans="1:8">
      <c r="A13" s="49" t="s">
        <v>1008</v>
      </c>
      <c r="B13" s="251">
        <f>IF(预测资产负债表!B13&lt;&gt;"",预测资产负债表!B13/预测资产负债表!B$47,"")</f>
        <v>0</v>
      </c>
      <c r="C13" s="251">
        <f>IF(预测资产负债表!C13&lt;&gt;"",预测资产负债表!C13/预测资产负债表!C$47,"")</f>
        <v>0</v>
      </c>
      <c r="D13" s="251">
        <f>IF(预测资产负债表!D13&lt;&gt;"",预测资产负债表!D13/预测资产负债表!D$47,"")</f>
        <v>0</v>
      </c>
      <c r="E13" s="251">
        <f>IF(预测资产负债表!E13&lt;&gt;"",预测资产负债表!E13/预测资产负债表!E$47,"")</f>
        <v>0</v>
      </c>
      <c r="F13" s="251">
        <f>IF(预测资产负债表!F13&lt;&gt;"",预测资产负债表!F13/预测资产负债表!F$47,"")</f>
        <v>0</v>
      </c>
      <c r="G13" s="251">
        <f>IF(预测资产负债表!G13&lt;&gt;"",预测资产负债表!G13/预测资产负债表!G$47,"")</f>
        <v>0</v>
      </c>
    </row>
    <row r="14" spans="1:8">
      <c r="A14" s="49" t="s">
        <v>1038</v>
      </c>
      <c r="B14" s="251">
        <f>IF(预测资产负债表!B14&lt;&gt;"",预测资产负债表!B14/预测资产负债表!B$47,"")</f>
        <v>2.8988377577224872E-3</v>
      </c>
      <c r="C14" s="251">
        <f>IF(预测资产负债表!C14&lt;&gt;"",预测资产负债表!C14/预测资产负债表!C$47,"")</f>
        <v>2.1621854372488544E-3</v>
      </c>
      <c r="D14" s="251">
        <f>IF(预测资产负债表!D14&lt;&gt;"",预测资产负债表!D14/预测资产负债表!D$47,"")</f>
        <v>7.1179177931445263E-3</v>
      </c>
      <c r="E14" s="251">
        <f>IF(预测资产负债表!E14&lt;&gt;"",预测资产负债表!E14/预测资产负债表!E$47,"")</f>
        <v>7.1179177931445271E-3</v>
      </c>
      <c r="F14" s="251">
        <f>IF(预测资产负债表!F14&lt;&gt;"",预测资产负债表!F14/预测资产负债表!F$47,"")</f>
        <v>7.1179177931445271E-3</v>
      </c>
      <c r="G14" s="251">
        <f>IF(预测资产负债表!G14&lt;&gt;"",预测资产负债表!G14/预测资产负债表!G$47,"")</f>
        <v>7.117917793144528E-3</v>
      </c>
    </row>
    <row r="15" spans="1:8">
      <c r="A15" s="102" t="s">
        <v>17</v>
      </c>
      <c r="B15" s="251">
        <f>IF(预测资产负债表!B15&lt;&gt;"",预测资产负债表!B15/预测资产负债表!B$47,"")</f>
        <v>0</v>
      </c>
      <c r="C15" s="251">
        <f>IF(预测资产负债表!C15&lt;&gt;"",预测资产负债表!C15/预测资产负债表!C$47,"")</f>
        <v>0</v>
      </c>
      <c r="D15" s="251">
        <f>IF(预测资产负债表!D15&lt;&gt;"",预测资产负债表!D15/预测资产负债表!D$47,"")</f>
        <v>0</v>
      </c>
      <c r="E15" s="251">
        <f>IF(预测资产负债表!E15&lt;&gt;"",预测资产负债表!E15/预测资产负债表!E$47,"")</f>
        <v>0</v>
      </c>
      <c r="F15" s="251">
        <f>IF(预测资产负债表!F15&lt;&gt;"",预测资产负债表!F15/预测资产负债表!F$47,"")</f>
        <v>0</v>
      </c>
      <c r="G15" s="251">
        <f>IF(预测资产负债表!G15&lt;&gt;"",预测资产负债表!G15/预测资产负债表!G$47,"")</f>
        <v>0</v>
      </c>
    </row>
    <row r="16" spans="1:8">
      <c r="A16" s="102" t="s">
        <v>18</v>
      </c>
      <c r="B16" s="251">
        <f>IF(预测资产负债表!B16&lt;&gt;"",预测资产负债表!B16/预测资产负债表!B$47,"")</f>
        <v>0.2668068103161142</v>
      </c>
      <c r="C16" s="251">
        <f>IF(预测资产负债表!C16&lt;&gt;"",预测资产负债表!C16/预测资产负债表!C$47,"")</f>
        <v>0.32724643450674518</v>
      </c>
      <c r="D16" s="251">
        <f>IF(预测资产负债表!D16&lt;&gt;"",预测资产负债表!D16/预测资产负债表!D$47,"")</f>
        <v>0.32123462445667172</v>
      </c>
      <c r="E16" s="251">
        <f>IF(预测资产负债表!E16&lt;&gt;"",预测资产负债表!E16/预测资产负债表!E$47,"")</f>
        <v>0.37379221397021106</v>
      </c>
      <c r="F16" s="251">
        <f>IF(预测资产负债表!F16&lt;&gt;"",预测资产负债表!F16/预测资产负债表!F$47,"")</f>
        <v>0.37379221397021095</v>
      </c>
      <c r="G16" s="251">
        <f>IF(预测资产负债表!G16&lt;&gt;"",预测资产负债表!G16/预测资产负债表!G$47,"")</f>
        <v>0.37379221397021112</v>
      </c>
    </row>
    <row r="17" spans="1:7">
      <c r="A17" s="49" t="s">
        <v>1073</v>
      </c>
      <c r="B17" s="251">
        <f>IF(预测资产负债表!B17&lt;&gt;"",预测资产负债表!B17/预测资产负债表!B$47,"")</f>
        <v>0</v>
      </c>
      <c r="C17" s="251">
        <f>IF(预测资产负债表!C17&lt;&gt;"",预测资产负债表!C17/预测资产负债表!C$47,"")</f>
        <v>0</v>
      </c>
      <c r="D17" s="251">
        <f>IF(预测资产负债表!D17&lt;&gt;"",预测资产负债表!D17/预测资产负债表!D$47,"")</f>
        <v>0</v>
      </c>
      <c r="E17" s="251">
        <f>IF(预测资产负债表!E17&lt;&gt;"",预测资产负债表!E17/预测资产负债表!E$47,"")</f>
        <v>0</v>
      </c>
      <c r="F17" s="251">
        <f>IF(预测资产负债表!F17&lt;&gt;"",预测资产负债表!F17/预测资产负债表!F$47,"")</f>
        <v>0</v>
      </c>
      <c r="G17" s="251">
        <f>IF(预测资产负债表!G17&lt;&gt;"",预测资产负债表!G17/预测资产负债表!G$47,"")</f>
        <v>0</v>
      </c>
    </row>
    <row r="18" spans="1:7">
      <c r="A18" s="49" t="s">
        <v>286</v>
      </c>
      <c r="B18" s="251">
        <f>IF(预测资产负债表!B18&lt;&gt;"",预测资产负债表!B18/预测资产负债表!B$47,"")</f>
        <v>0</v>
      </c>
      <c r="C18" s="251">
        <f>IF(预测资产负债表!C18&lt;&gt;"",预测资产负债表!C18/预测资产负债表!C$47,"")</f>
        <v>0</v>
      </c>
      <c r="D18" s="251">
        <f>IF(预测资产负债表!D18&lt;&gt;"",预测资产负债表!D18/预测资产负债表!D$47,"")</f>
        <v>0</v>
      </c>
      <c r="E18" s="251">
        <f>IF(预测资产负债表!E18&lt;&gt;"",预测资产负债表!E18/预测资产负债表!E$47,"")</f>
        <v>0</v>
      </c>
      <c r="F18" s="251">
        <f>IF(预测资产负债表!F18&lt;&gt;"",预测资产负债表!F18/预测资产负债表!F$47,"")</f>
        <v>0</v>
      </c>
      <c r="G18" s="251">
        <f>IF(预测资产负债表!G18&lt;&gt;"",预测资产负债表!G18/预测资产负债表!G$47,"")</f>
        <v>0</v>
      </c>
    </row>
    <row r="19" spans="1:7">
      <c r="A19" s="49" t="s">
        <v>648</v>
      </c>
      <c r="B19" s="251">
        <f>IF(预测资产负债表!B19&lt;&gt;"",预测资产负债表!B19/预测资产负债表!B$47,"")</f>
        <v>6.0764075539813625E-2</v>
      </c>
      <c r="C19" s="251">
        <f>IF(预测资产负债表!C19&lt;&gt;"",预测资产负债表!C19/预测资产负债表!C$47,"")</f>
        <v>3.2497683298800976E-2</v>
      </c>
      <c r="D19" s="251">
        <f>IF(预测资产负债表!D19&lt;&gt;"",预测资产负债表!D19/预测资产负债表!D$47,"")</f>
        <v>1.5590463241359121E-2</v>
      </c>
      <c r="E19" s="251">
        <f>IF(预测资产负债表!E19&lt;&gt;"",预测资产负债表!E19/预测资产负债表!E$47,"")</f>
        <v>1.5590463241359124E-2</v>
      </c>
      <c r="F19" s="251">
        <f>IF(预测资产负债表!F19&lt;&gt;"",预测资产负债表!F19/预测资产负债表!F$47,"")</f>
        <v>1.5590463241359123E-2</v>
      </c>
      <c r="G19" s="251">
        <f>IF(预测资产负债表!G19&lt;&gt;"",预测资产负债表!G19/预测资产负债表!G$47,"")</f>
        <v>1.5590463241359123E-2</v>
      </c>
    </row>
    <row r="20" spans="1:7">
      <c r="A20" s="98" t="s">
        <v>19</v>
      </c>
      <c r="B20" s="251">
        <f>IF(预测资产负债表!B20&lt;&gt;"",预测资产负债表!B20/预测资产负债表!B$47,"")</f>
        <v>0.76221303647509364</v>
      </c>
      <c r="C20" s="251">
        <f>IF(预测资产负债表!C20&lt;&gt;"",预测资产负债表!C20/预测资产负债表!C$47,"")</f>
        <v>0.78681803816943119</v>
      </c>
      <c r="D20" s="251">
        <f>IF(预测资产负债表!D20&lt;&gt;"",预测资产负债表!D20/预测资产负债表!D$47,"")</f>
        <v>0.79924808766456312</v>
      </c>
      <c r="E20" s="251">
        <f>IF(预测资产负债表!E20&lt;&gt;"",预测资产负债表!E20/预测资产负债表!E$47,"")</f>
        <v>0.80297748503122934</v>
      </c>
      <c r="F20" s="251">
        <f>IF(预测资产负债表!F20&lt;&gt;"",预测资产负债表!F20/预测资产负债表!F$47,"")</f>
        <v>0.80817338312724296</v>
      </c>
      <c r="G20" s="251">
        <f>IF(预测资产负债表!G20&lt;&gt;"",预测资产负债表!G20/预测资产负债表!G$47,"")</f>
        <v>0.80847692738690879</v>
      </c>
    </row>
    <row r="21" spans="1:7">
      <c r="A21" s="102" t="s">
        <v>1</v>
      </c>
      <c r="B21" s="251" t="str">
        <f>IF(预测资产负债表!B21&lt;&gt;"",预测资产负债表!B21/预测资产负债表!B$47,"")</f>
        <v/>
      </c>
      <c r="C21" s="251" t="str">
        <f>IF(预测资产负债表!C21&lt;&gt;"",预测资产负债表!C21/预测资产负债表!C$47,"")</f>
        <v/>
      </c>
      <c r="D21" s="251" t="str">
        <f>IF(预测资产负债表!D21&lt;&gt;"",预测资产负债表!D21/预测资产负债表!D$47,"")</f>
        <v/>
      </c>
      <c r="E21" s="251" t="str">
        <f>IF(预测资产负债表!E21&lt;&gt;"",预测资产负债表!E21/预测资产负债表!E$47,"")</f>
        <v/>
      </c>
      <c r="F21" s="251" t="str">
        <f>IF(预测资产负债表!F21&lt;&gt;"",预测资产负债表!F21/预测资产负债表!F$47,"")</f>
        <v/>
      </c>
      <c r="G21" s="251" t="str">
        <f>IF(预测资产负债表!G21&lt;&gt;"",预测资产负债表!G21/预测资产负债表!G$47,"")</f>
        <v/>
      </c>
    </row>
    <row r="22" spans="1:7">
      <c r="A22" s="102" t="s">
        <v>20</v>
      </c>
      <c r="B22" s="251">
        <f>IF(预测资产负债表!B22&lt;&gt;"",预测资产负债表!B22/预测资产负债表!B$47,"")</f>
        <v>0</v>
      </c>
      <c r="C22" s="251">
        <f>IF(预测资产负债表!C22&lt;&gt;"",预测资产负债表!C22/预测资产负债表!C$47,"")</f>
        <v>0</v>
      </c>
      <c r="D22" s="251">
        <f>IF(预测资产负债表!D22&lt;&gt;"",预测资产负债表!D22/预测资产负债表!D$47,"")</f>
        <v>0</v>
      </c>
      <c r="E22" s="251">
        <f>IF(预测资产负债表!E22&lt;&gt;"",预测资产负债表!E22/预测资产负债表!E$47,"")</f>
        <v>0</v>
      </c>
      <c r="F22" s="251">
        <f>IF(预测资产负债表!F22&lt;&gt;"",预测资产负债表!F22/预测资产负债表!F$47,"")</f>
        <v>0</v>
      </c>
      <c r="G22" s="251">
        <f>IF(预测资产负债表!G22&lt;&gt;"",预测资产负债表!G22/预测资产负债表!G$47,"")</f>
        <v>0</v>
      </c>
    </row>
    <row r="23" spans="1:7">
      <c r="A23" s="102" t="s">
        <v>877</v>
      </c>
      <c r="B23" s="251">
        <f>IF(预测资产负债表!B23&lt;&gt;"",预测资产负债表!B23/预测资产负债表!B$47,"")</f>
        <v>0</v>
      </c>
      <c r="C23" s="251">
        <f>IF(预测资产负债表!C23&lt;&gt;"",预测资产负债表!C23/预测资产负债表!C$47,"")</f>
        <v>0</v>
      </c>
      <c r="D23" s="251">
        <f>IF(预测资产负债表!D23&lt;&gt;"",预测资产负债表!D23/预测资产负债表!D$47,"")</f>
        <v>0</v>
      </c>
      <c r="E23" s="251">
        <f>IF(预测资产负债表!E23&lt;&gt;"",预测资产负债表!E23/预测资产负债表!E$47,"")</f>
        <v>0</v>
      </c>
      <c r="F23" s="251">
        <f>IF(预测资产负债表!F23&lt;&gt;"",预测资产负债表!F23/预测资产负债表!F$47,"")</f>
        <v>0</v>
      </c>
      <c r="G23" s="251">
        <f>IF(预测资产负债表!G23&lt;&gt;"",预测资产负债表!G23/预测资产负债表!G$47,"")</f>
        <v>0</v>
      </c>
    </row>
    <row r="24" spans="1:7">
      <c r="A24" s="102" t="s">
        <v>21</v>
      </c>
      <c r="B24" s="251">
        <f>IF(预测资产负债表!B24&lt;&gt;"",预测资产负债表!B24/预测资产负债表!B$47,"")</f>
        <v>7.4458004778490418E-4</v>
      </c>
      <c r="C24" s="251">
        <f>IF(预测资产负债表!C24&lt;&gt;"",预测资产负债表!C24/预测资产负债表!C$47,"")</f>
        <v>0</v>
      </c>
      <c r="D24" s="251">
        <f>IF(预测资产负债表!D24&lt;&gt;"",预测资产负债表!D24/预测资产负债表!D$47,"")</f>
        <v>0</v>
      </c>
      <c r="E24" s="251">
        <f>IF(预测资产负债表!E24&lt;&gt;"",预测资产负债表!E24/预测资产负债表!E$47,"")</f>
        <v>0</v>
      </c>
      <c r="F24" s="251">
        <f>IF(预测资产负债表!F24&lt;&gt;"",预测资产负债表!F24/预测资产负债表!F$47,"")</f>
        <v>0</v>
      </c>
      <c r="G24" s="251">
        <f>IF(预测资产负债表!G24&lt;&gt;"",预测资产负债表!G24/预测资产负债表!G$47,"")</f>
        <v>0</v>
      </c>
    </row>
    <row r="25" spans="1:7">
      <c r="A25" s="49" t="s">
        <v>878</v>
      </c>
      <c r="B25" s="251">
        <f>IF(预测资产负债表!B25&lt;&gt;"",预测资产负债表!B25/预测资产负债表!B$47,"")</f>
        <v>0</v>
      </c>
      <c r="C25" s="251">
        <f>IF(预测资产负债表!C25&lt;&gt;"",预测资产负债表!C25/预测资产负债表!C$47,"")</f>
        <v>0</v>
      </c>
      <c r="D25" s="251">
        <f>IF(预测资产负债表!D25&lt;&gt;"",预测资产负债表!D25/预测资产负债表!D$47,"")</f>
        <v>0</v>
      </c>
      <c r="E25" s="251">
        <f>IF(预测资产负债表!E25&lt;&gt;"",预测资产负债表!E25/预测资产负债表!E$47,"")</f>
        <v>0</v>
      </c>
      <c r="F25" s="251">
        <f>IF(预测资产负债表!F25&lt;&gt;"",预测资产负债表!F25/预测资产负债表!F$47,"")</f>
        <v>0</v>
      </c>
      <c r="G25" s="251">
        <f>IF(预测资产负债表!G25&lt;&gt;"",预测资产负债表!G25/预测资产负债表!G$47,"")</f>
        <v>0</v>
      </c>
    </row>
    <row r="26" spans="1:7">
      <c r="A26" s="102" t="s">
        <v>22</v>
      </c>
      <c r="B26" s="251">
        <f>IF(预测资产负债表!B26&lt;&gt;"",预测资产负债表!B26/预测资产负债表!B$47,"")</f>
        <v>0</v>
      </c>
      <c r="C26" s="251">
        <f>IF(预测资产负债表!C26&lt;&gt;"",预测资产负债表!C26/预测资产负债表!C$47,"")</f>
        <v>0</v>
      </c>
      <c r="D26" s="251">
        <f>IF(预测资产负债表!D26&lt;&gt;"",预测资产负债表!D26/预测资产负债表!D$47,"")</f>
        <v>0</v>
      </c>
      <c r="E26" s="251">
        <f>IF(预测资产负债表!E26&lt;&gt;"",预测资产负债表!E26/预测资产负债表!E$47,"")</f>
        <v>0</v>
      </c>
      <c r="F26" s="251">
        <f>IF(预测资产负债表!F26&lt;&gt;"",预测资产负债表!F26/预测资产负债表!F$47,"")</f>
        <v>0</v>
      </c>
      <c r="G26" s="251">
        <f>IF(预测资产负债表!G26&lt;&gt;"",预测资产负债表!G26/预测资产负债表!G$47,"")</f>
        <v>0</v>
      </c>
    </row>
    <row r="27" spans="1:7">
      <c r="A27" s="102" t="s">
        <v>23</v>
      </c>
      <c r="B27" s="251">
        <f>IF(预测资产负债表!B27&lt;&gt;"",预测资产负债表!B27/预测资产负债表!B$47,"")</f>
        <v>0</v>
      </c>
      <c r="C27" s="251">
        <f>IF(预测资产负债表!C27&lt;&gt;"",预测资产负债表!C27/预测资产负债表!C$47,"")</f>
        <v>0</v>
      </c>
      <c r="D27" s="251">
        <f>IF(预测资产负债表!D27&lt;&gt;"",预测资产负债表!D27/预测资产负债表!D$47,"")</f>
        <v>0</v>
      </c>
      <c r="E27" s="251">
        <f>IF(预测资产负债表!E27&lt;&gt;"",预测资产负债表!E27/预测资产负债表!E$47,"")</f>
        <v>0</v>
      </c>
      <c r="F27" s="251">
        <f>IF(预测资产负债表!F27&lt;&gt;"",预测资产负债表!F27/预测资产负债表!F$47,"")</f>
        <v>0</v>
      </c>
      <c r="G27" s="251">
        <f>IF(预测资产负债表!G27&lt;&gt;"",预测资产负债表!G27/预测资产负债表!G$47,"")</f>
        <v>0</v>
      </c>
    </row>
    <row r="28" spans="1:7">
      <c r="A28" s="102" t="s">
        <v>24</v>
      </c>
      <c r="B28" s="251">
        <f>IF(预测资产负债表!B28&lt;&gt;"",预测资产负债表!B28/预测资产负债表!B$47,"")</f>
        <v>3.6212294729901184E-4</v>
      </c>
      <c r="C28" s="251">
        <f>IF(预测资产负债表!C28&lt;&gt;"",预测资产负债表!C28/预测资产负债表!C$47,"")</f>
        <v>7.9696032589552724E-4</v>
      </c>
      <c r="D28" s="251">
        <f>IF(预测资产负债表!D28&lt;&gt;"",预测资产负债表!D28/预测资产负债表!D$47,"")</f>
        <v>1.9934676665037164E-3</v>
      </c>
      <c r="E28" s="251">
        <f>IF(预测资产负债表!E28&lt;&gt;"",预测资产负债表!E28/预测资产负债表!E$47,"")</f>
        <v>1.9934676665037169E-3</v>
      </c>
      <c r="F28" s="251">
        <f>IF(预测资产负债表!F28&lt;&gt;"",预测资产负债表!F28/预测资产负债表!F$47,"")</f>
        <v>1.9934676665037164E-3</v>
      </c>
      <c r="G28" s="251">
        <f>IF(预测资产负债表!G28&lt;&gt;"",预测资产负债表!G28/预测资产负债表!G$47,"")</f>
        <v>1.9934676665037169E-3</v>
      </c>
    </row>
    <row r="29" spans="1:7">
      <c r="A29" s="102" t="s">
        <v>1010</v>
      </c>
      <c r="B29" s="251">
        <f>IF(预测资产负债表!B29&lt;&gt;"",预测资产负债表!B29/预测资产负债表!B$47,"")</f>
        <v>0</v>
      </c>
      <c r="C29" s="251">
        <f>IF(预测资产负债表!C29&lt;&gt;"",预测资产负债表!C29/预测资产负债表!C$47,"")</f>
        <v>0</v>
      </c>
      <c r="D29" s="251">
        <f>IF(预测资产负债表!D29&lt;&gt;"",预测资产负债表!D29/预测资产负债表!D$47,"")</f>
        <v>0</v>
      </c>
      <c r="E29" s="251">
        <f>IF(预测资产负债表!E29&lt;&gt;"",预测资产负债表!E29/预测资产负债表!E$47,"")</f>
        <v>0</v>
      </c>
      <c r="F29" s="251">
        <f>IF(预测资产负债表!F29&lt;&gt;"",预测资产负债表!F29/预测资产负债表!F$47,"")</f>
        <v>0</v>
      </c>
      <c r="G29" s="251">
        <f>IF(预测资产负债表!G29&lt;&gt;"",预测资产负债表!G29/预测资产负债表!G$47,"")</f>
        <v>0</v>
      </c>
    </row>
    <row r="30" spans="1:7">
      <c r="A30" s="102" t="s">
        <v>1011</v>
      </c>
      <c r="B30" s="251">
        <f>IF(预测资产负债表!B30&lt;&gt;"",预测资产负债表!B30/预测资产负债表!B$47,"")</f>
        <v>0</v>
      </c>
      <c r="C30" s="251">
        <f>IF(预测资产负债表!C30&lt;&gt;"",预测资产负债表!C30/预测资产负债表!C$47,"")</f>
        <v>0</v>
      </c>
      <c r="D30" s="251">
        <f>IF(预测资产负债表!D30&lt;&gt;"",预测资产负债表!D30/预测资产负债表!D$47,"")</f>
        <v>0</v>
      </c>
      <c r="E30" s="251">
        <f>IF(预测资产负债表!E30&lt;&gt;"",预测资产负债表!E30/预测资产负债表!E$47,"")</f>
        <v>0</v>
      </c>
      <c r="F30" s="251">
        <f>IF(预测资产负债表!F30&lt;&gt;"",预测资产负债表!F30/预测资产负债表!F$47,"")</f>
        <v>0</v>
      </c>
      <c r="G30" s="251">
        <f>IF(预测资产负债表!G30&lt;&gt;"",预测资产负债表!G30/预测资产负债表!G$47,"")</f>
        <v>0</v>
      </c>
    </row>
    <row r="31" spans="1:7">
      <c r="A31" s="102" t="s">
        <v>25</v>
      </c>
      <c r="B31" s="251">
        <f>IF(预测资产负债表!B31&lt;&gt;"",预测资产负债表!B31/预测资产负债表!B$47,"")</f>
        <v>1.1771900014575373E-3</v>
      </c>
      <c r="C31" s="251">
        <f>IF(预测资产负债表!C31&lt;&gt;"",预测资产负债表!C31/预测资产负债表!C$47,"")</f>
        <v>8.37684943152133E-4</v>
      </c>
      <c r="D31" s="251">
        <f>IF(预测资产负债表!D31&lt;&gt;"",预测资产负债表!D31/预测资产负债表!D$47,"")</f>
        <v>8.104910808846102E-4</v>
      </c>
      <c r="E31" s="251">
        <f>IF(预测资产负债表!E31&lt;&gt;"",预测资产负债表!E31/预测资产负债表!E$47,"")</f>
        <v>8.1049108088461031E-4</v>
      </c>
      <c r="F31" s="251">
        <f>IF(预测资产负债表!F31&lt;&gt;"",预测资产负债表!F31/预测资产负债表!F$47,"")</f>
        <v>8.104910808846102E-4</v>
      </c>
      <c r="G31" s="251">
        <f>IF(预测资产负债表!G31&lt;&gt;"",预测资产负债表!G31/预测资产负债表!G$47,"")</f>
        <v>8.1049108088461041E-4</v>
      </c>
    </row>
    <row r="32" spans="1:7">
      <c r="A32" s="102" t="s">
        <v>26</v>
      </c>
      <c r="B32" s="251">
        <f>IF(预测资产负债表!B32&lt;&gt;"",预测资产负债表!B32/预测资产负债表!B$47,"")</f>
        <v>0.13514046686304673</v>
      </c>
      <c r="C32" s="251">
        <f>IF(预测资产负债表!C32&lt;&gt;"",预测资产负债表!C32/预测资产负债表!C$47,"")</f>
        <v>0.10073656380493504</v>
      </c>
      <c r="D32" s="251">
        <f>IF(预测资产负债表!D32&lt;&gt;"",预测资产负债表!D32/预测资产负债表!D$47,"")</f>
        <v>8.9017721465679878E-2</v>
      </c>
      <c r="E32" s="251">
        <f>IF(预测资产负债表!E32&lt;&gt;"",预测资产负债表!E32/预测资产负债表!E$47,"")</f>
        <v>8.5379510688815483E-2</v>
      </c>
      <c r="F32" s="251">
        <f>IF(预测资产负债表!F32&lt;&gt;"",预测资产负债表!F32/预测资产负债表!F$47,"")</f>
        <v>8.0183612592801906E-2</v>
      </c>
      <c r="G32" s="251">
        <f>IF(预测资产负债表!G32&lt;&gt;"",预测资产负债表!G32/预测资产负债表!G$47,"")</f>
        <v>7.9880068333136017E-2</v>
      </c>
    </row>
    <row r="33" spans="1:7">
      <c r="A33" s="102" t="s">
        <v>27</v>
      </c>
      <c r="B33" s="251">
        <f>IF(预测资产负债表!B33&lt;&gt;"",预测资产负债表!B33/预测资产负债表!B$47,"")</f>
        <v>2.5851448663720234E-2</v>
      </c>
      <c r="C33" s="251">
        <f>IF(预测资产负债表!C33&lt;&gt;"",预测资产负债表!C33/预测资产负债表!C$47,"")</f>
        <v>3.1780482447333232E-2</v>
      </c>
      <c r="D33" s="251">
        <f>IF(预测资产负债表!D33&lt;&gt;"",预测资产负债表!D33/预测资产负债表!D$47,"")</f>
        <v>2.6650394909278435E-2</v>
      </c>
      <c r="E33" s="251">
        <f>IF(预测资产负债表!E33&lt;&gt;"",预测资产负债表!E33/预测资产负债表!E$47,"")</f>
        <v>2.6650394909278442E-2</v>
      </c>
      <c r="F33" s="251">
        <f>IF(预测资产负债表!F33&lt;&gt;"",预测资产负债表!F33/预测资产负债表!F$47,"")</f>
        <v>2.6650394909278431E-2</v>
      </c>
      <c r="G33" s="251">
        <f>IF(预测资产负债表!G33&lt;&gt;"",预测资产负债表!G33/预测资产负债表!G$47,"")</f>
        <v>2.6650394909278438E-2</v>
      </c>
    </row>
    <row r="34" spans="1:7">
      <c r="A34" s="102" t="s">
        <v>28</v>
      </c>
      <c r="B34" s="251">
        <f>IF(预测资产负债表!B34&lt;&gt;"",预测资产负债表!B34/预测资产负债表!B$47,"")</f>
        <v>0</v>
      </c>
      <c r="C34" s="251">
        <f>IF(预测资产负债表!C34&lt;&gt;"",预测资产负债表!C34/预测资产负债表!C$47,"")</f>
        <v>0</v>
      </c>
      <c r="D34" s="251">
        <f>IF(预测资产负债表!D34&lt;&gt;"",预测资产负债表!D34/预测资产负债表!D$47,"")</f>
        <v>0</v>
      </c>
      <c r="E34" s="251">
        <f>IF(预测资产负债表!E34&lt;&gt;"",预测资产负债表!E34/预测资产负债表!E$47,"")</f>
        <v>0</v>
      </c>
      <c r="F34" s="251">
        <f>IF(预测资产负债表!F34&lt;&gt;"",预测资产负债表!F34/预测资产负债表!F$47,"")</f>
        <v>0</v>
      </c>
      <c r="G34" s="251">
        <f>IF(预测资产负债表!G34&lt;&gt;"",预测资产负债表!G34/预测资产负债表!G$47,"")</f>
        <v>0</v>
      </c>
    </row>
    <row r="35" spans="1:7">
      <c r="A35" s="102" t="s">
        <v>29</v>
      </c>
      <c r="B35" s="251">
        <f>IF(预测资产负债表!B35&lt;&gt;"",预测资产负债表!B35/预测资产负债表!B$47,"")</f>
        <v>0</v>
      </c>
      <c r="C35" s="251">
        <f>IF(预测资产负债表!C35&lt;&gt;"",预测资产负债表!C35/预测资产负债表!C$47,"")</f>
        <v>1.1092643497907572E-4</v>
      </c>
      <c r="D35" s="251">
        <f>IF(预测资产负债表!D35&lt;&gt;"",预测资产负债表!D35/预测资产负债表!D$47,"")</f>
        <v>9.1186589801912121E-5</v>
      </c>
      <c r="E35" s="251">
        <f>IF(预测资产负债表!E35&lt;&gt;"",预测资产负债表!E35/预测资产负债表!E$47,"")</f>
        <v>0</v>
      </c>
      <c r="F35" s="251">
        <f>IF(预测资产负债表!F35&lt;&gt;"",预测资产负债表!F35/预测资产负债表!F$47,"")</f>
        <v>0</v>
      </c>
      <c r="G35" s="251">
        <f>IF(预测资产负债表!G35&lt;&gt;"",预测资产负债表!G35/预测资产负债表!G$47,"")</f>
        <v>0</v>
      </c>
    </row>
    <row r="36" spans="1:7">
      <c r="A36" s="102" t="s">
        <v>30</v>
      </c>
      <c r="B36" s="251">
        <f>IF(预测资产负债表!B36&lt;&gt;"",预测资产负债表!B36/预测资产负债表!B$47,"")</f>
        <v>0</v>
      </c>
      <c r="C36" s="251">
        <f>IF(预测资产负债表!C36&lt;&gt;"",预测资产负债表!C36/预测资产负债表!C$47,"")</f>
        <v>0</v>
      </c>
      <c r="D36" s="251">
        <f>IF(预测资产负债表!D36&lt;&gt;"",预测资产负债表!D36/预测资产负债表!D$47,"")</f>
        <v>0</v>
      </c>
      <c r="E36" s="251">
        <f>IF(预测资产负债表!E36&lt;&gt;"",预测资产负债表!E36/预测资产负债表!E$47,"")</f>
        <v>0</v>
      </c>
      <c r="F36" s="251">
        <f>IF(预测资产负债表!F36&lt;&gt;"",预测资产负债表!F36/预测资产负债表!F$47,"")</f>
        <v>0</v>
      </c>
      <c r="G36" s="251">
        <f>IF(预测资产负债表!G36&lt;&gt;"",预测资产负债表!G36/预测资产负债表!G$47,"")</f>
        <v>0</v>
      </c>
    </row>
    <row r="37" spans="1:7">
      <c r="A37" s="102" t="s">
        <v>31</v>
      </c>
      <c r="B37" s="251">
        <f>IF(预测资产负债表!B37&lt;&gt;"",预测资产负债表!B37/预测资产负债表!B$47,"")</f>
        <v>0</v>
      </c>
      <c r="C37" s="251">
        <f>IF(预测资产负债表!C37&lt;&gt;"",预测资产负债表!C37/预测资产负债表!C$47,"")</f>
        <v>0</v>
      </c>
      <c r="D37" s="251">
        <f>IF(预测资产负债表!D37&lt;&gt;"",预测资产负债表!D37/预测资产负债表!D$47,"")</f>
        <v>0</v>
      </c>
      <c r="E37" s="251">
        <f>IF(预测资产负债表!E37&lt;&gt;"",预测资产负债表!E37/预测资产负债表!E$47,"")</f>
        <v>0</v>
      </c>
      <c r="F37" s="251">
        <f>IF(预测资产负债表!F37&lt;&gt;"",预测资产负债表!F37/预测资产负债表!F$47,"")</f>
        <v>0</v>
      </c>
      <c r="G37" s="251">
        <f>IF(预测资产负债表!G37&lt;&gt;"",预测资产负债表!G37/预测资产负债表!G$47,"")</f>
        <v>0</v>
      </c>
    </row>
    <row r="38" spans="1:7">
      <c r="A38" s="332" t="s">
        <v>1012</v>
      </c>
      <c r="B38" s="251">
        <f>IF(预测资产负债表!B38&lt;&gt;"",预测资产负债表!B38/预测资产负债表!B$47,"")</f>
        <v>0</v>
      </c>
      <c r="C38" s="251">
        <f>IF(预测资产负债表!C38&lt;&gt;"",预测资产负债表!C38/预测资产负债表!C$47,"")</f>
        <v>0</v>
      </c>
      <c r="D38" s="251">
        <f>IF(预测资产负债表!D38&lt;&gt;"",预测资产负债表!D38/预测资产负债表!D$47,"")</f>
        <v>0</v>
      </c>
      <c r="E38" s="251">
        <f>IF(预测资产负债表!E38&lt;&gt;"",预测资产负债表!E38/预测资产负债表!E$47,"")</f>
        <v>0</v>
      </c>
      <c r="F38" s="251">
        <f>IF(预测资产负债表!F38&lt;&gt;"",预测资产负债表!F38/预测资产负债表!F$47,"")</f>
        <v>0</v>
      </c>
      <c r="G38" s="251">
        <f>IF(预测资产负债表!G38&lt;&gt;"",预测资产负债表!G38/预测资产负债表!G$47,"")</f>
        <v>0</v>
      </c>
    </row>
    <row r="39" spans="1:7">
      <c r="A39" s="102" t="s">
        <v>32</v>
      </c>
      <c r="B39" s="251">
        <f>IF(预测资产负债表!B39&lt;&gt;"",预测资产负债表!B39/预测资产负债表!B$47,"")</f>
        <v>1.8872176728698255E-2</v>
      </c>
      <c r="C39" s="251">
        <f>IF(预测资产负债表!C39&lt;&gt;"",预测资产负债表!C39/预测资产负债表!C$47,"")</f>
        <v>1.9510549439617397E-2</v>
      </c>
      <c r="D39" s="251">
        <f>IF(预测资产负债表!D39&lt;&gt;"",预测资产负债表!D39/预测资产负债表!D$47,"")</f>
        <v>1.7137389759146703E-2</v>
      </c>
      <c r="E39" s="251">
        <f>IF(预测资产负债表!E39&lt;&gt;"",预测资产负债表!E39/预测资产负债表!E$47,"")</f>
        <v>1.7137389759146707E-2</v>
      </c>
      <c r="F39" s="251">
        <f>IF(预测资产负债表!F39&lt;&gt;"",预测资产负债表!F39/预测资产负债表!F$47,"")</f>
        <v>1.7137389759146703E-2</v>
      </c>
      <c r="G39" s="251">
        <f>IF(预测资产负债表!G39&lt;&gt;"",预测资产负债表!G39/预测资产负债表!G$47,"")</f>
        <v>1.7137389759146707E-2</v>
      </c>
    </row>
    <row r="40" spans="1:7">
      <c r="A40" s="102" t="s">
        <v>33</v>
      </c>
      <c r="B40" s="251">
        <f>IF(预测资产负债表!B40&lt;&gt;"",预测资产负债表!B40/预测资产负债表!B$47,"")</f>
        <v>0</v>
      </c>
      <c r="C40" s="251">
        <f>IF(预测资产负债表!C40&lt;&gt;"",预测资产负债表!C40/预测资产负债表!C$47,"")</f>
        <v>0</v>
      </c>
      <c r="D40" s="251">
        <f>IF(预测资产负债表!D40&lt;&gt;"",预测资产负债表!D40/预测资产负债表!D$47,"")</f>
        <v>0</v>
      </c>
      <c r="E40" s="251">
        <f>IF(预测资产负债表!E40&lt;&gt;"",预测资产负债表!E40/预测资产负债表!E$47,"")</f>
        <v>0</v>
      </c>
      <c r="F40" s="251">
        <f>IF(预测资产负债表!F40&lt;&gt;"",预测资产负债表!F40/预测资产负债表!F$47,"")</f>
        <v>0</v>
      </c>
      <c r="G40" s="251">
        <f>IF(预测资产负债表!G40&lt;&gt;"",预测资产负债表!G40/预测资产负债表!G$47,"")</f>
        <v>0</v>
      </c>
    </row>
    <row r="41" spans="1:7">
      <c r="A41" s="102" t="s">
        <v>34</v>
      </c>
      <c r="B41" s="251">
        <f>IF(预测资产负债表!B41&lt;&gt;"",预测资产负债表!B41/预测资产负债表!B$47,"")</f>
        <v>0</v>
      </c>
      <c r="C41" s="251">
        <f>IF(预测资产负债表!C41&lt;&gt;"",预测资产负债表!C41/预测资产负债表!C$47,"")</f>
        <v>0</v>
      </c>
      <c r="D41" s="251">
        <f>IF(预测资产负债表!D41&lt;&gt;"",预测资产负债表!D41/预测资产负债表!D$47,"")</f>
        <v>0</v>
      </c>
      <c r="E41" s="251">
        <f>IF(预测资产负债表!E41&lt;&gt;"",预测资产负债表!E41/预测资产负债表!E$47,"")</f>
        <v>0</v>
      </c>
      <c r="F41" s="251">
        <f>IF(预测资产负债表!F41&lt;&gt;"",预测资产负债表!F41/预测资产负债表!F$47,"")</f>
        <v>0</v>
      </c>
      <c r="G41" s="251">
        <f>IF(预测资产负债表!G41&lt;&gt;"",预测资产负债表!G41/预测资产负债表!G$47,"")</f>
        <v>0</v>
      </c>
    </row>
    <row r="42" spans="1:7">
      <c r="A42" s="102" t="s">
        <v>35</v>
      </c>
      <c r="B42" s="251">
        <f>IF(预测资产负债表!B42&lt;&gt;"",预测资产负债表!B42/预测资产负债表!B$47,"")</f>
        <v>8.3286486259444921E-4</v>
      </c>
      <c r="C42" s="251">
        <f>IF(预测资产负债表!C42&lt;&gt;"",预测资产负债表!C42/预测资产负债表!C$47,"")</f>
        <v>5.3367765753239429E-4</v>
      </c>
      <c r="D42" s="251">
        <f>IF(预测资产负债表!D42&lt;&gt;"",预测资产负债表!D42/预测资产负债表!D$47,"")</f>
        <v>3.6899061442518589E-4</v>
      </c>
      <c r="E42" s="251">
        <f>IF(预测资产负债表!E42&lt;&gt;"",预测资产负债表!E42/预测资产负债表!E$47,"")</f>
        <v>3.6899061442518594E-4</v>
      </c>
      <c r="F42" s="251">
        <f>IF(预测资产负债表!F42&lt;&gt;"",预测资产负债表!F42/预测资产负债表!F$47,"")</f>
        <v>3.6899061442518589E-4</v>
      </c>
      <c r="G42" s="251">
        <f>IF(预测资产负债表!G42&lt;&gt;"",预测资产负债表!G42/预测资产负债表!G$47,"")</f>
        <v>3.6899061442518594E-4</v>
      </c>
    </row>
    <row r="43" spans="1:7">
      <c r="A43" s="102" t="s">
        <v>153</v>
      </c>
      <c r="B43" s="251">
        <f>IF(预测资产负债表!B43&lt;&gt;"",预测资产负债表!B43/预测资产负债表!B$47,"")</f>
        <v>0</v>
      </c>
      <c r="C43" s="251">
        <f>IF(预测资产负债表!C43&lt;&gt;"",预测资产负债表!C43/预测资产负债表!C$47,"")</f>
        <v>0</v>
      </c>
      <c r="D43" s="251">
        <f>IF(预测资产负债表!D43&lt;&gt;"",预测资产负债表!D43/预测资产负债表!D$47,"")</f>
        <v>0</v>
      </c>
      <c r="E43" s="251">
        <f>IF(预测资产负债表!E43&lt;&gt;"",预测资产负债表!E43/预测资产负债表!E$47,"")</f>
        <v>0</v>
      </c>
      <c r="F43" s="251">
        <f>IF(预测资产负债表!F43&lt;&gt;"",预测资产负债表!F43/预测资产负债表!F$47,"")</f>
        <v>0</v>
      </c>
      <c r="G43" s="251">
        <f>IF(预测资产负债表!G43&lt;&gt;"",预测资产负债表!G43/预测资产负债表!G$47,"")</f>
        <v>0</v>
      </c>
    </row>
    <row r="44" spans="1:7">
      <c r="A44" s="102" t="s">
        <v>36</v>
      </c>
      <c r="B44" s="251">
        <f>IF(预测资产负债表!B44&lt;&gt;"",预测资产负债表!B44/预测资产负债表!B$47,"")</f>
        <v>4.7787137520503169E-2</v>
      </c>
      <c r="C44" s="251">
        <f>IF(预测资产负债表!C44&lt;&gt;"",预测资产负债表!C44/预测资产负债表!C$47,"")</f>
        <v>5.1870448364665069E-2</v>
      </c>
      <c r="D44" s="251">
        <f>IF(预测资产负债表!D44&lt;&gt;"",预测资产负债表!D44/预测资产负债表!D$47,"")</f>
        <v>5.762884817051675E-2</v>
      </c>
      <c r="E44" s="251">
        <f>IF(预测资产负债表!E44&lt;&gt;"",预测资产负债表!E44/预测资产负债表!E$47,"")</f>
        <v>5.7628848170516757E-2</v>
      </c>
      <c r="F44" s="251">
        <f>IF(预测资产负债表!F44&lt;&gt;"",预测资产负债表!F44/预测资产负债表!F$47,"")</f>
        <v>5.7628848170516757E-2</v>
      </c>
      <c r="G44" s="251">
        <f>IF(预测资产负债表!G44&lt;&gt;"",预测资产负债表!G44/预测资产负债表!G$47,"")</f>
        <v>5.7628848170516757E-2</v>
      </c>
    </row>
    <row r="45" spans="1:7">
      <c r="A45" s="102" t="s">
        <v>37</v>
      </c>
      <c r="B45" s="251">
        <f>IF(预测资产负债表!B45&lt;&gt;"",预测资产负债表!B45/预测资产负债表!B$47,"")</f>
        <v>7.0189758898020248E-3</v>
      </c>
      <c r="C45" s="251">
        <f>IF(预测资产负债表!C45&lt;&gt;"",预测资产负债表!C45/预测资产负债表!C$47,"")</f>
        <v>7.0046684124588955E-3</v>
      </c>
      <c r="D45" s="251">
        <f>IF(预测资产负债表!D45&lt;&gt;"",预测资产负债表!D45/预测资产负债表!D$47,"")</f>
        <v>7.0534220791997233E-3</v>
      </c>
      <c r="E45" s="251">
        <f>IF(预测资产负债表!E45&lt;&gt;"",预测资产负债表!E45/预测资产负债表!E$47,"")</f>
        <v>7.0534220791997251E-3</v>
      </c>
      <c r="F45" s="251">
        <f>IF(预测资产负债表!F45&lt;&gt;"",预测资产负债表!F45/预测资产负债表!F$47,"")</f>
        <v>7.0534220791997233E-3</v>
      </c>
      <c r="G45" s="251">
        <f>IF(预测资产负债表!G45&lt;&gt;"",预测资产负债表!G45/预测资产负债表!G$47,"")</f>
        <v>7.0534220791997242E-3</v>
      </c>
    </row>
    <row r="46" spans="1:7">
      <c r="A46" s="98" t="s">
        <v>38</v>
      </c>
      <c r="B46" s="251">
        <f>IF(预测资产负债表!B46&lt;&gt;"",预测资产负债表!B46/预测资产负债表!B$47,"")</f>
        <v>0.2377869635249063</v>
      </c>
      <c r="C46" s="251">
        <f>IF(预测资产负债表!C46&lt;&gt;"",预测资产负债表!C46/预测资产负债表!C$47,"")</f>
        <v>0.2131819618305687</v>
      </c>
      <c r="D46" s="251">
        <f>IF(预测资产负债表!D46&lt;&gt;"",预测资产负债表!D46/预测资产负债表!D$47,"")</f>
        <v>0.20075191233543691</v>
      </c>
      <c r="E46" s="251">
        <f>IF(预测资产负债表!E46&lt;&gt;"",预测资产负债表!E46/预测资产负债表!E$47,"")</f>
        <v>0.1970225149687706</v>
      </c>
      <c r="F46" s="251">
        <f>IF(预测资产负债表!F46&lt;&gt;"",预测资产负债表!F46/预测资产负债表!F$47,"")</f>
        <v>0.19182661687275704</v>
      </c>
      <c r="G46" s="251">
        <f>IF(预测资产负债表!G46&lt;&gt;"",预测资产负债表!G46/预测资产负债表!G$47,"")</f>
        <v>0.19152307261309115</v>
      </c>
    </row>
    <row r="47" spans="1:7">
      <c r="A47" s="98" t="s">
        <v>39</v>
      </c>
      <c r="B47" s="251">
        <f>IF(预测资产负债表!B47&lt;&gt;"",预测资产负债表!B47/预测资产负债表!B$47,"")</f>
        <v>1</v>
      </c>
      <c r="C47" s="251">
        <f>IF(预测资产负债表!C47&lt;&gt;"",预测资产负债表!C47/预测资产负债表!C$47,"")</f>
        <v>1</v>
      </c>
      <c r="D47" s="251">
        <f>IF(预测资产负债表!D47&lt;&gt;"",预测资产负债表!D47/预测资产负债表!D$47,"")</f>
        <v>1</v>
      </c>
      <c r="E47" s="251">
        <f>IF(预测资产负债表!E47&lt;&gt;"",预测资产负债表!E47/预测资产负债表!E$47,"")</f>
        <v>1</v>
      </c>
      <c r="F47" s="251">
        <f>IF(预测资产负债表!F47&lt;&gt;"",预测资产负债表!F47/预测资产负债表!F$47,"")</f>
        <v>1</v>
      </c>
      <c r="G47" s="251">
        <f>IF(预测资产负债表!G47&lt;&gt;"",预测资产负债表!G47/预测资产负债表!G$47,"")</f>
        <v>1</v>
      </c>
    </row>
    <row r="48" spans="1:7">
      <c r="A48" s="102" t="s">
        <v>2</v>
      </c>
      <c r="B48" s="251" t="str">
        <f>IF(预测资产负债表!B48&lt;&gt;"",预测资产负债表!B48/预测资产负债表!B$47,"")</f>
        <v/>
      </c>
      <c r="C48" s="251" t="str">
        <f>IF(预测资产负债表!C48&lt;&gt;"",预测资产负债表!C48/预测资产负债表!C$47,"")</f>
        <v/>
      </c>
      <c r="D48" s="251" t="str">
        <f>IF(预测资产负债表!D48&lt;&gt;"",预测资产负债表!D48/预测资产负债表!D$47,"")</f>
        <v/>
      </c>
      <c r="E48" s="251" t="str">
        <f>IF(预测资产负债表!E48&lt;&gt;"",预测资产负债表!E48/预测资产负债表!E$47,"")</f>
        <v/>
      </c>
      <c r="F48" s="251" t="str">
        <f>IF(预测资产负债表!F48&lt;&gt;"",预测资产负债表!F48/预测资产负债表!F$47,"")</f>
        <v/>
      </c>
      <c r="G48" s="251" t="str">
        <f>IF(预测资产负债表!G48&lt;&gt;"",预测资产负债表!G48/预测资产负债表!G$47,"")</f>
        <v/>
      </c>
    </row>
    <row r="49" spans="1:7">
      <c r="A49" s="102" t="s">
        <v>40</v>
      </c>
      <c r="B49" s="251">
        <f>IF(预测资产负债表!B49&lt;&gt;"",预测资产负债表!B49/预测资产负债表!B$47,"")</f>
        <v>0</v>
      </c>
      <c r="C49" s="251">
        <f>IF(预测资产负债表!C49&lt;&gt;"",预测资产负债表!C49/预测资产负债表!C$47,"")</f>
        <v>0</v>
      </c>
      <c r="D49" s="251">
        <f>IF(预测资产负债表!D49&lt;&gt;"",预测资产负债表!D49/预测资产负债表!D$47,"")</f>
        <v>0</v>
      </c>
      <c r="E49" s="251">
        <f>IF(预测资产负债表!E49&lt;&gt;"",预测资产负债表!E49/预测资产负债表!E$47,"")</f>
        <v>0</v>
      </c>
      <c r="F49" s="251">
        <f>IF(预测资产负债表!F49&lt;&gt;"",预测资产负债表!F49/预测资产负债表!F$47,"")</f>
        <v>0</v>
      </c>
      <c r="G49" s="251">
        <f>IF(预测资产负债表!G49&lt;&gt;"",预测资产负债表!G49/预测资产负债表!G$47,"")</f>
        <v>0</v>
      </c>
    </row>
    <row r="50" spans="1:7">
      <c r="A50" s="102" t="s">
        <v>41</v>
      </c>
      <c r="B50" s="251">
        <f>IF(预测资产负债表!B50&lt;&gt;"",预测资产负债表!B50/预测资产负债表!B$47,"")</f>
        <v>0</v>
      </c>
      <c r="C50" s="251">
        <f>IF(预测资产负债表!C50&lt;&gt;"",预测资产负债表!C50/预测资产负债表!C$47,"")</f>
        <v>0</v>
      </c>
      <c r="D50" s="251">
        <f>IF(预测资产负债表!D50&lt;&gt;"",预测资产负债表!D50/预测资产负债表!D$47,"")</f>
        <v>0</v>
      </c>
      <c r="E50" s="251">
        <f>IF(预测资产负债表!E50&lt;&gt;"",预测资产负债表!E50/预测资产负债表!E$47,"")</f>
        <v>0</v>
      </c>
      <c r="F50" s="251">
        <f>IF(预测资产负债表!F50&lt;&gt;"",预测资产负债表!F50/预测资产负债表!F$47,"")</f>
        <v>0</v>
      </c>
      <c r="G50" s="251">
        <f>IF(预测资产负债表!G50&lt;&gt;"",预测资产负债表!G50/预测资产负债表!G$47,"")</f>
        <v>0</v>
      </c>
    </row>
    <row r="51" spans="1:7">
      <c r="A51" s="102" t="s">
        <v>42</v>
      </c>
      <c r="B51" s="251">
        <f>IF(预测资产负债表!B51&lt;&gt;"",预测资产负债表!B51/预测资产负债表!B$47,"")</f>
        <v>0</v>
      </c>
      <c r="C51" s="251">
        <f>IF(预测资产负债表!C51&lt;&gt;"",预测资产负债表!C51/预测资产负债表!C$47,"")</f>
        <v>0</v>
      </c>
      <c r="D51" s="251">
        <f>IF(预测资产负债表!D51&lt;&gt;"",预测资产负债表!D51/预测资产负债表!D$47,"")</f>
        <v>0</v>
      </c>
      <c r="E51" s="251">
        <f>IF(预测资产负债表!E51&lt;&gt;"",预测资产负债表!E51/预测资产负债表!E$47,"")</f>
        <v>0</v>
      </c>
      <c r="F51" s="251">
        <f>IF(预测资产负债表!F51&lt;&gt;"",预测资产负债表!F51/预测资产负债表!F$47,"")</f>
        <v>0</v>
      </c>
      <c r="G51" s="251">
        <f>IF(预测资产负债表!G51&lt;&gt;"",预测资产负债表!G51/预测资产负债表!G$47,"")</f>
        <v>0</v>
      </c>
    </row>
    <row r="52" spans="1:7">
      <c r="A52" s="102" t="s">
        <v>43</v>
      </c>
      <c r="B52" s="251">
        <f>IF(预测资产负债表!B52&lt;&gt;"",预测资产负债表!B52/预测资产负债表!B$47,"")</f>
        <v>0</v>
      </c>
      <c r="C52" s="251">
        <f>IF(预测资产负债表!C52&lt;&gt;"",预测资产负债表!C52/预测资产负债表!C$47,"")</f>
        <v>0</v>
      </c>
      <c r="D52" s="251">
        <f>IF(预测资产负债表!D52&lt;&gt;"",预测资产负债表!D52/预测资产负债表!D$47,"")</f>
        <v>0</v>
      </c>
      <c r="E52" s="251">
        <f>IF(预测资产负债表!E52&lt;&gt;"",预测资产负债表!E52/预测资产负债表!E$47,"")</f>
        <v>0</v>
      </c>
      <c r="F52" s="251">
        <f>IF(预测资产负债表!F52&lt;&gt;"",预测资产负债表!F52/预测资产负债表!F$47,"")</f>
        <v>0</v>
      </c>
      <c r="G52" s="251">
        <f>IF(预测资产负债表!G52&lt;&gt;"",预测资产负债表!G52/预测资产负债表!G$47,"")</f>
        <v>0</v>
      </c>
    </row>
    <row r="53" spans="1:7">
      <c r="A53" s="102" t="s">
        <v>44</v>
      </c>
      <c r="B53" s="251">
        <f>IF(预测资产负债表!B53&lt;&gt;"",预测资产负债表!B53/预测资产负债表!B$47,"")</f>
        <v>0</v>
      </c>
      <c r="C53" s="251">
        <f>IF(预测资产负债表!C53&lt;&gt;"",预测资产负债表!C53/预测资产负债表!C$47,"")</f>
        <v>0</v>
      </c>
      <c r="D53" s="251">
        <f>IF(预测资产负债表!D53&lt;&gt;"",预测资产负债表!D53/预测资产负债表!D$47,"")</f>
        <v>0</v>
      </c>
      <c r="E53" s="251">
        <f>IF(预测资产负债表!E53&lt;&gt;"",预测资产负债表!E53/预测资产负债表!E$47,"")</f>
        <v>0</v>
      </c>
      <c r="F53" s="251">
        <f>IF(预测资产负债表!F53&lt;&gt;"",预测资产负债表!F53/预测资产负债表!F$47,"")</f>
        <v>0</v>
      </c>
      <c r="G53" s="251">
        <f>IF(预测资产负债表!G53&lt;&gt;"",预测资产负债表!G53/预测资产负债表!G$47,"")</f>
        <v>0</v>
      </c>
    </row>
    <row r="54" spans="1:7">
      <c r="A54" s="102" t="s">
        <v>692</v>
      </c>
      <c r="B54" s="251">
        <f>IF(预测资产负债表!B54&lt;&gt;"",预测资产负债表!B54/预测资产负债表!B$47,"")</f>
        <v>0</v>
      </c>
      <c r="C54" s="251">
        <f>IF(预测资产负债表!C54&lt;&gt;"",预测资产负债表!C54/预测资产负债表!C$47,"")</f>
        <v>0</v>
      </c>
      <c r="D54" s="251">
        <f>IF(预测资产负债表!D54&lt;&gt;"",预测资产负债表!D54/预测资产负债表!D$47,"")</f>
        <v>0</v>
      </c>
      <c r="E54" s="251">
        <f>IF(预测资产负债表!E54&lt;&gt;"",预测资产负债表!E54/预测资产负债表!E$47,"")</f>
        <v>0</v>
      </c>
      <c r="F54" s="251">
        <f>IF(预测资产负债表!F54&lt;&gt;"",预测资产负债表!F54/预测资产负债表!F$47,"")</f>
        <v>0</v>
      </c>
      <c r="G54" s="251">
        <f>IF(预测资产负债表!G54&lt;&gt;"",预测资产负债表!G54/预测资产负债表!G$47,"")</f>
        <v>0</v>
      </c>
    </row>
    <row r="55" spans="1:7">
      <c r="A55" s="49" t="s">
        <v>881</v>
      </c>
      <c r="B55" s="251">
        <f>IF(预测资产负债表!B55&lt;&gt;"",预测资产负债表!B55/预测资产负债表!B$47,"")</f>
        <v>0</v>
      </c>
      <c r="C55" s="251">
        <f>IF(预测资产负债表!C55&lt;&gt;"",预测资产负债表!C55/预测资产负债表!C$47,"")</f>
        <v>0</v>
      </c>
      <c r="D55" s="251">
        <f>IF(预测资产负债表!D55&lt;&gt;"",预测资产负债表!D55/预测资产负债表!D$47,"")</f>
        <v>0</v>
      </c>
      <c r="E55" s="251">
        <f>IF(预测资产负债表!E55&lt;&gt;"",预测资产负债表!E55/预测资产负债表!E$47,"")</f>
        <v>0</v>
      </c>
      <c r="F55" s="251">
        <f>IF(预测资产负债表!F55&lt;&gt;"",预测资产负债表!F55/预测资产负债表!F$47,"")</f>
        <v>0</v>
      </c>
      <c r="G55" s="251">
        <f>IF(预测资产负债表!G55&lt;&gt;"",预测资产负债表!G55/预测资产负债表!G$47,"")</f>
        <v>0</v>
      </c>
    </row>
    <row r="56" spans="1:7">
      <c r="A56" s="102" t="s">
        <v>45</v>
      </c>
      <c r="B56" s="251">
        <f>IF(预测资产负债表!B56&lt;&gt;"",预测资产负债表!B56/预测资产负债表!B$47,"")</f>
        <v>4.1389698676882886E-2</v>
      </c>
      <c r="C56" s="251">
        <f>IF(预测资产负债表!C56&lt;&gt;"",预测资产负债表!C56/预测资产负债表!C$47,"")</f>
        <v>4.691169901255203E-2</v>
      </c>
      <c r="D56" s="251">
        <f>IF(预测资产负债表!D56&lt;&gt;"",预测资产负债表!D56/预测资产负债表!D$47,"")</f>
        <v>4.3305247232161434E-2</v>
      </c>
      <c r="E56" s="251">
        <f>IF(预测资产负债表!E56&lt;&gt;"",预测资产负债表!E56/预测资产负债表!E$47,"")</f>
        <v>4.7635771955377597E-2</v>
      </c>
      <c r="F56" s="251">
        <f>IF(预测资产负债表!F56&lt;&gt;"",预测资产负债表!F56/预测资产负债表!F$47,"")</f>
        <v>4.7635771955377583E-2</v>
      </c>
      <c r="G56" s="251">
        <f>IF(预测资产负债表!G56&lt;&gt;"",预测资产负债表!G56/预测资产负债表!G$47,"")</f>
        <v>4.763577195537759E-2</v>
      </c>
    </row>
    <row r="57" spans="1:7">
      <c r="A57" s="102" t="s">
        <v>46</v>
      </c>
      <c r="B57" s="251">
        <f>IF(预测资产负债表!B57&lt;&gt;"",预测资产负债表!B57/预测资产负债表!B$47,"")</f>
        <v>7.2195157549459016E-2</v>
      </c>
      <c r="C57" s="251">
        <f>IF(预测资产负债表!C57&lt;&gt;"",预测资产负债表!C57/预测资产负债表!C$47,"")</f>
        <v>0.12282541018298172</v>
      </c>
      <c r="D57" s="251">
        <f>IF(预测资产负债表!D57&lt;&gt;"",预测资产负债表!D57/预测资产负债表!D$47,"")</f>
        <v>7.3560941956792469E-2</v>
      </c>
      <c r="E57" s="251">
        <f>IF(预测资产负债表!E57&lt;&gt;"",预测资产负债表!E57/预测资产负债表!E$47,"")</f>
        <v>8.0917036152471741E-2</v>
      </c>
      <c r="F57" s="251">
        <f>IF(预测资产负债表!F57&lt;&gt;"",预测资产负债表!F57/预测资产负债表!F$47,"")</f>
        <v>8.0917036152471727E-2</v>
      </c>
      <c r="G57" s="251">
        <f>IF(预测资产负债表!G57&lt;&gt;"",预测资产负债表!G57/预测资产负债表!G$47,"")</f>
        <v>8.0917036152471741E-2</v>
      </c>
    </row>
    <row r="58" spans="1:7">
      <c r="A58" s="102" t="s">
        <v>47</v>
      </c>
      <c r="B58" s="251">
        <f>IF(预测资产负债表!B58&lt;&gt;"",预测资产负债表!B58/预测资产负债表!B$47,"")</f>
        <v>0.13975792171679233</v>
      </c>
      <c r="C58" s="251">
        <f>IF(预测资产负债表!C58&lt;&gt;"",预测资产负债表!C58/预测资产负债表!C$47,"")</f>
        <v>0.17673407087310566</v>
      </c>
      <c r="D58" s="251">
        <f>IF(预测资产负债表!D58&lt;&gt;"",预测资产负债表!D58/预测资产负债表!D$47,"")</f>
        <v>0.15708672514001265</v>
      </c>
      <c r="E58" s="251">
        <f>IF(预测资产负债表!E58&lt;&gt;"",预测资产负债表!E58/预测资产负债表!E$47,"")</f>
        <v>0.16656479364948032</v>
      </c>
      <c r="F58" s="251">
        <f>IF(预测资产负债表!F58&lt;&gt;"",预测资产负债表!F58/预测资产负债表!F$47,"")</f>
        <v>0.16656479364948029</v>
      </c>
      <c r="G58" s="251">
        <f>IF(预测资产负债表!G58&lt;&gt;"",预测资产负债表!G58/预测资产负债表!G$47,"")</f>
        <v>0.16656479364948032</v>
      </c>
    </row>
    <row r="59" spans="1:7">
      <c r="A59" s="332" t="s">
        <v>12352</v>
      </c>
      <c r="B59" s="251" t="str">
        <f>IF(预测资产负债表!B59&lt;&gt;"",预测资产负债表!B59/预测资产负债表!B$47,"")</f>
        <v/>
      </c>
      <c r="C59" s="251" t="str">
        <f>IF(预测资产负债表!C59&lt;&gt;"",预测资产负债表!C59/预测资产负债表!C$47,"")</f>
        <v/>
      </c>
      <c r="D59" s="251">
        <f>IF(预测资产负债表!D59&lt;&gt;"",预测资产负债表!D59/预测资产负债表!D$47,"")</f>
        <v>0</v>
      </c>
      <c r="E59" s="251">
        <f>IF(预测资产负债表!E59&lt;&gt;"",预测资产负债表!E59/预测资产负债表!E$47,"")</f>
        <v>0</v>
      </c>
      <c r="F59" s="251">
        <f>IF(预测资产负债表!F59&lt;&gt;"",预测资产负债表!F59/预测资产负债表!F$47,"")</f>
        <v>0</v>
      </c>
      <c r="G59" s="251">
        <f>IF(预测资产负债表!G59&lt;&gt;"",预测资产负债表!G59/预测资产负债表!G$47,"")</f>
        <v>0</v>
      </c>
    </row>
    <row r="60" spans="1:7">
      <c r="A60" s="102" t="s">
        <v>48</v>
      </c>
      <c r="B60" s="251">
        <f>IF(预测资产负债表!B60&lt;&gt;"",预测资产负债表!B60/预测资产负债表!B$47,"")</f>
        <v>0</v>
      </c>
      <c r="C60" s="251">
        <f>IF(预测资产负债表!C60&lt;&gt;"",预测资产负债表!C60/预测资产负债表!C$47,"")</f>
        <v>0</v>
      </c>
      <c r="D60" s="251">
        <f>IF(预测资产负债表!D60&lt;&gt;"",预测资产负债表!D60/预测资产负债表!D$47,"")</f>
        <v>0</v>
      </c>
      <c r="E60" s="251">
        <f>IF(预测资产负债表!E60&lt;&gt;"",预测资产负债表!E60/预测资产负债表!E$47,"")</f>
        <v>0</v>
      </c>
      <c r="F60" s="251">
        <f>IF(预测资产负债表!F60&lt;&gt;"",预测资产负债表!F60/预测资产负债表!F$47,"")</f>
        <v>0</v>
      </c>
      <c r="G60" s="251">
        <f>IF(预测资产负债表!G60&lt;&gt;"",预测资产负债表!G60/预测资产负债表!G$47,"")</f>
        <v>0</v>
      </c>
    </row>
    <row r="61" spans="1:7">
      <c r="A61" s="49" t="s">
        <v>1014</v>
      </c>
      <c r="B61" s="251">
        <f>IF(预测资产负债表!B61&lt;&gt;"",预测资产负债表!B61/预测资产负债表!B$47,"")</f>
        <v>0</v>
      </c>
      <c r="C61" s="251">
        <f>IF(预测资产负债表!C61&lt;&gt;"",预测资产负债表!C61/预测资产负债表!C$47,"")</f>
        <v>0</v>
      </c>
      <c r="D61" s="251">
        <f>IF(预测资产负债表!D61&lt;&gt;"",预测资产负债表!D61/预测资产负债表!D$47,"")</f>
        <v>0</v>
      </c>
      <c r="E61" s="251">
        <f>IF(预测资产负债表!E61&lt;&gt;"",预测资产负债表!E61/预测资产负债表!E$47,"")</f>
        <v>0</v>
      </c>
      <c r="F61" s="251">
        <f>IF(预测资产负债表!F61&lt;&gt;"",预测资产负债表!F61/预测资产负债表!F$47,"")</f>
        <v>0</v>
      </c>
      <c r="G61" s="251">
        <f>IF(预测资产负债表!G61&lt;&gt;"",预测资产负债表!G61/预测资产负债表!G$47,"")</f>
        <v>0</v>
      </c>
    </row>
    <row r="62" spans="1:7">
      <c r="A62" s="49" t="s">
        <v>1040</v>
      </c>
      <c r="B62" s="251">
        <f>IF(预测资产负债表!B62&lt;&gt;"",预测资产负债表!B62/预测资产负债表!B$47,"")</f>
        <v>0</v>
      </c>
      <c r="C62" s="251">
        <f>IF(预测资产负债表!C62&lt;&gt;"",预测资产负债表!C62/预测资产负债表!C$47,"")</f>
        <v>0</v>
      </c>
      <c r="D62" s="251">
        <f>IF(预测资产负债表!D62&lt;&gt;"",预测资产负债表!D62/预测资产负债表!D$47,"")</f>
        <v>0</v>
      </c>
      <c r="E62" s="251">
        <f>IF(预测资产负债表!E62&lt;&gt;"",预测资产负债表!E62/预测资产负债表!E$47,"")</f>
        <v>0</v>
      </c>
      <c r="F62" s="251">
        <f>IF(预测资产负债表!F62&lt;&gt;"",预测资产负债表!F62/预测资产负债表!F$47,"")</f>
        <v>0</v>
      </c>
      <c r="G62" s="251">
        <f>IF(预测资产负债表!G62&lt;&gt;"",预测资产负债表!G62/预测资产负债表!G$47,"")</f>
        <v>0</v>
      </c>
    </row>
    <row r="63" spans="1:7">
      <c r="A63" s="49" t="s">
        <v>1041</v>
      </c>
      <c r="B63" s="251">
        <f>IF(预测资产负债表!B63&lt;&gt;"",预测资产负债表!B63/预测资产负债表!B$47,"")</f>
        <v>0</v>
      </c>
      <c r="C63" s="251">
        <f>IF(预测资产负债表!C63&lt;&gt;"",预测资产负债表!C63/预测资产负债表!C$47,"")</f>
        <v>0</v>
      </c>
      <c r="D63" s="251">
        <f>IF(预测资产负债表!D63&lt;&gt;"",预测资产负债表!D63/预测资产负债表!D$47,"")</f>
        <v>0</v>
      </c>
      <c r="E63" s="251">
        <f>IF(预测资产负债表!E63&lt;&gt;"",预测资产负债表!E63/预测资产负债表!E$47,"")</f>
        <v>0</v>
      </c>
      <c r="F63" s="251">
        <f>IF(预测资产负债表!F63&lt;&gt;"",预测资产负债表!F63/预测资产负债表!F$47,"")</f>
        <v>0</v>
      </c>
      <c r="G63" s="251">
        <f>IF(预测资产负债表!G63&lt;&gt;"",预测资产负债表!G63/预测资产负债表!G$47,"")</f>
        <v>0</v>
      </c>
    </row>
    <row r="64" spans="1:7">
      <c r="A64" s="102" t="s">
        <v>49</v>
      </c>
      <c r="B64" s="251">
        <f>IF(预测资产负债表!B64&lt;&gt;"",预测资产负债表!B64/预测资产负债表!B$47,"")</f>
        <v>3.7533468321351328E-2</v>
      </c>
      <c r="C64" s="251">
        <f>IF(预测资产负债表!C64&lt;&gt;"",预测资产负债表!C64/预测资产负债表!C$47,"")</f>
        <v>5.1383806852783154E-2</v>
      </c>
      <c r="D64" s="251">
        <f>IF(预测资产负债表!D64&lt;&gt;"",预测资产负债表!D64/预测资产负债表!D$47,"")</f>
        <v>5.4038529770183169E-2</v>
      </c>
      <c r="E64" s="251">
        <f>IF(预测资产负债表!E64&lt;&gt;"",预测资产负债表!E64/预测资产负债表!E$47,"")</f>
        <v>5.4038529770183183E-2</v>
      </c>
      <c r="F64" s="251">
        <f>IF(预测资产负债表!F64&lt;&gt;"",预测资产负债表!F64/预测资产负债表!F$47,"")</f>
        <v>5.4038529770183169E-2</v>
      </c>
      <c r="G64" s="251">
        <f>IF(预测资产负债表!G64&lt;&gt;"",预测资产负债表!G64/预测资产负债表!G$47,"")</f>
        <v>5.4038529770183176E-2</v>
      </c>
    </row>
    <row r="65" spans="1:7">
      <c r="A65" s="102" t="s">
        <v>50</v>
      </c>
      <c r="B65" s="251">
        <f>IF(预测资产负债表!B65&lt;&gt;"",预测资产负债表!B65/预测资产负债表!B$47,"")</f>
        <v>0.10805766611604761</v>
      </c>
      <c r="C65" s="251">
        <f>IF(预测资产负债表!C65&lt;&gt;"",预测资产负债表!C65/预测资产负债表!C$47,"")</f>
        <v>7.2787591520118419E-2</v>
      </c>
      <c r="D65" s="251">
        <f>IF(预测资产负债表!D65&lt;&gt;"",预测资产负债表!D65/预测资产负债表!D$47,"")</f>
        <v>9.0792174974712314E-2</v>
      </c>
      <c r="E65" s="251">
        <f>IF(预测资产负债表!E65&lt;&gt;"",预测资产负债表!E65/预测资产负债表!E$47,"")</f>
        <v>9.0792174974712328E-2</v>
      </c>
      <c r="F65" s="251">
        <f>IF(预测资产负债表!F65&lt;&gt;"",预测资产负债表!F65/预测资产负债表!F$47,"")</f>
        <v>9.0792174974712314E-2</v>
      </c>
      <c r="G65" s="251">
        <f>IF(预测资产负债表!G65&lt;&gt;"",预测资产负债表!G65/预测资产负债表!G$47,"")</f>
        <v>9.0792174974712328E-2</v>
      </c>
    </row>
    <row r="66" spans="1:7">
      <c r="A66" s="49" t="s">
        <v>1015</v>
      </c>
      <c r="B66" s="251">
        <f>IF(预测资产负债表!B66&lt;&gt;"",预测资产负债表!B66/预测资产负债表!B$47,"")</f>
        <v>4.9921167675771844E-2</v>
      </c>
      <c r="C66" s="251">
        <f>IF(预测资产负债表!C66&lt;&gt;"",预测资产负债表!C66/预测资产负债表!C$47,"")</f>
        <v>5.1437371958340264E-2</v>
      </c>
      <c r="D66" s="251">
        <f>IF(预测资产负债表!D66&lt;&gt;"",预测资产负债表!D66/预测资产负债表!D$47,"")</f>
        <v>4.7652955388907618E-2</v>
      </c>
      <c r="E66" s="251">
        <f>IF(预测资产负债表!E66&lt;&gt;"",预测资产负债表!E66/预测资产负债表!E$47,"")</f>
        <v>-3.0520779488347076E-2</v>
      </c>
      <c r="F66" s="251">
        <f>IF(预测资产负债表!F66&lt;&gt;"",预测资产负债表!F66/预测资产负债表!F$47,"")</f>
        <v>-7.44397893931181E-2</v>
      </c>
      <c r="G66" s="251">
        <f>IF(预测资产负债表!G66&lt;&gt;"",预测资产负债表!G66/预测资产负债表!G$47,"")</f>
        <v>-0.1504861156870258</v>
      </c>
    </row>
    <row r="67" spans="1:7">
      <c r="A67" s="49" t="s">
        <v>1042</v>
      </c>
      <c r="B67" s="251">
        <f>IF(预测资产负债表!B67&lt;&gt;"",预测资产负债表!B67/预测资产负债表!B$47,"")</f>
        <v>0</v>
      </c>
      <c r="C67" s="251">
        <f>IF(预测资产负债表!C67&lt;&gt;"",预测资产负债表!C67/预测资产负债表!C$47,"")</f>
        <v>0</v>
      </c>
      <c r="D67" s="251">
        <f>IF(预测资产负债表!D67&lt;&gt;"",预测资产负债表!D67/预测资产负债表!D$47,"")</f>
        <v>0</v>
      </c>
      <c r="E67" s="251">
        <f>IF(预测资产负债表!E67&lt;&gt;"",预测资产负债表!E67/预测资产负债表!E$47,"")</f>
        <v>0</v>
      </c>
      <c r="F67" s="251">
        <f>IF(预测资产负债表!F67&lt;&gt;"",预测资产负债表!F67/预测资产负债表!F$47,"")</f>
        <v>0</v>
      </c>
      <c r="G67" s="251">
        <f>IF(预测资产负债表!G67&lt;&gt;"",预测资产负债表!G67/预测资产负债表!G$47,"")</f>
        <v>0</v>
      </c>
    </row>
    <row r="68" spans="1:7">
      <c r="A68" s="49" t="s">
        <v>1043</v>
      </c>
      <c r="B68" s="251">
        <f>IF(预测资产负债表!B68&lt;&gt;"",预测资产负债表!B68/预测资产负债表!B$47,"")</f>
        <v>5.0497838267606553E-4</v>
      </c>
      <c r="C68" s="251">
        <f>IF(预测资产负债表!C68&lt;&gt;"",预测资产负债表!C68/预测资产负债表!C$47,"")</f>
        <v>4.2678390048101383E-4</v>
      </c>
      <c r="D68" s="251">
        <f>IF(预测资产负债表!D68&lt;&gt;"",预测资产负债表!D68/预测资产负债表!D$47,"")</f>
        <v>1.2321382603474977E-4</v>
      </c>
      <c r="E68" s="251">
        <f>IF(预测资产负债表!E68&lt;&gt;"",预测资产负债表!E68/预测资产负债表!E$47,"")</f>
        <v>-7.8050521051219957E-2</v>
      </c>
      <c r="F68" s="251">
        <f>IF(预测资产负债表!F68&lt;&gt;"",预测资产负债表!F68/预测资产负债表!F$47,"")</f>
        <v>-0.12196953095599096</v>
      </c>
      <c r="G68" s="251">
        <f>IF(预测资产负债表!G68&lt;&gt;"",预测资产负债表!G68/预测资产负债表!G$47,"")</f>
        <v>-0.19801585724989867</v>
      </c>
    </row>
    <row r="69" spans="1:7">
      <c r="A69" s="49" t="s">
        <v>1044</v>
      </c>
      <c r="B69" s="251">
        <f>IF(预测资产负债表!B69&lt;&gt;"",预测资产负债表!B69/预测资产负债表!B$47,"")</f>
        <v>4.9416189293095776E-2</v>
      </c>
      <c r="C69" s="251">
        <f>IF(预测资产负债表!C69&lt;&gt;"",预测资产负债表!C69/预测资产负债表!C$47,"")</f>
        <v>5.1010588057859248E-2</v>
      </c>
      <c r="D69" s="251">
        <f>IF(预测资产负债表!D69&lt;&gt;"",预测资产负债表!D69/预测资产负债表!D$47,"")</f>
        <v>4.7529741562872867E-2</v>
      </c>
      <c r="E69" s="251">
        <f>IF(预测资产负债表!E69&lt;&gt;"",预测资产负债表!E69/预测资产负债表!E$47,"")</f>
        <v>4.7529741562872874E-2</v>
      </c>
      <c r="F69" s="251">
        <f>IF(预测资产负债表!F69&lt;&gt;"",预测资产负债表!F69/预测资产负债表!F$47,"")</f>
        <v>4.7529741562872867E-2</v>
      </c>
      <c r="G69" s="251">
        <f>IF(预测资产负债表!G69&lt;&gt;"",预测资产负债表!G69/预测资产负债表!G$47,"")</f>
        <v>4.7529741562872874E-2</v>
      </c>
    </row>
    <row r="70" spans="1:7">
      <c r="A70" s="102" t="s">
        <v>1019</v>
      </c>
      <c r="B70" s="251">
        <f>IF(预测资产负债表!B70&lt;&gt;"",预测资产负债表!B70/预测资产负债表!B$47,"")</f>
        <v>0</v>
      </c>
      <c r="C70" s="251">
        <f>IF(预测资产负债表!C70&lt;&gt;"",预测资产负债表!C70/预测资产负债表!C$47,"")</f>
        <v>0</v>
      </c>
      <c r="D70" s="251">
        <f>IF(预测资产负债表!D70&lt;&gt;"",预测资产负债表!D70/预测资产负债表!D$47,"")</f>
        <v>0</v>
      </c>
      <c r="E70" s="251">
        <f>IF(预测资产负债表!E70&lt;&gt;"",预测资产负债表!E70/预测资产负债表!E$47,"")</f>
        <v>0</v>
      </c>
      <c r="F70" s="251">
        <f>IF(预测资产负债表!F70&lt;&gt;"",预测资产负债表!F70/预测资产负债表!F$47,"")</f>
        <v>0</v>
      </c>
      <c r="G70" s="251">
        <f>IF(预测资产负债表!G70&lt;&gt;"",预测资产负债表!G70/预测资产负债表!G$47,"")</f>
        <v>0</v>
      </c>
    </row>
    <row r="71" spans="1:7">
      <c r="A71" s="102" t="s">
        <v>51</v>
      </c>
      <c r="B71" s="251">
        <f>IF(预测资产负债表!B71&lt;&gt;"",预测资产负债表!B71/预测资产负债表!B$47,"")</f>
        <v>0</v>
      </c>
      <c r="C71" s="251">
        <f>IF(预测资产负债表!C71&lt;&gt;"",预测资产负债表!C71/预测资产负债表!C$47,"")</f>
        <v>0</v>
      </c>
      <c r="D71" s="251">
        <f>IF(预测资产负债表!D71&lt;&gt;"",预测资产负债表!D71/预测资产负债表!D$47,"")</f>
        <v>0</v>
      </c>
      <c r="E71" s="251">
        <f>IF(预测资产负债表!E71&lt;&gt;"",预测资产负债表!E71/预测资产负债表!E$47,"")</f>
        <v>0</v>
      </c>
      <c r="F71" s="251">
        <f>IF(预测资产负债表!F71&lt;&gt;"",预测资产负债表!F71/预测资产负债表!F$47,"")</f>
        <v>0</v>
      </c>
      <c r="G71" s="251">
        <f>IF(预测资产负债表!G71&lt;&gt;"",预测资产负债表!G71/预测资产负债表!G$47,"")</f>
        <v>0</v>
      </c>
    </row>
    <row r="72" spans="1:7">
      <c r="A72" s="49" t="s">
        <v>1021</v>
      </c>
      <c r="B72" s="251">
        <f>IF(预测资产负债表!B72&lt;&gt;"",预测资产负债表!B72/预测资产负债表!B$47,"")</f>
        <v>0</v>
      </c>
      <c r="C72" s="251">
        <f>IF(预测资产负债表!C72&lt;&gt;"",预测资产负债表!C72/预测资产负债表!C$47,"")</f>
        <v>0</v>
      </c>
      <c r="D72" s="251">
        <f>IF(预测资产负债表!D72&lt;&gt;"",预测资产负债表!D72/预测资产负债表!D$47,"")</f>
        <v>0</v>
      </c>
      <c r="E72" s="251">
        <f>IF(预测资产负债表!E72&lt;&gt;"",预测资产负债表!E72/预测资产负债表!E$47,"")</f>
        <v>0</v>
      </c>
      <c r="F72" s="251">
        <f>IF(预测资产负债表!F72&lt;&gt;"",预测资产负债表!F72/预测资产负债表!F$47,"")</f>
        <v>0</v>
      </c>
      <c r="G72" s="251">
        <f>IF(预测资产负债表!G72&lt;&gt;"",预测资产负债表!G72/预测资产负债表!G$47,"")</f>
        <v>0</v>
      </c>
    </row>
    <row r="73" spans="1:7">
      <c r="A73" s="102" t="s">
        <v>161</v>
      </c>
      <c r="B73" s="251">
        <f>IF(预测资产负债表!B73&lt;&gt;"",预测资产负债表!B73/预测资产负债表!B$47,"")</f>
        <v>0</v>
      </c>
      <c r="C73" s="251">
        <f>IF(预测资产负债表!C73&lt;&gt;"",预测资产负债表!C73/预测资产负债表!C$47,"")</f>
        <v>0</v>
      </c>
      <c r="D73" s="251">
        <f>IF(预测资产负债表!D73&lt;&gt;"",预测资产负债表!D73/预测资产负债表!D$47,"")</f>
        <v>0</v>
      </c>
      <c r="E73" s="251">
        <f>IF(预测资产负债表!E73&lt;&gt;"",预测资产负债表!E73/预测资产负债表!E$47,"")</f>
        <v>0</v>
      </c>
      <c r="F73" s="251">
        <f>IF(预测资产负债表!F73&lt;&gt;"",预测资产负债表!F73/预测资产负债表!F$47,"")</f>
        <v>0</v>
      </c>
      <c r="G73" s="251">
        <f>IF(预测资产负债表!G73&lt;&gt;"",预测资产负债表!G73/预测资产负债表!G$47,"")</f>
        <v>0</v>
      </c>
    </row>
    <row r="74" spans="1:7">
      <c r="A74" s="102" t="s">
        <v>52</v>
      </c>
      <c r="B74" s="251">
        <f>IF(预测资产负债表!B74&lt;&gt;"",预测资产负债表!B74/预测资产负债表!B$47,"")</f>
        <v>0</v>
      </c>
      <c r="C74" s="251">
        <f>IF(预测资产负债表!C74&lt;&gt;"",预测资产负债表!C74/预测资产负债表!C$47,"")</f>
        <v>0</v>
      </c>
      <c r="D74" s="251">
        <f>IF(预测资产负债表!D74&lt;&gt;"",预测资产负债表!D74/预测资产负债表!D$47,"")</f>
        <v>2.0421274268060074E-2</v>
      </c>
      <c r="E74" s="251">
        <f>IF(预测资产负债表!E74&lt;&gt;"",预测资产负债表!E74/预测资产负债表!E$47,"")</f>
        <v>2.0421274268060077E-2</v>
      </c>
      <c r="F74" s="251">
        <f>IF(预测资产负债表!F74&lt;&gt;"",预测资产负债表!F74/预测资产负债表!F$47,"")</f>
        <v>2.0421274268060074E-2</v>
      </c>
      <c r="G74" s="251">
        <f>IF(预测资产负债表!G74&lt;&gt;"",预测资产负债表!G74/预测资产负债表!G$47,"")</f>
        <v>2.0421274268060077E-2</v>
      </c>
    </row>
    <row r="75" spans="1:7">
      <c r="A75" s="98" t="s">
        <v>53</v>
      </c>
      <c r="B75" s="251">
        <f>IF(预测资产负债表!B75&lt;&gt;"",预测资产负债表!B75/预测资产负债表!B$47,"")</f>
        <v>0.44885508005630509</v>
      </c>
      <c r="C75" s="251">
        <f>IF(预测资产负债表!C75&lt;&gt;"",预测资产负债表!C75/预测资产负债表!C$47,"")</f>
        <v>0.52207995039988131</v>
      </c>
      <c r="D75" s="251">
        <f>IF(预测资产负债表!D75&lt;&gt;"",预测资产负债表!D75/预测资产负债表!D$47,"")</f>
        <v>0.48685784873082966</v>
      </c>
      <c r="E75" s="251">
        <f>IF(预测资产负债表!E75&lt;&gt;"",预测资产负债表!E75/预测资产负债表!E$47,"")</f>
        <v>0.4298488012819382</v>
      </c>
      <c r="F75" s="251">
        <f>IF(预测资产负债表!F75&lt;&gt;"",预测资产负债表!F75/预测资产负债表!F$47,"")</f>
        <v>0.3859297913771671</v>
      </c>
      <c r="G75" s="251">
        <f>IF(预测资产负债表!G75&lt;&gt;"",预测资产负债表!G75/预测资产负债表!G$47,"")</f>
        <v>0.30988346508325948</v>
      </c>
    </row>
    <row r="76" spans="1:7">
      <c r="A76" s="102" t="s">
        <v>3</v>
      </c>
      <c r="B76" s="251" t="str">
        <f>IF(预测资产负债表!B76&lt;&gt;"",预测资产负债表!B76/预测资产负债表!B$47,"")</f>
        <v/>
      </c>
      <c r="C76" s="251" t="str">
        <f>IF(预测资产负债表!C76&lt;&gt;"",预测资产负债表!C76/预测资产负债表!C$47,"")</f>
        <v/>
      </c>
      <c r="D76" s="251" t="str">
        <f>IF(预测资产负债表!D76&lt;&gt;"",预测资产负债表!D76/预测资产负债表!D$47,"")</f>
        <v/>
      </c>
      <c r="E76" s="251" t="str">
        <f>IF(预测资产负债表!E76&lt;&gt;"",预测资产负债表!E76/预测资产负债表!E$47,"")</f>
        <v/>
      </c>
      <c r="F76" s="251" t="str">
        <f>IF(预测资产负债表!F76&lt;&gt;"",预测资产负债表!F76/预测资产负债表!F$47,"")</f>
        <v/>
      </c>
      <c r="G76" s="251" t="str">
        <f>IF(预测资产负债表!G76&lt;&gt;"",预测资产负债表!G76/预测资产负债表!G$47,"")</f>
        <v/>
      </c>
    </row>
    <row r="77" spans="1:7">
      <c r="A77" s="102" t="s">
        <v>54</v>
      </c>
      <c r="B77" s="251">
        <f>IF(预测资产负债表!B77&lt;&gt;"",预测资产负债表!B77/预测资产负债表!B$47,"")</f>
        <v>0</v>
      </c>
      <c r="C77" s="251">
        <f>IF(预测资产负债表!C77&lt;&gt;"",预测资产负债表!C77/预测资产负债表!C$47,"")</f>
        <v>0</v>
      </c>
      <c r="D77" s="251">
        <f>IF(预测资产负债表!D77&lt;&gt;"",预测资产负债表!D77/预测资产负债表!D$47,"")</f>
        <v>0</v>
      </c>
      <c r="E77" s="251">
        <f>IF(预测资产负债表!E77&lt;&gt;"",预测资产负债表!E77/预测资产负债表!E$47,"")</f>
        <v>0</v>
      </c>
      <c r="F77" s="251">
        <f>IF(预测资产负债表!F77&lt;&gt;"",预测资产负债表!F77/预测资产负债表!F$47,"")</f>
        <v>0</v>
      </c>
      <c r="G77" s="251">
        <f>IF(预测资产负债表!G77&lt;&gt;"",预测资产负债表!G77/预测资产负债表!G$47,"")</f>
        <v>0</v>
      </c>
    </row>
    <row r="78" spans="1:7">
      <c r="A78" s="102" t="s">
        <v>55</v>
      </c>
      <c r="B78" s="251">
        <f>IF(预测资产负债表!B78&lt;&gt;"",预测资产负债表!B78/预测资产负债表!B$47,"")</f>
        <v>0</v>
      </c>
      <c r="C78" s="251">
        <f>IF(预测资产负债表!C78&lt;&gt;"",预测资产负债表!C78/预测资产负债表!C$47,"")</f>
        <v>0</v>
      </c>
      <c r="D78" s="251">
        <f>IF(预测资产负债表!D78&lt;&gt;"",预测资产负债表!D78/预测资产负债表!D$47,"")</f>
        <v>0</v>
      </c>
      <c r="E78" s="251">
        <f>IF(预测资产负债表!E78&lt;&gt;"",预测资产负债表!E78/预测资产负债表!E$47,"")</f>
        <v>0</v>
      </c>
      <c r="F78" s="251">
        <f>IF(预测资产负债表!F78&lt;&gt;"",预测资产负债表!F78/预测资产负债表!F$47,"")</f>
        <v>0</v>
      </c>
      <c r="G78" s="251">
        <f>IF(预测资产负债表!G78&lt;&gt;"",预测资产负债表!G78/预测资产负债表!G$47,"")</f>
        <v>0</v>
      </c>
    </row>
    <row r="79" spans="1:7">
      <c r="A79" s="102" t="s">
        <v>1024</v>
      </c>
      <c r="B79" s="251">
        <f>IF(预测资产负债表!B79&lt;&gt;"",预测资产负债表!B79/预测资产负债表!B$47,"")</f>
        <v>0</v>
      </c>
      <c r="C79" s="251">
        <f>IF(预测资产负债表!C79&lt;&gt;"",预测资产负债表!C79/预测资产负债表!C$47,"")</f>
        <v>0</v>
      </c>
      <c r="D79" s="251">
        <f>IF(预测资产负债表!D79&lt;&gt;"",预测资产负债表!D79/预测资产负债表!D$47,"")</f>
        <v>0</v>
      </c>
      <c r="E79" s="251">
        <f>IF(预测资产负债表!E79&lt;&gt;"",预测资产负债表!E79/预测资产负债表!E$47,"")</f>
        <v>0</v>
      </c>
      <c r="F79" s="251">
        <f>IF(预测资产负债表!F79&lt;&gt;"",预测资产负债表!F79/预测资产负债表!F$47,"")</f>
        <v>0</v>
      </c>
      <c r="G79" s="251">
        <f>IF(预测资产负债表!G79&lt;&gt;"",预测资产负债表!G79/预测资产负债表!G$47,"")</f>
        <v>0</v>
      </c>
    </row>
    <row r="80" spans="1:7">
      <c r="A80" s="102" t="s">
        <v>1025</v>
      </c>
      <c r="B80" s="251">
        <f>IF(预测资产负债表!B80&lt;&gt;"",预测资产负债表!B80/预测资产负债表!B$47,"")</f>
        <v>0</v>
      </c>
      <c r="C80" s="251">
        <f>IF(预测资产负债表!C80&lt;&gt;"",预测资产负债表!C80/预测资产负债表!C$47,"")</f>
        <v>0</v>
      </c>
      <c r="D80" s="251">
        <f>IF(预测资产负债表!D80&lt;&gt;"",预测资产负债表!D80/预测资产负债表!D$47,"")</f>
        <v>0</v>
      </c>
      <c r="E80" s="251">
        <f>IF(预测资产负债表!E80&lt;&gt;"",预测资产负债表!E80/预测资产负债表!E$47,"")</f>
        <v>0</v>
      </c>
      <c r="F80" s="251">
        <f>IF(预测资产负债表!F80&lt;&gt;"",预测资产负债表!F80/预测资产负债表!F$47,"")</f>
        <v>0</v>
      </c>
      <c r="G80" s="251">
        <f>IF(预测资产负债表!G80&lt;&gt;"",预测资产负债表!G80/预测资产负债表!G$47,"")</f>
        <v>0</v>
      </c>
    </row>
    <row r="81" spans="1:7">
      <c r="A81" s="49" t="s">
        <v>1022</v>
      </c>
      <c r="B81" s="251">
        <f>IF(预测资产负债表!B81&lt;&gt;"",预测资产负债表!B81/预测资产负债表!B$47,"")</f>
        <v>0</v>
      </c>
      <c r="C81" s="251">
        <f>IF(预测资产负债表!C81&lt;&gt;"",预测资产负债表!C81/预测资产负债表!C$47,"")</f>
        <v>0</v>
      </c>
      <c r="D81" s="251">
        <f>IF(预测资产负债表!D81&lt;&gt;"",预测资产负债表!D81/预测资产负债表!D$47,"")</f>
        <v>0</v>
      </c>
      <c r="E81" s="251">
        <f>IF(预测资产负债表!E81&lt;&gt;"",预测资产负债表!E81/预测资产负债表!E$47,"")</f>
        <v>0</v>
      </c>
      <c r="F81" s="251">
        <f>IF(预测资产负债表!F81&lt;&gt;"",预测资产负债表!F81/预测资产负债表!F$47,"")</f>
        <v>0</v>
      </c>
      <c r="G81" s="251">
        <f>IF(预测资产负债表!G81&lt;&gt;"",预测资产负债表!G81/预测资产负债表!G$47,"")</f>
        <v>0</v>
      </c>
    </row>
    <row r="82" spans="1:7">
      <c r="A82" s="102" t="s">
        <v>56</v>
      </c>
      <c r="B82" s="251">
        <f>IF(预测资产负债表!B82&lt;&gt;"",预测资产负债表!B82/预测资产负债表!B$47,"")</f>
        <v>0</v>
      </c>
      <c r="C82" s="251">
        <f>IF(预测资产负债表!C82&lt;&gt;"",预测资产负债表!C82/预测资产负债表!C$47,"")</f>
        <v>0</v>
      </c>
      <c r="D82" s="251">
        <f>IF(预测资产负债表!D82&lt;&gt;"",预测资产负债表!D82/预测资产负债表!D$47,"")</f>
        <v>0</v>
      </c>
      <c r="E82" s="251">
        <f>IF(预测资产负债表!E82&lt;&gt;"",预测资产负债表!E82/预测资产负债表!E$47,"")</f>
        <v>0</v>
      </c>
      <c r="F82" s="251">
        <f>IF(预测资产负债表!F82&lt;&gt;"",预测资产负债表!F82/预测资产负债表!F$47,"")</f>
        <v>0</v>
      </c>
      <c r="G82" s="251">
        <f>IF(预测资产负债表!G82&lt;&gt;"",预测资产负债表!G82/预测资产负债表!G$47,"")</f>
        <v>0</v>
      </c>
    </row>
    <row r="83" spans="1:7">
      <c r="A83" s="49" t="s">
        <v>686</v>
      </c>
      <c r="B83" s="251">
        <f>IF(预测资产负债表!B83&lt;&gt;"",预测资产负债表!B83/预测资产负债表!B$47,"")</f>
        <v>1.7769441572317234E-3</v>
      </c>
      <c r="C83" s="251">
        <f>IF(预测资产负债表!C83&lt;&gt;"",预测资产负债表!C83/预测资产负债表!C$47,"")</f>
        <v>1.6884301748342266E-3</v>
      </c>
      <c r="D83" s="251">
        <f>IF(预测资产负债表!D83&lt;&gt;"",预测资产负债表!D83/预测资产负债表!D$47,"")</f>
        <v>1.2944355748561876E-3</v>
      </c>
      <c r="E83" s="251">
        <f>IF(预测资产负债表!E83&lt;&gt;"",预测资产负债表!E83/预测资产负债表!E$47,"")</f>
        <v>1.2944355748561879E-3</v>
      </c>
      <c r="F83" s="251">
        <f>IF(预测资产负债表!F83&lt;&gt;"",预测资产负债表!F83/预测资产负债表!F$47,"")</f>
        <v>1.2944355748561876E-3</v>
      </c>
      <c r="G83" s="251">
        <f>IF(预测资产负债表!G83&lt;&gt;"",预测资产负债表!G83/预测资产负债表!G$47,"")</f>
        <v>1.2944355748561879E-3</v>
      </c>
    </row>
    <row r="84" spans="1:7">
      <c r="A84" s="102" t="s">
        <v>57</v>
      </c>
      <c r="B84" s="251">
        <f>IF(预测资产负债表!B84&lt;&gt;"",预测资产负债表!B84/预测资产负债表!B$47,"")</f>
        <v>0</v>
      </c>
      <c r="C84" s="251">
        <f>IF(预测资产负债表!C84&lt;&gt;"",预测资产负债表!C84/预测资产负债表!C$47,"")</f>
        <v>0</v>
      </c>
      <c r="D84" s="251">
        <f>IF(预测资产负债表!D84&lt;&gt;"",预测资产负债表!D84/预测资产负债表!D$47,"")</f>
        <v>0</v>
      </c>
      <c r="E84" s="251">
        <f>IF(预测资产负债表!E84&lt;&gt;"",预测资产负债表!E84/预测资产负债表!E$47,"")</f>
        <v>0</v>
      </c>
      <c r="F84" s="251">
        <f>IF(预测资产负债表!F84&lt;&gt;"",预测资产负债表!F84/预测资产负债表!F$47,"")</f>
        <v>0</v>
      </c>
      <c r="G84" s="251">
        <f>IF(预测资产负债表!G84&lt;&gt;"",预测资产负债表!G84/预测资产负债表!G$47,"")</f>
        <v>0</v>
      </c>
    </row>
    <row r="85" spans="1:7">
      <c r="A85" s="49" t="s">
        <v>693</v>
      </c>
      <c r="B85" s="251">
        <f>IF(预测资产负债表!B85&lt;&gt;"",预测资产负债表!B85/预测资产负债表!B$47,"")</f>
        <v>1.0468654431470329E-3</v>
      </c>
      <c r="C85" s="251">
        <f>IF(预测资产负债表!C85&lt;&gt;"",预测资产负债表!C85/预测资产负债表!C$47,"")</f>
        <v>7.4994840015538578E-4</v>
      </c>
      <c r="D85" s="251">
        <f>IF(预测资产负债表!D85&lt;&gt;"",预测资产负债表!D85/预测资产负债表!D$47,"")</f>
        <v>1.4202265295925351E-3</v>
      </c>
      <c r="E85" s="251">
        <f>IF(预测资产负债表!E85&lt;&gt;"",预测资产负债表!E85/预测资产负债表!E$47,"")</f>
        <v>1.4202265295925353E-3</v>
      </c>
      <c r="F85" s="251">
        <f>IF(预测资产负债表!F85&lt;&gt;"",预测资产负债表!F85/预测资产负债表!F$47,"")</f>
        <v>1.4202265295925351E-3</v>
      </c>
      <c r="G85" s="251">
        <f>IF(预测资产负债表!G85&lt;&gt;"",预测资产负债表!G85/预测资产负债表!G$47,"")</f>
        <v>1.4202265295925353E-3</v>
      </c>
    </row>
    <row r="86" spans="1:7">
      <c r="A86" s="102" t="s">
        <v>58</v>
      </c>
      <c r="B86" s="251">
        <f>IF(预测资产负债表!B86&lt;&gt;"",预测资产负债表!B86/预测资产负债表!B$47,"")</f>
        <v>3.7671650294083376E-4</v>
      </c>
      <c r="C86" s="251">
        <f>IF(预测资产负债表!C86&lt;&gt;"",预测资产负债表!C86/预测资产负债表!C$47,"")</f>
        <v>9.547292598903462E-4</v>
      </c>
      <c r="D86" s="251">
        <f>IF(预测资产负债表!D86&lt;&gt;"",预测资产负债表!D86/预测资产负债表!D$47,"")</f>
        <v>1.5456746373976107E-3</v>
      </c>
      <c r="E86" s="251">
        <f>IF(预测资产负债表!E86&lt;&gt;"",预测资产负债表!E86/预测资产负债表!E$47,"")</f>
        <v>1.5456746373976112E-3</v>
      </c>
      <c r="F86" s="251">
        <f>IF(预测资产负债表!F86&lt;&gt;"",预测资产负债表!F86/预测资产负债表!F$47,"")</f>
        <v>1.545674637397611E-3</v>
      </c>
      <c r="G86" s="251">
        <f>IF(预测资产负债表!G86&lt;&gt;"",预测资产负债表!G86/预测资产负债表!G$47,"")</f>
        <v>1.545674637397611E-3</v>
      </c>
    </row>
    <row r="87" spans="1:7">
      <c r="A87" s="102" t="s">
        <v>117</v>
      </c>
      <c r="B87" s="251">
        <f>IF(预测资产负债表!B87&lt;&gt;"",预测资产负债表!B87/预测资产负债表!B$47,"")</f>
        <v>0</v>
      </c>
      <c r="C87" s="251">
        <f>IF(预测资产负债表!C87&lt;&gt;"",预测资产负债表!C87/预测资产负债表!C$47,"")</f>
        <v>0</v>
      </c>
      <c r="D87" s="251">
        <f>IF(预测资产负债表!D87&lt;&gt;"",预测资产负债表!D87/预测资产负债表!D$47,"")</f>
        <v>0</v>
      </c>
      <c r="E87" s="251">
        <f>IF(预测资产负债表!E87&lt;&gt;"",预测资产负债表!E87/预测资产负债表!E$47,"")</f>
        <v>0</v>
      </c>
      <c r="F87" s="251">
        <f>IF(预测资产负债表!F87&lt;&gt;"",预测资产负债表!F87/预测资产负债表!F$47,"")</f>
        <v>0</v>
      </c>
      <c r="G87" s="251">
        <f>IF(预测资产负债表!G87&lt;&gt;"",预测资产负债表!G87/预测资产负债表!G$47,"")</f>
        <v>0</v>
      </c>
    </row>
    <row r="88" spans="1:7">
      <c r="A88" s="98" t="s">
        <v>59</v>
      </c>
      <c r="B88" s="251">
        <f>IF(预测资产负债表!B88&lt;&gt;"",预测资产负债表!B88/预测资产负债表!B$47,"")</f>
        <v>3.2005261033195898E-3</v>
      </c>
      <c r="C88" s="251">
        <f>IF(预测资产负债表!C88&lt;&gt;"",预测资产负债表!C88/预测资产负债表!C$47,"")</f>
        <v>3.3931078348799584E-3</v>
      </c>
      <c r="D88" s="251">
        <f>IF(预测资产负债表!D88&lt;&gt;"",预测资产负债表!D88/预测资产负债表!D$47,"")</f>
        <v>4.2603367418463343E-3</v>
      </c>
      <c r="E88" s="251">
        <f>IF(预测资产负债表!E88&lt;&gt;"",预测资产负债表!E88/预测资产负债表!E$47,"")</f>
        <v>4.2603367418463343E-3</v>
      </c>
      <c r="F88" s="251">
        <f>IF(预测资产负债表!F88&lt;&gt;"",预测资产负债表!F88/预测资产负债表!F$47,"")</f>
        <v>4.2603367418463335E-3</v>
      </c>
      <c r="G88" s="251">
        <f>IF(预测资产负债表!G88&lt;&gt;"",预测资产负债表!G88/预测资产负债表!G$47,"")</f>
        <v>4.2603367418463343E-3</v>
      </c>
    </row>
    <row r="89" spans="1:7">
      <c r="A89" s="98" t="s">
        <v>60</v>
      </c>
      <c r="B89" s="251">
        <f>IF(预测资产负债表!B89&lt;&gt;"",预测资产负债表!B89/预测资产负债表!B$47,"")</f>
        <v>0.45205560615962465</v>
      </c>
      <c r="C89" s="251">
        <f>IF(预测资产负债表!C89&lt;&gt;"",预测资产负债表!C89/预测资产负债表!C$47,"")</f>
        <v>0.5254730582347612</v>
      </c>
      <c r="D89" s="251">
        <f>IF(预测资产负债表!D89&lt;&gt;"",预测资产负债表!D89/预测资产负债表!D$47,"")</f>
        <v>0.49111818547267599</v>
      </c>
      <c r="E89" s="251">
        <f>IF(预测资产负债表!E89&lt;&gt;"",预测资产负债表!E89/预测资产负债表!E$47,"")</f>
        <v>0.43410913802378448</v>
      </c>
      <c r="F89" s="251">
        <f>IF(预测资产负债表!F89&lt;&gt;"",预测资产负债表!F89/预测资产负债表!F$47,"")</f>
        <v>0.39019012811901338</v>
      </c>
      <c r="G89" s="251">
        <f>IF(预测资产负债表!G89&lt;&gt;"",预测资产负债表!G89/预测资产负债表!G$47,"")</f>
        <v>0.31414380182510576</v>
      </c>
    </row>
    <row r="90" spans="1:7">
      <c r="A90" s="102" t="s">
        <v>4</v>
      </c>
      <c r="B90" s="251" t="str">
        <f>IF(预测资产负债表!B90&lt;&gt;"",预测资产负债表!B90/预测资产负债表!B$47,"")</f>
        <v/>
      </c>
      <c r="C90" s="251" t="str">
        <f>IF(预测资产负债表!C90&lt;&gt;"",预测资产负债表!C90/预测资产负债表!C$47,"")</f>
        <v/>
      </c>
      <c r="D90" s="251" t="str">
        <f>IF(预测资产负债表!D90&lt;&gt;"",预测资产负债表!D90/预测资产负债表!D$47,"")</f>
        <v/>
      </c>
      <c r="E90" s="251" t="str">
        <f>IF(预测资产负债表!E90&lt;&gt;"",预测资产负债表!E90/预测资产负债表!E$47,"")</f>
        <v/>
      </c>
      <c r="F90" s="251" t="str">
        <f>IF(预测资产负债表!F90&lt;&gt;"",预测资产负债表!F90/预测资产负债表!F$47,"")</f>
        <v/>
      </c>
      <c r="G90" s="251" t="str">
        <f>IF(预测资产负债表!G90&lt;&gt;"",预测资产负债表!G90/预测资产负债表!G$47,"")</f>
        <v/>
      </c>
    </row>
    <row r="91" spans="1:7">
      <c r="A91" s="102" t="s">
        <v>61</v>
      </c>
      <c r="B91" s="251">
        <f>IF(预测资产负债表!B91&lt;&gt;"",预测资产负债表!B91/预测资产负债表!B$47,"")</f>
        <v>7.3197305162436416E-2</v>
      </c>
      <c r="C91" s="251">
        <f>IF(预测资产负债表!C91&lt;&gt;"",预测资产负债表!C91/预测资产负债表!C$47,"")</f>
        <v>5.4240765873601451E-2</v>
      </c>
      <c r="D91" s="251">
        <f>IF(预测资产负债表!D91&lt;&gt;"",预测资产负债表!D91/预测资产负债表!D$47,"")</f>
        <v>4.4064349044605905E-2</v>
      </c>
      <c r="E91" s="251">
        <f>IF(预测资产负债表!E91&lt;&gt;"",预测资产负债表!E91/预测资产负债表!E$47,"")</f>
        <v>4.2168891780736205E-2</v>
      </c>
      <c r="F91" s="251">
        <f>IF(预测资产负债表!F91&lt;&gt;"",预测资产负债表!F91/预测资产负债表!F$47,"")</f>
        <v>3.9602640665604996E-2</v>
      </c>
      <c r="G91" s="251">
        <f>IF(预测资产负债表!G91&lt;&gt;"",预测资产负债表!G91/预测资产负债表!G$47,"")</f>
        <v>3.9452720328357248E-2</v>
      </c>
    </row>
    <row r="92" spans="1:7">
      <c r="A92" s="102" t="s">
        <v>694</v>
      </c>
      <c r="B92" s="251">
        <f>IF(预测资产负债表!B92&lt;&gt;"",预测资产负债表!B92/预测资产负债表!B$47,"")</f>
        <v>0</v>
      </c>
      <c r="C92" s="251">
        <f>IF(预测资产负债表!C92&lt;&gt;"",预测资产负债表!C92/预测资产负债表!C$47,"")</f>
        <v>0</v>
      </c>
      <c r="D92" s="251">
        <f>IF(预测资产负债表!D92&lt;&gt;"",预测资产负债表!D92/预测资产负债表!D$47,"")</f>
        <v>0</v>
      </c>
      <c r="E92" s="251">
        <f>IF(预测资产负债表!E92&lt;&gt;"",预测资产负债表!E92/预测资产负债表!E$47,"")</f>
        <v>0</v>
      </c>
      <c r="F92" s="251">
        <f>IF(预测资产负债表!F92&lt;&gt;"",预测资产负债表!F92/预测资产负债表!F$47,"")</f>
        <v>0</v>
      </c>
      <c r="G92" s="251">
        <f>IF(预测资产负债表!G92&lt;&gt;"",预测资产负债表!G92/预测资产负债表!G$47,"")</f>
        <v>0</v>
      </c>
    </row>
    <row r="93" spans="1:7">
      <c r="A93" s="102" t="s">
        <v>1024</v>
      </c>
      <c r="B93" s="251">
        <f>IF(预测资产负债表!B93&lt;&gt;"",预测资产负债表!B93/预测资产负债表!B$47,"")</f>
        <v>0</v>
      </c>
      <c r="C93" s="251">
        <f>IF(预测资产负债表!C93&lt;&gt;"",预测资产负债表!C93/预测资产负债表!C$47,"")</f>
        <v>0</v>
      </c>
      <c r="D93" s="251">
        <f>IF(预测资产负债表!D93&lt;&gt;"",预测资产负债表!D93/预测资产负债表!D$47,"")</f>
        <v>0</v>
      </c>
      <c r="E93" s="251">
        <f>IF(预测资产负债表!E93&lt;&gt;"",预测资产负债表!E93/预测资产负债表!E$47,"")</f>
        <v>0</v>
      </c>
      <c r="F93" s="251">
        <f>IF(预测资产负债表!F93&lt;&gt;"",预测资产负债表!F93/预测资产负债表!F$47,"")</f>
        <v>0</v>
      </c>
      <c r="G93" s="251">
        <f>IF(预测资产负债表!G93&lt;&gt;"",预测资产负债表!G93/预测资产负债表!G$47,"")</f>
        <v>0</v>
      </c>
    </row>
    <row r="94" spans="1:7">
      <c r="A94" s="102" t="s">
        <v>1025</v>
      </c>
      <c r="B94" s="251">
        <f>IF(预测资产负债表!B94&lt;&gt;"",预测资产负债表!B94/预测资产负债表!B$47,"")</f>
        <v>0</v>
      </c>
      <c r="C94" s="251">
        <f>IF(预测资产负债表!C94&lt;&gt;"",预测资产负债表!C94/预测资产负债表!C$47,"")</f>
        <v>0</v>
      </c>
      <c r="D94" s="251">
        <f>IF(预测资产负债表!D94&lt;&gt;"",预测资产负债表!D94/预测资产负债表!D$47,"")</f>
        <v>0</v>
      </c>
      <c r="E94" s="251">
        <f>IF(预测资产负债表!E94&lt;&gt;"",预测资产负债表!E94/预测资产负债表!E$47,"")</f>
        <v>0</v>
      </c>
      <c r="F94" s="251">
        <f>IF(预测资产负债表!F94&lt;&gt;"",预测资产负债表!F94/预测资产负债表!F$47,"")</f>
        <v>0</v>
      </c>
      <c r="G94" s="251">
        <f>IF(预测资产负债表!G94&lt;&gt;"",预测资产负债表!G94/预测资产负债表!G$47,"")</f>
        <v>0</v>
      </c>
    </row>
    <row r="95" spans="1:7">
      <c r="A95" s="102" t="s">
        <v>62</v>
      </c>
      <c r="B95" s="251">
        <f>IF(预测资产负债表!B95&lt;&gt;"",预测资产负债表!B95/预测资产负债表!B$47,"")</f>
        <v>2.3872931405948383E-2</v>
      </c>
      <c r="C95" s="251">
        <f>IF(预测资产负债表!C95&lt;&gt;"",预测资产负债表!C95/预测资产负债表!C$47,"")</f>
        <v>8.2132716262488022E-3</v>
      </c>
      <c r="D95" s="251">
        <f>IF(预测资产负债表!D95&lt;&gt;"",预测资产负债表!D95/预测资产负债表!D$47,"")</f>
        <v>1.0318308449390903E-2</v>
      </c>
      <c r="E95" s="251">
        <f>IF(预测资产负债表!E95&lt;&gt;"",预测资产负债表!E95/预测资产负债表!E$47,"")</f>
        <v>9.5854841276718748E-3</v>
      </c>
      <c r="F95" s="251">
        <f>IF(预测资产负债表!F95&lt;&gt;"",预测资产负债表!F95/预测资产负债表!F$47,"")</f>
        <v>9.0021451236587842E-3</v>
      </c>
      <c r="G95" s="251">
        <f>IF(预测资产负债表!G95&lt;&gt;"",预测资产负债表!G95/预测资产负债表!G$47,"")</f>
        <v>8.9680664710687259E-3</v>
      </c>
    </row>
    <row r="96" spans="1:7">
      <c r="A96" s="102" t="s">
        <v>63</v>
      </c>
      <c r="B96" s="251">
        <f>IF(预测资产负债表!B96&lt;&gt;"",预测资产负债表!B96/预测资产负债表!B$47,"")</f>
        <v>0</v>
      </c>
      <c r="C96" s="251">
        <f>IF(预测资产负债表!C96&lt;&gt;"",预测资产负债表!C96/预测资产负债表!C$47,"")</f>
        <v>6.5504040743331465E-3</v>
      </c>
      <c r="D96" s="251">
        <f>IF(预测资产负债表!D96&lt;&gt;"",预测资产负债表!D96/预测资产负债表!D$47,"")</f>
        <v>5.0629837063349637E-3</v>
      </c>
      <c r="E96" s="251">
        <f>IF(预测资产负债表!E96&lt;&gt;"",预测资产负债表!E96/预测资产负债表!E$47,"")</f>
        <v>4.9194379241366245E-3</v>
      </c>
      <c r="F96" s="251">
        <f>IF(预测资产负债表!F96&lt;&gt;"",预测资产负债表!F96/预测资产负债表!F$47,"")</f>
        <v>4.6200581556504732E-3</v>
      </c>
      <c r="G96" s="251">
        <f>IF(预测资产负债表!G96&lt;&gt;"",预测资产负债表!G96/预测资产负债表!G$47,"")</f>
        <v>4.6025683957466373E-3</v>
      </c>
    </row>
    <row r="97" spans="1:7">
      <c r="A97" s="49" t="s">
        <v>689</v>
      </c>
      <c r="B97" s="251">
        <f>IF(预测资产负债表!B97&lt;&gt;"",预测资产负债表!B97/预测资产负债表!B$47,"")</f>
        <v>2.1867691834378912E-4</v>
      </c>
      <c r="C97" s="251">
        <f>IF(预测资产负债表!C97&lt;&gt;"",预测资产负债表!C97/预测资产负债表!C$47,"")</f>
        <v>1.6106130580497479E-4</v>
      </c>
      <c r="D97" s="251">
        <f>IF(预测资产负债表!D97&lt;&gt;"",预测资产负债表!D97/预测资产负债表!D$47,"")</f>
        <v>1.374757883711885E-4</v>
      </c>
      <c r="E97" s="251">
        <f>IF(预测资产负债表!E97&lt;&gt;"",预测资产负债表!E97/预测资产负债表!E$47,"")</f>
        <v>0</v>
      </c>
      <c r="F97" s="251">
        <f>IF(预测资产负债表!F97&lt;&gt;"",预测资产负债表!F97/预测资产负债表!F$47,"")</f>
        <v>0</v>
      </c>
      <c r="G97" s="251">
        <f>IF(预测资产负债表!G97&lt;&gt;"",预测资产负债表!G97/预测资产负债表!G$47,"")</f>
        <v>0</v>
      </c>
    </row>
    <row r="98" spans="1:7">
      <c r="A98" s="49" t="s">
        <v>287</v>
      </c>
      <c r="B98" s="251">
        <f>IF(预测资产负债表!B98&lt;&gt;"",预测资产负债表!B98/预测资产负债表!B$47,"")</f>
        <v>4.9304470940325059E-3</v>
      </c>
      <c r="C98" s="251">
        <f>IF(预测资产负债表!C98&lt;&gt;"",预测资产负债表!C98/预测资产负债表!C$47,"")</f>
        <v>4.3601817732013791E-3</v>
      </c>
      <c r="D98" s="251">
        <f>IF(预测资产负债表!D98&lt;&gt;"",预测资产负债表!D98/预测资产负债表!D$47,"")</f>
        <v>4.5708049942721129E-3</v>
      </c>
      <c r="E98" s="251">
        <f>IF(预测资产负债表!E98&lt;&gt;"",预测资产负债表!E98/预测资产负债表!E$47,"")</f>
        <v>5.4677250953861717E-3</v>
      </c>
      <c r="F98" s="251">
        <f>IF(预测资产负债表!F98&lt;&gt;"",预测资产负债表!F98/预测资产负债表!F$47,"")</f>
        <v>5.1349784892807766E-3</v>
      </c>
      <c r="G98" s="251">
        <f>IF(预测资产负债表!G98&lt;&gt;"",预测资产负债表!G98/预测资产负债表!G$47,"")</f>
        <v>5.1155394394110168E-3</v>
      </c>
    </row>
    <row r="99" spans="1:7">
      <c r="A99" s="102" t="s">
        <v>64</v>
      </c>
      <c r="B99" s="251">
        <f>IF(预测资产负债表!B99&lt;&gt;"",预测资产负债表!B99/预测资产负债表!B$47,"")</f>
        <v>3.9884538422318982E-2</v>
      </c>
      <c r="C99" s="251">
        <f>IF(预测资产负债表!C99&lt;&gt;"",预测资产负债表!C99/预测资产负债表!C$47,"")</f>
        <v>2.9362674155977649E-2</v>
      </c>
      <c r="D99" s="251">
        <f>IF(预测资产负债表!D99&lt;&gt;"",预测资产负债表!D99/预测资产负债表!D$47,"")</f>
        <v>2.1224697019535325E-2</v>
      </c>
      <c r="E99" s="251">
        <f>IF(预测资产负债表!E99&lt;&gt;"",预测资产负债表!E99/预测资产负债表!E$47,"")</f>
        <v>3.5679400087679475E-2</v>
      </c>
      <c r="F99" s="251">
        <f>IF(预测资产负债表!F99&lt;&gt;"",预测资产负债表!F99/预测资产负债表!F$47,"")</f>
        <v>4.888682517811134E-2</v>
      </c>
      <c r="G99" s="251">
        <f>IF(预测资产负债表!G99&lt;&gt;"",预测资产负债表!G99/预测资产负债表!G$47,"")</f>
        <v>6.4080052600277396E-2</v>
      </c>
    </row>
    <row r="100" spans="1:7">
      <c r="A100" s="102" t="s">
        <v>65</v>
      </c>
      <c r="B100" s="251">
        <f>IF(预测资产负债表!B100&lt;&gt;"",预测资产负债表!B100/预测资产负债表!B$47,"")</f>
        <v>0</v>
      </c>
      <c r="C100" s="251">
        <f>IF(预测资产负债表!C100&lt;&gt;"",预测资产负债表!C100/预测资产负债表!C$47,"")</f>
        <v>0</v>
      </c>
      <c r="D100" s="251">
        <f>IF(预测资产负债表!D100&lt;&gt;"",预测资产负债表!D100/预测资产负债表!D$47,"")</f>
        <v>0</v>
      </c>
      <c r="E100" s="251">
        <f>IF(预测资产负债表!E100&lt;&gt;"",预测资产负债表!E100/预测资产负债表!E$47,"")</f>
        <v>0</v>
      </c>
      <c r="F100" s="251">
        <f>IF(预测资产负债表!F100&lt;&gt;"",预测资产负债表!F100/预测资产负债表!F$47,"")</f>
        <v>0</v>
      </c>
      <c r="G100" s="251">
        <f>IF(预测资产负债表!G100&lt;&gt;"",预测资产负债表!G100/预测资产负债表!G$47,"")</f>
        <v>0</v>
      </c>
    </row>
    <row r="101" spans="1:7">
      <c r="A101" s="102" t="s">
        <v>66</v>
      </c>
      <c r="B101" s="251">
        <f>IF(预测资产负债表!B101&lt;&gt;"",预测资产负债表!B101/预测资产负债表!B$47,"")</f>
        <v>0.3832304417395202</v>
      </c>
      <c r="C101" s="251">
        <f>IF(预测资产负债表!C101&lt;&gt;"",预测资产负债表!C101/预测资产负债表!C$47,"")</f>
        <v>0.37368341029443713</v>
      </c>
      <c r="D101" s="251">
        <f>IF(预测资产负债表!D101&lt;&gt;"",预测资产负债表!D101/预测资产负债表!D$47,"")</f>
        <v>0.41906908819656591</v>
      </c>
      <c r="E101" s="251">
        <f>IF(预测资产负债表!E101&lt;&gt;"",预测资产负债表!E101/预测资产负债表!E$47,"")</f>
        <v>0.46251270661841953</v>
      </c>
      <c r="F101" s="251">
        <f>IF(预测资产负债表!F101&lt;&gt;"",预测资产负债表!F101/预测资产负债表!F$47,"")</f>
        <v>0.49588079645596678</v>
      </c>
      <c r="G101" s="251">
        <f>IF(预测资产负债表!G101&lt;&gt;"",预测资产负债表!G101/预测资产负债表!G$47,"")</f>
        <v>0.55551675925897115</v>
      </c>
    </row>
    <row r="102" spans="1:7">
      <c r="A102" s="102" t="s">
        <v>67</v>
      </c>
      <c r="B102" s="251">
        <f>IF(预测资产负债表!B102&lt;&gt;"",预测资产负债表!B102/预测资产负债表!B$47,"")</f>
        <v>0</v>
      </c>
      <c r="C102" s="251">
        <f>IF(预测资产负债表!C102&lt;&gt;"",预测资产负债表!C102/预测资产负债表!C$47,"")</f>
        <v>0</v>
      </c>
      <c r="D102" s="251">
        <f>IF(预测资产负债表!D102&lt;&gt;"",预测资产负债表!D102/预测资产负债表!D$47,"")</f>
        <v>0</v>
      </c>
      <c r="E102" s="251">
        <f>IF(预测资产负债表!E102&lt;&gt;"",预测资产负债表!E102/预测资产负债表!E$47,"")</f>
        <v>0</v>
      </c>
      <c r="F102" s="251">
        <f>IF(预测资产负债表!F102&lt;&gt;"",预测资产负债表!F102/预测资产负债表!F$47,"")</f>
        <v>0</v>
      </c>
      <c r="G102" s="251">
        <f>IF(预测资产负债表!G102&lt;&gt;"",预测资产负债表!G102/预测资产负债表!G$47,"")</f>
        <v>0</v>
      </c>
    </row>
    <row r="103" spans="1:7">
      <c r="A103" s="102" t="s">
        <v>68</v>
      </c>
      <c r="B103" s="251">
        <f>IF(预测资产负债表!B103&lt;&gt;"",预测资产负债表!B103/预测资产负债表!B$47,"")</f>
        <v>0</v>
      </c>
      <c r="C103" s="251">
        <f>IF(预测资产负债表!C103&lt;&gt;"",预测资产负债表!C103/预测资产负债表!C$47,"")</f>
        <v>0</v>
      </c>
      <c r="D103" s="251">
        <f>IF(预测资产负债表!D103&lt;&gt;"",预测资产负债表!D103/预测资产负债表!D$47,"")</f>
        <v>0</v>
      </c>
      <c r="E103" s="251">
        <f>IF(预测资产负债表!E103&lt;&gt;"",预测资产负债表!E103/预测资产负债表!E$47,"")</f>
        <v>0</v>
      </c>
      <c r="F103" s="251">
        <f>IF(预测资产负债表!F103&lt;&gt;"",预测资产负债表!F103/预测资产负债表!F$47,"")</f>
        <v>0</v>
      </c>
      <c r="G103" s="251">
        <f>IF(预测资产负债表!G103&lt;&gt;"",预测资产负债表!G103/预测资产负债表!G$47,"")</f>
        <v>0</v>
      </c>
    </row>
    <row r="104" spans="1:7">
      <c r="A104" s="323" t="s">
        <v>159</v>
      </c>
      <c r="B104" s="251">
        <f>IF(预测资产负债表!B104&lt;&gt;"",预测资产负债表!B104/预测资产负债表!B$47,"")</f>
        <v>0.52533434074260033</v>
      </c>
      <c r="C104" s="251">
        <f>IF(预测资产负债表!C104&lt;&gt;"",预测资产负债表!C104/预测资产负债表!C$47,"")</f>
        <v>0.46347096095493823</v>
      </c>
      <c r="D104" s="251">
        <f>IF(预测资产负债表!D104&lt;&gt;"",预测资产负债表!D104/预测资产负债表!D$47,"")</f>
        <v>0.49432173978640637</v>
      </c>
      <c r="E104" s="251">
        <f>IF(预测资产负债表!E104&lt;&gt;"",预测资产负债表!E104/预测资产负债表!E$47,"")</f>
        <v>0.55049476978575662</v>
      </c>
      <c r="F104" s="251">
        <f>IF(预测资产负债表!F104&lt;&gt;"",预测资产负债表!F104/预测资产负债表!F$47,"")</f>
        <v>0.59388732775697217</v>
      </c>
      <c r="G104" s="251">
        <f>IF(预测资产负债表!G104&lt;&gt;"",预测资产负债表!G104/预测资产负债表!G$47,"")</f>
        <v>0.66853056970233893</v>
      </c>
    </row>
    <row r="105" spans="1:7">
      <c r="A105" s="323" t="s">
        <v>69</v>
      </c>
      <c r="B105" s="251">
        <f>IF(预测资产负债表!B105&lt;&gt;"",预测资产负债表!B105/预测资产负债表!B$47,"")</f>
        <v>2.2610053097775203E-2</v>
      </c>
      <c r="C105" s="251">
        <f>IF(预测资产负债表!C105&lt;&gt;"",预测资产负债表!C105/预测资产负债表!C$47,"")</f>
        <v>1.105598081030046E-2</v>
      </c>
      <c r="D105" s="251">
        <f>IF(预测资产负债表!D105&lt;&gt;"",预测资产负债表!D105/预测资产负债表!D$47,"")</f>
        <v>1.4560074740917511E-2</v>
      </c>
      <c r="E105" s="251">
        <f>IF(预测资产负债表!E105&lt;&gt;"",预测资产负债表!E105/预测资产负债表!E$47,"")</f>
        <v>1.5396092190458888E-2</v>
      </c>
      <c r="F105" s="251">
        <f>IF(预测资产负债表!F105&lt;&gt;"",预测资产负债表!F105/预测资产负债表!F$47,"")</f>
        <v>1.5922544124014486E-2</v>
      </c>
      <c r="G105" s="251">
        <f>IF(预测资产负债表!G105&lt;&gt;"",预测资产负债表!G105/预测资产负债表!G$47,"")</f>
        <v>1.7325628472555442E-2</v>
      </c>
    </row>
    <row r="106" spans="1:7">
      <c r="A106" s="323" t="s">
        <v>70</v>
      </c>
      <c r="B106" s="251">
        <f>IF(预测资产负债表!B106&lt;&gt;"",预测资产负债表!B106/预测资产负债表!B$47,"")</f>
        <v>0.54794439384037541</v>
      </c>
      <c r="C106" s="251">
        <f>IF(预测资产负债表!C106&lt;&gt;"",预测资产负债表!C106/预测资产负债表!C$47,"")</f>
        <v>0.47452694176523869</v>
      </c>
      <c r="D106" s="251">
        <f>IF(预测资产负债表!D106&lt;&gt;"",预测资产负债表!D106/预测资产负债表!D$47,"")</f>
        <v>0.50888181452732395</v>
      </c>
      <c r="E106" s="251">
        <f>IF(预测资产负债表!E106&lt;&gt;"",预测资产负债表!E106/预测资产负债表!E$47,"")</f>
        <v>0.56589086197621552</v>
      </c>
      <c r="F106" s="251">
        <f>IF(预测资产负债表!F106&lt;&gt;"",预测资产负债表!F106/预测资产负债表!F$47,"")</f>
        <v>0.60980987188098656</v>
      </c>
      <c r="G106" s="251">
        <f>IF(预测资产负债表!G106&lt;&gt;"",预测资产负债表!G106/预测资产负债表!G$47,"")</f>
        <v>0.68585619817489429</v>
      </c>
    </row>
    <row r="107" spans="1:7">
      <c r="A107" s="98" t="s">
        <v>71</v>
      </c>
      <c r="B107" s="251">
        <f>IF(预测资产负债表!B107&lt;&gt;"",预测资产负债表!B107/预测资产负债表!B$47,"")</f>
        <v>1.0000000000000002</v>
      </c>
      <c r="C107" s="251">
        <f>IF(预测资产负债表!C107&lt;&gt;"",预测资产负债表!C107/预测资产负债表!C$47,"")</f>
        <v>1</v>
      </c>
      <c r="D107" s="251">
        <f>IF(预测资产负债表!D107&lt;&gt;"",预测资产负债表!D107/预测资产负债表!D$47,"")</f>
        <v>0.99999999999999978</v>
      </c>
      <c r="E107" s="251">
        <f>IF(预测资产负债表!E107&lt;&gt;"",预测资产负债表!E107/预测资产负债表!E$47,"")</f>
        <v>1</v>
      </c>
      <c r="F107" s="251">
        <f>IF(预测资产负债表!F107&lt;&gt;"",预测资产负债表!F107/预测资产负债表!F$47,"")</f>
        <v>1</v>
      </c>
      <c r="G107" s="251">
        <f>IF(预测资产负债表!G107&lt;&gt;"",预测资产负债表!G107/预测资产负债表!G$47,"")</f>
        <v>1.0000000000000002</v>
      </c>
    </row>
    <row r="110" spans="1:7">
      <c r="A110" s="49"/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0AEA-5626-4B73-8C23-DF103D048B41}">
  <sheetPr codeName="Sheet18"/>
  <dimension ref="A1:H46"/>
  <sheetViews>
    <sheetView topLeftCell="A25" workbookViewId="0">
      <selection activeCell="A46" sqref="A46"/>
    </sheetView>
  </sheetViews>
  <sheetFormatPr defaultRowHeight="14.25"/>
  <cols>
    <col min="1" max="1" width="47.125" style="96" bestFit="1" customWidth="1"/>
  </cols>
  <sheetData>
    <row r="1" spans="1:8" s="96" customFormat="1">
      <c r="B1" s="156" t="s">
        <v>777</v>
      </c>
      <c r="C1" s="156" t="s">
        <v>706</v>
      </c>
      <c r="D1" s="156" t="s">
        <v>1074</v>
      </c>
      <c r="E1" s="107" t="s">
        <v>776</v>
      </c>
      <c r="F1" s="107" t="s">
        <v>1003</v>
      </c>
      <c r="G1" s="107" t="s">
        <v>1075</v>
      </c>
      <c r="H1" s="97"/>
    </row>
    <row r="2" spans="1:8">
      <c r="A2" s="96" t="s">
        <v>72</v>
      </c>
      <c r="B2" s="251">
        <f>IF(预测利润表!B2&lt;&gt;0,预测利润表!B2/预测利润表!B$2,"")</f>
        <v>1</v>
      </c>
      <c r="C2" s="251">
        <f>IF(预测利润表!C2&lt;&gt;0,预测利润表!C2/预测利润表!C$2,"")</f>
        <v>1</v>
      </c>
      <c r="D2" s="251">
        <f>IF(预测利润表!D2&lt;&gt;0,预测利润表!D2/预测利润表!D$2,"")</f>
        <v>1</v>
      </c>
      <c r="E2" s="251">
        <f>IF(预测利润表!E2&lt;&gt;0,预测利润表!E2/预测利润表!E$2,"")</f>
        <v>1</v>
      </c>
      <c r="F2" s="251">
        <f>IF(预测利润表!F2&lt;&gt;0,预测利润表!F2/预测利润表!F$2,"")</f>
        <v>1</v>
      </c>
      <c r="G2" s="251">
        <f>IF(预测利润表!G2&lt;&gt;0,预测利润表!G2/预测利润表!G$2,"")</f>
        <v>1</v>
      </c>
    </row>
    <row r="3" spans="1:8">
      <c r="A3" s="96" t="s">
        <v>118</v>
      </c>
      <c r="B3" s="251">
        <f>IF(预测利润表!B3&lt;&gt;0,预测利润表!B3/预测利润表!B$2,"")</f>
        <v>1</v>
      </c>
      <c r="C3" s="251">
        <f>IF(预测利润表!C3&lt;&gt;0,预测利润表!C3/预测利润表!C$2,"")</f>
        <v>1</v>
      </c>
      <c r="D3" s="251">
        <f>IF(预测利润表!D3&lt;&gt;0,预测利润表!D3/预测利润表!D$2,"")</f>
        <v>1</v>
      </c>
      <c r="E3" s="251">
        <f>IF(预测利润表!E3&lt;&gt;0,预测利润表!E3/预测利润表!E$2,"")</f>
        <v>1</v>
      </c>
      <c r="F3" s="251">
        <f>IF(预测利润表!F3&lt;&gt;0,预测利润表!F3/预测利润表!F$2,"")</f>
        <v>1</v>
      </c>
      <c r="G3" s="251">
        <f>IF(预测利润表!G3&lt;&gt;0,预测利润表!G3/预测利润表!G$2,"")</f>
        <v>1</v>
      </c>
    </row>
    <row r="4" spans="1:8">
      <c r="A4" s="96" t="s">
        <v>119</v>
      </c>
      <c r="B4" s="251" t="str">
        <f>IF(预测利润表!B4&lt;&gt;0,预测利润表!B4/预测利润表!B$2,"")</f>
        <v/>
      </c>
      <c r="C4" s="251" t="str">
        <f>IF(预测利润表!C4&lt;&gt;0,预测利润表!C4/预测利润表!C$2,"")</f>
        <v/>
      </c>
      <c r="D4" s="251" t="str">
        <f>IF(预测利润表!D4&lt;&gt;0,预测利润表!D4/预测利润表!D$2,"")</f>
        <v/>
      </c>
      <c r="E4" s="251" t="str">
        <f>IF(预测利润表!E4&lt;&gt;0,预测利润表!E4/预测利润表!E$2,"")</f>
        <v/>
      </c>
      <c r="F4" s="251" t="str">
        <f>IF(预测利润表!F4&lt;&gt;0,预测利润表!F4/预测利润表!F$2,"")</f>
        <v/>
      </c>
      <c r="G4" s="251" t="str">
        <f>IF(预测利润表!G4&lt;&gt;0,预测利润表!G4/预测利润表!G$2,"")</f>
        <v/>
      </c>
    </row>
    <row r="5" spans="1:8">
      <c r="A5" s="96" t="s">
        <v>120</v>
      </c>
      <c r="B5" s="251" t="str">
        <f>IF(预测利润表!B5&lt;&gt;0,预测利润表!B5/预测利润表!B$2,"")</f>
        <v/>
      </c>
      <c r="C5" s="251" t="str">
        <f>IF(预测利润表!C5&lt;&gt;0,预测利润表!C5/预测利润表!C$2,"")</f>
        <v/>
      </c>
      <c r="D5" s="251" t="str">
        <f>IF(预测利润表!D5&lt;&gt;0,预测利润表!D5/预测利润表!D$2,"")</f>
        <v/>
      </c>
      <c r="E5" s="251" t="str">
        <f>IF(预测利润表!E5&lt;&gt;0,预测利润表!E5/预测利润表!E$2,"")</f>
        <v/>
      </c>
      <c r="F5" s="251" t="str">
        <f>IF(预测利润表!F5&lt;&gt;0,预测利润表!F5/预测利润表!F$2,"")</f>
        <v/>
      </c>
      <c r="G5" s="251" t="str">
        <f>IF(预测利润表!G5&lt;&gt;0,预测利润表!G5/预测利润表!G$2,"")</f>
        <v/>
      </c>
    </row>
    <row r="6" spans="1:8">
      <c r="A6" s="96" t="s">
        <v>121</v>
      </c>
      <c r="B6" s="251" t="str">
        <f>IF(预测利润表!B6&lt;&gt;0,预测利润表!B6/预测利润表!B$2,"")</f>
        <v/>
      </c>
      <c r="C6" s="251" t="str">
        <f>IF(预测利润表!C6&lt;&gt;0,预测利润表!C6/预测利润表!C$2,"")</f>
        <v/>
      </c>
      <c r="D6" s="251" t="str">
        <f>IF(预测利润表!D6&lt;&gt;0,预测利润表!D6/预测利润表!D$2,"")</f>
        <v/>
      </c>
      <c r="E6" s="251" t="str">
        <f>IF(预测利润表!E6&lt;&gt;0,预测利润表!E6/预测利润表!E$2,"")</f>
        <v/>
      </c>
      <c r="F6" s="251" t="str">
        <f>IF(预测利润表!F6&lt;&gt;0,预测利润表!F6/预测利润表!F$2,"")</f>
        <v/>
      </c>
      <c r="G6" s="251" t="str">
        <f>IF(预测利润表!G6&lt;&gt;0,预测利润表!G6/预测利润表!G$2,"")</f>
        <v/>
      </c>
    </row>
    <row r="7" spans="1:8">
      <c r="A7" s="98" t="s">
        <v>73</v>
      </c>
      <c r="B7" s="251">
        <f>IF(预测利润表!B7&lt;&gt;0,预测利润表!B7/预测利润表!B$2,"")</f>
        <v>0.77094847784972731</v>
      </c>
      <c r="C7" s="251">
        <f>IF(预测利润表!C7&lt;&gt;0,预测利润表!C7/预测利润表!C$2,"")</f>
        <v>0.76160594210717314</v>
      </c>
      <c r="D7" s="251">
        <f>IF(预测利润表!D7&lt;&gt;0,预测利润表!D7/预测利润表!D$2,"")</f>
        <v>0.6992183245065513</v>
      </c>
      <c r="E7" s="251">
        <f>IF(预测利润表!E7&lt;&gt;0,预测利润表!E7/预测利润表!E$2,"")</f>
        <v>0.71980558457158961</v>
      </c>
      <c r="F7" s="251">
        <f>IF(预测利润表!F7&lt;&gt;0,预测利润表!F7/预测利润表!F$2,"")</f>
        <v>0.71981738016310637</v>
      </c>
      <c r="G7" s="251">
        <f>IF(预测利润表!G7&lt;&gt;0,预测利润表!G7/预测利润表!G$2,"")</f>
        <v>0.71983784348286617</v>
      </c>
    </row>
    <row r="8" spans="1:8">
      <c r="A8" s="96" t="s">
        <v>122</v>
      </c>
      <c r="B8" s="251">
        <f>IF(预测利润表!B8&lt;&gt;0,预测利润表!B8/预测利润表!B$2,"")</f>
        <v>0.3378654668562413</v>
      </c>
      <c r="C8" s="251">
        <f>IF(预测利润表!C8&lt;&gt;0,预测利润表!C8/预测利润表!C$2,"")</f>
        <v>0.28078221330387421</v>
      </c>
      <c r="D8" s="251">
        <f>IF(预测利润表!D8&lt;&gt;0,预测利润表!D8/预测利润表!D$2,"")</f>
        <v>0.27845363336839096</v>
      </c>
      <c r="E8" s="251">
        <f>IF(预测利润表!E8&lt;&gt;0,预测利润表!E8/预测利润表!E$2,"")</f>
        <v>0.29903377117616881</v>
      </c>
      <c r="F8" s="251">
        <f>IF(预测利润表!F8&lt;&gt;0,预测利润表!F8/预测利润表!F$2,"")</f>
        <v>0.29903377117616881</v>
      </c>
      <c r="G8" s="251">
        <f>IF(预测利润表!G8&lt;&gt;0,预测利润表!G8/预测利润表!G$2,"")</f>
        <v>0.29903377117616881</v>
      </c>
    </row>
    <row r="9" spans="1:8">
      <c r="A9" s="96" t="s">
        <v>123</v>
      </c>
      <c r="B9" s="251" t="str">
        <f>IF(预测利润表!B9&lt;&gt;0,预测利润表!B9/预测利润表!B$2,"")</f>
        <v/>
      </c>
      <c r="C9" s="251" t="str">
        <f>IF(预测利润表!C9&lt;&gt;0,预测利润表!C9/预测利润表!C$2,"")</f>
        <v/>
      </c>
      <c r="D9" s="251" t="str">
        <f>IF(预测利润表!D9&lt;&gt;0,预测利润表!D9/预测利润表!D$2,"")</f>
        <v/>
      </c>
      <c r="E9" s="251" t="str">
        <f>IF(预测利润表!E9&lt;&gt;0,预测利润表!E9/预测利润表!E$2,"")</f>
        <v/>
      </c>
      <c r="F9" s="251" t="str">
        <f>IF(预测利润表!F9&lt;&gt;0,预测利润表!F9/预测利润表!F$2,"")</f>
        <v/>
      </c>
      <c r="G9" s="251" t="str">
        <f>IF(预测利润表!G9&lt;&gt;0,预测利润表!G9/预测利润表!G$2,"")</f>
        <v/>
      </c>
    </row>
    <row r="10" spans="1:8">
      <c r="A10" s="96" t="s">
        <v>124</v>
      </c>
      <c r="B10" s="251" t="str">
        <f>IF(预测利润表!B10&lt;&gt;0,预测利润表!B10/预测利润表!B$2,"")</f>
        <v/>
      </c>
      <c r="C10" s="251" t="str">
        <f>IF(预测利润表!C10&lt;&gt;0,预测利润表!C10/预测利润表!C$2,"")</f>
        <v/>
      </c>
      <c r="D10" s="251" t="str">
        <f>IF(预测利润表!D10&lt;&gt;0,预测利润表!D10/预测利润表!D$2,"")</f>
        <v/>
      </c>
      <c r="E10" s="251" t="str">
        <f>IF(预测利润表!E10&lt;&gt;0,预测利润表!E10/预测利润表!E$2,"")</f>
        <v/>
      </c>
      <c r="F10" s="251" t="str">
        <f>IF(预测利润表!F10&lt;&gt;0,预测利润表!F10/预测利润表!F$2,"")</f>
        <v/>
      </c>
      <c r="G10" s="251" t="str">
        <f>IF(预测利润表!G10&lt;&gt;0,预测利润表!G10/预测利润表!G$2,"")</f>
        <v/>
      </c>
    </row>
    <row r="11" spans="1:8">
      <c r="A11" s="96" t="s">
        <v>125</v>
      </c>
      <c r="B11" s="251" t="str">
        <f>IF(预测利润表!B11&lt;&gt;0,预测利润表!B11/预测利润表!B$2,"")</f>
        <v/>
      </c>
      <c r="C11" s="251" t="str">
        <f>IF(预测利润表!C11&lt;&gt;0,预测利润表!C11/预测利润表!C$2,"")</f>
        <v/>
      </c>
      <c r="D11" s="251" t="str">
        <f>IF(预测利润表!D11&lt;&gt;0,预测利润表!D11/预测利润表!D$2,"")</f>
        <v/>
      </c>
      <c r="E11" s="251" t="str">
        <f>IF(预测利润表!E11&lt;&gt;0,预测利润表!E11/预测利润表!E$2,"")</f>
        <v/>
      </c>
      <c r="F11" s="251" t="str">
        <f>IF(预测利润表!F11&lt;&gt;0,预测利润表!F11/预测利润表!F$2,"")</f>
        <v/>
      </c>
      <c r="G11" s="251" t="str">
        <f>IF(预测利润表!G11&lt;&gt;0,预测利润表!G11/预测利润表!G$2,"")</f>
        <v/>
      </c>
    </row>
    <row r="12" spans="1:8">
      <c r="A12" s="96" t="s">
        <v>126</v>
      </c>
      <c r="B12" s="251" t="str">
        <f>IF(预测利润表!B12&lt;&gt;0,预测利润表!B12/预测利润表!B$2,"")</f>
        <v/>
      </c>
      <c r="C12" s="251" t="str">
        <f>IF(预测利润表!C12&lt;&gt;0,预测利润表!C12/预测利润表!C$2,"")</f>
        <v/>
      </c>
      <c r="D12" s="251" t="str">
        <f>IF(预测利润表!D12&lt;&gt;0,预测利润表!D12/预测利润表!D$2,"")</f>
        <v/>
      </c>
      <c r="E12" s="251" t="str">
        <f>IF(预测利润表!E12&lt;&gt;0,预测利润表!E12/预测利润表!E$2,"")</f>
        <v/>
      </c>
      <c r="F12" s="251" t="str">
        <f>IF(预测利润表!F12&lt;&gt;0,预测利润表!F12/预测利润表!F$2,"")</f>
        <v/>
      </c>
      <c r="G12" s="251" t="str">
        <f>IF(预测利润表!G12&lt;&gt;0,预测利润表!G12/预测利润表!G$2,"")</f>
        <v/>
      </c>
    </row>
    <row r="13" spans="1:8">
      <c r="A13" s="96" t="s">
        <v>127</v>
      </c>
      <c r="B13" s="251" t="str">
        <f>IF(预测利润表!B13&lt;&gt;0,预测利润表!B13/预测利润表!B$2,"")</f>
        <v/>
      </c>
      <c r="C13" s="251" t="str">
        <f>IF(预测利润表!C13&lt;&gt;0,预测利润表!C13/预测利润表!C$2,"")</f>
        <v/>
      </c>
      <c r="D13" s="251" t="str">
        <f>IF(预测利润表!D13&lt;&gt;0,预测利润表!D13/预测利润表!D$2,"")</f>
        <v/>
      </c>
      <c r="E13" s="251" t="str">
        <f>IF(预测利润表!E13&lt;&gt;0,预测利润表!E13/预测利润表!E$2,"")</f>
        <v/>
      </c>
      <c r="F13" s="251" t="str">
        <f>IF(预测利润表!F13&lt;&gt;0,预测利润表!F13/预测利润表!F$2,"")</f>
        <v/>
      </c>
      <c r="G13" s="251" t="str">
        <f>IF(预测利润表!G13&lt;&gt;0,预测利润表!G13/预测利润表!G$2,"")</f>
        <v/>
      </c>
    </row>
    <row r="14" spans="1:8">
      <c r="A14" s="96" t="s">
        <v>128</v>
      </c>
      <c r="B14" s="251" t="str">
        <f>IF(预测利润表!B14&lt;&gt;0,预测利润表!B14/预测利润表!B$2,"")</f>
        <v/>
      </c>
      <c r="C14" s="251" t="str">
        <f>IF(预测利润表!C14&lt;&gt;0,预测利润表!C14/预测利润表!C$2,"")</f>
        <v/>
      </c>
      <c r="D14" s="251" t="str">
        <f>IF(预测利润表!D14&lt;&gt;0,预测利润表!D14/预测利润表!D$2,"")</f>
        <v/>
      </c>
      <c r="E14" s="251" t="str">
        <f>IF(预测利润表!E14&lt;&gt;0,预测利润表!E14/预测利润表!E$2,"")</f>
        <v/>
      </c>
      <c r="F14" s="251" t="str">
        <f>IF(预测利润表!F14&lt;&gt;0,预测利润表!F14/预测利润表!F$2,"")</f>
        <v/>
      </c>
      <c r="G14" s="251" t="str">
        <f>IF(预测利润表!G14&lt;&gt;0,预测利润表!G14/预测利润表!G$2,"")</f>
        <v/>
      </c>
    </row>
    <row r="15" spans="1:8">
      <c r="A15" s="96" t="s">
        <v>129</v>
      </c>
      <c r="B15" s="251" t="str">
        <f>IF(预测利润表!B15&lt;&gt;0,预测利润表!B15/预测利润表!B$2,"")</f>
        <v/>
      </c>
      <c r="C15" s="251" t="str">
        <f>IF(预测利润表!C15&lt;&gt;0,预测利润表!C15/预测利润表!C$2,"")</f>
        <v/>
      </c>
      <c r="D15" s="251" t="str">
        <f>IF(预测利润表!D15&lt;&gt;0,预测利润表!D15/预测利润表!D$2,"")</f>
        <v/>
      </c>
      <c r="E15" s="251" t="str">
        <f>IF(预测利润表!E15&lt;&gt;0,预测利润表!E15/预测利润表!E$2,"")</f>
        <v/>
      </c>
      <c r="F15" s="251" t="str">
        <f>IF(预测利润表!F15&lt;&gt;0,预测利润表!F15/预测利润表!F$2,"")</f>
        <v/>
      </c>
      <c r="G15" s="251" t="str">
        <f>IF(预测利润表!G15&lt;&gt;0,预测利润表!G15/预测利润表!G$2,"")</f>
        <v/>
      </c>
    </row>
    <row r="16" spans="1:8">
      <c r="A16" s="96" t="s">
        <v>130</v>
      </c>
      <c r="B16" s="251">
        <f>IF(预测利润表!B16&lt;&gt;0,预测利润表!B16/预测利润表!B$2,"")</f>
        <v>0.19138833370521099</v>
      </c>
      <c r="C16" s="251">
        <f>IF(预测利润表!C16&lt;&gt;0,预测利润表!C16/预测利润表!C$2,"")</f>
        <v>0.18967633160586048</v>
      </c>
      <c r="D16" s="251">
        <f>IF(预测利润表!D16&lt;&gt;0,预测利润表!D16/预测利润表!D$2,"")</f>
        <v>0.17893792658993737</v>
      </c>
      <c r="E16" s="251">
        <f>IF(预测利润表!E16&lt;&gt;0,预测利润表!E16/预测利润表!E$2,"")</f>
        <v>0.17893792658993737</v>
      </c>
      <c r="F16" s="251">
        <f>IF(预测利润表!F16&lt;&gt;0,预测利润表!F16/预测利润表!F$2,"")</f>
        <v>0.17893792658993737</v>
      </c>
      <c r="G16" s="251">
        <f>IF(预测利润表!G16&lt;&gt;0,预测利润表!G16/预测利润表!G$2,"")</f>
        <v>0.17893792658993737</v>
      </c>
    </row>
    <row r="17" spans="1:7">
      <c r="A17" s="96" t="s">
        <v>131</v>
      </c>
      <c r="B17" s="251">
        <f>IF(预测利润表!B17&lt;&gt;0,预测利润表!B17/预测利润表!B$2,"")</f>
        <v>0.1734164711264044</v>
      </c>
      <c r="C17" s="251">
        <f>IF(预测利润表!C17&lt;&gt;0,预测利润表!C17/预测利润表!C$2,"")</f>
        <v>0.21727880891108553</v>
      </c>
      <c r="D17" s="251">
        <f>IF(预测利润表!D17&lt;&gt;0,预测利润表!D17/预测利润表!D$2,"")</f>
        <v>0.16270146896579754</v>
      </c>
      <c r="E17" s="251">
        <f>IF(预测利润表!E17&lt;&gt;0,预测利润表!E17/预测利润表!E$2,"")</f>
        <v>0.16270146896579754</v>
      </c>
      <c r="F17" s="251">
        <f>IF(预测利润表!F17&lt;&gt;0,预测利润表!F17/预测利润表!F$2,"")</f>
        <v>0.16270146896579754</v>
      </c>
      <c r="G17" s="251">
        <f>IF(预测利润表!G17&lt;&gt;0,预测利润表!G17/预测利润表!G$2,"")</f>
        <v>0.16270146896579754</v>
      </c>
    </row>
    <row r="18" spans="1:7">
      <c r="A18" s="96" t="s">
        <v>132</v>
      </c>
      <c r="B18" s="251">
        <f>IF(预测利润表!B18&lt;&gt;0,预测利润表!B18/预测利润表!B$2,"")</f>
        <v>6.6982948845866058E-2</v>
      </c>
      <c r="C18" s="251">
        <f>IF(预测利润表!C18&lt;&gt;0,预测利润表!C18/预测利润表!C$2,"")</f>
        <v>7.2003142350809207E-2</v>
      </c>
      <c r="D18" s="251">
        <f>IF(预测利润表!D18&lt;&gt;0,预测利润表!D18/预测利润表!D$2,"")</f>
        <v>7.7848190601295025E-2</v>
      </c>
      <c r="E18" s="251">
        <f>IF(预测利润表!E18&lt;&gt;0,预测利润表!E18/预测利润表!E$2,"")</f>
        <v>7.7848190601295025E-2</v>
      </c>
      <c r="F18" s="251">
        <f>IF(预测利润表!F18&lt;&gt;0,预测利润表!F18/预测利润表!F$2,"")</f>
        <v>7.7848190601295025E-2</v>
      </c>
      <c r="G18" s="251">
        <f>IF(预测利润表!G18&lt;&gt;0,预测利润表!G18/预测利润表!G$2,"")</f>
        <v>7.7848190601295025E-2</v>
      </c>
    </row>
    <row r="19" spans="1:7">
      <c r="A19" s="192" t="s">
        <v>780</v>
      </c>
      <c r="B19" s="251">
        <f>IF(预测利润表!B19&lt;&gt;0,预测利润表!B19/预测利润表!B$2,"")</f>
        <v>1.2952573160045283E-3</v>
      </c>
      <c r="C19" s="251">
        <f>IF(预测利润表!C19&lt;&gt;0,预测利润表!C19/预测利润表!C$2,"")</f>
        <v>1.8730216463502005E-3</v>
      </c>
      <c r="D19" s="251">
        <f>IF(预测利润表!D19&lt;&gt;0,预测利润表!D19/预测利润表!D$2,"")</f>
        <v>1.1913282306469728E-3</v>
      </c>
      <c r="E19" s="251">
        <f>IF(预测利润表!E19&lt;&gt;0,预测利润表!E19/预测利润表!E$2,"")</f>
        <v>1.1913282306469731E-3</v>
      </c>
      <c r="F19" s="251">
        <f>IF(预测利润表!F19&lt;&gt;0,预测利润表!F19/预测利润表!F$2,"")</f>
        <v>1.1913282306469728E-3</v>
      </c>
      <c r="G19" s="251">
        <f>IF(预测利润表!G19&lt;&gt;0,预测利润表!G19/预测利润表!G$2,"")</f>
        <v>1.1913282306469728E-3</v>
      </c>
    </row>
    <row r="20" spans="1:7">
      <c r="A20" s="96" t="s">
        <v>133</v>
      </c>
      <c r="B20" s="251" t="str">
        <f>IF(预测利润表!B20&lt;&gt;0,预测利润表!B20/预测利润表!B$2,"")</f>
        <v/>
      </c>
      <c r="C20" s="251">
        <f>IF(预测利润表!C20&lt;&gt;0,预测利润表!C20/预测利润表!C$2,"")</f>
        <v>-7.5757108065138633E-6</v>
      </c>
      <c r="D20" s="251">
        <f>IF(预测利润表!D20&lt;&gt;0,预测利润表!D20/预测利润表!D$2,"")</f>
        <v>8.5776750483505039E-5</v>
      </c>
      <c r="E20" s="251">
        <f>IF(预测利润表!E20&lt;&gt;0,预测利润表!E20/预测利润表!E$2,"")</f>
        <v>9.2899007743868256E-5</v>
      </c>
      <c r="F20" s="251">
        <f>IF(预测利润表!F20&lt;&gt;0,预测利润表!F20/预测利润表!F$2,"")</f>
        <v>1.0469459926055777E-4</v>
      </c>
      <c r="G20" s="251">
        <f>IF(预测利润表!G20&lt;&gt;0,预测利润表!G20/预测利润表!G$2,"")</f>
        <v>1.2515791902039183E-4</v>
      </c>
    </row>
    <row r="21" spans="1:7">
      <c r="A21" s="192" t="s">
        <v>779</v>
      </c>
      <c r="B21" s="251" t="str">
        <f>IF(预测利润表!B21&lt;&gt;0,预测利润表!B21/预测利润表!B$2,"")</f>
        <v/>
      </c>
      <c r="C21" s="251" t="str">
        <f>IF(预测利润表!C21&lt;&gt;0,预测利润表!C21/预测利润表!C$2,"")</f>
        <v/>
      </c>
      <c r="D21" s="251" t="str">
        <f>IF(预测利润表!D21&lt;&gt;0,预测利润表!D21/预测利润表!D$2,"")</f>
        <v/>
      </c>
      <c r="E21" s="251" t="str">
        <f>IF(预测利润表!E21&lt;&gt;0,预测利润表!E21/预测利润表!E$2,"")</f>
        <v/>
      </c>
      <c r="F21" s="251" t="str">
        <f>IF(预测利润表!F21&lt;&gt;0,预测利润表!F21/预测利润表!F$2,"")</f>
        <v/>
      </c>
      <c r="G21" s="251" t="str">
        <f>IF(预测利润表!G21&lt;&gt;0,预测利润表!G21/预测利润表!G$2,"")</f>
        <v/>
      </c>
    </row>
    <row r="22" spans="1:7">
      <c r="A22" s="96" t="s">
        <v>1004</v>
      </c>
      <c r="B22" s="251" t="str">
        <f>IF(预测利润表!B22&lt;&gt;0,预测利润表!B22/预测利润表!B$2,"")</f>
        <v/>
      </c>
      <c r="C22" s="251" t="str">
        <f>IF(预测利润表!C22&lt;&gt;0,预测利润表!C22/预测利润表!C$2,"")</f>
        <v/>
      </c>
      <c r="D22" s="251" t="str">
        <f>IF(预测利润表!D22&lt;&gt;0,预测利润表!D22/预测利润表!D$2,"")</f>
        <v/>
      </c>
      <c r="E22" s="251" t="str">
        <f>IF(预测利润表!E22&lt;&gt;0,预测利润表!E22/预测利润表!E$2,"")</f>
        <v/>
      </c>
      <c r="F22" s="251" t="str">
        <f>IF(预测利润表!F22&lt;&gt;0,预测利润表!F22/预测利润表!F$2,"")</f>
        <v/>
      </c>
      <c r="G22" s="251" t="str">
        <f>IF(预测利润表!G22&lt;&gt;0,预测利润表!G22/预测利润表!G$2,"")</f>
        <v/>
      </c>
    </row>
    <row r="23" spans="1:7">
      <c r="A23" s="192" t="s">
        <v>885</v>
      </c>
      <c r="B23" s="251" t="str">
        <f>IF(预测利润表!B23&lt;&gt;0,预测利润表!B23/预测利润表!B$2,"")</f>
        <v/>
      </c>
      <c r="C23" s="251" t="str">
        <f>IF(预测利润表!C23&lt;&gt;0,预测利润表!C23/预测利润表!C$2,"")</f>
        <v/>
      </c>
      <c r="D23" s="251" t="str">
        <f>IF(预测利润表!D23&lt;&gt;0,预测利润表!D23/预测利润表!D$2,"")</f>
        <v/>
      </c>
      <c r="E23" s="251" t="str">
        <f>IF(预测利润表!E23&lt;&gt;0,预测利润表!E23/预测利润表!E$2,"")</f>
        <v/>
      </c>
      <c r="F23" s="251" t="str">
        <f>IF(预测利润表!F23&lt;&gt;0,预测利润表!F23/预测利润表!F$2,"")</f>
        <v/>
      </c>
      <c r="G23" s="251" t="str">
        <f>IF(预测利润表!G23&lt;&gt;0,预测利润表!G23/预测利润表!G$2,"")</f>
        <v/>
      </c>
    </row>
    <row r="24" spans="1:7">
      <c r="A24" s="192" t="s">
        <v>1006</v>
      </c>
      <c r="B24" s="251">
        <f>IF(预测利润表!B24&lt;&gt;0,预测利润表!B24/预测利润表!B$2,"")</f>
        <v>1.0636825284599255E-4</v>
      </c>
      <c r="C24" s="251">
        <f>IF(预测利润表!C24&lt;&gt;0,预测利润表!C24/预测利润表!C$2,"")</f>
        <v>-8.2321353415676975E-3</v>
      </c>
      <c r="D24" s="251">
        <f>IF(预测利润表!D24&lt;&gt;0,预测利润表!D24/预测利润表!D$2,"")</f>
        <v>-3.4865285663517155E-3</v>
      </c>
      <c r="E24" s="251">
        <f>IF(预测利润表!E24&lt;&gt;0,预测利润表!E24/预测利润表!E$2,"")</f>
        <v>-3.4533915864786583E-3</v>
      </c>
      <c r="F24" s="251">
        <f>IF(预测利润表!F24&lt;&gt;0,预测利润表!F24/预测利润表!F$2,"")</f>
        <v>-3.2432302652879966E-3</v>
      </c>
      <c r="G24" s="251">
        <f>IF(预测利润表!G24&lt;&gt;0,预测利润表!G24/预测利润表!G$2,"")</f>
        <v>-3.2309526452360994E-3</v>
      </c>
    </row>
    <row r="25" spans="1:7">
      <c r="A25" s="192" t="s">
        <v>134</v>
      </c>
      <c r="B25" s="251">
        <f>IF(预测利润表!B25&lt;&gt;0,预测利润表!B25/预测利润表!B$2,"")</f>
        <v>9.3707238502115751E-5</v>
      </c>
      <c r="C25" s="251" t="str">
        <f>IF(预测利润表!C25&lt;&gt;0,预测利润表!C25/预测利润表!C$2,"")</f>
        <v/>
      </c>
      <c r="D25" s="251">
        <f>IF(预测利润表!D25&lt;&gt;0,预测利润表!D25/预测利润表!D$2,"")</f>
        <v>-4.089622164867318E-5</v>
      </c>
      <c r="E25" s="251" t="str">
        <f>IF(预测利润表!E25&lt;&gt;0,预测利润表!E25/预测利润表!E$2,"")</f>
        <v/>
      </c>
      <c r="F25" s="251" t="str">
        <f>IF(预测利润表!F25&lt;&gt;0,预测利润表!F25/预测利润表!F$2,"")</f>
        <v/>
      </c>
      <c r="G25" s="251" t="str">
        <f>IF(预测利润表!G25&lt;&gt;0,预测利润表!G25/预测利润表!G$2,"")</f>
        <v/>
      </c>
    </row>
    <row r="26" spans="1:7">
      <c r="A26" s="192" t="s">
        <v>886</v>
      </c>
      <c r="B26" s="251">
        <f>IF(预测利润表!B26&lt;&gt;0,预测利润表!B26/预测利润表!B$2,"")</f>
        <v>1.2661014343876806E-5</v>
      </c>
      <c r="C26" s="251" t="str">
        <f>IF(预测利润表!C26&lt;&gt;0,预测利润表!C26/预测利润表!C$2,"")</f>
        <v/>
      </c>
      <c r="D26" s="251">
        <f>IF(预测利润表!D26&lt;&gt;0,预测利润表!D26/预测利润表!D$2,"")</f>
        <v>-3.4456323447030427E-3</v>
      </c>
      <c r="E26" s="251" t="str">
        <f>IF(预测利润表!E26&lt;&gt;0,预测利润表!E26/预测利润表!E$2,"")</f>
        <v/>
      </c>
      <c r="F26" s="251" t="str">
        <f>IF(预测利润表!F26&lt;&gt;0,预测利润表!F26/预测利润表!F$2,"")</f>
        <v/>
      </c>
      <c r="G26" s="251" t="str">
        <f>IF(预测利润表!G26&lt;&gt;0,预测利润表!G26/预测利润表!G$2,"")</f>
        <v/>
      </c>
    </row>
    <row r="27" spans="1:7">
      <c r="A27" s="192" t="s">
        <v>890</v>
      </c>
      <c r="B27" s="251" t="str">
        <f>IF(预测利润表!B27&lt;&gt;0,预测利润表!B27/预测利润表!B$2,"")</f>
        <v/>
      </c>
      <c r="C27" s="251" t="str">
        <f>IF(预测利润表!C27&lt;&gt;0,预测利润表!C27/预测利润表!C$2,"")</f>
        <v/>
      </c>
      <c r="D27" s="251" t="str">
        <f>IF(预测利润表!D27&lt;&gt;0,预测利润表!D27/预测利润表!D$2,"")</f>
        <v/>
      </c>
      <c r="E27" s="251" t="str">
        <f>IF(预测利润表!E27&lt;&gt;0,预测利润表!E27/预测利润表!E$2,"")</f>
        <v/>
      </c>
      <c r="F27" s="251" t="str">
        <f>IF(预测利润表!F27&lt;&gt;0,预测利润表!F27/预测利润表!F$2,"")</f>
        <v/>
      </c>
      <c r="G27" s="251" t="str">
        <f>IF(预测利润表!G27&lt;&gt;0,预测利润表!G27/预测利润表!G$2,"")</f>
        <v/>
      </c>
    </row>
    <row r="28" spans="1:7">
      <c r="A28" s="192" t="s">
        <v>887</v>
      </c>
      <c r="B28" s="251" t="str">
        <f>IF(预测利润表!B28&lt;&gt;0,预测利润表!B28/预测利润表!B$2,"")</f>
        <v/>
      </c>
      <c r="C28" s="251" t="str">
        <f>IF(预测利润表!C28&lt;&gt;0,预测利润表!C28/预测利润表!C$2,"")</f>
        <v/>
      </c>
      <c r="D28" s="251" t="str">
        <f>IF(预测利润表!D28&lt;&gt;0,预测利润表!D28/预测利润表!D$2,"")</f>
        <v/>
      </c>
      <c r="E28" s="251" t="str">
        <f>IF(预测利润表!E28&lt;&gt;0,预测利润表!E28/预测利润表!E$2,"")</f>
        <v/>
      </c>
      <c r="F28" s="251" t="str">
        <f>IF(预测利润表!F28&lt;&gt;0,预测利润表!F28/预测利润表!F$2,"")</f>
        <v/>
      </c>
      <c r="G28" s="251" t="str">
        <f>IF(预测利润表!G28&lt;&gt;0,预测利润表!G28/预测利润表!G$2,"")</f>
        <v/>
      </c>
    </row>
    <row r="29" spans="1:7">
      <c r="A29" s="192" t="s">
        <v>888</v>
      </c>
      <c r="B29" s="251">
        <f>IF(预测利润表!B29&lt;&gt;0,预测利润表!B29/预测利润表!B$2,"")</f>
        <v>2.3558681688270664E-4</v>
      </c>
      <c r="C29" s="251" t="str">
        <f>IF(预测利润表!C29&lt;&gt;0,预测利润表!C29/预测利润表!C$2,"")</f>
        <v/>
      </c>
      <c r="D29" s="251" t="str">
        <f>IF(预测利润表!D29&lt;&gt;0,预测利润表!D29/预测利润表!D$2,"")</f>
        <v/>
      </c>
      <c r="E29" s="251" t="str">
        <f>IF(预测利润表!E29&lt;&gt;0,预测利润表!E29/预测利润表!E$2,"")</f>
        <v/>
      </c>
      <c r="F29" s="251" t="str">
        <f>IF(预测利润表!F29&lt;&gt;0,预测利润表!F29/预测利润表!F$2,"")</f>
        <v/>
      </c>
      <c r="G29" s="251" t="str">
        <f>IF(预测利润表!G29&lt;&gt;0,预测利润表!G29/预测利润表!G$2,"")</f>
        <v/>
      </c>
    </row>
    <row r="30" spans="1:7">
      <c r="A30" s="192" t="s">
        <v>846</v>
      </c>
      <c r="B30" s="251" t="str">
        <f>IF(预测利润表!B30&lt;&gt;0,预测利润表!B30/预测利润表!B$2,"")</f>
        <v/>
      </c>
      <c r="C30" s="251" t="str">
        <f>IF(预测利润表!C30&lt;&gt;0,预测利润表!C30/预测利润表!C$2,"")</f>
        <v/>
      </c>
      <c r="D30" s="251" t="str">
        <f>IF(预测利润表!D30&lt;&gt;0,预测利润表!D30/预测利润表!D$2,"")</f>
        <v/>
      </c>
      <c r="E30" s="251" t="str">
        <f>IF(预测利润表!E30&lt;&gt;0,预测利润表!E30/预测利润表!E$2,"")</f>
        <v/>
      </c>
      <c r="F30" s="251" t="str">
        <f>IF(预测利润表!F30&lt;&gt;0,预测利润表!F30/预测利润表!F$2,"")</f>
        <v/>
      </c>
      <c r="G30" s="251" t="str">
        <f>IF(预测利润表!G30&lt;&gt;0,预测利润表!G30/预测利润表!G$2,"")</f>
        <v/>
      </c>
    </row>
    <row r="31" spans="1:7">
      <c r="A31" s="98" t="s">
        <v>74</v>
      </c>
      <c r="B31" s="251">
        <f>IF(预测利润表!B31&lt;&gt;0,预测利润表!B31/预测利润表!B$2,"")</f>
        <v>0.22939347722000139</v>
      </c>
      <c r="C31" s="251">
        <f>IF(预测利润表!C31&lt;&gt;0,预测利润表!C31/预测利润表!C$2,"")</f>
        <v>0.23016192255125914</v>
      </c>
      <c r="D31" s="251">
        <f>IF(预测利润表!D31&lt;&gt;0,预测利润表!D31/预测利润表!D$2,"")</f>
        <v>0.29729514692709702</v>
      </c>
      <c r="E31" s="251">
        <f>IF(预测利润表!E31&lt;&gt;0,预测利润表!E31/预测利润表!E$2,"")</f>
        <v>0.27674102384193172</v>
      </c>
      <c r="F31" s="251">
        <f>IF(预测利润表!F31&lt;&gt;0,预测利润表!F31/预测利润表!F$2,"")</f>
        <v>0.27693938957160569</v>
      </c>
      <c r="G31" s="251">
        <f>IF(预测利润表!G31&lt;&gt;0,预测利润表!G31/预测利润表!G$2,"")</f>
        <v>0.27693120387189774</v>
      </c>
    </row>
    <row r="32" spans="1:7">
      <c r="A32" s="96" t="s">
        <v>75</v>
      </c>
      <c r="B32" s="251">
        <f>IF(预测利润表!B32&lt;&gt;0,预测利润表!B32/预测利润表!B$2,"")</f>
        <v>1.2356134793583434E-4</v>
      </c>
      <c r="C32" s="251">
        <f>IF(预测利润表!C32&lt;&gt;0,预测利润表!C32/预测利润表!C$2,"")</f>
        <v>2.6266580602151188E-4</v>
      </c>
      <c r="D32" s="251">
        <f>IF(预测利润表!D32&lt;&gt;0,预测利润表!D32/预测利润表!D$2,"")</f>
        <v>3.943240387434383E-4</v>
      </c>
      <c r="E32" s="251">
        <f>IF(预测利润表!E32&lt;&gt;0,预测利润表!E32/预测利润表!E$2,"")</f>
        <v>3.943240387434383E-4</v>
      </c>
      <c r="F32" s="251">
        <f>IF(预测利润表!F32&lt;&gt;0,预测利润表!F32/预测利润表!F$2,"")</f>
        <v>3.943240387434383E-4</v>
      </c>
      <c r="G32" s="251">
        <f>IF(预测利润表!G32&lt;&gt;0,预测利润表!G32/预测利润表!G$2,"")</f>
        <v>3.943240387434383E-4</v>
      </c>
    </row>
    <row r="33" spans="1:7">
      <c r="A33" s="96" t="s">
        <v>76</v>
      </c>
      <c r="B33" s="251">
        <f>IF(预测利润表!B33&lt;&gt;0,预测利润表!B33/预测利润表!B$2,"")</f>
        <v>4.0065409304114067E-4</v>
      </c>
      <c r="C33" s="251">
        <f>IF(预测利润表!C33&lt;&gt;0,预测利润表!C33/预测利润表!C$2,"")</f>
        <v>1.211909235355181E-4</v>
      </c>
      <c r="D33" s="251">
        <f>IF(预测利润表!D33&lt;&gt;0,预测利润表!D33/预测利润表!D$2,"")</f>
        <v>2.7017283302446224E-4</v>
      </c>
      <c r="E33" s="251">
        <f>IF(预测利润表!E33&lt;&gt;0,预测利润表!E33/预测利润表!E$2,"")</f>
        <v>2.7017283302446224E-4</v>
      </c>
      <c r="F33" s="251">
        <f>IF(预测利润表!F33&lt;&gt;0,预测利润表!F33/预测利润表!F$2,"")</f>
        <v>2.7017283302446224E-4</v>
      </c>
      <c r="G33" s="251">
        <f>IF(预测利润表!G33&lt;&gt;0,预测利润表!G33/预测利润表!G$2,"")</f>
        <v>2.7017283302446224E-4</v>
      </c>
    </row>
    <row r="34" spans="1:7">
      <c r="A34" s="96" t="s">
        <v>135</v>
      </c>
      <c r="B34" s="251" t="str">
        <f>IF(预测利润表!B34&lt;&gt;0,预测利润表!B34/预测利润表!B$2,"")</f>
        <v/>
      </c>
      <c r="C34" s="251" t="str">
        <f>IF(预测利润表!C34&lt;&gt;0,预测利润表!C34/预测利润表!C$2,"")</f>
        <v/>
      </c>
      <c r="D34" s="251" t="str">
        <f>IF(预测利润表!D34&lt;&gt;0,预测利润表!D34/预测利润表!D$2,"")</f>
        <v/>
      </c>
      <c r="E34" s="251" t="str">
        <f>IF(预测利润表!E34&lt;&gt;0,预测利润表!E34/预测利润表!E$2,"")</f>
        <v/>
      </c>
      <c r="F34" s="251" t="str">
        <f>IF(预测利润表!F34&lt;&gt;0,预测利润表!F34/预测利润表!F$2,"")</f>
        <v/>
      </c>
      <c r="G34" s="251" t="str">
        <f>IF(预测利润表!G34&lt;&gt;0,预测利润表!G34/预测利润表!G$2,"")</f>
        <v/>
      </c>
    </row>
    <row r="35" spans="1:7">
      <c r="A35" s="98" t="s">
        <v>77</v>
      </c>
      <c r="B35" s="251">
        <f>IF(预测利润表!B35&lt;&gt;0,预测利润表!B35/预测利润表!B$2,"")</f>
        <v>0.2291163844748961</v>
      </c>
      <c r="C35" s="251">
        <f>IF(预测利润表!C35&lt;&gt;0,预测利润表!C35/预测利润表!C$2,"")</f>
        <v>0.23030339743374514</v>
      </c>
      <c r="D35" s="251">
        <f>IF(预测利润表!D35&lt;&gt;0,预测利润表!D35/预测利润表!D$2,"")</f>
        <v>0.29741929813281598</v>
      </c>
      <c r="E35" s="251">
        <f>IF(预测利润表!E35&lt;&gt;0,预测利润表!E35/预测利润表!E$2,"")</f>
        <v>0.27686517504765068</v>
      </c>
      <c r="F35" s="251">
        <f>IF(预测利润表!F35&lt;&gt;0,预测利润表!F35/预测利润表!F$2,"")</f>
        <v>0.27706354077732465</v>
      </c>
      <c r="G35" s="251">
        <f>IF(预测利润表!G35&lt;&gt;0,预测利润表!G35/预测利润表!G$2,"")</f>
        <v>0.27705535507761675</v>
      </c>
    </row>
    <row r="36" spans="1:7">
      <c r="A36" s="96" t="s">
        <v>136</v>
      </c>
      <c r="B36" s="251">
        <f>IF(预测利润表!B36&lt;&gt;0,预测利润表!B36/预测利润表!B$2,"")</f>
        <v>6.5501281641688114E-2</v>
      </c>
      <c r="C36" s="251">
        <f>IF(预测利润表!C36&lt;&gt;0,预测利润表!C36/预测利润表!C$2,"")</f>
        <v>6.6626989777439957E-2</v>
      </c>
      <c r="D36" s="251">
        <f>IF(预测利润表!D36&lt;&gt;0,预测利润表!D36/预测利润表!D$2,"")</f>
        <v>8.0112232109221318E-2</v>
      </c>
      <c r="E36" s="251">
        <f>IF(预测利润表!E36&lt;&gt;0,预测利润表!E36/预测利润表!E$2,"")</f>
        <v>7.4575817055666377E-2</v>
      </c>
      <c r="F36" s="251">
        <f>IF(预测利润表!F36&lt;&gt;0,预测利润表!F36/预测利润表!F$2,"")</f>
        <v>7.4629248428404862E-2</v>
      </c>
      <c r="G36" s="251">
        <f>IF(预测利润表!G36&lt;&gt;0,预测利润表!G36/预测利润表!G$2,"")</f>
        <v>7.4627043545671665E-2</v>
      </c>
    </row>
    <row r="37" spans="1:7">
      <c r="A37" s="96" t="s">
        <v>78</v>
      </c>
      <c r="B37" s="251" t="str">
        <f>IF(预测利润表!B37&lt;&gt;0,预测利润表!B37/预测利润表!B$2,"")</f>
        <v/>
      </c>
      <c r="C37" s="251" t="str">
        <f>IF(预测利润表!C37&lt;&gt;0,预测利润表!C37/预测利润表!C$2,"")</f>
        <v/>
      </c>
      <c r="D37" s="251" t="str">
        <f>IF(预测利润表!D37&lt;&gt;0,预测利润表!D37/预测利润表!D$2,"")</f>
        <v/>
      </c>
      <c r="E37" s="251" t="str">
        <f>IF(预测利润表!E37&lt;&gt;0,预测利润表!E37/预测利润表!E$2,"")</f>
        <v/>
      </c>
      <c r="F37" s="251" t="str">
        <f>IF(预测利润表!F37&lt;&gt;0,预测利润表!F37/预测利润表!F$2,"")</f>
        <v/>
      </c>
      <c r="G37" s="251" t="str">
        <f>IF(预测利润表!G37&lt;&gt;0,预测利润表!G37/预测利润表!G$2,"")</f>
        <v/>
      </c>
    </row>
    <row r="38" spans="1:7">
      <c r="A38" s="98" t="s">
        <v>79</v>
      </c>
      <c r="B38" s="251">
        <f>IF(预测利润表!B38&lt;&gt;0,预测利润表!B38/预测利润表!B$2,"")</f>
        <v>0.16361510283320799</v>
      </c>
      <c r="C38" s="251">
        <f>IF(预测利润表!C38&lt;&gt;0,预测利润表!C38/预测利润表!C$2,"")</f>
        <v>0.16367640765630517</v>
      </c>
      <c r="D38" s="251">
        <f>IF(预测利润表!D38&lt;&gt;0,预测利润表!D38/预测利润表!D$2,"")</f>
        <v>0.21730706602359467</v>
      </c>
      <c r="E38" s="251">
        <f>IF(预测利润表!E38&lt;&gt;0,预测利润表!E38/预测利润表!E$2,"")</f>
        <v>0.20228935799198433</v>
      </c>
      <c r="F38" s="251">
        <f>IF(预测利润表!F38&lt;&gt;0,预测利润表!F38/预测利润表!F$2,"")</f>
        <v>0.20243429234891977</v>
      </c>
      <c r="G38" s="251">
        <f>IF(预测利润表!G38&lt;&gt;0,预测利润表!G38/预测利润表!G$2,"")</f>
        <v>0.20242831153194507</v>
      </c>
    </row>
    <row r="39" spans="1:7">
      <c r="A39" s="96" t="s">
        <v>137</v>
      </c>
      <c r="B39" s="251" t="str">
        <f>IF(预测利润表!B39&lt;&gt;0,预测利润表!B39/预测利润表!B$2,"")</f>
        <v/>
      </c>
      <c r="C39" s="251" t="str">
        <f>IF(预测利润表!C39&lt;&gt;0,预测利润表!C39/预测利润表!C$2,"")</f>
        <v/>
      </c>
      <c r="D39" s="251" t="str">
        <f>IF(预测利润表!D39&lt;&gt;0,预测利润表!D39/预测利润表!D$2,"")</f>
        <v/>
      </c>
      <c r="E39" s="251" t="str">
        <f>IF(预测利润表!E39&lt;&gt;0,预测利润表!E39/预测利润表!E$2,"")</f>
        <v/>
      </c>
      <c r="F39" s="251" t="str">
        <f>IF(预测利润表!F39&lt;&gt;0,预测利润表!F39/预测利润表!F$2,"")</f>
        <v/>
      </c>
      <c r="G39" s="251" t="str">
        <f>IF(预测利润表!G39&lt;&gt;0,预测利润表!G39/预测利润表!G$2,"")</f>
        <v/>
      </c>
    </row>
    <row r="40" spans="1:7">
      <c r="A40" s="96" t="s">
        <v>138</v>
      </c>
      <c r="B40" s="251">
        <f>IF(预测利润表!B40&lt;&gt;0,预测利润表!B40/预测利润表!B$2,"")</f>
        <v>9.9293409152798554E-3</v>
      </c>
      <c r="C40" s="251">
        <f>IF(预测利润表!C40&lt;&gt;0,预测利润表!C40/预测利润表!C$2,"")</f>
        <v>9.6855921799859357E-3</v>
      </c>
      <c r="D40" s="251">
        <f>IF(预测利润表!D40&lt;&gt;0,预测利润表!D40/预测利润表!D$2,"")</f>
        <v>2.6181999563707598E-3</v>
      </c>
      <c r="E40" s="251">
        <f>IF(预测利润表!E40&lt;&gt;0,预测利润表!E40/预测利润表!E$2,"")</f>
        <v>2.4372607755487161E-3</v>
      </c>
      <c r="F40" s="251">
        <f>IF(预测利润表!F40&lt;&gt;0,预测利润表!F40/预测利润表!F$2,"")</f>
        <v>2.439007000988821E-3</v>
      </c>
      <c r="G40" s="251">
        <f>IF(预测利润表!G40&lt;&gt;0,预测利润表!G40/预测利润表!G$2,"")</f>
        <v>2.4389349417823316E-3</v>
      </c>
    </row>
    <row r="41" spans="1:7">
      <c r="A41" s="96" t="s">
        <v>80</v>
      </c>
      <c r="B41" s="251">
        <f>IF(预测利润表!B41&lt;&gt;0,预测利润表!B41/预测利润表!B$2,"")</f>
        <v>0.15622230245772048</v>
      </c>
      <c r="C41" s="251">
        <f>IF(预测利润表!C41&lt;&gt;0,预测利润表!C41/预测利润表!C$2,"")</f>
        <v>0.16324531172343354</v>
      </c>
      <c r="D41" s="251">
        <f>IF(预测利润表!D41&lt;&gt;0,预测利润表!D41/预测利润表!D$2,"")</f>
        <v>0.22011492674423605</v>
      </c>
      <c r="E41" s="251">
        <f>IF(预测利润表!E41&lt;&gt;0,预测利润表!E41/预测利润表!E$2,"")</f>
        <v>0.20490317241092176</v>
      </c>
      <c r="F41" s="251">
        <f>IF(预测利润表!F41&lt;&gt;0,预测利润表!F41/预测利润表!F$2,"")</f>
        <v>0.20504997948877401</v>
      </c>
      <c r="G41" s="251">
        <f>IF(预测利润表!G41&lt;&gt;0,预测利润表!G41/预测利润表!G$2,"")</f>
        <v>0.20504392139266905</v>
      </c>
    </row>
    <row r="42" spans="1:7">
      <c r="A42" s="96" t="s">
        <v>6</v>
      </c>
    </row>
    <row r="43" spans="1:7">
      <c r="A43" s="96" t="s">
        <v>81</v>
      </c>
    </row>
    <row r="44" spans="1:7">
      <c r="A44" s="96" t="s">
        <v>82</v>
      </c>
    </row>
    <row r="46" spans="1:7">
      <c r="A46" s="96" t="s">
        <v>593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/>
  <dimension ref="A1:P404"/>
  <sheetViews>
    <sheetView workbookViewId="0">
      <pane xSplit="1" ySplit="4" topLeftCell="B320" activePane="bottomRight" state="frozen"/>
      <selection pane="topRight" activeCell="B1" sqref="B1"/>
      <selection pane="bottomLeft" activeCell="A5" sqref="A5"/>
      <selection pane="bottomRight" activeCell="I334" sqref="I334"/>
    </sheetView>
  </sheetViews>
  <sheetFormatPr defaultColWidth="9" defaultRowHeight="11.25"/>
  <cols>
    <col min="1" max="1" width="10" style="65" bestFit="1" customWidth="1"/>
    <col min="2" max="2" width="12.25" style="65" bestFit="1" customWidth="1"/>
    <col min="3" max="3" width="10.25" style="65" bestFit="1" customWidth="1"/>
    <col min="4" max="4" width="9.75" style="65" customWidth="1"/>
    <col min="5" max="5" width="12.25" style="65" bestFit="1" customWidth="1"/>
    <col min="6" max="6" width="8.375" style="65" bestFit="1" customWidth="1"/>
    <col min="7" max="7" width="10.25" style="65" bestFit="1" customWidth="1"/>
    <col min="8" max="10" width="9" style="65"/>
    <col min="11" max="11" width="9" style="65" bestFit="1" customWidth="1"/>
    <col min="12" max="12" width="9" style="65"/>
    <col min="13" max="13" width="9.875" style="65" bestFit="1" customWidth="1"/>
    <col min="14" max="14" width="4.625" style="65" bestFit="1" customWidth="1"/>
    <col min="15" max="15" width="10.5" style="65" bestFit="1" customWidth="1"/>
    <col min="16" max="16384" width="9" style="65"/>
  </cols>
  <sheetData>
    <row r="1" spans="1:15" ht="20.100000000000001" customHeight="1">
      <c r="A1" s="394" t="s">
        <v>209</v>
      </c>
      <c r="B1" s="395"/>
      <c r="C1" s="395"/>
      <c r="D1" s="396"/>
      <c r="E1" s="396"/>
      <c r="F1" s="397" t="s">
        <v>210</v>
      </c>
      <c r="G1" s="398"/>
      <c r="H1" s="181"/>
      <c r="I1" s="189"/>
      <c r="J1" s="190"/>
      <c r="K1" s="190"/>
      <c r="L1" s="190"/>
      <c r="M1" s="190"/>
      <c r="N1" s="191"/>
    </row>
    <row r="2" spans="1:15" ht="12">
      <c r="A2" s="395"/>
      <c r="B2" s="395"/>
      <c r="C2" s="395"/>
      <c r="D2" s="76" t="s">
        <v>211</v>
      </c>
      <c r="E2" s="76" t="s">
        <v>212</v>
      </c>
      <c r="F2" s="398"/>
      <c r="G2" s="398"/>
      <c r="I2" s="65" t="s">
        <v>213</v>
      </c>
    </row>
    <row r="3" spans="1:15" ht="12">
      <c r="A3" s="73" t="s">
        <v>214</v>
      </c>
      <c r="B3" s="73" t="s">
        <v>215</v>
      </c>
      <c r="C3" s="73" t="s">
        <v>216</v>
      </c>
      <c r="D3" s="75">
        <f>SLOPE(G328:G363,C328:C363)</f>
        <v>2.4458150399725316</v>
      </c>
      <c r="E3" s="74">
        <f>AVERAGE(D387:D399)</f>
        <v>7.5148282051282045E-2</v>
      </c>
      <c r="F3" s="73" t="s">
        <v>217</v>
      </c>
      <c r="G3" s="73" t="s">
        <v>218</v>
      </c>
      <c r="I3" s="188">
        <f>E4+D3*E3</f>
        <v>0.19479879846912349</v>
      </c>
      <c r="K3" s="65" t="s">
        <v>12363</v>
      </c>
      <c r="M3" s="71"/>
    </row>
    <row r="4" spans="1:15" ht="14.25">
      <c r="A4" s="70">
        <v>33239</v>
      </c>
      <c r="B4" s="69">
        <v>4.0499999999999998E-3</v>
      </c>
      <c r="C4" s="110">
        <v>2.9998E-2</v>
      </c>
      <c r="D4" s="69" t="s">
        <v>219</v>
      </c>
      <c r="E4" s="72">
        <v>1.0999999999999999E-2</v>
      </c>
      <c r="F4" s="69"/>
      <c r="G4" s="69"/>
      <c r="I4" s="69"/>
      <c r="J4" s="69"/>
      <c r="K4" s="69"/>
      <c r="L4" s="63"/>
      <c r="M4" s="110"/>
      <c r="N4" s="110"/>
    </row>
    <row r="5" spans="1:15" ht="14.25">
      <c r="A5" s="70">
        <v>33270</v>
      </c>
      <c r="B5" s="69">
        <v>4.0499999999999998E-3</v>
      </c>
      <c r="C5" s="110">
        <v>1.0203E-2</v>
      </c>
      <c r="D5" s="69"/>
      <c r="E5" s="69"/>
      <c r="F5" s="69"/>
      <c r="G5" s="69"/>
      <c r="I5" s="69"/>
      <c r="J5" s="69"/>
      <c r="K5" s="69"/>
      <c r="L5" s="63"/>
      <c r="M5" s="110"/>
      <c r="N5" s="110"/>
      <c r="O5" s="108"/>
    </row>
    <row r="6" spans="1:15" ht="14.25">
      <c r="A6" s="70">
        <v>33298</v>
      </c>
      <c r="B6" s="69">
        <v>4.0499999999999998E-3</v>
      </c>
      <c r="C6" s="110">
        <v>-9.9943000000000004E-2</v>
      </c>
      <c r="D6" s="69"/>
      <c r="E6" s="69"/>
      <c r="F6" s="69"/>
      <c r="G6" s="69"/>
      <c r="I6" s="69"/>
      <c r="J6" s="69"/>
      <c r="K6" s="69"/>
      <c r="L6" s="63"/>
      <c r="M6" s="110"/>
      <c r="N6" s="110"/>
      <c r="O6" s="108"/>
    </row>
    <row r="7" spans="1:15" ht="14.25">
      <c r="A7" s="70">
        <v>33329</v>
      </c>
      <c r="B7" s="69">
        <v>4.0499999999999998E-3</v>
      </c>
      <c r="C7" s="110">
        <v>-7.9652000000000001E-2</v>
      </c>
      <c r="D7" s="69"/>
      <c r="E7" s="69"/>
      <c r="F7" s="69"/>
      <c r="G7" s="69"/>
      <c r="I7" s="69"/>
      <c r="J7" s="69"/>
      <c r="K7" s="69"/>
      <c r="L7" s="63"/>
      <c r="M7" s="110"/>
      <c r="N7" s="110"/>
      <c r="O7" s="108"/>
    </row>
    <row r="8" spans="1:15" ht="14.25">
      <c r="A8" s="70">
        <v>33359</v>
      </c>
      <c r="B8" s="69">
        <v>2.6999999999999997E-3</v>
      </c>
      <c r="C8" s="110">
        <v>-7.4521000000000004E-2</v>
      </c>
      <c r="D8" s="69"/>
      <c r="E8" s="69"/>
      <c r="F8" s="69"/>
      <c r="G8" s="69"/>
      <c r="I8" s="69"/>
      <c r="J8" s="69"/>
      <c r="K8" s="69"/>
      <c r="L8" s="63"/>
      <c r="M8" s="110"/>
      <c r="N8" s="110"/>
      <c r="O8" s="108"/>
    </row>
    <row r="9" spans="1:15" ht="14.25">
      <c r="A9" s="70">
        <v>33390</v>
      </c>
      <c r="B9" s="69">
        <v>2.6999999999999997E-3</v>
      </c>
      <c r="C9" s="110">
        <v>-7.9348000000000002E-2</v>
      </c>
      <c r="D9" s="69"/>
      <c r="E9" s="69"/>
      <c r="F9" s="69"/>
      <c r="G9" s="69"/>
      <c r="I9" s="69"/>
      <c r="J9" s="69"/>
      <c r="K9" s="69"/>
      <c r="L9" s="63"/>
      <c r="M9" s="110"/>
      <c r="N9" s="110"/>
      <c r="O9" s="108"/>
    </row>
    <row r="10" spans="1:15" ht="14.25">
      <c r="A10" s="70">
        <v>33420</v>
      </c>
      <c r="B10" s="69">
        <v>2.6999999999999997E-3</v>
      </c>
      <c r="C10" s="110">
        <v>-8.2097000000000003E-2</v>
      </c>
      <c r="D10" s="69"/>
      <c r="E10" s="69"/>
      <c r="F10" s="69"/>
      <c r="G10" s="69"/>
      <c r="I10" s="69"/>
      <c r="J10" s="69"/>
      <c r="K10" s="69"/>
      <c r="L10" s="63"/>
      <c r="M10" s="110"/>
      <c r="N10" s="110"/>
      <c r="O10" s="108"/>
    </row>
    <row r="11" spans="1:15" ht="14.25">
      <c r="A11" s="70">
        <v>33451</v>
      </c>
      <c r="B11" s="69">
        <v>2.6999999999999997E-3</v>
      </c>
      <c r="C11" s="110">
        <v>-8.4184999999999996E-2</v>
      </c>
      <c r="D11" s="69"/>
      <c r="E11" s="69"/>
      <c r="F11" s="69"/>
      <c r="G11" s="69"/>
      <c r="I11" s="69"/>
      <c r="J11" s="69"/>
      <c r="K11" s="69"/>
      <c r="L11" s="63"/>
      <c r="M11" s="110"/>
      <c r="N11" s="110"/>
      <c r="O11" s="108"/>
    </row>
    <row r="12" spans="1:15" ht="14.25">
      <c r="A12" s="70">
        <v>33482</v>
      </c>
      <c r="B12" s="69">
        <v>2.6999999999999997E-3</v>
      </c>
      <c r="C12" s="110">
        <v>-2.4954E-2</v>
      </c>
      <c r="D12" s="69"/>
      <c r="E12" s="69"/>
      <c r="F12" s="69"/>
      <c r="G12" s="69"/>
      <c r="I12" s="69"/>
      <c r="J12" s="69"/>
      <c r="K12" s="69"/>
      <c r="L12" s="63"/>
      <c r="M12" s="110"/>
      <c r="N12" s="110"/>
      <c r="O12" s="108"/>
    </row>
    <row r="13" spans="1:15" ht="14.25">
      <c r="A13" s="70">
        <v>33512</v>
      </c>
      <c r="B13" s="69">
        <v>2.6999999999999997E-3</v>
      </c>
      <c r="C13" s="110">
        <v>0.74516199999999999</v>
      </c>
      <c r="D13" s="69"/>
      <c r="E13" s="69"/>
      <c r="F13" s="69"/>
      <c r="G13" s="69"/>
      <c r="I13" s="69"/>
      <c r="J13" s="69"/>
      <c r="K13" s="69"/>
      <c r="L13" s="63"/>
      <c r="M13" s="110"/>
      <c r="N13" s="110"/>
      <c r="O13" s="108"/>
    </row>
    <row r="14" spans="1:15" ht="14.25">
      <c r="A14" s="70">
        <v>33543</v>
      </c>
      <c r="B14" s="69">
        <v>2.6999999999999997E-3</v>
      </c>
      <c r="C14" s="110">
        <v>0.13569400000000001</v>
      </c>
      <c r="D14" s="69"/>
      <c r="E14" s="69"/>
      <c r="F14" s="69"/>
      <c r="G14" s="69"/>
      <c r="I14" s="69"/>
      <c r="J14" s="69"/>
      <c r="K14" s="69"/>
      <c r="L14" s="63"/>
      <c r="M14" s="110"/>
      <c r="N14" s="110"/>
      <c r="O14" s="108"/>
    </row>
    <row r="15" spans="1:15" ht="14.25">
      <c r="A15" s="70">
        <v>33573</v>
      </c>
      <c r="B15" s="69">
        <v>2.6999999999999997E-3</v>
      </c>
      <c r="C15" s="110">
        <v>0.11691500000000001</v>
      </c>
      <c r="D15" s="69"/>
      <c r="E15" s="69"/>
      <c r="F15" s="69"/>
      <c r="G15" s="69"/>
      <c r="I15" s="69"/>
      <c r="J15" s="69"/>
      <c r="K15" s="69"/>
      <c r="L15" s="63"/>
      <c r="M15" s="110"/>
      <c r="N15" s="110"/>
      <c r="O15" s="108"/>
    </row>
    <row r="16" spans="1:15" ht="14.25">
      <c r="A16" s="70">
        <v>33604</v>
      </c>
      <c r="B16" s="69">
        <v>2.6999999999999997E-3</v>
      </c>
      <c r="C16" s="110">
        <v>1.9601E-2</v>
      </c>
      <c r="D16" s="69"/>
      <c r="E16" s="69"/>
      <c r="F16" s="69"/>
      <c r="G16" s="69"/>
      <c r="I16" s="69"/>
      <c r="J16" s="69"/>
      <c r="K16" s="69"/>
      <c r="L16" s="63"/>
      <c r="M16" s="110"/>
      <c r="N16" s="110"/>
      <c r="O16" s="108"/>
    </row>
    <row r="17" spans="1:15" ht="14.25">
      <c r="A17" s="70">
        <v>33635</v>
      </c>
      <c r="B17" s="69">
        <v>2.6999999999999997E-3</v>
      </c>
      <c r="C17" s="110">
        <v>4.5779E-2</v>
      </c>
      <c r="D17" s="69"/>
      <c r="E17" s="69"/>
      <c r="F17" s="69"/>
      <c r="G17" s="69"/>
      <c r="I17" s="69"/>
      <c r="J17" s="69"/>
      <c r="K17" s="69"/>
      <c r="L17" s="63"/>
      <c r="M17" s="110"/>
      <c r="N17" s="110"/>
      <c r="O17" s="108"/>
    </row>
    <row r="18" spans="1:15" ht="14.25">
      <c r="A18" s="70">
        <v>33664</v>
      </c>
      <c r="B18" s="69">
        <v>2.6999999999999997E-3</v>
      </c>
      <c r="C18" s="110">
        <v>0.16530300000000001</v>
      </c>
      <c r="D18" s="69"/>
      <c r="E18" s="69"/>
      <c r="F18" s="69"/>
      <c r="G18" s="69"/>
      <c r="I18" s="69"/>
      <c r="J18" s="69"/>
      <c r="K18" s="69"/>
      <c r="L18" s="63"/>
      <c r="M18" s="110"/>
      <c r="N18" s="110"/>
      <c r="O18" s="108"/>
    </row>
    <row r="19" spans="1:15" ht="14.25">
      <c r="A19" s="70">
        <v>33695</v>
      </c>
      <c r="B19" s="69">
        <v>2.6999999999999997E-3</v>
      </c>
      <c r="C19" s="110">
        <v>0.36302000000000001</v>
      </c>
      <c r="D19" s="69"/>
      <c r="E19" s="69"/>
      <c r="F19" s="69"/>
      <c r="G19" s="69"/>
      <c r="I19" s="69"/>
      <c r="J19" s="69"/>
      <c r="K19" s="69"/>
      <c r="L19" s="63"/>
      <c r="M19" s="110"/>
      <c r="N19" s="110"/>
      <c r="O19" s="108"/>
    </row>
    <row r="20" spans="1:15" ht="14.25">
      <c r="A20" s="70">
        <v>33725</v>
      </c>
      <c r="B20" s="69">
        <v>2.6999999999999997E-3</v>
      </c>
      <c r="C20" s="110">
        <v>0.49271700000000002</v>
      </c>
      <c r="D20" s="69"/>
      <c r="E20" s="69"/>
      <c r="F20" s="69"/>
      <c r="G20" s="69"/>
      <c r="I20" s="69"/>
      <c r="J20" s="69"/>
      <c r="K20" s="69"/>
      <c r="L20" s="63"/>
      <c r="M20" s="110"/>
      <c r="N20" s="110"/>
      <c r="O20" s="108"/>
    </row>
    <row r="21" spans="1:15" ht="14.25">
      <c r="A21" s="70">
        <v>33756</v>
      </c>
      <c r="B21" s="69">
        <v>2.6999999999999997E-3</v>
      </c>
      <c r="C21" s="110">
        <v>-0.111581</v>
      </c>
      <c r="D21" s="69"/>
      <c r="E21" s="69"/>
      <c r="F21" s="69"/>
      <c r="G21" s="69"/>
      <c r="I21" s="69"/>
      <c r="J21" s="69"/>
      <c r="K21" s="69"/>
      <c r="L21" s="63"/>
      <c r="M21" s="110"/>
      <c r="N21" s="110"/>
      <c r="O21" s="108"/>
    </row>
    <row r="22" spans="1:15" ht="14.25">
      <c r="A22" s="70">
        <v>33786</v>
      </c>
      <c r="B22" s="69">
        <v>2.6999999999999997E-3</v>
      </c>
      <c r="C22" s="110">
        <v>5.4108000000000003E-2</v>
      </c>
      <c r="D22" s="69"/>
      <c r="E22" s="69"/>
      <c r="F22" s="69"/>
      <c r="G22" s="69"/>
      <c r="I22" s="69"/>
      <c r="J22" s="69"/>
      <c r="K22" s="69"/>
      <c r="L22" s="63"/>
      <c r="M22" s="110"/>
      <c r="N22" s="110"/>
      <c r="O22" s="108"/>
    </row>
    <row r="23" spans="1:15" ht="14.25">
      <c r="A23" s="70">
        <v>33817</v>
      </c>
      <c r="B23" s="69">
        <v>2.6999999999999997E-3</v>
      </c>
      <c r="C23" s="110">
        <v>-0.132829</v>
      </c>
      <c r="D23" s="69"/>
      <c r="E23" s="69"/>
      <c r="F23" s="69"/>
      <c r="G23" s="69"/>
      <c r="I23" s="69"/>
      <c r="J23" s="69"/>
      <c r="K23" s="69"/>
      <c r="L23" s="63"/>
      <c r="M23" s="110"/>
      <c r="N23" s="110"/>
      <c r="O23" s="108"/>
    </row>
    <row r="24" spans="1:15" ht="14.25">
      <c r="A24" s="70">
        <v>33848</v>
      </c>
      <c r="B24" s="69">
        <v>2.6999999999999997E-3</v>
      </c>
      <c r="C24" s="110">
        <v>-7.2386000000000006E-2</v>
      </c>
      <c r="D24" s="69"/>
      <c r="E24" s="69"/>
      <c r="F24" s="69"/>
      <c r="G24" s="69"/>
      <c r="I24" s="69"/>
      <c r="J24" s="69"/>
      <c r="K24" s="69"/>
      <c r="L24" s="63"/>
      <c r="M24" s="110"/>
      <c r="N24" s="110"/>
      <c r="O24" s="108"/>
    </row>
    <row r="25" spans="1:15" ht="14.25">
      <c r="A25" s="70">
        <v>33878</v>
      </c>
      <c r="B25" s="69">
        <v>2.6999999999999997E-3</v>
      </c>
      <c r="C25" s="110">
        <v>-0.190771</v>
      </c>
      <c r="D25" s="69"/>
      <c r="E25" s="69"/>
      <c r="F25" s="69"/>
      <c r="G25" s="69"/>
      <c r="I25" s="69"/>
      <c r="J25" s="69"/>
      <c r="K25" s="69"/>
      <c r="L25" s="63"/>
      <c r="M25" s="110"/>
      <c r="N25" s="110"/>
      <c r="O25" s="108"/>
    </row>
    <row r="26" spans="1:15" ht="14.25">
      <c r="A26" s="70">
        <v>33909</v>
      </c>
      <c r="B26" s="69">
        <v>2.6999999999999997E-3</v>
      </c>
      <c r="C26" s="110">
        <v>0.127777</v>
      </c>
      <c r="D26" s="69"/>
      <c r="E26" s="69"/>
      <c r="F26" s="69"/>
      <c r="G26" s="69"/>
      <c r="I26" s="69"/>
      <c r="J26" s="69"/>
      <c r="K26" s="69"/>
      <c r="L26" s="63"/>
      <c r="M26" s="110"/>
      <c r="N26" s="110"/>
      <c r="O26" s="108"/>
    </row>
    <row r="27" spans="1:15" ht="14.25">
      <c r="A27" s="70">
        <v>33939</v>
      </c>
      <c r="B27" s="69">
        <v>2.6999999999999997E-3</v>
      </c>
      <c r="C27" s="110">
        <v>0.120758</v>
      </c>
      <c r="D27" s="69"/>
      <c r="E27" s="69"/>
      <c r="F27" s="69"/>
      <c r="G27" s="69"/>
      <c r="I27" s="69"/>
      <c r="J27" s="69"/>
      <c r="K27" s="69"/>
      <c r="L27" s="63"/>
      <c r="M27" s="110"/>
      <c r="N27" s="110"/>
      <c r="O27" s="108"/>
    </row>
    <row r="28" spans="1:15" ht="14.25">
      <c r="A28" s="70">
        <v>33970</v>
      </c>
      <c r="B28" s="69">
        <v>2.6999999999999997E-3</v>
      </c>
      <c r="C28" s="110">
        <v>0.30466399999999999</v>
      </c>
      <c r="D28" s="69"/>
      <c r="E28" s="69"/>
      <c r="F28" s="69"/>
      <c r="G28" s="69"/>
      <c r="I28" s="69"/>
      <c r="J28" s="69"/>
      <c r="K28" s="69"/>
      <c r="L28" s="63"/>
      <c r="M28" s="110"/>
      <c r="N28" s="110"/>
      <c r="O28" s="108"/>
    </row>
    <row r="29" spans="1:15" ht="14.25">
      <c r="A29" s="70">
        <v>34001</v>
      </c>
      <c r="B29" s="69">
        <v>2.6999999999999997E-3</v>
      </c>
      <c r="C29" s="110">
        <v>0.156802</v>
      </c>
      <c r="D29" s="69"/>
      <c r="E29" s="69"/>
      <c r="F29" s="69"/>
      <c r="G29" s="69"/>
      <c r="I29" s="69"/>
      <c r="J29" s="69"/>
      <c r="K29" s="69"/>
      <c r="L29" s="63"/>
      <c r="M29" s="110"/>
      <c r="N29" s="110"/>
      <c r="O29" s="108"/>
    </row>
    <row r="30" spans="1:15" ht="14.25">
      <c r="A30" s="70">
        <v>34029</v>
      </c>
      <c r="B30" s="69">
        <v>2.6999999999999997E-3</v>
      </c>
      <c r="C30" s="110">
        <v>-0.18993599999999999</v>
      </c>
      <c r="D30" s="69"/>
      <c r="E30" s="69"/>
      <c r="F30" s="69"/>
      <c r="G30" s="69"/>
      <c r="I30" s="69"/>
      <c r="J30" s="69"/>
      <c r="K30" s="69"/>
      <c r="L30" s="63"/>
      <c r="M30" s="110"/>
      <c r="N30" s="110"/>
      <c r="O30" s="108"/>
    </row>
    <row r="31" spans="1:15" ht="14.25">
      <c r="A31" s="70">
        <v>34060</v>
      </c>
      <c r="B31" s="69">
        <v>2.6999999999999997E-3</v>
      </c>
      <c r="C31" s="110">
        <v>0.15965299999999999</v>
      </c>
      <c r="D31" s="69"/>
      <c r="E31" s="69"/>
      <c r="F31" s="69"/>
      <c r="G31" s="69"/>
      <c r="I31" s="69"/>
      <c r="J31" s="69"/>
      <c r="K31" s="69"/>
      <c r="L31" s="63"/>
      <c r="M31" s="110"/>
      <c r="N31" s="110"/>
      <c r="O31" s="108"/>
    </row>
    <row r="32" spans="1:15" ht="14.25">
      <c r="A32" s="70">
        <v>34090</v>
      </c>
      <c r="B32" s="69">
        <v>2.6999999999999997E-3</v>
      </c>
      <c r="C32" s="110">
        <v>-0.21232300000000001</v>
      </c>
      <c r="D32" s="69"/>
      <c r="E32" s="69"/>
      <c r="F32" s="69"/>
      <c r="G32" s="69"/>
      <c r="I32" s="69"/>
      <c r="J32" s="69"/>
      <c r="K32" s="69"/>
      <c r="L32" s="63"/>
      <c r="M32" s="110"/>
      <c r="N32" s="110"/>
      <c r="O32" s="108"/>
    </row>
    <row r="33" spans="1:15" ht="14.25">
      <c r="A33" s="70">
        <v>34121</v>
      </c>
      <c r="B33" s="69">
        <v>4.0499999999999998E-3</v>
      </c>
      <c r="C33" s="110">
        <v>-1.7824E-2</v>
      </c>
      <c r="D33" s="69"/>
      <c r="E33" s="69"/>
      <c r="F33" s="69"/>
      <c r="G33" s="69"/>
      <c r="I33" s="69"/>
      <c r="J33" s="69"/>
      <c r="K33" s="69"/>
      <c r="L33" s="63"/>
      <c r="M33" s="110"/>
      <c r="N33" s="110"/>
      <c r="O33" s="108"/>
    </row>
    <row r="34" spans="1:15" ht="14.25">
      <c r="A34" s="70">
        <v>34151</v>
      </c>
      <c r="B34" s="69">
        <v>5.5500000000000002E-3</v>
      </c>
      <c r="C34" s="110">
        <v>-0.103863</v>
      </c>
      <c r="D34" s="69"/>
      <c r="E34" s="69"/>
      <c r="F34" s="69"/>
      <c r="G34" s="69"/>
      <c r="I34" s="69"/>
      <c r="J34" s="69"/>
      <c r="K34" s="69"/>
      <c r="L34" s="63"/>
      <c r="M34" s="110"/>
      <c r="N34" s="110"/>
      <c r="O34" s="108"/>
    </row>
    <row r="35" spans="1:15" ht="14.25">
      <c r="A35" s="70">
        <v>34182</v>
      </c>
      <c r="B35" s="69">
        <v>5.5500000000000002E-3</v>
      </c>
      <c r="C35" s="110">
        <v>7.0379999999999998E-2</v>
      </c>
      <c r="D35" s="69"/>
      <c r="E35" s="69"/>
      <c r="F35" s="69"/>
      <c r="G35" s="69"/>
      <c r="I35" s="69"/>
      <c r="J35" s="69"/>
      <c r="K35" s="69"/>
      <c r="L35" s="63"/>
      <c r="M35" s="110"/>
      <c r="N35" s="110"/>
      <c r="O35" s="108"/>
    </row>
    <row r="36" spans="1:15" ht="14.25">
      <c r="A36" s="70">
        <v>34213</v>
      </c>
      <c r="B36" s="69">
        <v>5.5500000000000002E-3</v>
      </c>
      <c r="C36" s="110">
        <v>-2.5978000000000001E-2</v>
      </c>
      <c r="D36" s="69"/>
      <c r="E36" s="69"/>
      <c r="F36" s="69"/>
      <c r="G36" s="69"/>
      <c r="I36" s="69"/>
      <c r="J36" s="69"/>
      <c r="K36" s="69"/>
      <c r="L36" s="63"/>
      <c r="M36" s="110"/>
      <c r="N36" s="110"/>
      <c r="O36" s="108"/>
    </row>
    <row r="37" spans="1:15" ht="14.25">
      <c r="A37" s="70">
        <v>34243</v>
      </c>
      <c r="B37" s="69">
        <v>5.5500000000000002E-3</v>
      </c>
      <c r="C37" s="110">
        <v>-6.5529000000000004E-2</v>
      </c>
      <c r="D37" s="69"/>
      <c r="E37" s="69"/>
      <c r="F37" s="69"/>
      <c r="G37" s="69"/>
      <c r="I37" s="69"/>
      <c r="J37" s="69"/>
      <c r="K37" s="69"/>
      <c r="L37" s="63"/>
      <c r="M37" s="110"/>
      <c r="N37" s="110"/>
      <c r="O37" s="108"/>
    </row>
    <row r="38" spans="1:15" ht="14.25">
      <c r="A38" s="70">
        <v>34274</v>
      </c>
      <c r="B38" s="69">
        <v>5.5500000000000002E-3</v>
      </c>
      <c r="C38" s="110">
        <v>0.13201299999999999</v>
      </c>
      <c r="D38" s="69"/>
      <c r="E38" s="69"/>
      <c r="F38" s="69"/>
      <c r="G38" s="69"/>
      <c r="I38" s="69"/>
      <c r="J38" s="69"/>
      <c r="K38" s="69"/>
      <c r="L38" s="63"/>
      <c r="M38" s="110"/>
      <c r="N38" s="110"/>
      <c r="O38" s="108"/>
    </row>
    <row r="39" spans="1:15" ht="14.25">
      <c r="A39" s="70">
        <v>34304</v>
      </c>
      <c r="B39" s="69">
        <v>5.5500000000000002E-3</v>
      </c>
      <c r="C39" s="110">
        <v>-0.113148</v>
      </c>
      <c r="D39" s="69"/>
      <c r="E39" s="69"/>
      <c r="F39" s="69"/>
      <c r="G39" s="69"/>
      <c r="I39" s="69"/>
      <c r="J39" s="69"/>
      <c r="K39" s="69"/>
      <c r="L39" s="63"/>
      <c r="M39" s="110"/>
      <c r="N39" s="110"/>
      <c r="O39" s="108"/>
    </row>
    <row r="40" spans="1:15" ht="14.25">
      <c r="A40" s="70">
        <v>34335</v>
      </c>
      <c r="B40" s="69">
        <v>5.5500000000000002E-3</v>
      </c>
      <c r="C40" s="110">
        <v>-0.13331299999999999</v>
      </c>
      <c r="D40" s="69"/>
      <c r="E40" s="69"/>
      <c r="F40" s="69"/>
      <c r="G40" s="69"/>
      <c r="I40" s="69"/>
      <c r="J40" s="69"/>
      <c r="K40" s="69"/>
      <c r="L40" s="63"/>
      <c r="M40" s="110"/>
      <c r="N40" s="110"/>
      <c r="O40" s="108"/>
    </row>
    <row r="41" spans="1:15" ht="14.25">
      <c r="A41" s="70">
        <v>34366</v>
      </c>
      <c r="B41" s="69">
        <v>5.5500000000000002E-3</v>
      </c>
      <c r="C41" s="110">
        <v>2.6329999999999999E-2</v>
      </c>
      <c r="D41" s="69"/>
      <c r="E41" s="69"/>
      <c r="F41" s="69"/>
      <c r="G41" s="69"/>
      <c r="I41" s="69"/>
      <c r="J41" s="69"/>
      <c r="K41" s="69"/>
      <c r="L41" s="63"/>
      <c r="M41" s="110"/>
      <c r="N41" s="110"/>
      <c r="O41" s="108"/>
    </row>
    <row r="42" spans="1:15" ht="14.25">
      <c r="A42" s="70">
        <v>34394</v>
      </c>
      <c r="B42" s="69">
        <v>5.5500000000000002E-3</v>
      </c>
      <c r="C42" s="110">
        <v>-9.5744999999999997E-2</v>
      </c>
      <c r="D42" s="69"/>
      <c r="E42" s="69"/>
      <c r="F42" s="69"/>
      <c r="G42" s="69"/>
      <c r="I42" s="69"/>
      <c r="J42" s="69"/>
      <c r="K42" s="69"/>
      <c r="L42" s="63"/>
      <c r="M42" s="110"/>
      <c r="N42" s="110"/>
      <c r="O42" s="108"/>
    </row>
    <row r="43" spans="1:15" ht="14.25">
      <c r="A43" s="70">
        <v>34425</v>
      </c>
      <c r="B43" s="69">
        <v>5.5500000000000002E-3</v>
      </c>
      <c r="C43" s="110">
        <v>-0.164738</v>
      </c>
      <c r="D43" s="69"/>
      <c r="E43" s="69"/>
      <c r="F43" s="69"/>
      <c r="G43" s="69"/>
      <c r="I43" s="69"/>
      <c r="J43" s="69"/>
      <c r="K43" s="69"/>
      <c r="L43" s="63"/>
      <c r="M43" s="110"/>
      <c r="N43" s="110"/>
      <c r="O43" s="108"/>
    </row>
    <row r="44" spans="1:15" ht="14.25">
      <c r="A44" s="70">
        <v>34455</v>
      </c>
      <c r="B44" s="69">
        <v>5.5500000000000002E-3</v>
      </c>
      <c r="C44" s="110">
        <v>-6.3194E-2</v>
      </c>
      <c r="D44" s="69"/>
      <c r="E44" s="69"/>
      <c r="F44" s="69"/>
      <c r="G44" s="69"/>
      <c r="I44" s="69"/>
      <c r="J44" s="69"/>
      <c r="K44" s="69"/>
      <c r="L44" s="63"/>
      <c r="M44" s="110"/>
      <c r="N44" s="110"/>
      <c r="O44" s="108"/>
    </row>
    <row r="45" spans="1:15" ht="14.25">
      <c r="A45" s="70">
        <v>34486</v>
      </c>
      <c r="B45" s="69">
        <v>5.5500000000000002E-3</v>
      </c>
      <c r="C45" s="110">
        <v>-0.16892099999999999</v>
      </c>
      <c r="D45" s="69"/>
      <c r="E45" s="69"/>
      <c r="F45" s="69"/>
      <c r="G45" s="69"/>
      <c r="I45" s="69"/>
      <c r="J45" s="69"/>
      <c r="K45" s="69"/>
      <c r="L45" s="63"/>
      <c r="M45" s="110"/>
      <c r="N45" s="110"/>
      <c r="O45" s="108"/>
    </row>
    <row r="46" spans="1:15" ht="14.25">
      <c r="A46" s="70">
        <v>34516</v>
      </c>
      <c r="B46" s="69">
        <v>5.5500000000000002E-3</v>
      </c>
      <c r="C46" s="110">
        <v>-0.25283800000000001</v>
      </c>
      <c r="D46" s="69"/>
      <c r="E46" s="69"/>
      <c r="F46" s="69"/>
      <c r="G46" s="69"/>
      <c r="I46" s="69"/>
      <c r="J46" s="69"/>
      <c r="K46" s="69"/>
      <c r="L46" s="63"/>
      <c r="M46" s="110"/>
      <c r="N46" s="110"/>
      <c r="O46" s="108"/>
    </row>
    <row r="47" spans="1:15" ht="14.25">
      <c r="A47" s="70">
        <v>34547</v>
      </c>
      <c r="B47" s="69">
        <v>5.5500000000000002E-3</v>
      </c>
      <c r="C47" s="110">
        <v>1.0808260000000001</v>
      </c>
      <c r="D47" s="69"/>
      <c r="E47" s="69"/>
      <c r="F47" s="69"/>
      <c r="G47" s="69"/>
      <c r="I47" s="69"/>
      <c r="J47" s="69"/>
      <c r="K47" s="69"/>
      <c r="L47" s="63"/>
      <c r="M47" s="110"/>
      <c r="N47" s="110"/>
      <c r="O47" s="108"/>
    </row>
    <row r="48" spans="1:15" ht="14.25">
      <c r="A48" s="70">
        <v>34578</v>
      </c>
      <c r="B48" s="69">
        <v>5.5500000000000002E-3</v>
      </c>
      <c r="C48" s="110">
        <v>5.7473000000000003E-2</v>
      </c>
      <c r="D48" s="69"/>
      <c r="E48" s="69"/>
      <c r="F48" s="69"/>
      <c r="G48" s="69"/>
      <c r="I48" s="69"/>
      <c r="J48" s="69"/>
      <c r="K48" s="69"/>
      <c r="L48" s="63"/>
      <c r="M48" s="110"/>
      <c r="N48" s="110"/>
      <c r="O48" s="108"/>
    </row>
    <row r="49" spans="1:15" ht="14.25">
      <c r="A49" s="70">
        <v>34608</v>
      </c>
      <c r="B49" s="69">
        <v>5.5500000000000002E-3</v>
      </c>
      <c r="C49" s="110">
        <v>-0.19293399999999999</v>
      </c>
      <c r="D49" s="69"/>
      <c r="E49" s="69"/>
      <c r="F49" s="69"/>
      <c r="G49" s="69"/>
      <c r="I49" s="69"/>
      <c r="J49" s="69"/>
      <c r="K49" s="69"/>
      <c r="L49" s="63"/>
      <c r="M49" s="110"/>
      <c r="N49" s="110"/>
      <c r="O49" s="108"/>
    </row>
    <row r="50" spans="1:15" ht="14.25">
      <c r="A50" s="70">
        <v>34639</v>
      </c>
      <c r="B50" s="69">
        <v>5.5500000000000002E-3</v>
      </c>
      <c r="C50" s="110">
        <v>2.7941000000000001E-2</v>
      </c>
      <c r="D50" s="69"/>
      <c r="E50" s="69"/>
      <c r="F50" s="69"/>
      <c r="G50" s="69"/>
      <c r="I50" s="69"/>
      <c r="J50" s="69"/>
      <c r="K50" s="69"/>
      <c r="L50" s="63"/>
      <c r="M50" s="110"/>
      <c r="N50" s="110"/>
      <c r="O50" s="108"/>
    </row>
    <row r="51" spans="1:15" ht="14.25">
      <c r="A51" s="70">
        <v>34669</v>
      </c>
      <c r="B51" s="69">
        <v>5.5500000000000002E-3</v>
      </c>
      <c r="C51" s="110">
        <v>-5.5183999999999997E-2</v>
      </c>
      <c r="D51" s="69"/>
      <c r="E51" s="69"/>
      <c r="F51" s="69"/>
      <c r="G51" s="69"/>
      <c r="I51" s="69"/>
      <c r="J51" s="69"/>
      <c r="K51" s="69"/>
      <c r="L51" s="63"/>
      <c r="M51" s="110"/>
      <c r="N51" s="110"/>
      <c r="O51" s="108"/>
    </row>
    <row r="52" spans="1:15" ht="14.25">
      <c r="A52" s="70">
        <v>34700</v>
      </c>
      <c r="B52" s="69">
        <v>5.5500000000000002E-3</v>
      </c>
      <c r="C52" s="110">
        <v>-0.116399</v>
      </c>
      <c r="D52" s="69"/>
      <c r="E52" s="69"/>
      <c r="F52" s="69"/>
      <c r="G52" s="69"/>
      <c r="I52" s="69"/>
      <c r="J52" s="69"/>
      <c r="K52" s="69"/>
      <c r="L52" s="63"/>
      <c r="M52" s="110"/>
      <c r="N52" s="110"/>
      <c r="O52" s="108"/>
    </row>
    <row r="53" spans="1:15" ht="14.25">
      <c r="A53" s="70">
        <v>34731</v>
      </c>
      <c r="B53" s="69">
        <v>5.5500000000000002E-3</v>
      </c>
      <c r="C53" s="110">
        <v>-1.4050999999999999E-2</v>
      </c>
      <c r="D53" s="69"/>
      <c r="E53" s="69"/>
      <c r="F53" s="69"/>
      <c r="G53" s="69"/>
      <c r="I53" s="69"/>
      <c r="J53" s="69"/>
      <c r="K53" s="69"/>
      <c r="L53" s="63"/>
      <c r="M53" s="110"/>
      <c r="N53" s="110"/>
      <c r="O53" s="108"/>
    </row>
    <row r="54" spans="1:15" ht="14.25">
      <c r="A54" s="70">
        <v>34759</v>
      </c>
      <c r="B54" s="69">
        <v>5.5500000000000002E-3</v>
      </c>
      <c r="C54" s="110">
        <v>0.131415</v>
      </c>
      <c r="D54" s="69"/>
      <c r="E54" s="69"/>
      <c r="F54" s="69"/>
      <c r="G54" s="69"/>
      <c r="I54" s="69"/>
      <c r="J54" s="69"/>
      <c r="K54" s="69"/>
      <c r="L54" s="63"/>
      <c r="M54" s="110"/>
      <c r="N54" s="110"/>
      <c r="O54" s="108"/>
    </row>
    <row r="55" spans="1:15" ht="14.25">
      <c r="A55" s="70">
        <v>34790</v>
      </c>
      <c r="B55" s="69">
        <v>5.5500000000000002E-3</v>
      </c>
      <c r="C55" s="110">
        <v>-0.104569</v>
      </c>
      <c r="D55" s="69"/>
      <c r="E55" s="69"/>
      <c r="F55" s="69"/>
      <c r="G55" s="69"/>
      <c r="I55" s="69"/>
      <c r="J55" s="69"/>
      <c r="K55" s="69"/>
      <c r="L55" s="63"/>
      <c r="M55" s="110"/>
      <c r="N55" s="110"/>
      <c r="O55" s="108"/>
    </row>
    <row r="56" spans="1:15" ht="14.25">
      <c r="A56" s="70">
        <v>34820</v>
      </c>
      <c r="B56" s="69">
        <v>5.5500000000000002E-3</v>
      </c>
      <c r="C56" s="110">
        <v>0.174843</v>
      </c>
      <c r="D56" s="69"/>
      <c r="E56" s="69"/>
      <c r="F56" s="69"/>
      <c r="G56" s="69"/>
      <c r="I56" s="69"/>
      <c r="J56" s="69"/>
      <c r="K56" s="69"/>
      <c r="L56" s="63"/>
      <c r="M56" s="110"/>
      <c r="N56" s="110"/>
      <c r="O56" s="108"/>
    </row>
    <row r="57" spans="1:15" ht="14.25">
      <c r="A57" s="70">
        <v>34851</v>
      </c>
      <c r="B57" s="69">
        <v>5.5500000000000002E-3</v>
      </c>
      <c r="C57" s="110">
        <v>-8.6121000000000003E-2</v>
      </c>
      <c r="D57" s="69"/>
      <c r="E57" s="69"/>
      <c r="F57" s="69"/>
      <c r="G57" s="69"/>
      <c r="I57" s="69"/>
      <c r="J57" s="69"/>
      <c r="K57" s="69"/>
      <c r="L57" s="63"/>
      <c r="M57" s="110"/>
      <c r="N57" s="110"/>
      <c r="O57" s="108"/>
    </row>
    <row r="58" spans="1:15" ht="14.25">
      <c r="A58" s="70">
        <v>34881</v>
      </c>
      <c r="B58" s="69">
        <v>5.5500000000000002E-3</v>
      </c>
      <c r="C58" s="110">
        <v>6.8323999999999996E-2</v>
      </c>
      <c r="D58" s="69"/>
      <c r="E58" s="69"/>
      <c r="F58" s="69"/>
      <c r="G58" s="69"/>
      <c r="I58" s="69"/>
      <c r="J58" s="69"/>
      <c r="K58" s="69"/>
      <c r="L58" s="63"/>
      <c r="M58" s="110"/>
      <c r="N58" s="110"/>
      <c r="O58" s="108"/>
    </row>
    <row r="59" spans="1:15" ht="14.25">
      <c r="A59" s="70">
        <v>34912</v>
      </c>
      <c r="B59" s="69">
        <v>5.5500000000000002E-3</v>
      </c>
      <c r="C59" s="110">
        <v>4.9597000000000002E-2</v>
      </c>
      <c r="D59" s="69"/>
      <c r="E59" s="69"/>
      <c r="F59" s="69"/>
      <c r="G59" s="69"/>
      <c r="I59" s="69"/>
      <c r="J59" s="69"/>
      <c r="K59" s="69"/>
      <c r="L59" s="63"/>
      <c r="M59" s="110"/>
      <c r="N59" s="110"/>
      <c r="O59" s="108"/>
    </row>
    <row r="60" spans="1:15" ht="14.25">
      <c r="A60" s="70">
        <v>34943</v>
      </c>
      <c r="B60" s="69">
        <v>5.5500000000000002E-3</v>
      </c>
      <c r="C60" s="110">
        <v>-5.7349999999999996E-3</v>
      </c>
      <c r="D60" s="69"/>
      <c r="E60" s="69"/>
      <c r="F60" s="69"/>
      <c r="G60" s="69"/>
      <c r="I60" s="69"/>
      <c r="J60" s="69"/>
      <c r="K60" s="69"/>
      <c r="L60" s="63"/>
      <c r="M60" s="110"/>
      <c r="N60" s="110"/>
      <c r="O60" s="108"/>
    </row>
    <row r="61" spans="1:15" ht="14.25">
      <c r="A61" s="70">
        <v>34973</v>
      </c>
      <c r="B61" s="69">
        <v>5.5500000000000002E-3</v>
      </c>
      <c r="C61" s="110">
        <v>9.3699999999999999E-3</v>
      </c>
      <c r="D61" s="69"/>
      <c r="E61" s="69"/>
      <c r="F61" s="69"/>
      <c r="G61" s="69"/>
      <c r="I61" s="69"/>
      <c r="J61" s="69"/>
      <c r="K61" s="69"/>
      <c r="L61" s="63"/>
      <c r="M61" s="110"/>
      <c r="N61" s="110"/>
      <c r="O61" s="108"/>
    </row>
    <row r="62" spans="1:15" ht="14.25">
      <c r="A62" s="70">
        <v>35004</v>
      </c>
      <c r="B62" s="69">
        <v>5.5500000000000002E-3</v>
      </c>
      <c r="C62" s="110">
        <v>-8.2722000000000004E-2</v>
      </c>
      <c r="D62" s="69"/>
      <c r="E62" s="69"/>
      <c r="F62" s="69"/>
      <c r="G62" s="69"/>
      <c r="I62" s="69"/>
      <c r="J62" s="69"/>
      <c r="K62" s="69"/>
      <c r="L62" s="63"/>
      <c r="M62" s="110"/>
      <c r="N62" s="110"/>
      <c r="O62" s="108"/>
    </row>
    <row r="63" spans="1:15" ht="14.25">
      <c r="A63" s="70">
        <v>35034</v>
      </c>
      <c r="B63" s="69">
        <v>5.5500000000000002E-3</v>
      </c>
      <c r="C63" s="110">
        <v>-0.11644599999999999</v>
      </c>
      <c r="D63" s="69"/>
      <c r="E63" s="69"/>
      <c r="F63" s="69"/>
      <c r="G63" s="69"/>
      <c r="I63" s="69"/>
      <c r="J63" s="69"/>
      <c r="K63" s="69"/>
      <c r="L63" s="63"/>
      <c r="M63" s="110"/>
      <c r="N63" s="110"/>
      <c r="O63" s="108"/>
    </row>
    <row r="64" spans="1:15" ht="14.25">
      <c r="A64" s="70">
        <v>35065</v>
      </c>
      <c r="B64" s="69">
        <v>5.5500000000000002E-3</v>
      </c>
      <c r="C64" s="110">
        <v>-3.7236999999999999E-2</v>
      </c>
      <c r="D64" s="69"/>
      <c r="E64" s="69"/>
      <c r="I64" s="69"/>
      <c r="J64" s="69"/>
      <c r="K64" s="69"/>
      <c r="L64" s="63"/>
      <c r="M64" s="110"/>
      <c r="N64" s="110"/>
      <c r="O64" s="108"/>
    </row>
    <row r="65" spans="1:15" ht="14.25">
      <c r="A65" s="70">
        <v>35096</v>
      </c>
      <c r="B65" s="69">
        <v>5.5500000000000002E-3</v>
      </c>
      <c r="C65" s="110">
        <v>3.4055000000000002E-2</v>
      </c>
      <c r="D65" s="69"/>
      <c r="E65" s="69"/>
      <c r="I65" s="69"/>
      <c r="J65" s="69"/>
      <c r="K65" s="69"/>
      <c r="L65" s="63"/>
      <c r="M65" s="110"/>
      <c r="N65" s="110"/>
      <c r="O65" s="108"/>
    </row>
    <row r="66" spans="1:15" ht="14.25">
      <c r="A66" s="70">
        <v>35125</v>
      </c>
      <c r="B66" s="69">
        <v>5.5500000000000002E-3</v>
      </c>
      <c r="C66" s="110">
        <v>8.2039999999999995E-3</v>
      </c>
      <c r="D66" s="69"/>
      <c r="E66" s="69"/>
      <c r="I66" s="69"/>
      <c r="J66" s="69"/>
      <c r="K66" s="69"/>
      <c r="L66" s="63"/>
      <c r="M66" s="110"/>
      <c r="N66" s="110"/>
      <c r="O66" s="108"/>
    </row>
    <row r="67" spans="1:15" ht="14.25">
      <c r="A67" s="70">
        <v>35156</v>
      </c>
      <c r="B67" s="69">
        <v>5.5500000000000002E-3</v>
      </c>
      <c r="C67" s="110">
        <v>0.33906199999999997</v>
      </c>
      <c r="D67" s="69"/>
      <c r="E67" s="69"/>
      <c r="I67" s="69"/>
      <c r="J67" s="69"/>
      <c r="K67" s="69"/>
      <c r="L67" s="63"/>
      <c r="M67" s="110"/>
      <c r="N67" s="110"/>
      <c r="O67" s="108"/>
    </row>
    <row r="68" spans="1:15" ht="14.25">
      <c r="A68" s="70">
        <v>35186</v>
      </c>
      <c r="B68" s="69">
        <v>4.0499999999999998E-3</v>
      </c>
      <c r="C68" s="110">
        <v>-6.0419999999999996E-3</v>
      </c>
      <c r="D68" s="69"/>
      <c r="E68" s="69"/>
      <c r="I68" s="69"/>
      <c r="J68" s="69"/>
      <c r="K68" s="69"/>
      <c r="L68" s="63"/>
      <c r="M68" s="110"/>
      <c r="N68" s="110"/>
      <c r="O68" s="108"/>
    </row>
    <row r="69" spans="1:15" ht="14.25">
      <c r="A69" s="70">
        <v>35217</v>
      </c>
      <c r="B69" s="69">
        <v>4.0499999999999998E-3</v>
      </c>
      <c r="C69" s="110">
        <v>0.212116</v>
      </c>
      <c r="D69" s="69"/>
      <c r="E69" s="69"/>
      <c r="I69" s="69"/>
      <c r="J69" s="69"/>
      <c r="K69" s="69"/>
      <c r="L69" s="63"/>
      <c r="M69" s="110"/>
      <c r="N69" s="110"/>
      <c r="O69" s="108"/>
    </row>
    <row r="70" spans="1:15" ht="14.25">
      <c r="A70" s="70">
        <v>35247</v>
      </c>
      <c r="B70" s="69">
        <v>4.0499999999999998E-3</v>
      </c>
      <c r="C70" s="110">
        <v>0.16209299999999999</v>
      </c>
      <c r="D70" s="69"/>
      <c r="E70" s="69"/>
      <c r="I70" s="69"/>
      <c r="J70" s="69"/>
      <c r="K70" s="69"/>
      <c r="L70" s="63"/>
      <c r="M70" s="110"/>
      <c r="N70" s="110"/>
      <c r="O70" s="108"/>
    </row>
    <row r="71" spans="1:15" ht="14.25">
      <c r="A71" s="70">
        <v>35278</v>
      </c>
      <c r="B71" s="69">
        <v>4.0499999999999998E-3</v>
      </c>
      <c r="C71" s="110">
        <v>8.6560000000000005E-3</v>
      </c>
      <c r="D71" s="69"/>
      <c r="E71" s="69"/>
      <c r="I71" s="69"/>
      <c r="J71" s="69"/>
      <c r="K71" s="69"/>
      <c r="L71" s="63"/>
      <c r="M71" s="110"/>
      <c r="N71" s="110"/>
      <c r="O71" s="108"/>
    </row>
    <row r="72" spans="1:15" ht="14.25">
      <c r="A72" s="70">
        <v>35309</v>
      </c>
      <c r="B72" s="69">
        <v>2.7750000000000001E-3</v>
      </c>
      <c r="C72" s="110">
        <v>6.1534999999999999E-2</v>
      </c>
      <c r="D72" s="69"/>
      <c r="E72" s="69"/>
      <c r="I72" s="69"/>
      <c r="J72" s="69"/>
      <c r="K72" s="69"/>
      <c r="L72" s="63"/>
      <c r="M72" s="110"/>
      <c r="N72" s="110"/>
      <c r="O72" s="108"/>
    </row>
    <row r="73" spans="1:15" ht="14.25">
      <c r="A73" s="70">
        <v>35339</v>
      </c>
      <c r="B73" s="69">
        <v>2.7750000000000001E-3</v>
      </c>
      <c r="C73" s="110">
        <v>0.22350600000000001</v>
      </c>
      <c r="D73" s="69"/>
      <c r="E73" s="69"/>
      <c r="I73" s="69"/>
      <c r="J73" s="69"/>
      <c r="K73" s="69"/>
      <c r="L73" s="63"/>
      <c r="M73" s="110"/>
      <c r="N73" s="110"/>
      <c r="O73" s="108"/>
    </row>
    <row r="74" spans="1:15" ht="14.25">
      <c r="A74" s="70">
        <v>35370</v>
      </c>
      <c r="B74" s="69">
        <v>2.7750000000000001E-3</v>
      </c>
      <c r="C74" s="110">
        <v>9.7303000000000001E-2</v>
      </c>
      <c r="D74" s="69"/>
      <c r="E74" s="69"/>
      <c r="I74" s="69"/>
      <c r="J74" s="69"/>
      <c r="K74" s="69"/>
      <c r="L74" s="63"/>
      <c r="M74" s="110"/>
      <c r="N74" s="110"/>
      <c r="O74" s="108"/>
    </row>
    <row r="75" spans="1:15" ht="14.25">
      <c r="A75" s="70">
        <v>35400</v>
      </c>
      <c r="B75" s="69">
        <v>2.7750000000000001E-3</v>
      </c>
      <c r="C75" s="110">
        <v>-0.17747399999999999</v>
      </c>
      <c r="D75" s="69"/>
      <c r="E75" s="69"/>
      <c r="I75" s="69"/>
      <c r="J75" s="69"/>
      <c r="K75" s="69"/>
      <c r="L75" s="63"/>
      <c r="M75" s="110"/>
      <c r="N75" s="110"/>
      <c r="O75" s="108"/>
    </row>
    <row r="76" spans="1:15" ht="14.25">
      <c r="A76" s="70">
        <v>35431</v>
      </c>
      <c r="B76" s="69">
        <v>2.7750000000000001E-3</v>
      </c>
      <c r="C76" s="110">
        <v>8.8183999999999998E-2</v>
      </c>
      <c r="D76" s="69"/>
      <c r="E76" s="69"/>
      <c r="I76" s="69"/>
      <c r="J76" s="69"/>
      <c r="K76" s="69"/>
      <c r="L76" s="63"/>
      <c r="M76" s="110"/>
      <c r="N76" s="110"/>
      <c r="O76" s="108"/>
    </row>
    <row r="77" spans="1:15" ht="14.25">
      <c r="A77" s="70">
        <v>35462</v>
      </c>
      <c r="B77" s="69">
        <v>2.7750000000000001E-3</v>
      </c>
      <c r="C77" s="110">
        <v>5.8033000000000001E-2</v>
      </c>
      <c r="D77" s="69"/>
      <c r="E77" s="69"/>
      <c r="I77" s="69"/>
      <c r="J77" s="69"/>
      <c r="K77" s="69"/>
      <c r="L77" s="63"/>
      <c r="M77" s="110"/>
      <c r="N77" s="110"/>
      <c r="O77" s="108"/>
    </row>
    <row r="78" spans="1:15" ht="14.25">
      <c r="A78" s="70">
        <v>35490</v>
      </c>
      <c r="B78" s="69">
        <v>2.7750000000000001E-3</v>
      </c>
      <c r="C78" s="110">
        <v>0.20555599999999999</v>
      </c>
      <c r="D78" s="69"/>
      <c r="E78" s="69"/>
      <c r="I78" s="69"/>
      <c r="J78" s="69"/>
      <c r="K78" s="69"/>
      <c r="L78" s="63"/>
      <c r="M78" s="110"/>
      <c r="N78" s="110"/>
      <c r="O78" s="108"/>
    </row>
    <row r="79" spans="1:15" ht="14.25">
      <c r="A79" s="70">
        <v>35521</v>
      </c>
      <c r="B79" s="69">
        <v>2.7750000000000001E-3</v>
      </c>
      <c r="C79" s="110">
        <v>0.123186</v>
      </c>
      <c r="D79" s="69"/>
      <c r="E79" s="69"/>
      <c r="I79" s="69"/>
      <c r="J79" s="69"/>
      <c r="K79" s="69"/>
      <c r="L79" s="63"/>
      <c r="M79" s="110"/>
      <c r="N79" s="110"/>
      <c r="O79" s="108"/>
    </row>
    <row r="80" spans="1:15" ht="14.25">
      <c r="A80" s="70">
        <v>35551</v>
      </c>
      <c r="B80" s="69">
        <v>2.7750000000000001E-3</v>
      </c>
      <c r="C80" s="110">
        <v>-8.7004999999999999E-2</v>
      </c>
      <c r="D80" s="69"/>
      <c r="E80" s="69"/>
      <c r="I80" s="69"/>
      <c r="J80" s="69"/>
      <c r="K80" s="69"/>
      <c r="L80" s="63"/>
      <c r="M80" s="110"/>
      <c r="N80" s="110"/>
      <c r="O80" s="108"/>
    </row>
    <row r="81" spans="1:15" ht="14.25">
      <c r="A81" s="70">
        <v>35582</v>
      </c>
      <c r="B81" s="69">
        <v>2.7750000000000001E-3</v>
      </c>
      <c r="C81" s="110">
        <v>1.3835999999999999E-2</v>
      </c>
      <c r="D81" s="69"/>
      <c r="E81" s="69"/>
      <c r="I81" s="69"/>
      <c r="J81" s="69"/>
      <c r="K81" s="69"/>
      <c r="L81" s="63"/>
      <c r="M81" s="110"/>
      <c r="N81" s="110"/>
      <c r="O81" s="108"/>
    </row>
    <row r="82" spans="1:15" ht="14.25">
      <c r="A82" s="70">
        <v>35612</v>
      </c>
      <c r="B82" s="69">
        <v>2.7750000000000001E-3</v>
      </c>
      <c r="C82" s="110">
        <v>-7.0094000000000004E-2</v>
      </c>
      <c r="D82" s="69"/>
      <c r="E82" s="69"/>
      <c r="I82" s="69"/>
      <c r="J82" s="69"/>
      <c r="K82" s="69"/>
      <c r="L82" s="63"/>
      <c r="M82" s="110"/>
      <c r="N82" s="110"/>
      <c r="O82" s="108"/>
    </row>
    <row r="83" spans="1:15" ht="14.25">
      <c r="A83" s="70">
        <v>35643</v>
      </c>
      <c r="B83" s="69">
        <v>2.7750000000000001E-3</v>
      </c>
      <c r="C83" s="110">
        <v>-1.0362E-2</v>
      </c>
      <c r="D83" s="69"/>
      <c r="E83" s="69"/>
      <c r="I83" s="69"/>
      <c r="J83" s="69"/>
      <c r="K83" s="69"/>
      <c r="L83" s="63"/>
      <c r="M83" s="110"/>
      <c r="N83" s="110"/>
      <c r="O83" s="108"/>
    </row>
    <row r="84" spans="1:15" ht="14.25">
      <c r="A84" s="70">
        <v>35674</v>
      </c>
      <c r="B84" s="69">
        <v>2.7750000000000001E-3</v>
      </c>
      <c r="C84" s="110">
        <v>-0.112069</v>
      </c>
      <c r="D84" s="69"/>
      <c r="E84" s="69"/>
      <c r="I84" s="69"/>
      <c r="J84" s="69"/>
      <c r="K84" s="69"/>
      <c r="L84" s="63"/>
      <c r="M84" s="110"/>
      <c r="N84" s="110"/>
      <c r="O84" s="108"/>
    </row>
    <row r="85" spans="1:15" ht="14.25">
      <c r="A85" s="70">
        <v>35704</v>
      </c>
      <c r="B85" s="69">
        <v>2.7750000000000001E-3</v>
      </c>
      <c r="C85" s="110">
        <v>0.14178199999999999</v>
      </c>
      <c r="D85" s="69"/>
      <c r="E85" s="69"/>
      <c r="I85" s="69"/>
      <c r="J85" s="69"/>
      <c r="K85" s="69"/>
      <c r="L85" s="63"/>
      <c r="M85" s="110"/>
      <c r="N85" s="110"/>
      <c r="O85" s="108"/>
    </row>
    <row r="86" spans="1:15" ht="14.25">
      <c r="A86" s="70">
        <v>35735</v>
      </c>
      <c r="B86" s="69">
        <v>2.3999999999999998E-3</v>
      </c>
      <c r="C86" s="110">
        <v>-4.8114999999999998E-2</v>
      </c>
      <c r="D86" s="69"/>
      <c r="E86" s="69"/>
      <c r="I86" s="69"/>
      <c r="J86" s="69"/>
      <c r="K86" s="69"/>
      <c r="L86" s="63"/>
      <c r="M86" s="110"/>
      <c r="N86" s="110"/>
      <c r="O86" s="108"/>
    </row>
    <row r="87" spans="1:15" ht="14.25">
      <c r="A87" s="70">
        <v>35765</v>
      </c>
      <c r="B87" s="69">
        <v>2.3999999999999998E-3</v>
      </c>
      <c r="C87" s="110">
        <v>5.1118999999999998E-2</v>
      </c>
      <c r="D87" s="69"/>
      <c r="E87" s="69"/>
      <c r="I87" s="69"/>
      <c r="J87" s="69"/>
      <c r="K87" s="69"/>
      <c r="L87" s="63"/>
      <c r="M87" s="110"/>
      <c r="N87" s="110"/>
      <c r="O87" s="108"/>
    </row>
    <row r="88" spans="1:15" ht="14.25">
      <c r="A88" s="70">
        <v>35796</v>
      </c>
      <c r="B88" s="69">
        <v>2.3999999999999998E-3</v>
      </c>
      <c r="C88" s="110">
        <v>2.4545000000000001E-2</v>
      </c>
      <c r="D88" s="69"/>
      <c r="E88" s="69"/>
      <c r="I88" s="69"/>
      <c r="J88" s="69"/>
      <c r="K88" s="69"/>
      <c r="L88" s="63"/>
      <c r="M88" s="110"/>
      <c r="N88" s="110"/>
      <c r="O88" s="108"/>
    </row>
    <row r="89" spans="1:15" ht="14.25">
      <c r="A89" s="70">
        <v>35827</v>
      </c>
      <c r="B89" s="69">
        <v>2.3999999999999998E-3</v>
      </c>
      <c r="C89" s="110">
        <v>-2.2887999999999999E-2</v>
      </c>
      <c r="D89" s="69"/>
      <c r="E89" s="69"/>
      <c r="I89" s="69"/>
      <c r="J89" s="69"/>
      <c r="K89" s="69"/>
      <c r="L89" s="63"/>
      <c r="M89" s="110"/>
      <c r="N89" s="110"/>
      <c r="O89" s="108"/>
    </row>
    <row r="90" spans="1:15" ht="14.25">
      <c r="A90" s="70">
        <v>35855</v>
      </c>
      <c r="B90" s="69">
        <v>2.3999999999999998E-3</v>
      </c>
      <c r="C90" s="110">
        <v>2.1756000000000001E-2</v>
      </c>
      <c r="D90" s="69"/>
      <c r="E90" s="69"/>
      <c r="I90" s="69"/>
      <c r="J90" s="69"/>
      <c r="K90" s="69"/>
      <c r="L90" s="63"/>
      <c r="M90" s="110"/>
      <c r="N90" s="110"/>
      <c r="O90" s="108"/>
    </row>
    <row r="91" spans="1:15" ht="14.25">
      <c r="A91" s="70">
        <v>35886</v>
      </c>
      <c r="B91" s="69">
        <v>2.3250000000000002E-3</v>
      </c>
      <c r="C91" s="110">
        <v>8.9903999999999998E-2</v>
      </c>
      <c r="D91" s="69"/>
      <c r="E91" s="69"/>
      <c r="I91" s="69"/>
      <c r="J91" s="69"/>
      <c r="K91" s="69"/>
      <c r="L91" s="63"/>
      <c r="M91" s="110"/>
      <c r="N91" s="110"/>
      <c r="O91" s="108"/>
    </row>
    <row r="92" spans="1:15" ht="14.25">
      <c r="A92" s="70">
        <v>35916</v>
      </c>
      <c r="B92" s="69">
        <v>2.3250000000000002E-3</v>
      </c>
      <c r="C92" s="110">
        <v>5.4421999999999998E-2</v>
      </c>
      <c r="D92" s="69"/>
      <c r="E92" s="69"/>
      <c r="I92" s="69"/>
      <c r="J92" s="69"/>
      <c r="K92" s="69"/>
      <c r="L92" s="63"/>
      <c r="M92" s="110"/>
      <c r="N92" s="110"/>
      <c r="O92" s="108"/>
    </row>
    <row r="93" spans="1:15" ht="14.25">
      <c r="A93" s="70">
        <v>35947</v>
      </c>
      <c r="B93" s="69">
        <v>2.3250000000000002E-3</v>
      </c>
      <c r="C93" s="110">
        <v>-6.1761000000000003E-2</v>
      </c>
      <c r="D93" s="69"/>
      <c r="E93" s="69"/>
      <c r="I93" s="69"/>
      <c r="J93" s="69"/>
      <c r="K93" s="69"/>
      <c r="L93" s="63"/>
      <c r="M93" s="110"/>
      <c r="N93" s="110"/>
      <c r="O93" s="108"/>
    </row>
    <row r="94" spans="1:15" ht="14.25">
      <c r="A94" s="70">
        <v>35977</v>
      </c>
      <c r="B94" s="69">
        <v>2.3250000000000002E-3</v>
      </c>
      <c r="C94" s="110">
        <v>-1.2984000000000001E-2</v>
      </c>
      <c r="D94" s="69"/>
      <c r="E94" s="69"/>
      <c r="I94" s="69"/>
      <c r="J94" s="69"/>
      <c r="K94" s="69"/>
      <c r="L94" s="63"/>
      <c r="M94" s="110"/>
      <c r="N94" s="110"/>
      <c r="O94" s="108"/>
    </row>
    <row r="95" spans="1:15" ht="14.25">
      <c r="A95" s="70">
        <v>36008</v>
      </c>
      <c r="B95" s="69">
        <v>2.3250000000000002E-3</v>
      </c>
      <c r="C95" s="110">
        <v>-0.121415</v>
      </c>
      <c r="D95" s="69"/>
      <c r="E95" s="69"/>
      <c r="I95" s="69"/>
      <c r="J95" s="69"/>
      <c r="K95" s="69"/>
      <c r="L95" s="63"/>
      <c r="M95" s="110"/>
      <c r="N95" s="110"/>
      <c r="O95" s="108"/>
    </row>
    <row r="96" spans="1:15" ht="14.25">
      <c r="A96" s="70">
        <v>36039</v>
      </c>
      <c r="B96" s="69">
        <v>2.3250000000000002E-3</v>
      </c>
      <c r="C96" s="110">
        <v>7.4204000000000006E-2</v>
      </c>
      <c r="D96" s="69"/>
      <c r="E96" s="69"/>
      <c r="I96" s="69"/>
      <c r="J96" s="69"/>
      <c r="K96" s="69"/>
      <c r="L96" s="63"/>
      <c r="M96" s="110"/>
      <c r="N96" s="110"/>
      <c r="O96" s="108"/>
    </row>
    <row r="97" spans="1:15" ht="14.25">
      <c r="A97" s="70">
        <v>36069</v>
      </c>
      <c r="B97" s="69">
        <v>2.3250000000000002E-3</v>
      </c>
      <c r="C97" s="110">
        <v>-1.026E-2</v>
      </c>
      <c r="D97" s="69"/>
      <c r="E97" s="69"/>
      <c r="I97" s="69"/>
      <c r="J97" s="69"/>
      <c r="K97" s="69"/>
      <c r="L97" s="63"/>
      <c r="M97" s="110"/>
      <c r="N97" s="110"/>
      <c r="O97" s="108"/>
    </row>
    <row r="98" spans="1:15" ht="14.25">
      <c r="A98" s="70">
        <v>36100</v>
      </c>
      <c r="B98" s="69">
        <v>2.3250000000000002E-3</v>
      </c>
      <c r="C98" s="110">
        <v>2.3449000000000001E-2</v>
      </c>
      <c r="D98" s="69"/>
      <c r="E98" s="69"/>
      <c r="I98" s="69"/>
      <c r="J98" s="69"/>
      <c r="K98" s="69"/>
      <c r="L98" s="63"/>
      <c r="M98" s="110"/>
      <c r="N98" s="110"/>
      <c r="O98" s="108"/>
    </row>
    <row r="99" spans="1:15" ht="14.25">
      <c r="A99" s="70">
        <v>36130</v>
      </c>
      <c r="B99" s="69">
        <v>2.3250000000000002E-3</v>
      </c>
      <c r="C99" s="110">
        <v>-8.3110000000000003E-2</v>
      </c>
      <c r="D99" s="69"/>
      <c r="E99" s="69"/>
      <c r="I99" s="69"/>
      <c r="J99" s="69"/>
      <c r="K99" s="69"/>
      <c r="L99" s="63"/>
      <c r="M99" s="110"/>
      <c r="N99" s="110"/>
      <c r="O99" s="108"/>
    </row>
    <row r="100" spans="1:15" ht="14.25">
      <c r="A100" s="70">
        <v>36161</v>
      </c>
      <c r="B100" s="69">
        <v>2.3250000000000002E-3</v>
      </c>
      <c r="C100" s="110">
        <v>-5.8539999999999998E-3</v>
      </c>
      <c r="D100" s="69"/>
      <c r="E100" s="69"/>
      <c r="I100" s="69"/>
      <c r="J100" s="69"/>
      <c r="K100" s="69"/>
      <c r="L100" s="63"/>
      <c r="M100" s="110"/>
      <c r="N100" s="110"/>
      <c r="O100" s="108"/>
    </row>
    <row r="101" spans="1:15" ht="14.25">
      <c r="A101" s="70">
        <v>36192</v>
      </c>
      <c r="B101" s="69">
        <v>2.3250000000000002E-3</v>
      </c>
      <c r="C101" s="110">
        <v>-4.3243999999999998E-2</v>
      </c>
      <c r="D101" s="69"/>
      <c r="E101" s="69"/>
      <c r="I101" s="69"/>
      <c r="J101" s="69"/>
      <c r="K101" s="69"/>
      <c r="L101" s="63"/>
      <c r="M101" s="110"/>
      <c r="N101" s="110"/>
      <c r="O101" s="108"/>
    </row>
    <row r="102" spans="1:15" ht="14.25">
      <c r="A102" s="70">
        <v>36220</v>
      </c>
      <c r="B102" s="69">
        <v>2.3250000000000002E-3</v>
      </c>
      <c r="C102" s="110">
        <v>6.4493999999999996E-2</v>
      </c>
      <c r="D102" s="69"/>
      <c r="E102" s="69"/>
      <c r="I102" s="69"/>
      <c r="J102" s="69"/>
      <c r="K102" s="69"/>
      <c r="L102" s="63"/>
      <c r="M102" s="110"/>
      <c r="N102" s="110"/>
      <c r="O102" s="108"/>
    </row>
    <row r="103" spans="1:15" ht="14.25">
      <c r="A103" s="70">
        <v>36251</v>
      </c>
      <c r="B103" s="69">
        <v>2.3250000000000002E-3</v>
      </c>
      <c r="C103" s="110">
        <v>-3.5859000000000002E-2</v>
      </c>
      <c r="D103" s="69"/>
      <c r="E103" s="69"/>
      <c r="I103" s="69"/>
      <c r="J103" s="69"/>
      <c r="K103" s="69"/>
      <c r="L103" s="63"/>
      <c r="M103" s="110"/>
      <c r="N103" s="110"/>
      <c r="O103" s="108"/>
    </row>
    <row r="104" spans="1:15" ht="14.25">
      <c r="A104" s="70">
        <v>36281</v>
      </c>
      <c r="B104" s="69">
        <v>2.3250000000000002E-3</v>
      </c>
      <c r="C104" s="110">
        <v>0.116134</v>
      </c>
      <c r="D104" s="69"/>
      <c r="E104" s="69"/>
      <c r="I104" s="69"/>
      <c r="J104" s="69"/>
      <c r="K104" s="69"/>
      <c r="L104" s="63"/>
      <c r="M104" s="110"/>
      <c r="N104" s="110"/>
      <c r="O104" s="108"/>
    </row>
    <row r="105" spans="1:15" ht="14.25">
      <c r="A105" s="70">
        <v>36312</v>
      </c>
      <c r="B105" s="69">
        <v>1.6500000000000002E-3</v>
      </c>
      <c r="C105" s="110">
        <v>0.363703</v>
      </c>
      <c r="D105" s="69"/>
      <c r="E105" s="69"/>
      <c r="I105" s="69"/>
      <c r="J105" s="69"/>
      <c r="K105" s="69"/>
      <c r="L105" s="63"/>
      <c r="M105" s="110"/>
      <c r="N105" s="110"/>
      <c r="O105" s="108"/>
    </row>
    <row r="106" spans="1:15" ht="14.25">
      <c r="A106" s="70">
        <v>36342</v>
      </c>
      <c r="B106" s="69">
        <v>1.6500000000000002E-3</v>
      </c>
      <c r="C106" s="110">
        <v>-6.4258999999999997E-2</v>
      </c>
      <c r="D106" s="69"/>
      <c r="E106" s="69"/>
      <c r="I106" s="69"/>
      <c r="J106" s="69"/>
      <c r="K106" s="69"/>
      <c r="L106" s="63"/>
      <c r="M106" s="110"/>
      <c r="N106" s="110"/>
      <c r="O106" s="108"/>
    </row>
    <row r="107" spans="1:15" ht="14.25">
      <c r="A107" s="70">
        <v>36373</v>
      </c>
      <c r="B107" s="69">
        <v>1.6500000000000002E-3</v>
      </c>
      <c r="C107" s="110">
        <v>7.1830000000000001E-3</v>
      </c>
      <c r="D107" s="69"/>
      <c r="E107" s="69"/>
      <c r="I107" s="69"/>
      <c r="J107" s="69"/>
      <c r="K107" s="69"/>
      <c r="L107" s="63"/>
      <c r="M107" s="110"/>
      <c r="N107" s="110"/>
      <c r="O107" s="108"/>
    </row>
    <row r="108" spans="1:15" ht="14.25">
      <c r="A108" s="70">
        <v>36404</v>
      </c>
      <c r="B108" s="69">
        <v>1.6500000000000002E-3</v>
      </c>
      <c r="C108" s="110">
        <v>-2.4521000000000001E-2</v>
      </c>
      <c r="D108" s="69"/>
      <c r="E108" s="69"/>
      <c r="I108" s="69"/>
      <c r="J108" s="69"/>
      <c r="K108" s="69"/>
      <c r="L108" s="63"/>
      <c r="M108" s="110"/>
      <c r="N108" s="110"/>
      <c r="O108" s="108"/>
    </row>
    <row r="109" spans="1:15" ht="14.25">
      <c r="A109" s="70">
        <v>36434</v>
      </c>
      <c r="B109" s="69">
        <v>1.6500000000000002E-3</v>
      </c>
      <c r="C109" s="110">
        <v>-4.8030000000000003E-2</v>
      </c>
      <c r="D109" s="69"/>
      <c r="E109" s="69"/>
      <c r="I109" s="69"/>
      <c r="J109" s="69"/>
      <c r="K109" s="69"/>
      <c r="L109" s="63"/>
      <c r="M109" s="110"/>
      <c r="N109" s="110"/>
      <c r="O109" s="108"/>
    </row>
    <row r="110" spans="1:15" ht="14.25">
      <c r="A110" s="70">
        <v>36465</v>
      </c>
      <c r="B110" s="69">
        <v>1.6500000000000002E-3</v>
      </c>
      <c r="C110" s="110">
        <v>-4.3866000000000002E-2</v>
      </c>
      <c r="D110" s="69"/>
      <c r="E110" s="69"/>
      <c r="I110" s="69"/>
      <c r="J110" s="69"/>
      <c r="K110" s="69"/>
      <c r="L110" s="63"/>
      <c r="M110" s="110"/>
      <c r="N110" s="110"/>
      <c r="O110" s="108"/>
    </row>
    <row r="111" spans="1:15" ht="14.25">
      <c r="A111" s="70">
        <v>36495</v>
      </c>
      <c r="B111" s="69">
        <v>1.6500000000000002E-3</v>
      </c>
      <c r="C111" s="110">
        <v>-4.8635999999999999E-2</v>
      </c>
      <c r="D111" s="69"/>
      <c r="E111" s="69"/>
      <c r="I111" s="69"/>
      <c r="J111" s="69"/>
      <c r="K111" s="69"/>
      <c r="L111" s="63"/>
      <c r="M111" s="110"/>
      <c r="N111" s="110"/>
      <c r="O111" s="108"/>
    </row>
    <row r="112" spans="1:15" ht="14.25">
      <c r="A112" s="70">
        <v>36526</v>
      </c>
      <c r="B112" s="69">
        <v>1.6500000000000002E-3</v>
      </c>
      <c r="C112" s="110">
        <v>0.16112699999999999</v>
      </c>
      <c r="D112" s="69"/>
      <c r="E112" s="69"/>
      <c r="I112" s="69"/>
      <c r="J112" s="69"/>
      <c r="K112" s="69"/>
      <c r="L112" s="63"/>
      <c r="M112" s="110"/>
      <c r="N112" s="110"/>
      <c r="O112" s="108"/>
    </row>
    <row r="113" spans="1:15" ht="14.25">
      <c r="A113" s="70">
        <v>36557</v>
      </c>
      <c r="B113" s="69">
        <v>1.6500000000000002E-3</v>
      </c>
      <c r="C113" s="110">
        <v>0.12235699999999999</v>
      </c>
      <c r="D113" s="69"/>
      <c r="E113" s="69"/>
      <c r="I113" s="69"/>
      <c r="J113" s="69"/>
      <c r="K113" s="69"/>
      <c r="L113" s="63"/>
      <c r="M113" s="110"/>
      <c r="N113" s="110"/>
      <c r="O113" s="108"/>
    </row>
    <row r="114" spans="1:15" ht="14.25">
      <c r="A114" s="70">
        <v>36586</v>
      </c>
      <c r="B114" s="69">
        <v>1.6500000000000002E-3</v>
      </c>
      <c r="C114" s="110">
        <v>5.5981999999999997E-2</v>
      </c>
      <c r="D114" s="69"/>
      <c r="E114" s="69"/>
      <c r="I114" s="69"/>
      <c r="J114" s="69"/>
      <c r="K114" s="69"/>
      <c r="L114" s="63"/>
      <c r="M114" s="110"/>
      <c r="N114" s="110"/>
      <c r="O114" s="108"/>
    </row>
    <row r="115" spans="1:15" ht="14.25">
      <c r="A115" s="70">
        <v>36617</v>
      </c>
      <c r="B115" s="69">
        <v>1.6500000000000002E-3</v>
      </c>
      <c r="C115" s="110">
        <v>1.2775E-2</v>
      </c>
      <c r="D115" s="69"/>
      <c r="E115" s="69"/>
      <c r="I115" s="69"/>
      <c r="J115" s="69"/>
      <c r="K115" s="69"/>
      <c r="L115" s="63"/>
      <c r="M115" s="110"/>
      <c r="N115" s="110"/>
      <c r="O115" s="108"/>
    </row>
    <row r="116" spans="1:15" ht="14.25">
      <c r="A116" s="70">
        <v>36647</v>
      </c>
      <c r="B116" s="69">
        <v>1.6500000000000002E-3</v>
      </c>
      <c r="C116" s="110">
        <v>2.7823000000000001E-2</v>
      </c>
      <c r="D116" s="69"/>
      <c r="E116" s="69"/>
      <c r="I116" s="69"/>
      <c r="J116" s="69"/>
      <c r="K116" s="69"/>
      <c r="L116" s="63"/>
      <c r="M116" s="110"/>
      <c r="N116" s="110"/>
      <c r="O116" s="108"/>
    </row>
    <row r="117" spans="1:15" ht="14.25">
      <c r="A117" s="70">
        <v>36678</v>
      </c>
      <c r="B117" s="69">
        <v>1.6500000000000002E-3</v>
      </c>
      <c r="C117" s="110">
        <v>2.3791E-2</v>
      </c>
      <c r="D117" s="69"/>
      <c r="E117" s="69"/>
      <c r="I117" s="69"/>
      <c r="J117" s="69"/>
      <c r="K117" s="69"/>
      <c r="L117" s="63"/>
      <c r="M117" s="110"/>
      <c r="N117" s="110"/>
      <c r="O117" s="108"/>
    </row>
    <row r="118" spans="1:15" ht="14.25">
      <c r="A118" s="70">
        <v>36708</v>
      </c>
      <c r="B118" s="69">
        <v>1.6500000000000002E-3</v>
      </c>
      <c r="C118" s="110">
        <v>4.3242999999999997E-2</v>
      </c>
      <c r="D118" s="69"/>
      <c r="E118" s="69"/>
      <c r="I118" s="69"/>
      <c r="J118" s="69"/>
      <c r="K118" s="69"/>
      <c r="L118" s="63"/>
      <c r="M118" s="110"/>
      <c r="N118" s="110"/>
      <c r="O118" s="108"/>
    </row>
    <row r="119" spans="1:15" ht="14.25">
      <c r="A119" s="70">
        <v>36739</v>
      </c>
      <c r="B119" s="69">
        <v>1.6500000000000002E-3</v>
      </c>
      <c r="C119" s="110">
        <v>-4.8310000000000002E-3</v>
      </c>
      <c r="D119" s="69"/>
      <c r="E119" s="69"/>
      <c r="I119" s="69"/>
      <c r="J119" s="69"/>
      <c r="K119" s="69"/>
      <c r="L119" s="63"/>
      <c r="M119" s="110"/>
      <c r="N119" s="110"/>
      <c r="O119" s="108"/>
    </row>
    <row r="120" spans="1:15" ht="14.25">
      <c r="A120" s="70">
        <v>36770</v>
      </c>
      <c r="B120" s="69">
        <v>1.6500000000000002E-3</v>
      </c>
      <c r="C120" s="110">
        <v>-4.5309000000000002E-2</v>
      </c>
      <c r="D120" s="69"/>
      <c r="E120" s="69"/>
      <c r="I120" s="69"/>
      <c r="J120" s="69"/>
      <c r="K120" s="69"/>
      <c r="L120" s="63"/>
      <c r="M120" s="110"/>
      <c r="N120" s="110"/>
      <c r="O120" s="108"/>
    </row>
    <row r="121" spans="1:15" ht="14.25">
      <c r="A121" s="70">
        <v>36800</v>
      </c>
      <c r="B121" s="69">
        <v>1.6500000000000002E-3</v>
      </c>
      <c r="C121" s="110">
        <v>2.4091000000000001E-2</v>
      </c>
      <c r="D121" s="69"/>
      <c r="E121" s="69"/>
      <c r="I121" s="69"/>
      <c r="J121" s="69"/>
      <c r="K121" s="69"/>
      <c r="L121" s="63"/>
      <c r="M121" s="110"/>
      <c r="N121" s="110"/>
      <c r="O121" s="108"/>
    </row>
    <row r="122" spans="1:15" ht="14.25">
      <c r="A122" s="70">
        <v>36831</v>
      </c>
      <c r="B122" s="69">
        <v>1.6500000000000002E-3</v>
      </c>
      <c r="C122" s="110">
        <v>5.4221999999999999E-2</v>
      </c>
      <c r="D122" s="69"/>
      <c r="E122" s="69"/>
      <c r="G122" s="114"/>
      <c r="I122" s="69"/>
      <c r="J122" s="69"/>
      <c r="K122" s="69"/>
      <c r="L122" s="63"/>
      <c r="M122" s="110"/>
      <c r="N122" s="110"/>
      <c r="O122" s="108"/>
    </row>
    <row r="123" spans="1:15" ht="14.25">
      <c r="A123" s="70">
        <v>36861</v>
      </c>
      <c r="B123" s="69">
        <v>1.6500000000000002E-3</v>
      </c>
      <c r="C123" s="110">
        <v>-2.1029999999999998E-3</v>
      </c>
      <c r="D123" s="69"/>
      <c r="E123" s="69"/>
      <c r="G123" s="114"/>
      <c r="I123" s="69"/>
      <c r="J123" s="69"/>
      <c r="K123" s="69"/>
      <c r="L123" s="63"/>
      <c r="M123" s="110"/>
      <c r="N123" s="110"/>
      <c r="O123" s="108"/>
    </row>
    <row r="124" spans="1:15" ht="14.25">
      <c r="A124" s="70">
        <v>36892</v>
      </c>
      <c r="B124" s="69">
        <v>1.6500000000000002E-3</v>
      </c>
      <c r="C124" s="110">
        <v>-1.0333E-2</v>
      </c>
      <c r="D124" s="69"/>
      <c r="E124" s="69"/>
      <c r="F124" s="69"/>
      <c r="G124" s="115"/>
      <c r="H124" s="64"/>
      <c r="I124" s="69"/>
      <c r="J124" s="69"/>
      <c r="K124" s="69"/>
      <c r="L124" s="63"/>
      <c r="M124" s="110"/>
      <c r="N124" s="110"/>
      <c r="O124" s="108"/>
    </row>
    <row r="125" spans="1:15" ht="14.25">
      <c r="A125" s="70">
        <v>36923</v>
      </c>
      <c r="B125" s="69">
        <v>1.6500000000000002E-3</v>
      </c>
      <c r="C125" s="110">
        <v>-5.9410999999999999E-2</v>
      </c>
      <c r="D125" s="69"/>
      <c r="E125" s="69"/>
      <c r="F125" s="69"/>
      <c r="G125" s="115"/>
      <c r="H125" s="64"/>
      <c r="I125" s="69"/>
      <c r="J125" s="69"/>
      <c r="K125" s="69"/>
      <c r="L125" s="63"/>
      <c r="M125" s="110"/>
      <c r="N125" s="110"/>
      <c r="O125" s="108"/>
    </row>
    <row r="126" spans="1:15" ht="14.25">
      <c r="A126" s="70">
        <v>36951</v>
      </c>
      <c r="B126" s="69">
        <v>1.6500000000000002E-3</v>
      </c>
      <c r="C126" s="110">
        <v>7.5898999999999994E-2</v>
      </c>
      <c r="D126" s="69"/>
      <c r="E126" s="69"/>
      <c r="F126" s="69"/>
      <c r="G126" s="115"/>
      <c r="H126" s="64"/>
      <c r="I126" s="69"/>
      <c r="J126" s="69"/>
      <c r="K126" s="69"/>
      <c r="L126" s="63"/>
      <c r="M126" s="110"/>
      <c r="N126" s="110"/>
      <c r="O126" s="108"/>
    </row>
    <row r="127" spans="1:15" ht="14.25">
      <c r="A127" s="70">
        <v>36982</v>
      </c>
      <c r="B127" s="69">
        <v>1.6500000000000002E-3</v>
      </c>
      <c r="C127" s="110">
        <v>-5.4429999999999999E-3</v>
      </c>
      <c r="D127" s="69"/>
      <c r="E127" s="69"/>
      <c r="F127" s="69"/>
      <c r="G127" s="115"/>
      <c r="H127" s="64"/>
      <c r="I127" s="69"/>
      <c r="J127" s="69"/>
      <c r="K127" s="69"/>
      <c r="L127" s="63"/>
      <c r="M127" s="110"/>
      <c r="N127" s="110"/>
      <c r="O127" s="108"/>
    </row>
    <row r="128" spans="1:15" ht="14.25">
      <c r="A128" s="70">
        <v>37012</v>
      </c>
      <c r="B128" s="69">
        <v>1.6500000000000002E-3</v>
      </c>
      <c r="C128" s="110">
        <v>3.5015999999999999E-2</v>
      </c>
      <c r="D128" s="69"/>
      <c r="E128" s="69"/>
      <c r="F128" s="69"/>
      <c r="G128" s="115"/>
      <c r="H128" s="64"/>
      <c r="I128" s="69"/>
      <c r="J128" s="69"/>
      <c r="K128" s="69"/>
      <c r="L128" s="63"/>
      <c r="M128" s="110"/>
      <c r="N128" s="110"/>
      <c r="O128" s="108"/>
    </row>
    <row r="129" spans="1:15" ht="14.25">
      <c r="A129" s="70">
        <v>37043</v>
      </c>
      <c r="B129" s="69">
        <v>1.6500000000000002E-3</v>
      </c>
      <c r="C129" s="110">
        <v>2.7720000000000002E-3</v>
      </c>
      <c r="D129" s="69"/>
      <c r="E129" s="69"/>
      <c r="F129" s="69"/>
      <c r="G129" s="115"/>
      <c r="H129" s="64"/>
      <c r="I129" s="69"/>
      <c r="J129" s="69"/>
      <c r="K129" s="69"/>
      <c r="L129" s="63"/>
      <c r="M129" s="110"/>
      <c r="N129" s="110"/>
      <c r="O129" s="108"/>
    </row>
    <row r="130" spans="1:15" ht="14.25">
      <c r="A130" s="70">
        <v>37073</v>
      </c>
      <c r="B130" s="69">
        <v>1.6500000000000002E-3</v>
      </c>
      <c r="C130" s="110">
        <v>-0.13254099999999999</v>
      </c>
      <c r="D130" s="69"/>
      <c r="E130" s="69"/>
      <c r="F130" s="69"/>
      <c r="G130" s="115"/>
      <c r="H130" s="64"/>
      <c r="I130" s="69"/>
      <c r="J130" s="69"/>
      <c r="K130" s="69"/>
      <c r="L130" s="63"/>
      <c r="M130" s="110"/>
      <c r="N130" s="110"/>
      <c r="O130" s="108"/>
    </row>
    <row r="131" spans="1:15" ht="14.25">
      <c r="A131" s="70">
        <v>37104</v>
      </c>
      <c r="B131" s="69">
        <v>1.6500000000000002E-3</v>
      </c>
      <c r="C131" s="110">
        <v>-3.5235000000000002E-2</v>
      </c>
      <c r="D131" s="69"/>
      <c r="E131" s="69"/>
      <c r="F131" s="69"/>
      <c r="G131" s="115"/>
      <c r="H131" s="64"/>
      <c r="I131" s="69"/>
      <c r="J131" s="69"/>
      <c r="K131" s="69"/>
      <c r="L131" s="63"/>
      <c r="M131" s="110"/>
      <c r="N131" s="110"/>
      <c r="O131" s="108"/>
    </row>
    <row r="132" spans="1:15" ht="14.25">
      <c r="A132" s="70">
        <v>37135</v>
      </c>
      <c r="B132" s="69">
        <v>1.6500000000000002E-3</v>
      </c>
      <c r="C132" s="110">
        <v>-5.1995E-2</v>
      </c>
      <c r="D132" s="69"/>
      <c r="E132" s="69"/>
      <c r="F132" s="69"/>
      <c r="G132" s="115"/>
      <c r="H132" s="64"/>
      <c r="I132" s="69"/>
      <c r="J132" s="69"/>
      <c r="K132" s="69"/>
      <c r="L132" s="63"/>
      <c r="M132" s="110"/>
      <c r="N132" s="110"/>
      <c r="O132" s="108"/>
    </row>
    <row r="133" spans="1:15" ht="14.25">
      <c r="A133" s="70">
        <v>37165</v>
      </c>
      <c r="B133" s="69">
        <v>1.6500000000000002E-3</v>
      </c>
      <c r="C133" s="110">
        <v>-4.8487000000000002E-2</v>
      </c>
      <c r="D133" s="69"/>
      <c r="E133" s="69"/>
      <c r="F133" s="69"/>
      <c r="G133" s="115"/>
      <c r="H133" s="64"/>
      <c r="I133" s="69"/>
      <c r="J133" s="69"/>
      <c r="K133" s="69"/>
      <c r="L133" s="63"/>
      <c r="M133" s="110"/>
      <c r="N133" s="110"/>
      <c r="O133" s="108"/>
    </row>
    <row r="134" spans="1:15" ht="14.25">
      <c r="A134" s="70">
        <v>37196</v>
      </c>
      <c r="B134" s="69">
        <v>1.6500000000000002E-3</v>
      </c>
      <c r="C134" s="110">
        <v>3.8724000000000001E-2</v>
      </c>
      <c r="D134" s="69"/>
      <c r="E134" s="69"/>
      <c r="F134" s="69"/>
      <c r="G134" s="115"/>
      <c r="H134" s="64"/>
      <c r="I134" s="69"/>
      <c r="J134" s="69"/>
      <c r="K134" s="69"/>
      <c r="L134" s="63"/>
      <c r="M134" s="110"/>
      <c r="N134" s="110"/>
      <c r="O134" s="108"/>
    </row>
    <row r="135" spans="1:15" ht="14.25">
      <c r="A135" s="70">
        <v>37226</v>
      </c>
      <c r="B135" s="69">
        <v>1.6500000000000002E-3</v>
      </c>
      <c r="C135" s="110">
        <v>-6.2678999999999999E-2</v>
      </c>
      <c r="D135" s="69"/>
      <c r="E135" s="69"/>
      <c r="F135" s="69"/>
      <c r="G135" s="115"/>
      <c r="H135" s="64"/>
      <c r="I135" s="69"/>
      <c r="J135" s="69"/>
      <c r="K135" s="69"/>
      <c r="L135" s="63"/>
      <c r="M135" s="110"/>
      <c r="N135" s="110"/>
      <c r="O135" s="108"/>
    </row>
    <row r="136" spans="1:15" ht="14.25">
      <c r="A136" s="70">
        <v>37257</v>
      </c>
      <c r="B136" s="69">
        <v>1.6500000000000002E-3</v>
      </c>
      <c r="C136" s="110">
        <v>-0.107499</v>
      </c>
      <c r="D136" s="69"/>
      <c r="E136" s="69"/>
      <c r="F136" s="69"/>
      <c r="G136" s="115"/>
      <c r="H136" s="64"/>
      <c r="I136" s="69"/>
      <c r="J136" s="69"/>
      <c r="K136" s="69"/>
      <c r="L136" s="63"/>
      <c r="M136" s="110"/>
      <c r="N136" s="110"/>
      <c r="O136" s="108"/>
    </row>
    <row r="137" spans="1:15" ht="14.25">
      <c r="A137" s="70">
        <v>37288</v>
      </c>
      <c r="B137" s="69">
        <v>1.6500000000000002E-3</v>
      </c>
      <c r="C137" s="110">
        <v>2.8337999999999999E-2</v>
      </c>
      <c r="D137" s="69"/>
      <c r="E137" s="69"/>
      <c r="F137" s="69"/>
      <c r="G137" s="115"/>
      <c r="H137" s="64"/>
      <c r="I137" s="69"/>
      <c r="J137" s="69"/>
      <c r="K137" s="69"/>
      <c r="L137" s="63"/>
      <c r="M137" s="110"/>
      <c r="N137" s="110"/>
      <c r="O137" s="108"/>
    </row>
    <row r="138" spans="1:15" ht="14.25">
      <c r="A138" s="70">
        <v>37316</v>
      </c>
      <c r="B138" s="69">
        <v>1.4250000000000001E-3</v>
      </c>
      <c r="C138" s="110">
        <v>6.5980999999999998E-2</v>
      </c>
      <c r="D138" s="69"/>
      <c r="E138" s="69"/>
      <c r="F138" s="69"/>
      <c r="G138" s="115"/>
      <c r="H138" s="64"/>
      <c r="I138" s="69"/>
      <c r="J138" s="69"/>
      <c r="K138" s="69"/>
      <c r="L138" s="63"/>
      <c r="M138" s="110"/>
      <c r="N138" s="110"/>
      <c r="O138" s="108"/>
    </row>
    <row r="139" spans="1:15" ht="14.25">
      <c r="A139" s="70">
        <v>37347</v>
      </c>
      <c r="B139" s="69">
        <v>1.4250000000000001E-3</v>
      </c>
      <c r="C139" s="110">
        <v>3.9218000000000003E-2</v>
      </c>
      <c r="D139" s="69"/>
      <c r="E139" s="69"/>
      <c r="F139" s="69"/>
      <c r="G139" s="115"/>
      <c r="H139" s="64"/>
      <c r="I139" s="69"/>
      <c r="J139" s="69"/>
      <c r="K139" s="69"/>
      <c r="L139" s="63"/>
      <c r="M139" s="110"/>
      <c r="N139" s="110"/>
      <c r="O139" s="108"/>
    </row>
    <row r="140" spans="1:15" ht="14.25">
      <c r="A140" s="70">
        <v>37377</v>
      </c>
      <c r="B140" s="69">
        <v>1.4250000000000001E-3</v>
      </c>
      <c r="C140" s="110">
        <v>-8.5128999999999996E-2</v>
      </c>
      <c r="D140" s="69"/>
      <c r="E140" s="69"/>
      <c r="F140" s="69"/>
      <c r="G140" s="115"/>
      <c r="H140" s="64"/>
      <c r="I140" s="69"/>
      <c r="J140" s="69"/>
      <c r="K140" s="69"/>
      <c r="L140" s="63"/>
      <c r="M140" s="110"/>
      <c r="N140" s="110"/>
      <c r="O140" s="108"/>
    </row>
    <row r="141" spans="1:15" ht="14.25">
      <c r="A141" s="70">
        <v>37408</v>
      </c>
      <c r="B141" s="69">
        <v>1.4250000000000001E-3</v>
      </c>
      <c r="C141" s="110">
        <v>0.13308800000000001</v>
      </c>
      <c r="D141" s="69"/>
      <c r="E141" s="69"/>
      <c r="F141" s="69"/>
      <c r="G141" s="115"/>
      <c r="H141" s="64"/>
      <c r="I141" s="69"/>
      <c r="J141" s="69"/>
      <c r="K141" s="69"/>
      <c r="L141" s="63"/>
      <c r="M141" s="110"/>
      <c r="N141" s="110"/>
      <c r="O141" s="108"/>
    </row>
    <row r="142" spans="1:15" ht="14.25">
      <c r="A142" s="70">
        <v>37438</v>
      </c>
      <c r="B142" s="69">
        <v>1.4250000000000001E-3</v>
      </c>
      <c r="C142" s="110">
        <v>-4.0193E-2</v>
      </c>
      <c r="D142" s="69"/>
      <c r="E142" s="69"/>
      <c r="F142" s="69"/>
      <c r="G142" s="115"/>
      <c r="H142" s="64"/>
      <c r="I142" s="69"/>
      <c r="J142" s="69"/>
      <c r="K142" s="69"/>
      <c r="L142" s="63"/>
      <c r="M142" s="110"/>
      <c r="N142" s="110"/>
      <c r="O142" s="108"/>
    </row>
    <row r="143" spans="1:15" ht="14.25">
      <c r="A143" s="70">
        <v>37469</v>
      </c>
      <c r="B143" s="69">
        <v>1.4250000000000001E-3</v>
      </c>
      <c r="C143" s="110">
        <v>6.2599999999999999E-3</v>
      </c>
      <c r="D143" s="69"/>
      <c r="E143" s="69"/>
      <c r="F143" s="69"/>
      <c r="G143" s="115"/>
      <c r="H143" s="64"/>
      <c r="I143" s="69"/>
      <c r="J143" s="69"/>
      <c r="K143" s="69"/>
      <c r="L143" s="63"/>
      <c r="M143" s="110"/>
      <c r="N143" s="110"/>
      <c r="O143" s="108"/>
    </row>
    <row r="144" spans="1:15" ht="14.25">
      <c r="A144" s="70">
        <v>37500</v>
      </c>
      <c r="B144" s="69">
        <v>1.4250000000000001E-3</v>
      </c>
      <c r="C144" s="110">
        <v>-5.5537000000000003E-2</v>
      </c>
      <c r="D144" s="69"/>
      <c r="E144" s="69"/>
      <c r="F144" s="69"/>
      <c r="G144" s="115"/>
      <c r="H144" s="64"/>
      <c r="I144" s="69"/>
      <c r="J144" s="69"/>
      <c r="K144" s="69"/>
      <c r="L144" s="63"/>
      <c r="M144" s="110"/>
      <c r="N144" s="110"/>
      <c r="O144" s="108"/>
    </row>
    <row r="145" spans="1:15" ht="14.25">
      <c r="A145" s="70">
        <v>37530</v>
      </c>
      <c r="B145" s="69">
        <v>1.4250000000000001E-3</v>
      </c>
      <c r="C145" s="110">
        <v>-5.1221999999999997E-2</v>
      </c>
      <c r="D145" s="69"/>
      <c r="E145" s="69"/>
      <c r="F145" s="69"/>
      <c r="G145" s="115"/>
      <c r="H145" s="64"/>
      <c r="I145" s="69"/>
      <c r="J145" s="69"/>
      <c r="K145" s="69"/>
      <c r="L145" s="63"/>
      <c r="M145" s="110"/>
      <c r="N145" s="110"/>
      <c r="O145" s="108"/>
    </row>
    <row r="146" spans="1:15" ht="14.25">
      <c r="A146" s="70">
        <v>37561</v>
      </c>
      <c r="B146" s="69">
        <v>1.4250000000000001E-3</v>
      </c>
      <c r="C146" s="110">
        <v>-6.2731999999999996E-2</v>
      </c>
      <c r="D146" s="69"/>
      <c r="E146" s="69"/>
      <c r="F146" s="69"/>
      <c r="G146" s="115"/>
      <c r="H146" s="64"/>
      <c r="I146" s="69"/>
      <c r="J146" s="69"/>
      <c r="K146" s="69"/>
      <c r="L146" s="63"/>
      <c r="M146" s="110"/>
      <c r="N146" s="110"/>
      <c r="O146" s="108"/>
    </row>
    <row r="147" spans="1:15" ht="14.25">
      <c r="A147" s="70">
        <v>37591</v>
      </c>
      <c r="B147" s="69">
        <v>1.4250000000000001E-3</v>
      </c>
      <c r="C147" s="110">
        <v>-5.1281E-2</v>
      </c>
      <c r="D147" s="69"/>
      <c r="E147" s="69"/>
      <c r="F147" s="69"/>
      <c r="G147" s="115"/>
      <c r="H147" s="64"/>
      <c r="I147" s="69"/>
      <c r="J147" s="69"/>
      <c r="K147" s="69"/>
      <c r="L147" s="63"/>
      <c r="M147" s="110"/>
      <c r="N147" s="110"/>
      <c r="O147" s="108"/>
    </row>
    <row r="148" spans="1:15" ht="14.25">
      <c r="A148" s="70">
        <v>37622</v>
      </c>
      <c r="B148" s="69">
        <v>1.4250000000000001E-3</v>
      </c>
      <c r="C148" s="110">
        <v>9.5180000000000001E-2</v>
      </c>
      <c r="D148" s="69"/>
      <c r="E148" s="69"/>
      <c r="F148" s="69"/>
      <c r="G148" s="115"/>
      <c r="H148" s="64"/>
      <c r="I148" s="69"/>
      <c r="J148" s="69"/>
      <c r="K148" s="69"/>
      <c r="L148" s="63"/>
      <c r="M148" s="110"/>
      <c r="N148" s="110"/>
      <c r="O148" s="108"/>
    </row>
    <row r="149" spans="1:15" ht="14.25">
      <c r="A149" s="70">
        <v>37653</v>
      </c>
      <c r="B149" s="69">
        <v>1.4250000000000001E-3</v>
      </c>
      <c r="C149" s="110">
        <v>9.7839999999999993E-3</v>
      </c>
      <c r="D149" s="69"/>
      <c r="E149" s="69"/>
      <c r="F149" s="69"/>
      <c r="G149" s="115"/>
      <c r="H149" s="64"/>
      <c r="I149" s="69"/>
      <c r="J149" s="69"/>
      <c r="K149" s="69"/>
      <c r="L149" s="63"/>
      <c r="M149" s="110"/>
      <c r="N149" s="110"/>
      <c r="O149" s="108"/>
    </row>
    <row r="150" spans="1:15" ht="14.25">
      <c r="A150" s="70">
        <v>37681</v>
      </c>
      <c r="B150" s="69">
        <v>1.4250000000000001E-3</v>
      </c>
      <c r="C150" s="110">
        <v>-1.308E-2</v>
      </c>
      <c r="D150" s="69"/>
      <c r="E150" s="69"/>
      <c r="F150" s="69"/>
      <c r="G150" s="115"/>
      <c r="H150" s="64"/>
      <c r="I150" s="69"/>
      <c r="J150" s="69"/>
      <c r="K150" s="69"/>
      <c r="L150" s="63"/>
      <c r="M150" s="110"/>
      <c r="N150" s="110"/>
      <c r="O150" s="108"/>
    </row>
    <row r="151" spans="1:15" ht="14.25">
      <c r="A151" s="70">
        <v>37712</v>
      </c>
      <c r="B151" s="69">
        <v>1.4250000000000001E-3</v>
      </c>
      <c r="C151" s="110">
        <v>-1.189E-2</v>
      </c>
      <c r="D151" s="69"/>
      <c r="E151" s="69"/>
      <c r="F151" s="69"/>
      <c r="G151" s="115"/>
      <c r="H151" s="64"/>
      <c r="I151" s="69"/>
      <c r="J151" s="69"/>
      <c r="K151" s="69"/>
      <c r="L151" s="63"/>
      <c r="M151" s="110"/>
      <c r="N151" s="110"/>
      <c r="O151" s="108"/>
    </row>
    <row r="152" spans="1:15" ht="14.25">
      <c r="A152" s="70">
        <v>37742</v>
      </c>
      <c r="B152" s="69">
        <v>1.4250000000000001E-3</v>
      </c>
      <c r="C152" s="110">
        <v>4.3931999999999999E-2</v>
      </c>
      <c r="D152" s="69"/>
      <c r="E152" s="69"/>
      <c r="F152" s="69"/>
      <c r="G152" s="115"/>
      <c r="H152" s="64"/>
      <c r="I152" s="69"/>
      <c r="J152" s="69"/>
      <c r="K152" s="69"/>
      <c r="L152" s="63"/>
      <c r="M152" s="110"/>
      <c r="N152" s="110"/>
      <c r="O152" s="108"/>
    </row>
    <row r="153" spans="1:15" ht="14.25">
      <c r="A153" s="70">
        <v>37773</v>
      </c>
      <c r="B153" s="69">
        <v>1.4250000000000001E-3</v>
      </c>
      <c r="C153" s="110">
        <v>-6.6897999999999999E-2</v>
      </c>
      <c r="D153" s="69"/>
      <c r="E153" s="69"/>
      <c r="F153" s="69"/>
      <c r="G153" s="115"/>
      <c r="H153" s="64"/>
      <c r="I153" s="69"/>
      <c r="J153" s="69"/>
      <c r="K153" s="69"/>
      <c r="L153" s="63"/>
      <c r="M153" s="110"/>
      <c r="N153" s="110"/>
      <c r="O153" s="108"/>
    </row>
    <row r="154" spans="1:15" ht="14.25">
      <c r="A154" s="70">
        <v>37803</v>
      </c>
      <c r="B154" s="69">
        <v>1.4250000000000001E-3</v>
      </c>
      <c r="C154" s="110">
        <v>-1.2506E-2</v>
      </c>
      <c r="D154" s="69"/>
      <c r="E154" s="69"/>
      <c r="F154" s="69"/>
      <c r="G154" s="115"/>
      <c r="H154" s="64"/>
      <c r="I154" s="69"/>
      <c r="J154" s="69"/>
      <c r="K154" s="69"/>
      <c r="L154" s="63"/>
      <c r="M154" s="110"/>
      <c r="N154" s="110"/>
      <c r="O154" s="108"/>
    </row>
    <row r="155" spans="1:15" ht="14.25">
      <c r="A155" s="70">
        <v>37834</v>
      </c>
      <c r="B155" s="69">
        <v>1.4250000000000001E-3</v>
      </c>
      <c r="C155" s="110">
        <v>-3.1111E-2</v>
      </c>
      <c r="D155" s="69"/>
      <c r="E155" s="69"/>
      <c r="F155" s="69"/>
      <c r="G155" s="115"/>
      <c r="H155" s="64"/>
      <c r="I155" s="69"/>
      <c r="J155" s="69"/>
      <c r="K155" s="69"/>
      <c r="L155" s="63"/>
      <c r="M155" s="110"/>
      <c r="N155" s="110"/>
      <c r="O155" s="108"/>
    </row>
    <row r="156" spans="1:15" ht="14.25">
      <c r="A156" s="70">
        <v>37865</v>
      </c>
      <c r="B156" s="69">
        <v>1.4250000000000001E-3</v>
      </c>
      <c r="C156" s="110">
        <v>-4.3326000000000003E-2</v>
      </c>
      <c r="D156" s="69"/>
      <c r="E156" s="69"/>
      <c r="F156" s="69"/>
      <c r="G156" s="115"/>
      <c r="H156" s="64"/>
      <c r="I156" s="69"/>
      <c r="J156" s="69"/>
      <c r="K156" s="69"/>
      <c r="L156" s="63"/>
      <c r="M156" s="110"/>
      <c r="N156" s="110"/>
      <c r="O156" s="108"/>
    </row>
    <row r="157" spans="1:15" ht="14.25">
      <c r="A157" s="70">
        <v>37895</v>
      </c>
      <c r="B157" s="69">
        <v>1.4250000000000001E-3</v>
      </c>
      <c r="C157" s="110">
        <v>-3.7949999999999998E-2</v>
      </c>
      <c r="D157" s="69"/>
      <c r="E157" s="69"/>
      <c r="F157" s="69"/>
      <c r="G157" s="115"/>
      <c r="H157" s="64"/>
      <c r="I157" s="69"/>
      <c r="J157" s="69"/>
      <c r="K157" s="69"/>
      <c r="L157" s="63"/>
      <c r="M157" s="110"/>
      <c r="N157" s="110"/>
      <c r="O157" s="108"/>
    </row>
    <row r="158" spans="1:15" ht="14.25">
      <c r="A158" s="70">
        <v>37926</v>
      </c>
      <c r="B158" s="69">
        <v>1.4250000000000001E-3</v>
      </c>
      <c r="C158" s="110">
        <v>2.0691999999999999E-2</v>
      </c>
      <c r="D158" s="69"/>
      <c r="E158" s="69"/>
      <c r="F158" s="69"/>
      <c r="G158" s="115"/>
      <c r="H158" s="64"/>
      <c r="I158" s="69"/>
      <c r="J158" s="69"/>
      <c r="K158" s="69"/>
      <c r="L158" s="63"/>
      <c r="M158" s="110"/>
      <c r="N158" s="110"/>
      <c r="O158" s="108"/>
    </row>
    <row r="159" spans="1:15" ht="14.25">
      <c r="A159" s="70">
        <v>37956</v>
      </c>
      <c r="B159" s="69">
        <v>1.4250000000000001E-3</v>
      </c>
      <c r="C159" s="110">
        <v>2.7123000000000001E-2</v>
      </c>
      <c r="D159" s="69"/>
      <c r="E159" s="69"/>
      <c r="F159" s="69"/>
      <c r="G159" s="115"/>
      <c r="H159" s="64"/>
      <c r="I159" s="69"/>
      <c r="J159" s="69"/>
      <c r="K159" s="69"/>
      <c r="L159" s="63"/>
      <c r="M159" s="110"/>
      <c r="N159" s="110"/>
      <c r="O159" s="108"/>
    </row>
    <row r="160" spans="1:15" ht="14.25">
      <c r="A160" s="70">
        <v>37987</v>
      </c>
      <c r="B160" s="69">
        <v>1.4250000000000001E-3</v>
      </c>
      <c r="C160" s="110">
        <v>7.4643000000000001E-2</v>
      </c>
      <c r="D160" s="69"/>
      <c r="E160" s="69"/>
      <c r="F160" s="69"/>
      <c r="G160" s="115"/>
      <c r="H160" s="64"/>
      <c r="I160" s="69"/>
      <c r="J160" s="69"/>
      <c r="K160" s="69"/>
      <c r="L160" s="63"/>
      <c r="M160" s="110"/>
      <c r="N160" s="110"/>
      <c r="O160" s="108"/>
    </row>
    <row r="161" spans="1:16" ht="14.25">
      <c r="A161" s="70">
        <v>38018</v>
      </c>
      <c r="B161" s="69">
        <v>1.4250000000000001E-3</v>
      </c>
      <c r="C161" s="110">
        <v>7.1503999999999998E-2</v>
      </c>
      <c r="D161" s="69"/>
      <c r="E161" s="69"/>
      <c r="F161" s="69"/>
      <c r="G161" s="115"/>
      <c r="H161" s="64"/>
      <c r="I161" s="69"/>
      <c r="J161" s="69"/>
      <c r="K161" s="69"/>
      <c r="L161" s="63"/>
      <c r="M161" s="110"/>
      <c r="N161" s="110"/>
      <c r="O161" s="108"/>
    </row>
    <row r="162" spans="1:16" ht="14.25">
      <c r="A162" s="70">
        <v>38047</v>
      </c>
      <c r="B162" s="69">
        <v>1.4250000000000001E-3</v>
      </c>
      <c r="C162" s="110">
        <v>3.2238999999999997E-2</v>
      </c>
      <c r="D162" s="69"/>
      <c r="E162" s="69"/>
      <c r="F162" s="69"/>
      <c r="G162" s="115"/>
      <c r="H162" s="64"/>
      <c r="I162" s="69"/>
      <c r="J162" s="69"/>
      <c r="K162" s="69"/>
      <c r="L162" s="63"/>
      <c r="M162" s="110"/>
      <c r="N162" s="110"/>
      <c r="O162" s="108"/>
    </row>
    <row r="163" spans="1:16" ht="14.25">
      <c r="A163" s="70">
        <v>38078</v>
      </c>
      <c r="B163" s="69">
        <v>1.4250000000000001E-3</v>
      </c>
      <c r="C163" s="110">
        <v>-9.9260000000000001E-2</v>
      </c>
      <c r="D163" s="69"/>
      <c r="E163" s="69"/>
      <c r="F163" s="69"/>
      <c r="G163" s="115"/>
      <c r="H163" s="64"/>
      <c r="I163" s="69"/>
      <c r="J163" s="69"/>
      <c r="K163" s="69"/>
      <c r="L163" s="63"/>
      <c r="M163" s="110"/>
      <c r="N163" s="110"/>
      <c r="O163" s="108"/>
    </row>
    <row r="164" spans="1:16" ht="14.25">
      <c r="A164" s="70">
        <v>38108</v>
      </c>
      <c r="B164" s="69">
        <v>1.4250000000000001E-3</v>
      </c>
      <c r="C164" s="110">
        <v>-2.2963999999999998E-2</v>
      </c>
      <c r="D164" s="69"/>
      <c r="E164" s="69"/>
      <c r="F164" s="69"/>
      <c r="G164" s="115"/>
      <c r="H164" s="64"/>
      <c r="I164" s="69"/>
      <c r="J164" s="69"/>
      <c r="K164" s="69"/>
      <c r="L164" s="63"/>
      <c r="M164" s="110"/>
      <c r="N164" s="110"/>
      <c r="O164" s="108"/>
    </row>
    <row r="165" spans="1:16" ht="14.25">
      <c r="A165" s="70">
        <v>38139</v>
      </c>
      <c r="B165" s="69">
        <v>1.4250000000000001E-3</v>
      </c>
      <c r="C165" s="110">
        <v>-0.11322500000000001</v>
      </c>
      <c r="D165" s="69"/>
      <c r="E165" s="69"/>
      <c r="F165" s="69"/>
      <c r="G165" s="115"/>
      <c r="H165" s="64"/>
      <c r="I165" s="69"/>
      <c r="J165" s="69"/>
      <c r="K165" s="69"/>
      <c r="L165" s="63"/>
      <c r="M165" s="110"/>
      <c r="N165" s="110"/>
      <c r="O165" s="108"/>
    </row>
    <row r="166" spans="1:16" ht="14.25">
      <c r="A166" s="70">
        <v>38169</v>
      </c>
      <c r="B166" s="69">
        <v>1.4250000000000001E-3</v>
      </c>
      <c r="C166" s="110">
        <v>-3.594E-3</v>
      </c>
      <c r="D166" s="69"/>
      <c r="E166" s="69"/>
      <c r="F166" s="69"/>
      <c r="G166" s="115"/>
      <c r="H166" s="64"/>
      <c r="I166" s="69"/>
      <c r="J166" s="69"/>
      <c r="K166" s="69"/>
      <c r="L166" s="63"/>
      <c r="M166" s="110"/>
      <c r="N166" s="110"/>
      <c r="O166" s="108"/>
    </row>
    <row r="167" spans="1:16" ht="14.25">
      <c r="A167" s="70">
        <v>38200</v>
      </c>
      <c r="B167" s="69">
        <v>1.4250000000000001E-3</v>
      </c>
      <c r="C167" s="110">
        <v>-4.4380999999999997E-2</v>
      </c>
      <c r="D167" s="69"/>
      <c r="E167" s="69"/>
      <c r="F167" s="69"/>
      <c r="G167" s="115"/>
      <c r="H167" s="64"/>
      <c r="I167" s="69"/>
      <c r="J167" s="69"/>
      <c r="K167" s="69"/>
      <c r="L167" s="63"/>
      <c r="M167" s="110"/>
      <c r="N167" s="110"/>
      <c r="O167" s="108"/>
    </row>
    <row r="168" spans="1:16" ht="14.25">
      <c r="A168" s="70">
        <v>38231</v>
      </c>
      <c r="B168" s="69">
        <v>1.4250000000000001E-3</v>
      </c>
      <c r="C168" s="110">
        <v>5.3342000000000001E-2</v>
      </c>
      <c r="D168" s="69"/>
      <c r="E168" s="69"/>
      <c r="F168" s="69"/>
      <c r="G168" s="115"/>
      <c r="H168" s="64"/>
      <c r="I168" s="69"/>
      <c r="J168" s="69"/>
      <c r="K168" s="69"/>
      <c r="L168" s="63"/>
      <c r="M168" s="110"/>
      <c r="N168" s="110"/>
      <c r="O168" s="108"/>
    </row>
    <row r="169" spans="1:16" ht="14.25">
      <c r="A169" s="70">
        <v>38261</v>
      </c>
      <c r="B169" s="69">
        <v>1.4250000000000001E-3</v>
      </c>
      <c r="C169" s="110">
        <v>-5.4736E-2</v>
      </c>
      <c r="D169" s="69"/>
      <c r="E169" s="69"/>
      <c r="F169" s="69"/>
      <c r="G169" s="115"/>
      <c r="H169" s="64"/>
      <c r="I169" s="69"/>
      <c r="J169" s="69"/>
      <c r="K169" s="69"/>
      <c r="L169" s="63"/>
      <c r="M169" s="110"/>
      <c r="N169" s="110"/>
      <c r="O169" s="108"/>
    </row>
    <row r="170" spans="1:16" ht="14.25">
      <c r="A170" s="70">
        <v>38292</v>
      </c>
      <c r="B170" s="69">
        <v>1.4250000000000001E-3</v>
      </c>
      <c r="C170" s="110">
        <v>2.273E-2</v>
      </c>
      <c r="D170" s="69"/>
      <c r="E170" s="69"/>
      <c r="F170" s="69"/>
      <c r="G170" s="115"/>
      <c r="H170" s="64"/>
      <c r="I170" s="69"/>
      <c r="J170" s="69"/>
      <c r="K170" s="69"/>
      <c r="L170" s="63"/>
      <c r="M170" s="110"/>
      <c r="N170" s="110"/>
      <c r="O170" s="108"/>
    </row>
    <row r="171" spans="1:16" ht="14.25">
      <c r="A171" s="70">
        <v>38322</v>
      </c>
      <c r="B171" s="69">
        <v>1.4250000000000001E-3</v>
      </c>
      <c r="C171" s="110">
        <v>-6.8585999999999994E-2</v>
      </c>
      <c r="D171" s="69"/>
      <c r="E171" s="69"/>
      <c r="F171" s="69"/>
      <c r="G171" s="115"/>
      <c r="H171" s="64"/>
      <c r="I171" s="69"/>
      <c r="J171" s="69"/>
      <c r="K171" s="69"/>
      <c r="L171" s="63"/>
      <c r="M171" s="110"/>
      <c r="N171" s="110"/>
      <c r="O171" s="108"/>
    </row>
    <row r="172" spans="1:16" ht="14.25">
      <c r="A172" s="70">
        <v>38353</v>
      </c>
      <c r="B172" s="69">
        <v>1.4250000000000001E-3</v>
      </c>
      <c r="C172" s="110">
        <v>-5.8895000000000003E-2</v>
      </c>
      <c r="D172" s="69"/>
      <c r="E172" s="69"/>
      <c r="F172" s="69"/>
      <c r="G172" s="115"/>
      <c r="H172" s="64"/>
      <c r="I172" s="69"/>
      <c r="J172" s="69"/>
      <c r="K172" s="69"/>
      <c r="L172" s="63"/>
      <c r="M172" s="110"/>
      <c r="N172" s="110"/>
      <c r="O172" s="108"/>
    </row>
    <row r="173" spans="1:16" ht="14.25">
      <c r="A173" s="70">
        <v>38384</v>
      </c>
      <c r="B173" s="69">
        <v>1.4250000000000001E-3</v>
      </c>
      <c r="C173" s="110">
        <v>9.5771999999999996E-2</v>
      </c>
      <c r="D173" s="69"/>
      <c r="E173" s="69"/>
      <c r="F173" s="69"/>
      <c r="G173" s="115"/>
      <c r="H173" s="64"/>
      <c r="I173" s="69"/>
      <c r="J173" s="69"/>
      <c r="K173" s="69"/>
      <c r="L173" s="63"/>
      <c r="M173" s="110"/>
      <c r="N173" s="110"/>
      <c r="O173" s="108"/>
      <c r="P173" s="108"/>
    </row>
    <row r="174" spans="1:16" ht="14.25">
      <c r="A174" s="70">
        <v>38412</v>
      </c>
      <c r="B174" s="69">
        <v>1.4250000000000001E-3</v>
      </c>
      <c r="C174" s="110">
        <v>-0.106091</v>
      </c>
      <c r="D174" s="69"/>
      <c r="E174" s="69"/>
      <c r="F174" s="69"/>
      <c r="G174" s="115"/>
      <c r="H174" s="64"/>
      <c r="I174" s="69"/>
      <c r="J174" s="69"/>
      <c r="K174" s="69"/>
      <c r="L174" s="63"/>
      <c r="M174" s="110"/>
      <c r="N174" s="110"/>
      <c r="O174" s="108"/>
      <c r="P174" s="108"/>
    </row>
    <row r="175" spans="1:16" ht="14.25">
      <c r="A175" s="70">
        <v>38443</v>
      </c>
      <c r="B175" s="69">
        <v>1.4250000000000001E-3</v>
      </c>
      <c r="C175" s="110">
        <v>-3.0917E-2</v>
      </c>
      <c r="D175" s="69"/>
      <c r="E175" s="69"/>
      <c r="F175" s="69"/>
      <c r="G175" s="115"/>
      <c r="H175" s="64"/>
      <c r="I175" s="69"/>
      <c r="J175" s="69"/>
      <c r="K175" s="69"/>
      <c r="L175" s="63"/>
      <c r="M175" s="110"/>
      <c r="N175" s="110"/>
      <c r="O175" s="108"/>
      <c r="P175" s="108"/>
    </row>
    <row r="176" spans="1:16" ht="14.25">
      <c r="A176" s="70">
        <v>38473</v>
      </c>
      <c r="B176" s="69">
        <v>1.4250000000000001E-3</v>
      </c>
      <c r="C176" s="110">
        <v>-6.9235000000000005E-2</v>
      </c>
      <c r="D176" s="69"/>
      <c r="E176" s="69"/>
      <c r="F176" s="69"/>
      <c r="G176" s="115"/>
      <c r="H176" s="64"/>
      <c r="I176" s="69"/>
      <c r="J176" s="69"/>
      <c r="K176" s="69"/>
      <c r="L176" s="63"/>
      <c r="M176" s="110"/>
      <c r="N176" s="110"/>
      <c r="O176" s="108"/>
      <c r="P176" s="108"/>
    </row>
    <row r="177" spans="1:16" ht="14.25">
      <c r="A177" s="70">
        <v>38504</v>
      </c>
      <c r="B177" s="69">
        <v>1.4250000000000001E-3</v>
      </c>
      <c r="C177" s="110">
        <v>1.3202999999999999E-2</v>
      </c>
      <c r="D177" s="69"/>
      <c r="E177" s="69"/>
      <c r="F177" s="69"/>
      <c r="G177" s="115"/>
      <c r="H177" s="64"/>
      <c r="I177" s="69"/>
      <c r="J177" s="69"/>
      <c r="K177" s="69"/>
      <c r="L177" s="63"/>
      <c r="M177" s="110"/>
      <c r="N177" s="110"/>
      <c r="O177" s="108"/>
      <c r="P177" s="108"/>
    </row>
    <row r="178" spans="1:16" ht="14.25">
      <c r="A178" s="70">
        <v>38534</v>
      </c>
      <c r="B178" s="69">
        <v>1.4250000000000001E-3</v>
      </c>
      <c r="C178" s="110">
        <v>-1.7621000000000001E-2</v>
      </c>
      <c r="D178" s="69"/>
      <c r="E178" s="69"/>
      <c r="F178" s="69"/>
      <c r="G178" s="115"/>
      <c r="H178" s="64"/>
      <c r="I178" s="69"/>
      <c r="J178" s="69"/>
      <c r="K178" s="69"/>
      <c r="L178" s="63"/>
      <c r="M178" s="110"/>
      <c r="N178" s="110"/>
      <c r="O178" s="108"/>
      <c r="P178" s="108"/>
    </row>
    <row r="179" spans="1:16" ht="14.25">
      <c r="A179" s="70">
        <v>38565</v>
      </c>
      <c r="B179" s="69">
        <v>1.4250000000000001E-3</v>
      </c>
      <c r="C179" s="110">
        <v>8.8440000000000005E-2</v>
      </c>
      <c r="D179" s="69"/>
      <c r="E179" s="69"/>
      <c r="F179" s="69"/>
      <c r="G179" s="115"/>
      <c r="H179" s="64"/>
      <c r="I179" s="69"/>
      <c r="J179" s="69"/>
      <c r="K179" s="69"/>
      <c r="L179" s="63"/>
      <c r="M179" s="110"/>
      <c r="N179" s="110"/>
      <c r="O179" s="108"/>
      <c r="P179" s="108"/>
    </row>
    <row r="180" spans="1:16" ht="14.25">
      <c r="A180" s="70">
        <v>38596</v>
      </c>
      <c r="B180" s="69">
        <v>1.4250000000000001E-3</v>
      </c>
      <c r="C180" s="110">
        <v>4.666E-3</v>
      </c>
      <c r="D180" s="69"/>
      <c r="E180" s="69"/>
      <c r="F180" s="69"/>
      <c r="G180" s="115"/>
      <c r="H180" s="64"/>
      <c r="I180" s="69"/>
      <c r="J180" s="69"/>
      <c r="K180" s="69"/>
      <c r="L180" s="63"/>
      <c r="M180" s="110"/>
      <c r="N180" s="110"/>
      <c r="O180" s="108"/>
      <c r="P180" s="108"/>
    </row>
    <row r="181" spans="1:16" ht="14.25">
      <c r="A181" s="70">
        <v>38626</v>
      </c>
      <c r="B181" s="69">
        <v>1.4250000000000001E-3</v>
      </c>
      <c r="C181" s="110">
        <v>-5.0985999999999997E-2</v>
      </c>
      <c r="D181" s="69"/>
      <c r="E181" s="69"/>
      <c r="F181" s="69"/>
      <c r="G181" s="115"/>
      <c r="H181" s="64"/>
      <c r="I181" s="69"/>
      <c r="J181" s="69"/>
      <c r="K181" s="69"/>
      <c r="L181" s="63"/>
      <c r="M181" s="110"/>
      <c r="N181" s="110"/>
      <c r="O181" s="108"/>
      <c r="P181" s="108"/>
    </row>
    <row r="182" spans="1:16" ht="14.25">
      <c r="A182" s="70">
        <v>38657</v>
      </c>
      <c r="B182" s="69">
        <v>1.4250000000000001E-3</v>
      </c>
      <c r="C182" s="110">
        <v>-1.407E-3</v>
      </c>
      <c r="D182" s="69"/>
      <c r="E182" s="69"/>
      <c r="F182" s="69"/>
      <c r="G182" s="115"/>
      <c r="H182" s="64"/>
      <c r="I182" s="69"/>
      <c r="J182" s="69"/>
      <c r="K182" s="69"/>
      <c r="L182" s="63"/>
      <c r="M182" s="110"/>
      <c r="N182" s="110"/>
      <c r="O182" s="108"/>
      <c r="P182" s="108"/>
    </row>
    <row r="183" spans="1:16" ht="14.25">
      <c r="A183" s="70">
        <v>38687</v>
      </c>
      <c r="B183" s="69">
        <v>1.4250000000000001E-3</v>
      </c>
      <c r="C183" s="110">
        <v>5.0554000000000002E-2</v>
      </c>
      <c r="D183" s="69"/>
      <c r="E183" s="69"/>
      <c r="F183" s="69"/>
      <c r="G183" s="115"/>
      <c r="H183" s="64"/>
      <c r="I183" s="69"/>
      <c r="J183" s="69"/>
      <c r="K183" s="69"/>
      <c r="L183" s="63"/>
      <c r="M183" s="110"/>
      <c r="N183" s="110"/>
      <c r="O183" s="108"/>
      <c r="P183" s="108"/>
    </row>
    <row r="184" spans="1:16" ht="14.25">
      <c r="A184" s="70">
        <v>38718</v>
      </c>
      <c r="B184" s="69">
        <v>1.4250000000000001E-3</v>
      </c>
      <c r="C184" s="110">
        <v>9.5696000000000003E-2</v>
      </c>
      <c r="D184" s="69"/>
      <c r="E184" s="69"/>
      <c r="F184" s="69"/>
      <c r="G184" s="115"/>
      <c r="H184" s="64"/>
      <c r="I184" s="69"/>
      <c r="J184" s="69"/>
      <c r="K184" s="69"/>
      <c r="L184" s="63"/>
      <c r="M184" s="110"/>
      <c r="N184" s="110"/>
      <c r="O184" s="108"/>
      <c r="P184" s="108"/>
    </row>
    <row r="185" spans="1:16" ht="14.25">
      <c r="A185" s="70">
        <v>38749</v>
      </c>
      <c r="B185" s="69">
        <v>1.4250000000000001E-3</v>
      </c>
      <c r="C185" s="110">
        <v>3.4398999999999999E-2</v>
      </c>
      <c r="D185" s="69"/>
      <c r="E185" s="69"/>
      <c r="F185" s="69"/>
      <c r="G185" s="115"/>
      <c r="H185" s="64"/>
      <c r="I185" s="69"/>
      <c r="J185" s="69"/>
      <c r="K185" s="69"/>
      <c r="L185" s="63"/>
      <c r="M185" s="110"/>
      <c r="N185" s="110"/>
      <c r="O185" s="108"/>
      <c r="P185" s="108"/>
    </row>
    <row r="186" spans="1:16" ht="14.25">
      <c r="A186" s="70">
        <v>38777</v>
      </c>
      <c r="B186" s="69">
        <v>1.4250000000000001E-3</v>
      </c>
      <c r="C186" s="110">
        <v>1.6795999999999998E-2</v>
      </c>
      <c r="D186" s="69"/>
      <c r="E186" s="69"/>
      <c r="F186" s="69"/>
      <c r="G186" s="115"/>
      <c r="H186" s="64"/>
      <c r="I186" s="69"/>
      <c r="J186" s="69"/>
      <c r="K186" s="69"/>
      <c r="L186" s="63"/>
      <c r="M186" s="110"/>
      <c r="N186" s="110"/>
      <c r="O186" s="108"/>
      <c r="P186" s="108"/>
    </row>
    <row r="187" spans="1:16" ht="14.25">
      <c r="A187" s="70">
        <v>38808</v>
      </c>
      <c r="B187" s="69">
        <v>1.4250000000000001E-3</v>
      </c>
      <c r="C187" s="110">
        <v>0.114872</v>
      </c>
      <c r="D187" s="69"/>
      <c r="E187" s="69"/>
      <c r="F187" s="69"/>
      <c r="G187" s="115"/>
      <c r="H187" s="64"/>
      <c r="I187" s="69"/>
      <c r="J187" s="69"/>
      <c r="K187" s="69"/>
      <c r="L187" s="63"/>
      <c r="M187" s="110"/>
      <c r="N187" s="110"/>
      <c r="O187" s="108"/>
      <c r="P187" s="108"/>
    </row>
    <row r="188" spans="1:16" ht="14.25">
      <c r="A188" s="70">
        <v>38838</v>
      </c>
      <c r="B188" s="69">
        <v>1.4250000000000001E-3</v>
      </c>
      <c r="C188" s="110">
        <v>0.204596</v>
      </c>
      <c r="D188" s="69"/>
      <c r="E188" s="69"/>
      <c r="F188" s="69"/>
      <c r="G188" s="115"/>
      <c r="H188" s="64"/>
      <c r="I188" s="69"/>
      <c r="J188" s="69"/>
      <c r="K188" s="69"/>
      <c r="L188" s="63"/>
      <c r="M188" s="110"/>
      <c r="N188" s="110"/>
      <c r="O188" s="108"/>
      <c r="P188" s="108"/>
    </row>
    <row r="189" spans="1:16" ht="14.25">
      <c r="A189" s="70">
        <v>38869</v>
      </c>
      <c r="B189" s="69">
        <v>1.4250000000000001E-3</v>
      </c>
      <c r="C189" s="110">
        <v>4.4393000000000002E-2</v>
      </c>
      <c r="D189" s="69"/>
      <c r="E189" s="69"/>
      <c r="F189" s="69"/>
      <c r="G189" s="115"/>
      <c r="H189" s="64"/>
      <c r="I189" s="69"/>
      <c r="J189" s="69"/>
      <c r="K189" s="69"/>
      <c r="L189" s="63"/>
      <c r="M189" s="110"/>
      <c r="N189" s="110"/>
      <c r="O189" s="108"/>
      <c r="P189" s="108"/>
    </row>
    <row r="190" spans="1:16" ht="14.25">
      <c r="A190" s="70">
        <v>38899</v>
      </c>
      <c r="B190" s="69">
        <v>1.4250000000000001E-3</v>
      </c>
      <c r="C190" s="110">
        <v>-5.5014E-2</v>
      </c>
      <c r="D190" s="69"/>
      <c r="E190" s="69"/>
      <c r="F190" s="69"/>
      <c r="G190" s="115"/>
      <c r="H190" s="64"/>
      <c r="I190" s="69"/>
      <c r="J190" s="69"/>
      <c r="K190" s="69"/>
      <c r="L190" s="63"/>
      <c r="M190" s="110"/>
      <c r="N190" s="110"/>
      <c r="O190" s="108"/>
      <c r="P190" s="108"/>
    </row>
    <row r="191" spans="1:16" ht="14.25">
      <c r="A191" s="70">
        <v>38930</v>
      </c>
      <c r="B191" s="69">
        <v>1.4250000000000001E-3</v>
      </c>
      <c r="C191" s="110">
        <v>3.7190000000000001E-2</v>
      </c>
      <c r="D191" s="69"/>
      <c r="E191" s="69"/>
      <c r="F191" s="69"/>
      <c r="G191" s="115"/>
      <c r="H191" s="64"/>
      <c r="I191" s="69"/>
      <c r="J191" s="69"/>
      <c r="K191" s="69"/>
      <c r="L191" s="63"/>
      <c r="M191" s="110"/>
      <c r="N191" s="110"/>
      <c r="O191" s="108"/>
      <c r="P191" s="108"/>
    </row>
    <row r="192" spans="1:16" ht="14.25">
      <c r="A192" s="70">
        <v>38961</v>
      </c>
      <c r="B192" s="69">
        <f t="shared" ref="B192:B198" si="0">1.8/12/100</f>
        <v>1.5E-3</v>
      </c>
      <c r="C192" s="110">
        <v>4.9893E-2</v>
      </c>
      <c r="D192" s="69"/>
      <c r="E192" s="69"/>
      <c r="F192" s="69"/>
      <c r="G192" s="115"/>
      <c r="H192" s="64"/>
      <c r="I192" s="69"/>
      <c r="J192" s="69"/>
      <c r="K192" s="69"/>
      <c r="L192" s="63"/>
      <c r="M192" s="110"/>
      <c r="N192" s="110"/>
      <c r="O192" s="108"/>
      <c r="P192" s="108"/>
    </row>
    <row r="193" spans="1:16" ht="14.25">
      <c r="A193" s="70">
        <v>38991</v>
      </c>
      <c r="B193" s="69">
        <f t="shared" si="0"/>
        <v>1.5E-3</v>
      </c>
      <c r="C193" s="110">
        <v>1.9179000000000002E-2</v>
      </c>
      <c r="D193" s="69"/>
      <c r="E193" s="69"/>
      <c r="F193" s="69"/>
      <c r="G193" s="115"/>
      <c r="H193" s="64"/>
      <c r="I193" s="69"/>
      <c r="J193" s="69"/>
      <c r="K193" s="69"/>
      <c r="L193" s="63"/>
      <c r="M193" s="110"/>
      <c r="N193" s="110"/>
      <c r="O193" s="108"/>
      <c r="P193" s="108"/>
    </row>
    <row r="194" spans="1:16" ht="14.25">
      <c r="A194" s="70">
        <v>39022</v>
      </c>
      <c r="B194" s="69">
        <f t="shared" si="0"/>
        <v>1.5E-3</v>
      </c>
      <c r="C194" s="110">
        <v>0.122403</v>
      </c>
      <c r="D194" s="69"/>
      <c r="E194" s="69"/>
      <c r="F194" s="69"/>
      <c r="G194" s="115"/>
      <c r="H194" s="64"/>
      <c r="I194" s="69"/>
      <c r="J194" s="69"/>
      <c r="K194" s="69"/>
      <c r="L194" s="63"/>
      <c r="M194" s="110"/>
      <c r="N194" s="110"/>
      <c r="O194" s="108"/>
      <c r="P194" s="108"/>
    </row>
    <row r="195" spans="1:16" ht="14.25">
      <c r="A195" s="70">
        <v>39052</v>
      </c>
      <c r="B195" s="69">
        <f t="shared" si="0"/>
        <v>1.5E-3</v>
      </c>
      <c r="C195" s="110">
        <v>0.144228</v>
      </c>
      <c r="D195" s="69"/>
      <c r="E195" s="69"/>
      <c r="F195" s="69"/>
      <c r="G195" s="115"/>
      <c r="H195" s="64"/>
      <c r="I195" s="69"/>
      <c r="J195" s="69"/>
      <c r="K195" s="69"/>
      <c r="L195" s="63"/>
      <c r="M195" s="110"/>
      <c r="N195" s="110"/>
      <c r="O195" s="108"/>
      <c r="P195" s="108"/>
    </row>
    <row r="196" spans="1:16" ht="14.25">
      <c r="A196" s="70">
        <v>39083</v>
      </c>
      <c r="B196" s="69">
        <f t="shared" si="0"/>
        <v>1.5E-3</v>
      </c>
      <c r="C196" s="110">
        <v>0.19444700000000001</v>
      </c>
      <c r="D196" s="69"/>
      <c r="E196" s="69"/>
      <c r="F196" s="69"/>
      <c r="G196" s="115"/>
      <c r="H196" s="64"/>
      <c r="I196" s="69"/>
      <c r="J196" s="69"/>
      <c r="K196" s="69"/>
      <c r="L196" s="63"/>
      <c r="M196" s="110"/>
      <c r="N196" s="110"/>
      <c r="O196" s="108"/>
      <c r="P196" s="108"/>
    </row>
    <row r="197" spans="1:16" ht="14.25">
      <c r="A197" s="70">
        <v>39114</v>
      </c>
      <c r="B197" s="69">
        <f t="shared" si="0"/>
        <v>1.5E-3</v>
      </c>
      <c r="C197" s="110">
        <v>0.106291</v>
      </c>
      <c r="D197" s="69"/>
      <c r="E197" s="69"/>
      <c r="F197" s="69"/>
      <c r="G197" s="115"/>
      <c r="H197" s="64"/>
      <c r="I197" s="69"/>
      <c r="J197" s="69"/>
      <c r="K197" s="69"/>
      <c r="L197" s="63"/>
      <c r="M197" s="110"/>
      <c r="N197" s="110"/>
      <c r="O197" s="108"/>
      <c r="P197" s="108"/>
    </row>
    <row r="198" spans="1:16" ht="14.25">
      <c r="A198" s="70">
        <v>39142</v>
      </c>
      <c r="B198" s="69">
        <f t="shared" si="0"/>
        <v>1.5E-3</v>
      </c>
      <c r="C198" s="110">
        <v>0.12557499999999999</v>
      </c>
      <c r="D198" s="69"/>
      <c r="E198" s="69"/>
      <c r="F198" s="69"/>
      <c r="G198" s="115"/>
      <c r="H198" s="64"/>
      <c r="I198" s="69"/>
      <c r="J198" s="69"/>
      <c r="K198" s="69"/>
      <c r="L198" s="63"/>
      <c r="M198" s="110"/>
      <c r="N198" s="110"/>
      <c r="O198" s="108"/>
      <c r="P198" s="108"/>
    </row>
    <row r="199" spans="1:16" ht="14.25">
      <c r="A199" s="70">
        <v>39173</v>
      </c>
      <c r="B199" s="69">
        <f>1.98/12/100</f>
        <v>1.65E-3</v>
      </c>
      <c r="C199" s="110">
        <v>0.29836499999999999</v>
      </c>
      <c r="D199" s="69"/>
      <c r="E199" s="69"/>
      <c r="F199" s="69"/>
      <c r="G199" s="115"/>
      <c r="H199" s="64"/>
      <c r="I199" s="69"/>
      <c r="J199" s="69"/>
      <c r="K199" s="69"/>
      <c r="L199" s="63"/>
      <c r="M199" s="110"/>
      <c r="N199" s="110"/>
      <c r="O199" s="108"/>
      <c r="P199" s="108"/>
    </row>
    <row r="200" spans="1:16" ht="14.25">
      <c r="A200" s="70">
        <v>39203</v>
      </c>
      <c r="B200" s="69">
        <f>1.98/12/100</f>
        <v>1.65E-3</v>
      </c>
      <c r="C200" s="110">
        <v>0.102453</v>
      </c>
      <c r="D200" s="69"/>
      <c r="E200" s="69"/>
      <c r="F200" s="69"/>
      <c r="G200" s="115"/>
      <c r="H200" s="64"/>
      <c r="I200" s="69"/>
      <c r="J200" s="69"/>
      <c r="K200" s="69"/>
      <c r="L200" s="63"/>
      <c r="M200" s="110"/>
      <c r="N200" s="110"/>
      <c r="O200" s="108"/>
      <c r="P200" s="108"/>
    </row>
    <row r="201" spans="1:16" ht="14.25">
      <c r="A201" s="70">
        <v>39234</v>
      </c>
      <c r="B201" s="69">
        <f>2.07/12/100</f>
        <v>1.725E-3</v>
      </c>
      <c r="C201" s="110">
        <v>-8.4286E-2</v>
      </c>
      <c r="D201" s="69"/>
      <c r="E201" s="69"/>
      <c r="F201" s="69"/>
      <c r="G201" s="115"/>
      <c r="H201" s="64"/>
      <c r="I201" s="69"/>
      <c r="J201" s="69"/>
      <c r="K201" s="69"/>
      <c r="L201" s="63"/>
      <c r="M201" s="110"/>
      <c r="N201" s="110"/>
      <c r="O201" s="108"/>
      <c r="P201" s="108"/>
    </row>
    <row r="202" spans="1:16" ht="14.25">
      <c r="A202" s="70">
        <v>39264</v>
      </c>
      <c r="B202" s="69">
        <f>2.07/12/100</f>
        <v>1.725E-3</v>
      </c>
      <c r="C202" s="110">
        <v>0.19617200000000001</v>
      </c>
      <c r="D202" s="69"/>
      <c r="E202" s="69"/>
      <c r="F202" s="69"/>
      <c r="G202" s="115"/>
      <c r="H202" s="64"/>
      <c r="I202" s="69"/>
      <c r="J202" s="69"/>
      <c r="K202" s="69"/>
      <c r="L202" s="63"/>
      <c r="M202" s="110"/>
      <c r="N202" s="110"/>
      <c r="O202" s="108"/>
      <c r="P202" s="108"/>
    </row>
    <row r="203" spans="1:16" ht="14.25">
      <c r="A203" s="70">
        <v>39295</v>
      </c>
      <c r="B203" s="69">
        <f>2.34/12/100</f>
        <v>1.9499999999999997E-3</v>
      </c>
      <c r="C203" s="110">
        <v>0.160247</v>
      </c>
      <c r="D203" s="69"/>
      <c r="E203" s="69"/>
      <c r="F203" s="69"/>
      <c r="G203" s="115"/>
      <c r="H203" s="64"/>
      <c r="I203" s="69"/>
      <c r="J203" s="69"/>
      <c r="K203" s="69"/>
      <c r="L203" s="63"/>
      <c r="M203" s="110"/>
      <c r="N203" s="110"/>
      <c r="O203" s="108"/>
      <c r="P203" s="108"/>
    </row>
    <row r="204" spans="1:16" ht="14.25">
      <c r="A204" s="70">
        <v>39326</v>
      </c>
      <c r="B204" s="69">
        <f>2.61/12/100</f>
        <v>2.1749999999999999E-3</v>
      </c>
      <c r="C204" s="110">
        <v>5.0153999999999997E-2</v>
      </c>
      <c r="D204" s="69"/>
      <c r="E204" s="69"/>
      <c r="F204" s="69"/>
      <c r="G204" s="115"/>
      <c r="H204" s="64"/>
      <c r="I204" s="69"/>
      <c r="J204" s="69"/>
      <c r="K204" s="69"/>
      <c r="L204" s="63"/>
      <c r="M204" s="110"/>
      <c r="N204" s="110"/>
      <c r="O204" s="108"/>
      <c r="P204" s="108"/>
    </row>
    <row r="205" spans="1:16" ht="14.25">
      <c r="A205" s="70">
        <v>39356</v>
      </c>
      <c r="B205" s="69">
        <f>2.88/12/100</f>
        <v>2.3999999999999998E-3</v>
      </c>
      <c r="C205" s="110">
        <v>-1.6947E-2</v>
      </c>
      <c r="D205" s="69"/>
      <c r="E205" s="69"/>
      <c r="F205" s="69"/>
      <c r="G205" s="115"/>
      <c r="H205" s="64"/>
      <c r="I205" s="69"/>
      <c r="J205" s="69"/>
      <c r="K205" s="69"/>
      <c r="L205" s="63"/>
      <c r="M205" s="110"/>
      <c r="N205" s="110"/>
      <c r="O205" s="108"/>
      <c r="P205" s="108"/>
    </row>
    <row r="206" spans="1:16" ht="14.25">
      <c r="A206" s="70">
        <v>39387</v>
      </c>
      <c r="B206" s="69">
        <f>2.88/12/100</f>
        <v>2.3999999999999998E-3</v>
      </c>
      <c r="C206" s="110">
        <v>-0.14482100000000001</v>
      </c>
      <c r="D206" s="69"/>
      <c r="E206" s="69"/>
      <c r="F206" s="69"/>
      <c r="G206" s="115"/>
      <c r="H206" s="64"/>
      <c r="I206" s="69"/>
      <c r="J206" s="69"/>
      <c r="K206" s="69"/>
      <c r="L206" s="63"/>
      <c r="M206" s="110"/>
      <c r="N206" s="110"/>
      <c r="O206" s="108"/>
      <c r="P206" s="108"/>
    </row>
    <row r="207" spans="1:16" ht="14.25">
      <c r="A207" s="70">
        <v>39417</v>
      </c>
      <c r="B207" s="69">
        <f>2.88/12/100</f>
        <v>2.3999999999999998E-3</v>
      </c>
      <c r="C207" s="110">
        <v>0.14954200000000001</v>
      </c>
      <c r="D207" s="69"/>
      <c r="E207" s="69"/>
      <c r="F207" s="69"/>
      <c r="G207" s="115"/>
      <c r="H207" s="64"/>
      <c r="I207" s="69"/>
      <c r="J207" s="69"/>
      <c r="K207" s="69"/>
      <c r="L207" s="63"/>
      <c r="M207" s="110"/>
      <c r="N207" s="110"/>
      <c r="O207" s="108"/>
      <c r="P207" s="108"/>
    </row>
    <row r="208" spans="1:16" ht="14.25">
      <c r="A208" s="70">
        <v>39448</v>
      </c>
      <c r="B208" s="69">
        <f t="shared" ref="B208:B217" si="1">3.33/12/100</f>
        <v>2.7750000000000001E-3</v>
      </c>
      <c r="C208" s="110">
        <v>-0.11156000000000001</v>
      </c>
      <c r="D208" s="69"/>
      <c r="E208" s="69"/>
      <c r="F208" s="69"/>
      <c r="G208" s="115"/>
      <c r="H208" s="64"/>
      <c r="I208" s="69"/>
      <c r="J208" s="69"/>
      <c r="K208" s="69"/>
      <c r="L208" s="63"/>
      <c r="M208" s="110"/>
      <c r="N208" s="110"/>
      <c r="O208" s="108"/>
      <c r="P208" s="108"/>
    </row>
    <row r="209" spans="1:16" ht="14.25">
      <c r="A209" s="70">
        <v>39479</v>
      </c>
      <c r="B209" s="69">
        <f t="shared" si="1"/>
        <v>2.7750000000000001E-3</v>
      </c>
      <c r="C209" s="110">
        <v>3.5206000000000001E-2</v>
      </c>
      <c r="D209" s="69"/>
      <c r="E209" s="69"/>
      <c r="F209" s="69"/>
      <c r="G209" s="115"/>
      <c r="H209" s="64"/>
      <c r="I209" s="69"/>
      <c r="J209" s="69"/>
      <c r="K209" s="69"/>
      <c r="L209" s="63"/>
      <c r="M209" s="110"/>
      <c r="N209" s="110"/>
      <c r="O209" s="108"/>
      <c r="P209" s="108"/>
    </row>
    <row r="210" spans="1:16" ht="14.25">
      <c r="A210" s="70">
        <v>39508</v>
      </c>
      <c r="B210" s="69">
        <f t="shared" si="1"/>
        <v>2.7750000000000001E-3</v>
      </c>
      <c r="C210" s="110">
        <v>-0.192574</v>
      </c>
      <c r="D210" s="69"/>
      <c r="E210" s="69"/>
      <c r="F210" s="69"/>
      <c r="G210" s="115"/>
      <c r="H210" s="64"/>
      <c r="I210" s="69"/>
      <c r="J210" s="69"/>
      <c r="K210" s="69"/>
      <c r="L210" s="63"/>
      <c r="M210" s="110"/>
      <c r="N210" s="110"/>
      <c r="O210" s="108"/>
      <c r="P210" s="108"/>
    </row>
    <row r="211" spans="1:16" ht="14.25">
      <c r="A211" s="70">
        <v>39539</v>
      </c>
      <c r="B211" s="69">
        <f t="shared" si="1"/>
        <v>2.7750000000000001E-3</v>
      </c>
      <c r="C211" s="110">
        <v>2.8183E-2</v>
      </c>
      <c r="D211" s="69"/>
      <c r="E211" s="69"/>
      <c r="F211" s="69"/>
      <c r="G211" s="115"/>
      <c r="H211" s="64"/>
      <c r="I211" s="69"/>
      <c r="J211" s="69"/>
      <c r="K211" s="69"/>
      <c r="L211" s="63"/>
      <c r="M211" s="110"/>
      <c r="N211" s="110"/>
      <c r="O211" s="108"/>
      <c r="P211" s="108"/>
    </row>
    <row r="212" spans="1:16" ht="14.25">
      <c r="A212" s="70">
        <v>39569</v>
      </c>
      <c r="B212" s="69">
        <f t="shared" si="1"/>
        <v>2.7750000000000001E-3</v>
      </c>
      <c r="C212" s="110">
        <v>-7.6413999999999996E-2</v>
      </c>
      <c r="D212" s="69"/>
      <c r="E212" s="69"/>
      <c r="F212" s="69"/>
      <c r="G212" s="115"/>
      <c r="H212" s="64"/>
      <c r="I212" s="69"/>
      <c r="J212" s="69"/>
      <c r="K212" s="69"/>
      <c r="L212" s="63"/>
      <c r="M212" s="110"/>
      <c r="N212" s="110"/>
      <c r="O212" s="108"/>
      <c r="P212" s="108"/>
    </row>
    <row r="213" spans="1:16" ht="14.25">
      <c r="A213" s="70">
        <v>39600</v>
      </c>
      <c r="B213" s="69">
        <f t="shared" si="1"/>
        <v>2.7750000000000001E-3</v>
      </c>
      <c r="C213" s="110">
        <v>-0.22839599999999999</v>
      </c>
      <c r="D213" s="69"/>
      <c r="E213" s="69"/>
      <c r="F213" s="69"/>
      <c r="G213" s="115"/>
      <c r="H213" s="64"/>
      <c r="I213" s="69"/>
      <c r="J213" s="69"/>
      <c r="K213" s="69"/>
      <c r="L213" s="63"/>
      <c r="M213" s="110"/>
      <c r="N213" s="110"/>
      <c r="O213" s="108"/>
      <c r="P213" s="108"/>
    </row>
    <row r="214" spans="1:16" ht="14.25">
      <c r="A214" s="70">
        <v>39630</v>
      </c>
      <c r="B214" s="69">
        <f t="shared" si="1"/>
        <v>2.7750000000000001E-3</v>
      </c>
      <c r="C214" s="110">
        <v>3.1539999999999999E-2</v>
      </c>
      <c r="D214" s="69"/>
      <c r="E214" s="69"/>
      <c r="F214" s="69"/>
      <c r="G214" s="115"/>
      <c r="H214" s="64"/>
      <c r="I214" s="69"/>
      <c r="J214" s="69"/>
      <c r="K214" s="69"/>
      <c r="L214" s="63"/>
      <c r="M214" s="110"/>
      <c r="N214" s="110"/>
      <c r="O214" s="108"/>
      <c r="P214" s="108"/>
    </row>
    <row r="215" spans="1:16" ht="14.25">
      <c r="A215" s="70">
        <v>39661</v>
      </c>
      <c r="B215" s="69">
        <f t="shared" si="1"/>
        <v>2.7750000000000001E-3</v>
      </c>
      <c r="C215" s="110">
        <v>-0.17493900000000001</v>
      </c>
      <c r="D215" s="69"/>
      <c r="E215" s="69"/>
      <c r="F215" s="69"/>
      <c r="G215" s="115"/>
      <c r="H215" s="64"/>
      <c r="I215" s="69"/>
      <c r="J215" s="69"/>
      <c r="K215" s="69"/>
      <c r="L215" s="63"/>
      <c r="M215" s="110"/>
      <c r="N215" s="110"/>
      <c r="O215" s="108"/>
      <c r="P215" s="108"/>
    </row>
    <row r="216" spans="1:16" ht="14.25">
      <c r="A216" s="70">
        <v>39692</v>
      </c>
      <c r="B216" s="69">
        <f t="shared" si="1"/>
        <v>2.7750000000000001E-3</v>
      </c>
      <c r="C216" s="110">
        <v>-6.6546999999999995E-2</v>
      </c>
      <c r="D216" s="69"/>
      <c r="E216" s="69"/>
      <c r="F216" s="69"/>
      <c r="G216" s="115"/>
      <c r="H216" s="64"/>
      <c r="I216" s="69"/>
      <c r="J216" s="69"/>
      <c r="K216" s="69"/>
      <c r="L216" s="63"/>
      <c r="M216" s="110"/>
      <c r="N216" s="110"/>
      <c r="O216" s="108"/>
      <c r="P216" s="108"/>
    </row>
    <row r="217" spans="1:16" ht="14.25">
      <c r="A217" s="70">
        <v>39722</v>
      </c>
      <c r="B217" s="69">
        <f t="shared" si="1"/>
        <v>2.7750000000000001E-3</v>
      </c>
      <c r="C217" s="110">
        <v>-0.26509199999999999</v>
      </c>
      <c r="D217" s="69"/>
      <c r="E217" s="69"/>
      <c r="F217" s="69"/>
      <c r="G217" s="115"/>
      <c r="H217" s="64"/>
      <c r="I217" s="69"/>
      <c r="J217" s="69"/>
      <c r="K217" s="69"/>
      <c r="L217" s="63"/>
      <c r="M217" s="110"/>
      <c r="N217" s="110"/>
      <c r="O217" s="108"/>
      <c r="P217" s="108"/>
    </row>
    <row r="218" spans="1:16" ht="14.25">
      <c r="A218" s="70">
        <v>39753</v>
      </c>
      <c r="B218" s="69">
        <f>2.88/12/100</f>
        <v>2.3999999999999998E-3</v>
      </c>
      <c r="C218" s="110">
        <v>0.132213</v>
      </c>
      <c r="D218" s="69"/>
      <c r="E218" s="69"/>
      <c r="F218" s="69"/>
      <c r="G218" s="115"/>
      <c r="H218" s="64"/>
      <c r="I218" s="69"/>
      <c r="J218" s="69"/>
      <c r="K218" s="69"/>
      <c r="L218" s="63"/>
      <c r="M218" s="110"/>
      <c r="N218" s="110"/>
      <c r="O218" s="108"/>
      <c r="P218" s="108"/>
    </row>
    <row r="219" spans="1:16" ht="14.25">
      <c r="A219" s="70">
        <v>39783</v>
      </c>
      <c r="B219" s="69">
        <f>1.98/12/100</f>
        <v>1.65E-3</v>
      </c>
      <c r="C219" s="110">
        <v>1.4021E-2</v>
      </c>
      <c r="D219" s="69"/>
      <c r="E219" s="69"/>
      <c r="F219" s="69"/>
      <c r="G219" s="115"/>
      <c r="H219" s="64"/>
      <c r="I219" s="69"/>
      <c r="J219" s="69"/>
      <c r="K219" s="69"/>
      <c r="L219" s="63"/>
      <c r="M219" s="110"/>
      <c r="N219" s="110"/>
      <c r="O219" s="108"/>
      <c r="P219" s="108"/>
    </row>
    <row r="220" spans="1:16" ht="14.25">
      <c r="A220" s="70">
        <v>39814</v>
      </c>
      <c r="B220" s="69">
        <f t="shared" ref="B220:B241" si="2">1.71/12/100</f>
        <v>1.4249999999999998E-3</v>
      </c>
      <c r="C220" s="110">
        <v>0.13417899999999999</v>
      </c>
      <c r="D220" s="69" t="e">
        <f>SLOPE(G232:G260,C232:C260)</f>
        <v>#DIV/0!</v>
      </c>
      <c r="E220" s="69"/>
      <c r="F220" s="69"/>
      <c r="G220" s="115"/>
      <c r="H220" s="64"/>
      <c r="I220" s="69"/>
      <c r="J220" s="69"/>
      <c r="K220" s="69"/>
      <c r="L220" s="63"/>
      <c r="M220" s="110"/>
      <c r="N220" s="110"/>
      <c r="O220" s="108"/>
      <c r="P220" s="108"/>
    </row>
    <row r="221" spans="1:16" ht="14.25">
      <c r="A221" s="70">
        <v>39845</v>
      </c>
      <c r="B221" s="69">
        <f t="shared" si="2"/>
        <v>1.4249999999999998E-3</v>
      </c>
      <c r="C221" s="110">
        <v>5.8498000000000001E-2</v>
      </c>
      <c r="D221" s="69"/>
      <c r="E221" s="69"/>
      <c r="F221" s="69"/>
      <c r="G221" s="115"/>
      <c r="H221" s="64"/>
      <c r="I221" s="69"/>
      <c r="J221" s="69"/>
      <c r="K221" s="69"/>
      <c r="L221" s="63"/>
      <c r="M221" s="110"/>
      <c r="N221" s="110"/>
      <c r="O221" s="108"/>
      <c r="P221" s="108"/>
    </row>
    <row r="222" spans="1:16" ht="14.25">
      <c r="A222" s="70">
        <v>39873</v>
      </c>
      <c r="B222" s="69">
        <f t="shared" si="2"/>
        <v>1.4249999999999998E-3</v>
      </c>
      <c r="C222" s="110">
        <v>0.18668999999999999</v>
      </c>
      <c r="D222" s="69"/>
      <c r="E222" s="69"/>
      <c r="F222" s="69"/>
      <c r="G222" s="115"/>
      <c r="H222" s="64"/>
      <c r="I222" s="69"/>
      <c r="J222" s="69"/>
      <c r="K222" s="69"/>
      <c r="L222" s="63"/>
      <c r="M222" s="110"/>
      <c r="N222" s="110"/>
      <c r="O222" s="108"/>
      <c r="P222" s="108"/>
    </row>
    <row r="223" spans="1:16" ht="14.25">
      <c r="A223" s="70">
        <v>39904</v>
      </c>
      <c r="B223" s="69">
        <f t="shared" si="2"/>
        <v>1.4249999999999998E-3</v>
      </c>
      <c r="C223" s="110">
        <v>5.0868999999999998E-2</v>
      </c>
      <c r="D223" s="69"/>
      <c r="E223" s="69"/>
      <c r="F223" s="69"/>
      <c r="G223" s="115"/>
      <c r="H223" s="64"/>
      <c r="I223" s="69"/>
      <c r="J223" s="69"/>
      <c r="K223" s="69"/>
      <c r="L223" s="63"/>
      <c r="M223" s="110"/>
      <c r="N223" s="110"/>
      <c r="O223" s="108"/>
      <c r="P223" s="108"/>
    </row>
    <row r="224" spans="1:16" ht="14.25">
      <c r="A224" s="70">
        <v>39934</v>
      </c>
      <c r="B224" s="69">
        <f t="shared" si="2"/>
        <v>1.4249999999999998E-3</v>
      </c>
      <c r="C224" s="110">
        <v>5.4386999999999998E-2</v>
      </c>
      <c r="D224" s="69"/>
      <c r="E224" s="69"/>
      <c r="F224" s="69"/>
      <c r="G224" s="115"/>
      <c r="H224" s="64"/>
      <c r="I224" s="69"/>
      <c r="J224" s="69"/>
      <c r="K224" s="69"/>
      <c r="L224" s="63"/>
      <c r="M224" s="110"/>
      <c r="N224" s="110"/>
      <c r="O224" s="108"/>
      <c r="P224" s="108"/>
    </row>
    <row r="225" spans="1:16" ht="14.25">
      <c r="A225" s="70">
        <v>39965</v>
      </c>
      <c r="B225" s="69">
        <f t="shared" si="2"/>
        <v>1.4249999999999998E-3</v>
      </c>
      <c r="C225" s="110">
        <v>0.116688</v>
      </c>
      <c r="D225" s="69"/>
      <c r="E225" s="69"/>
      <c r="F225" s="69"/>
      <c r="G225" s="115"/>
      <c r="H225" s="64"/>
      <c r="I225" s="69"/>
      <c r="J225" s="69"/>
      <c r="K225" s="69"/>
      <c r="L225" s="63"/>
      <c r="M225" s="110"/>
      <c r="N225" s="110"/>
      <c r="O225" s="108"/>
      <c r="P225" s="108"/>
    </row>
    <row r="226" spans="1:16" ht="14.25">
      <c r="A226" s="70">
        <v>39995</v>
      </c>
      <c r="B226" s="69">
        <f t="shared" si="2"/>
        <v>1.4249999999999998E-3</v>
      </c>
      <c r="C226" s="110">
        <v>0.17183499999999999</v>
      </c>
      <c r="D226" s="69"/>
      <c r="E226" s="69"/>
      <c r="F226" s="69"/>
      <c r="G226" s="115"/>
      <c r="H226" s="64"/>
      <c r="I226" s="69"/>
      <c r="J226" s="69"/>
      <c r="K226" s="69"/>
      <c r="L226" s="63"/>
      <c r="M226" s="110"/>
      <c r="N226" s="110"/>
      <c r="O226" s="108"/>
      <c r="P226" s="108"/>
    </row>
    <row r="227" spans="1:16" ht="14.25">
      <c r="A227" s="70">
        <v>40026</v>
      </c>
      <c r="B227" s="69">
        <f t="shared" si="2"/>
        <v>1.4249999999999998E-3</v>
      </c>
      <c r="C227" s="110">
        <v>-0.21340600000000001</v>
      </c>
      <c r="D227" s="69"/>
      <c r="E227" s="69"/>
      <c r="F227" s="69"/>
      <c r="G227" s="115"/>
      <c r="H227" s="64"/>
      <c r="I227" s="69"/>
      <c r="J227" s="69"/>
      <c r="K227" s="69"/>
      <c r="L227" s="63"/>
      <c r="M227" s="110"/>
      <c r="N227" s="110"/>
      <c r="O227" s="108"/>
      <c r="P227" s="108"/>
    </row>
    <row r="228" spans="1:16" ht="14.25">
      <c r="A228" s="70">
        <v>40057</v>
      </c>
      <c r="B228" s="69">
        <f t="shared" si="2"/>
        <v>1.4249999999999998E-3</v>
      </c>
      <c r="C228" s="110">
        <v>5.1669E-2</v>
      </c>
      <c r="D228" s="69"/>
      <c r="E228" s="69"/>
      <c r="F228" s="69"/>
      <c r="G228" s="115"/>
      <c r="H228" s="64"/>
      <c r="I228" s="69"/>
      <c r="J228" s="69"/>
      <c r="K228" s="69"/>
      <c r="L228" s="63"/>
      <c r="M228" s="110"/>
      <c r="N228" s="110"/>
      <c r="O228" s="108"/>
      <c r="P228" s="108"/>
    </row>
    <row r="229" spans="1:16" ht="14.25">
      <c r="A229" s="70">
        <v>40087</v>
      </c>
      <c r="B229" s="69">
        <f t="shared" si="2"/>
        <v>1.4249999999999998E-3</v>
      </c>
      <c r="C229" s="110">
        <v>9.6105999999999997E-2</v>
      </c>
      <c r="D229" s="69"/>
      <c r="E229" s="69"/>
      <c r="F229" s="69"/>
      <c r="G229" s="115"/>
      <c r="H229" s="64"/>
      <c r="I229" s="69"/>
      <c r="J229" s="69"/>
      <c r="K229" s="69"/>
      <c r="L229" s="63"/>
      <c r="M229" s="110"/>
      <c r="N229" s="110"/>
      <c r="O229" s="108"/>
      <c r="P229" s="108"/>
    </row>
    <row r="230" spans="1:16" ht="14.25">
      <c r="A230" s="70">
        <v>40118</v>
      </c>
      <c r="B230" s="69">
        <f t="shared" si="2"/>
        <v>1.4249999999999998E-3</v>
      </c>
      <c r="C230" s="110">
        <v>8.5040000000000004E-2</v>
      </c>
      <c r="D230" s="69"/>
      <c r="E230" s="69"/>
      <c r="F230" s="69"/>
      <c r="G230" s="115"/>
      <c r="H230" s="64"/>
      <c r="I230" s="69"/>
      <c r="J230" s="69"/>
      <c r="K230" s="69"/>
      <c r="L230" s="63"/>
      <c r="M230" s="110"/>
      <c r="N230" s="110"/>
      <c r="O230" s="108"/>
      <c r="P230" s="108"/>
    </row>
    <row r="231" spans="1:16" ht="14.25">
      <c r="A231" s="70">
        <v>40148</v>
      </c>
      <c r="B231" s="69">
        <f t="shared" si="2"/>
        <v>1.4249999999999998E-3</v>
      </c>
      <c r="C231" s="110">
        <v>3.0265E-2</v>
      </c>
      <c r="D231" s="69"/>
      <c r="E231" s="69"/>
      <c r="F231" s="69"/>
      <c r="G231" s="115"/>
      <c r="H231" s="64"/>
      <c r="I231" s="69"/>
      <c r="J231" s="69"/>
      <c r="K231" s="69"/>
      <c r="L231" s="63"/>
      <c r="M231" s="110"/>
      <c r="N231" s="110"/>
      <c r="O231" s="108"/>
      <c r="P231" s="108"/>
    </row>
    <row r="232" spans="1:16" ht="14.25">
      <c r="A232" s="70">
        <v>40179</v>
      </c>
      <c r="B232" s="69">
        <f t="shared" si="2"/>
        <v>1.4249999999999998E-3</v>
      </c>
      <c r="C232" s="110">
        <v>-8.4443000000000004E-2</v>
      </c>
      <c r="D232" s="69"/>
      <c r="E232" s="69"/>
      <c r="F232" s="69"/>
      <c r="G232" s="115"/>
      <c r="H232" s="64"/>
      <c r="I232" s="69"/>
      <c r="J232" s="69"/>
      <c r="K232" s="69"/>
      <c r="L232" s="63"/>
      <c r="M232" s="110"/>
      <c r="N232" s="110"/>
      <c r="O232" s="108"/>
      <c r="P232" s="108"/>
    </row>
    <row r="233" spans="1:16" ht="14.25">
      <c r="A233" s="70">
        <v>40210</v>
      </c>
      <c r="B233" s="69">
        <f t="shared" si="2"/>
        <v>1.4249999999999998E-3</v>
      </c>
      <c r="C233" s="110">
        <v>3.0655000000000002E-2</v>
      </c>
      <c r="D233" s="69"/>
      <c r="E233" s="69"/>
      <c r="F233" s="69"/>
      <c r="G233" s="115"/>
      <c r="H233" s="64"/>
      <c r="I233" s="69"/>
      <c r="J233" s="69"/>
      <c r="K233" s="69"/>
      <c r="L233" s="63"/>
      <c r="M233" s="110"/>
      <c r="N233" s="110"/>
      <c r="O233" s="108"/>
      <c r="P233" s="108"/>
    </row>
    <row r="234" spans="1:16" ht="14.25">
      <c r="A234" s="70">
        <v>40238</v>
      </c>
      <c r="B234" s="69">
        <f t="shared" si="2"/>
        <v>1.4249999999999998E-3</v>
      </c>
      <c r="C234" s="110">
        <v>2.4570000000000002E-2</v>
      </c>
      <c r="D234" s="69"/>
      <c r="E234" s="69"/>
      <c r="F234" s="69"/>
      <c r="G234" s="115"/>
      <c r="H234" s="64"/>
      <c r="I234" s="69"/>
      <c r="J234" s="69"/>
      <c r="K234" s="69"/>
      <c r="L234" s="63"/>
      <c r="M234" s="110"/>
      <c r="N234" s="110"/>
      <c r="O234" s="108"/>
      <c r="P234" s="108"/>
    </row>
    <row r="235" spans="1:16" ht="14.25">
      <c r="A235" s="70">
        <v>40269</v>
      </c>
      <c r="B235" s="69">
        <f t="shared" si="2"/>
        <v>1.4249999999999998E-3</v>
      </c>
      <c r="C235" s="110">
        <v>-7.6756000000000005E-2</v>
      </c>
      <c r="D235" s="69"/>
      <c r="E235" s="69"/>
      <c r="F235" s="69"/>
      <c r="G235" s="115"/>
      <c r="H235" s="64"/>
      <c r="I235" s="69"/>
      <c r="J235" s="69"/>
      <c r="K235" s="69"/>
      <c r="L235" s="63"/>
      <c r="M235" s="110"/>
      <c r="N235" s="110"/>
      <c r="O235" s="108"/>
      <c r="P235" s="108"/>
    </row>
    <row r="236" spans="1:16" ht="14.25">
      <c r="A236" s="70">
        <v>40299</v>
      </c>
      <c r="B236" s="69">
        <f t="shared" si="2"/>
        <v>1.4249999999999998E-3</v>
      </c>
      <c r="C236" s="110">
        <v>-8.3505999999999997E-2</v>
      </c>
      <c r="D236" s="69"/>
      <c r="E236" s="69"/>
      <c r="F236" s="69"/>
      <c r="G236" s="115"/>
      <c r="H236" s="64"/>
      <c r="I236" s="69"/>
      <c r="J236" s="69"/>
      <c r="K236" s="69"/>
      <c r="L236" s="63"/>
      <c r="M236" s="110"/>
      <c r="N236" s="110"/>
      <c r="O236" s="108"/>
      <c r="P236" s="108"/>
    </row>
    <row r="237" spans="1:16" ht="14.25">
      <c r="A237" s="70">
        <v>40330</v>
      </c>
      <c r="B237" s="69">
        <f t="shared" si="2"/>
        <v>1.4249999999999998E-3</v>
      </c>
      <c r="C237" s="110">
        <v>-7.6230000000000006E-2</v>
      </c>
      <c r="D237" s="69"/>
      <c r="E237" s="69"/>
      <c r="F237" s="69"/>
      <c r="G237" s="115"/>
      <c r="H237" s="64"/>
      <c r="I237" s="69"/>
      <c r="J237" s="69"/>
      <c r="K237" s="69"/>
      <c r="L237" s="63"/>
      <c r="M237" s="110"/>
      <c r="N237" s="110"/>
      <c r="O237" s="108"/>
      <c r="P237" s="108"/>
    </row>
    <row r="238" spans="1:16" ht="14.25">
      <c r="A238" s="70">
        <v>40360</v>
      </c>
      <c r="B238" s="69">
        <f t="shared" si="2"/>
        <v>1.4249999999999998E-3</v>
      </c>
      <c r="C238" s="110">
        <v>0.122401</v>
      </c>
      <c r="D238" s="69"/>
      <c r="E238" s="69"/>
      <c r="F238" s="69"/>
      <c r="G238" s="115"/>
      <c r="H238" s="64"/>
      <c r="I238" s="69"/>
      <c r="J238" s="69"/>
      <c r="K238" s="69"/>
      <c r="L238" s="63"/>
      <c r="M238" s="110"/>
      <c r="N238" s="110"/>
      <c r="O238" s="108"/>
      <c r="P238" s="108"/>
    </row>
    <row r="239" spans="1:16" ht="14.25">
      <c r="A239" s="70">
        <v>40391</v>
      </c>
      <c r="B239" s="69">
        <f t="shared" si="2"/>
        <v>1.4249999999999998E-3</v>
      </c>
      <c r="C239" s="110">
        <v>2.555E-2</v>
      </c>
      <c r="D239" s="69"/>
      <c r="E239" s="69"/>
      <c r="F239" s="69"/>
      <c r="G239" s="115"/>
      <c r="H239" s="64"/>
      <c r="I239" s="69"/>
      <c r="J239" s="69"/>
      <c r="K239" s="69"/>
      <c r="L239" s="63"/>
      <c r="M239" s="110"/>
      <c r="N239" s="110"/>
      <c r="O239" s="108"/>
      <c r="P239" s="108"/>
    </row>
    <row r="240" spans="1:16" ht="14.25">
      <c r="A240" s="70">
        <v>40422</v>
      </c>
      <c r="B240" s="69">
        <f t="shared" si="2"/>
        <v>1.4249999999999998E-3</v>
      </c>
      <c r="C240" s="110">
        <v>1.1509999999999999E-2</v>
      </c>
      <c r="D240" s="69"/>
      <c r="E240" s="69"/>
      <c r="F240" s="69"/>
      <c r="G240" s="115"/>
      <c r="H240" s="64"/>
      <c r="I240" s="69"/>
      <c r="J240" s="69"/>
      <c r="K240" s="69"/>
      <c r="L240" s="63"/>
      <c r="M240" s="110"/>
      <c r="N240" s="110"/>
      <c r="O240" s="108"/>
      <c r="P240" s="108"/>
    </row>
    <row r="241" spans="1:16" ht="14.25">
      <c r="A241" s="70">
        <v>40452</v>
      </c>
      <c r="B241" s="69">
        <f t="shared" si="2"/>
        <v>1.4249999999999998E-3</v>
      </c>
      <c r="C241" s="110">
        <v>0.120328</v>
      </c>
      <c r="D241" s="69"/>
      <c r="E241" s="69"/>
      <c r="F241" s="69"/>
      <c r="G241" s="115"/>
      <c r="H241" s="64"/>
      <c r="I241" s="69"/>
      <c r="J241" s="69"/>
      <c r="K241" s="69"/>
      <c r="L241" s="63"/>
      <c r="M241" s="110"/>
      <c r="N241" s="110"/>
      <c r="O241" s="108"/>
      <c r="P241" s="108"/>
    </row>
    <row r="242" spans="1:16" ht="14.25">
      <c r="A242" s="70">
        <v>40483</v>
      </c>
      <c r="B242" s="69">
        <f>1.91/12/100</f>
        <v>1.5916666666666666E-3</v>
      </c>
      <c r="C242" s="110">
        <v>-4.4671000000000002E-2</v>
      </c>
      <c r="D242" s="69"/>
      <c r="E242" s="69"/>
      <c r="F242" s="69"/>
      <c r="G242" s="115"/>
      <c r="H242" s="64"/>
      <c r="I242" s="69"/>
      <c r="J242" s="69"/>
      <c r="K242" s="69"/>
      <c r="L242" s="63"/>
      <c r="M242" s="110"/>
      <c r="N242" s="110"/>
      <c r="O242" s="108"/>
      <c r="P242" s="108"/>
    </row>
    <row r="243" spans="1:16" ht="14.25">
      <c r="A243" s="70">
        <v>40513</v>
      </c>
      <c r="B243" s="69">
        <f>1.91/12/100</f>
        <v>1.5916666666666666E-3</v>
      </c>
      <c r="C243" s="110">
        <v>-8.4309999999999993E-3</v>
      </c>
      <c r="D243" s="69"/>
      <c r="E243" s="69"/>
      <c r="F243" s="69"/>
      <c r="G243" s="115"/>
      <c r="H243" s="64"/>
      <c r="I243" s="69"/>
      <c r="J243" s="69"/>
      <c r="K243" s="69"/>
      <c r="L243" s="63"/>
      <c r="M243" s="110"/>
      <c r="N243" s="110"/>
      <c r="O243" s="108"/>
      <c r="P243" s="108"/>
    </row>
    <row r="244" spans="1:16" ht="14.25">
      <c r="A244" s="70">
        <v>40544</v>
      </c>
      <c r="B244" s="69">
        <f>2.25/12/100</f>
        <v>1.8749999999999999E-3</v>
      </c>
      <c r="C244" s="110">
        <v>-1.9445E-2</v>
      </c>
      <c r="D244" s="69"/>
      <c r="E244" s="69"/>
      <c r="F244" s="69"/>
      <c r="G244" s="115"/>
      <c r="H244" s="64"/>
      <c r="I244" s="69"/>
      <c r="J244" s="69"/>
      <c r="K244" s="69"/>
      <c r="L244" s="63"/>
      <c r="M244" s="110"/>
      <c r="N244" s="110"/>
      <c r="O244" s="108"/>
      <c r="P244" s="108"/>
    </row>
    <row r="245" spans="1:16" ht="14.25">
      <c r="A245" s="70">
        <v>40575</v>
      </c>
      <c r="B245" s="69">
        <f>2.25/12/100</f>
        <v>1.8749999999999999E-3</v>
      </c>
      <c r="C245" s="110">
        <v>5.3019999999999998E-2</v>
      </c>
      <c r="D245" s="69"/>
      <c r="E245" s="69"/>
      <c r="F245" s="69"/>
      <c r="G245" s="115"/>
      <c r="H245" s="64"/>
      <c r="I245" s="69"/>
      <c r="L245" s="63"/>
      <c r="M245" s="110"/>
      <c r="N245" s="110"/>
      <c r="O245" s="108"/>
      <c r="P245" s="108"/>
    </row>
    <row r="246" spans="1:16" ht="14.25">
      <c r="A246" s="70">
        <v>40603</v>
      </c>
      <c r="B246" s="69">
        <f>2.6/12/100</f>
        <v>2.1666666666666666E-3</v>
      </c>
      <c r="C246" s="110">
        <v>3.1840000000000002E-3</v>
      </c>
      <c r="D246" s="69"/>
      <c r="E246" s="69"/>
      <c r="F246" s="69"/>
      <c r="G246" s="115"/>
      <c r="H246" s="64"/>
      <c r="I246" s="69"/>
      <c r="L246" s="63"/>
      <c r="M246" s="110"/>
      <c r="N246" s="110"/>
      <c r="O246" s="108"/>
      <c r="P246" s="108"/>
    </row>
    <row r="247" spans="1:16" ht="14.25">
      <c r="A247" s="70">
        <v>40634</v>
      </c>
      <c r="B247" s="69">
        <f>2.6/12/100</f>
        <v>2.1666666666666666E-3</v>
      </c>
      <c r="C247" s="110">
        <v>-1.2642E-2</v>
      </c>
      <c r="D247" s="69"/>
      <c r="E247" s="69"/>
      <c r="F247" s="69"/>
      <c r="G247" s="115"/>
      <c r="H247" s="64"/>
      <c r="I247" s="69"/>
      <c r="J247" s="69"/>
      <c r="L247" s="63"/>
      <c r="M247" s="110"/>
      <c r="N247" s="110"/>
      <c r="O247" s="108"/>
      <c r="P247" s="108"/>
    </row>
    <row r="248" spans="1:16" ht="14.25">
      <c r="A248" s="70">
        <v>40664</v>
      </c>
      <c r="B248" s="69">
        <f>2.85/12/100</f>
        <v>2.3750000000000004E-3</v>
      </c>
      <c r="C248" s="110">
        <v>-5.9941000000000001E-2</v>
      </c>
      <c r="D248" s="69"/>
      <c r="E248" s="69"/>
      <c r="F248" s="69"/>
      <c r="G248" s="115"/>
      <c r="H248" s="64"/>
      <c r="I248" s="69"/>
      <c r="J248" s="69"/>
      <c r="L248" s="63"/>
      <c r="M248" s="110"/>
      <c r="N248" s="110"/>
      <c r="O248" s="108"/>
      <c r="P248" s="108"/>
    </row>
    <row r="249" spans="1:16" ht="14.25">
      <c r="A249" s="70">
        <v>40695</v>
      </c>
      <c r="B249" s="69">
        <f>2.85/12/100</f>
        <v>2.3750000000000004E-3</v>
      </c>
      <c r="C249" s="110">
        <v>2.4031E-2</v>
      </c>
      <c r="D249" s="69"/>
      <c r="E249" s="69"/>
      <c r="F249" s="69"/>
      <c r="G249" s="115"/>
      <c r="H249" s="64"/>
      <c r="I249" s="69"/>
      <c r="J249" s="69"/>
      <c r="L249" s="63"/>
      <c r="M249" s="110"/>
      <c r="N249" s="110"/>
      <c r="O249" s="108"/>
      <c r="P249" s="108"/>
    </row>
    <row r="250" spans="1:16" ht="14.25">
      <c r="A250" s="70">
        <v>40725</v>
      </c>
      <c r="B250" s="69">
        <f>2.85/12/100</f>
        <v>2.3750000000000004E-3</v>
      </c>
      <c r="C250" s="110">
        <v>-1.1572000000000001E-2</v>
      </c>
      <c r="D250" s="69"/>
      <c r="E250" s="69"/>
      <c r="F250" s="69"/>
      <c r="G250" s="115"/>
      <c r="H250" s="64"/>
      <c r="I250" s="69"/>
      <c r="J250" s="69"/>
      <c r="L250" s="63"/>
      <c r="M250" s="110"/>
      <c r="N250" s="110"/>
      <c r="O250" s="108"/>
      <c r="P250" s="108"/>
    </row>
    <row r="251" spans="1:16" ht="14.25">
      <c r="A251" s="70">
        <v>40756</v>
      </c>
      <c r="B251" s="69">
        <f>3.1/12/100</f>
        <v>2.5833333333333337E-3</v>
      </c>
      <c r="C251" s="110">
        <v>-4.6795999999999997E-2</v>
      </c>
      <c r="D251" s="69"/>
      <c r="E251" s="69"/>
      <c r="F251" s="69"/>
      <c r="G251" s="115"/>
      <c r="H251" s="64"/>
      <c r="I251" s="69"/>
      <c r="J251" s="69"/>
      <c r="L251" s="63"/>
      <c r="M251" s="110"/>
      <c r="N251" s="110"/>
      <c r="O251" s="108"/>
      <c r="P251" s="108"/>
    </row>
    <row r="252" spans="1:16" ht="14.25">
      <c r="A252" s="70">
        <v>40787</v>
      </c>
      <c r="B252" s="69">
        <f t="shared" ref="B252:B260" si="3">3.1/12/100</f>
        <v>2.5833333333333337E-3</v>
      </c>
      <c r="C252" s="110">
        <v>-8.7793999999999997E-2</v>
      </c>
      <c r="D252" s="69"/>
      <c r="E252" s="69"/>
      <c r="F252" s="69"/>
      <c r="G252" s="115"/>
      <c r="H252" s="64"/>
      <c r="I252" s="69"/>
      <c r="J252" s="69"/>
      <c r="L252" s="63"/>
      <c r="M252" s="110"/>
      <c r="N252" s="110"/>
      <c r="O252" s="108"/>
      <c r="P252" s="108"/>
    </row>
    <row r="253" spans="1:16" ht="14.25">
      <c r="A253" s="70">
        <v>40817</v>
      </c>
      <c r="B253" s="69">
        <f t="shared" si="3"/>
        <v>2.5833333333333337E-3</v>
      </c>
      <c r="C253" s="110">
        <v>4.3083000000000003E-2</v>
      </c>
      <c r="D253" s="69"/>
      <c r="E253" s="69"/>
      <c r="F253" s="69"/>
      <c r="G253" s="115"/>
      <c r="H253" s="64"/>
      <c r="I253" s="69"/>
      <c r="J253" s="69"/>
      <c r="L253" s="63"/>
      <c r="M253" s="110"/>
      <c r="N253" s="110"/>
      <c r="O253" s="108"/>
      <c r="P253" s="108"/>
    </row>
    <row r="254" spans="1:16" ht="14.25">
      <c r="A254" s="70">
        <v>40848</v>
      </c>
      <c r="B254" s="69">
        <f t="shared" si="3"/>
        <v>2.5833333333333337E-3</v>
      </c>
      <c r="C254" s="110">
        <v>-5.1182999999999999E-2</v>
      </c>
      <c r="D254" s="69"/>
      <c r="E254" s="69"/>
      <c r="F254" s="69"/>
      <c r="G254" s="115"/>
      <c r="H254" s="64"/>
      <c r="I254" s="69"/>
      <c r="J254" s="69"/>
      <c r="L254" s="63"/>
      <c r="M254" s="110"/>
      <c r="N254" s="110"/>
      <c r="O254" s="108"/>
      <c r="P254" s="108"/>
    </row>
    <row r="255" spans="1:16" ht="14.25">
      <c r="A255" s="70">
        <v>40878</v>
      </c>
      <c r="B255" s="69">
        <f t="shared" si="3"/>
        <v>2.5833333333333337E-3</v>
      </c>
      <c r="C255" s="110">
        <v>-7.1594000000000005E-2</v>
      </c>
      <c r="D255" s="69"/>
      <c r="G255" s="115"/>
      <c r="H255" s="64"/>
      <c r="I255" s="69"/>
      <c r="J255" s="69"/>
      <c r="K255" s="69"/>
      <c r="L255" s="63"/>
      <c r="M255" s="110"/>
      <c r="N255" s="110"/>
      <c r="O255" s="108"/>
      <c r="P255" s="108"/>
    </row>
    <row r="256" spans="1:16" ht="14.25">
      <c r="A256" s="70">
        <v>40909</v>
      </c>
      <c r="B256" s="69">
        <f t="shared" si="3"/>
        <v>2.5833333333333337E-3</v>
      </c>
      <c r="C256" s="110">
        <v>3.5191E-2</v>
      </c>
      <c r="D256" s="69"/>
      <c r="G256" s="115"/>
      <c r="H256" s="64"/>
      <c r="I256" s="69"/>
      <c r="J256" s="69"/>
      <c r="L256" s="63"/>
      <c r="M256" s="110"/>
      <c r="N256" s="110"/>
      <c r="O256" s="108"/>
      <c r="P256" s="108"/>
    </row>
    <row r="257" spans="1:16" ht="14.25">
      <c r="A257" s="70">
        <v>40940</v>
      </c>
      <c r="B257" s="69">
        <f t="shared" si="3"/>
        <v>2.5833333333333337E-3</v>
      </c>
      <c r="C257" s="110">
        <v>7.0183999999999996E-2</v>
      </c>
      <c r="D257" s="69"/>
      <c r="G257" s="115"/>
      <c r="H257" s="64"/>
      <c r="I257" s="69"/>
      <c r="J257" s="69"/>
      <c r="L257" s="63"/>
      <c r="M257" s="110"/>
      <c r="N257" s="110"/>
      <c r="O257" s="108"/>
      <c r="P257" s="108"/>
    </row>
    <row r="258" spans="1:16" ht="14.25">
      <c r="A258" s="70">
        <v>40969</v>
      </c>
      <c r="B258" s="69">
        <f t="shared" si="3"/>
        <v>2.5833333333333337E-3</v>
      </c>
      <c r="C258" s="110">
        <v>-6.8635000000000002E-2</v>
      </c>
      <c r="D258" s="69"/>
      <c r="G258" s="115"/>
      <c r="H258" s="64"/>
      <c r="I258" s="69"/>
      <c r="J258" s="69"/>
      <c r="L258" s="63"/>
      <c r="M258" s="110"/>
      <c r="N258" s="110"/>
      <c r="O258" s="108"/>
      <c r="P258" s="108"/>
    </row>
    <row r="259" spans="1:16" ht="14.25">
      <c r="A259" s="70">
        <v>41000</v>
      </c>
      <c r="B259" s="69">
        <f t="shared" si="3"/>
        <v>2.5833333333333337E-3</v>
      </c>
      <c r="C259" s="110">
        <v>6.0116999999999997E-2</v>
      </c>
      <c r="D259" s="69"/>
      <c r="G259" s="115"/>
      <c r="H259" s="64"/>
      <c r="I259" s="69"/>
      <c r="J259" s="69"/>
      <c r="L259" s="63"/>
      <c r="M259" s="110"/>
      <c r="N259" s="110"/>
      <c r="O259" s="108"/>
      <c r="P259" s="108"/>
    </row>
    <row r="260" spans="1:16" ht="14.25">
      <c r="A260" s="70">
        <v>41030</v>
      </c>
      <c r="B260" s="69">
        <f t="shared" si="3"/>
        <v>2.5833333333333337E-3</v>
      </c>
      <c r="C260" s="110">
        <v>-1.299E-3</v>
      </c>
      <c r="D260" s="69"/>
      <c r="G260" s="115"/>
      <c r="H260" s="64"/>
      <c r="I260" s="69"/>
      <c r="L260" s="63"/>
      <c r="M260" s="110"/>
      <c r="N260" s="110"/>
      <c r="O260" s="108"/>
      <c r="P260" s="108"/>
    </row>
    <row r="261" spans="1:16" ht="14.25">
      <c r="A261" s="70">
        <v>41061</v>
      </c>
      <c r="B261" s="69">
        <f>2.85/12/100</f>
        <v>2.3750000000000004E-3</v>
      </c>
      <c r="C261" s="110">
        <v>-5.1093E-2</v>
      </c>
      <c r="D261" s="69"/>
      <c r="G261" s="112"/>
      <c r="I261" s="69"/>
      <c r="L261" s="63"/>
    </row>
    <row r="262" spans="1:16" ht="14.25">
      <c r="A262" s="70">
        <v>41091</v>
      </c>
      <c r="B262" s="69">
        <f>2.6/12/100</f>
        <v>2.1666666666666666E-3</v>
      </c>
      <c r="C262" s="110">
        <v>-5.4339999999999999E-2</v>
      </c>
      <c r="D262" s="69"/>
      <c r="G262" s="112"/>
      <c r="I262" s="69"/>
      <c r="L262" s="63"/>
    </row>
    <row r="263" spans="1:16" ht="14.25">
      <c r="A263" s="70">
        <v>41122</v>
      </c>
      <c r="B263" s="69">
        <f t="shared" ref="B263:B290" si="4">2.6/12/100</f>
        <v>2.1666666666666666E-3</v>
      </c>
      <c r="C263" s="110">
        <v>-2.4889000000000001E-2</v>
      </c>
      <c r="D263" s="69"/>
      <c r="G263" s="112"/>
      <c r="I263" s="69"/>
      <c r="L263" s="63"/>
    </row>
    <row r="264" spans="1:16" ht="14.25">
      <c r="A264" s="70">
        <v>41153</v>
      </c>
      <c r="B264" s="69">
        <f t="shared" si="4"/>
        <v>2.1666666666666666E-3</v>
      </c>
      <c r="C264" s="110">
        <v>2.5115999999999999E-2</v>
      </c>
      <c r="D264" s="69"/>
      <c r="G264" s="112"/>
      <c r="I264" s="69"/>
      <c r="L264" s="63"/>
    </row>
    <row r="265" spans="1:16" ht="14.25">
      <c r="A265" s="70">
        <v>41183</v>
      </c>
      <c r="B265" s="69">
        <f t="shared" si="4"/>
        <v>2.1666666666666666E-3</v>
      </c>
      <c r="C265" s="110">
        <v>-9.4859999999999996E-3</v>
      </c>
      <c r="D265" s="69"/>
      <c r="G265" s="112"/>
      <c r="I265" s="69"/>
      <c r="L265" s="63"/>
    </row>
    <row r="266" spans="1:16" ht="14.25">
      <c r="A266" s="70">
        <v>41214</v>
      </c>
      <c r="B266" s="69">
        <f t="shared" si="4"/>
        <v>2.1666666666666666E-3</v>
      </c>
      <c r="C266" s="110">
        <v>-5.8452999999999998E-2</v>
      </c>
      <c r="G266" s="112"/>
      <c r="I266" s="69"/>
      <c r="L266" s="63"/>
    </row>
    <row r="267" spans="1:16" ht="14.25">
      <c r="A267" s="70">
        <v>41244</v>
      </c>
      <c r="B267" s="69">
        <f t="shared" si="4"/>
        <v>2.1666666666666666E-3</v>
      </c>
      <c r="C267" s="110">
        <v>0.150147</v>
      </c>
      <c r="G267" s="112"/>
      <c r="I267" s="69"/>
      <c r="J267" s="69"/>
      <c r="K267" s="69"/>
      <c r="L267" s="63"/>
    </row>
    <row r="268" spans="1:16" ht="14.25">
      <c r="A268" s="70">
        <v>41275</v>
      </c>
      <c r="B268" s="69">
        <f t="shared" si="4"/>
        <v>2.1666666666666666E-3</v>
      </c>
      <c r="C268" s="110">
        <v>5.0680999999999997E-2</v>
      </c>
      <c r="G268" s="112"/>
      <c r="I268" s="69"/>
      <c r="L268" s="63"/>
    </row>
    <row r="269" spans="1:16" ht="14.25">
      <c r="A269" s="70">
        <v>41306</v>
      </c>
      <c r="B269" s="69">
        <f t="shared" si="4"/>
        <v>2.1666666666666666E-3</v>
      </c>
      <c r="C269" s="110">
        <v>-1.4009999999999999E-3</v>
      </c>
      <c r="G269" s="112"/>
      <c r="I269" s="69"/>
      <c r="L269" s="63"/>
    </row>
    <row r="270" spans="1:16" ht="14.25">
      <c r="A270" s="70">
        <v>41334</v>
      </c>
      <c r="B270" s="69">
        <f t="shared" si="4"/>
        <v>2.1666666666666666E-3</v>
      </c>
      <c r="C270" s="110">
        <v>-5.1748000000000002E-2</v>
      </c>
      <c r="G270" s="112"/>
      <c r="I270" s="69"/>
      <c r="L270" s="63"/>
    </row>
    <row r="271" spans="1:16" ht="14.25">
      <c r="A271" s="70">
        <v>41365</v>
      </c>
      <c r="B271" s="69">
        <f t="shared" si="4"/>
        <v>2.1666666666666666E-3</v>
      </c>
      <c r="C271" s="110">
        <v>-2.487E-2</v>
      </c>
      <c r="G271" s="112"/>
      <c r="I271" s="69"/>
      <c r="L271" s="63"/>
    </row>
    <row r="272" spans="1:16" ht="14.25">
      <c r="A272" s="70">
        <v>41395</v>
      </c>
      <c r="B272" s="69">
        <f t="shared" si="4"/>
        <v>2.1666666666666666E-3</v>
      </c>
      <c r="C272" s="110">
        <v>7.3324E-2</v>
      </c>
      <c r="G272" s="112"/>
      <c r="I272" s="69"/>
      <c r="L272" s="63"/>
    </row>
    <row r="273" spans="1:12" ht="14.25">
      <c r="A273" s="70">
        <v>41426</v>
      </c>
      <c r="B273" s="69">
        <f t="shared" si="4"/>
        <v>2.1666666666666666E-3</v>
      </c>
      <c r="C273" s="110">
        <v>-0.13595199999999999</v>
      </c>
      <c r="G273" s="112"/>
      <c r="I273" s="69"/>
      <c r="L273" s="63"/>
    </row>
    <row r="274" spans="1:12" ht="14.25">
      <c r="A274" s="70">
        <v>41456</v>
      </c>
      <c r="B274" s="69">
        <f t="shared" si="4"/>
        <v>2.1666666666666666E-3</v>
      </c>
      <c r="C274" s="110">
        <v>2.4461E-2</v>
      </c>
      <c r="G274" s="112"/>
      <c r="I274" s="69"/>
      <c r="L274" s="63"/>
    </row>
    <row r="275" spans="1:12" ht="14.25">
      <c r="A275" s="70">
        <v>41487</v>
      </c>
      <c r="B275" s="69">
        <f t="shared" si="4"/>
        <v>2.1666666666666666E-3</v>
      </c>
      <c r="C275" s="110">
        <v>5.3109000000000003E-2</v>
      </c>
      <c r="G275" s="112"/>
      <c r="I275" s="69"/>
      <c r="L275" s="63"/>
    </row>
    <row r="276" spans="1:12" ht="14.25">
      <c r="A276" s="70">
        <v>41518</v>
      </c>
      <c r="B276" s="69">
        <f t="shared" si="4"/>
        <v>2.1666666666666666E-3</v>
      </c>
      <c r="C276" s="110">
        <v>3.8657999999999998E-2</v>
      </c>
      <c r="G276" s="112"/>
      <c r="I276" s="69"/>
      <c r="L276" s="63"/>
    </row>
    <row r="277" spans="1:12" ht="14.25">
      <c r="A277" s="70">
        <v>41548</v>
      </c>
      <c r="B277" s="69">
        <f t="shared" si="4"/>
        <v>2.1666666666666666E-3</v>
      </c>
      <c r="C277" s="110">
        <v>-1.7304E-2</v>
      </c>
      <c r="G277" s="112"/>
      <c r="I277" s="69"/>
      <c r="L277" s="63"/>
    </row>
    <row r="278" spans="1:12" ht="14.25">
      <c r="A278" s="70">
        <v>41579</v>
      </c>
      <c r="B278" s="69">
        <f t="shared" si="4"/>
        <v>2.1666666666666666E-3</v>
      </c>
      <c r="C278" s="110">
        <v>4.0349999999999997E-2</v>
      </c>
      <c r="G278" s="112"/>
      <c r="I278" s="69"/>
      <c r="L278" s="63"/>
    </row>
    <row r="279" spans="1:12" ht="14.25">
      <c r="A279" s="70">
        <v>41609</v>
      </c>
      <c r="B279" s="69">
        <f t="shared" si="4"/>
        <v>2.1666666666666666E-3</v>
      </c>
      <c r="C279" s="110">
        <v>-4.1355999999999997E-2</v>
      </c>
      <c r="G279" s="112"/>
      <c r="I279" s="69"/>
      <c r="J279" s="69"/>
      <c r="K279" s="69"/>
      <c r="L279" s="63"/>
    </row>
    <row r="280" spans="1:12" ht="14.25">
      <c r="A280" s="70">
        <v>41640</v>
      </c>
      <c r="B280" s="69">
        <f t="shared" si="4"/>
        <v>2.1666666666666666E-3</v>
      </c>
      <c r="C280" s="110">
        <v>-3.0869000000000001E-2</v>
      </c>
      <c r="G280" s="112"/>
      <c r="I280" s="69"/>
      <c r="L280" s="63"/>
    </row>
    <row r="281" spans="1:12" ht="14.25">
      <c r="A281" s="70">
        <v>41671</v>
      </c>
      <c r="B281" s="69">
        <f t="shared" si="4"/>
        <v>2.1666666666666666E-3</v>
      </c>
      <c r="C281" s="110">
        <v>1.3349E-2</v>
      </c>
      <c r="G281" s="112"/>
      <c r="I281" s="69"/>
      <c r="L281" s="63"/>
    </row>
    <row r="282" spans="1:12" ht="14.25">
      <c r="A282" s="70">
        <v>41699</v>
      </c>
      <c r="B282" s="69">
        <f t="shared" si="4"/>
        <v>2.1666666666666666E-3</v>
      </c>
      <c r="C282" s="110">
        <v>-1.6546000000000002E-2</v>
      </c>
      <c r="G282" s="112"/>
      <c r="I282" s="69"/>
      <c r="L282" s="63"/>
    </row>
    <row r="283" spans="1:12" ht="14.25">
      <c r="A283" s="70">
        <v>41730</v>
      </c>
      <c r="B283" s="69">
        <f t="shared" si="4"/>
        <v>2.1666666666666666E-3</v>
      </c>
      <c r="C283" s="110">
        <v>-5.2690000000000002E-3</v>
      </c>
      <c r="G283" s="112"/>
      <c r="I283" s="69"/>
      <c r="L283" s="63"/>
    </row>
    <row r="284" spans="1:12" ht="14.25">
      <c r="A284" s="70">
        <v>41760</v>
      </c>
      <c r="B284" s="69">
        <f t="shared" si="4"/>
        <v>2.1666666666666666E-3</v>
      </c>
      <c r="C284" s="110">
        <v>1.2399E-2</v>
      </c>
      <c r="G284" s="112"/>
      <c r="I284" s="69"/>
      <c r="L284" s="63"/>
    </row>
    <row r="285" spans="1:12" ht="14.25">
      <c r="A285" s="70">
        <v>41791</v>
      </c>
      <c r="B285" s="69">
        <f t="shared" si="4"/>
        <v>2.1666666666666666E-3</v>
      </c>
      <c r="C285" s="110">
        <v>2.2671E-2</v>
      </c>
      <c r="G285" s="112"/>
      <c r="I285" s="69"/>
      <c r="L285" s="63"/>
    </row>
    <row r="286" spans="1:12" ht="14.25">
      <c r="A286" s="70">
        <v>41821</v>
      </c>
      <c r="B286" s="69">
        <f t="shared" si="4"/>
        <v>2.1666666666666666E-3</v>
      </c>
      <c r="C286" s="110">
        <v>8.9937000000000003E-2</v>
      </c>
      <c r="G286" s="112"/>
      <c r="I286" s="69"/>
      <c r="L286" s="63"/>
    </row>
    <row r="287" spans="1:12" ht="14.25">
      <c r="A287" s="70">
        <v>41852</v>
      </c>
      <c r="B287" s="69">
        <f t="shared" si="4"/>
        <v>2.1666666666666666E-3</v>
      </c>
      <c r="C287" s="110">
        <v>1.4690999999999999E-2</v>
      </c>
      <c r="G287" s="112"/>
      <c r="I287" s="69"/>
      <c r="L287" s="63"/>
    </row>
    <row r="288" spans="1:12" ht="14.25">
      <c r="A288" s="70">
        <v>41883</v>
      </c>
      <c r="B288" s="69">
        <f t="shared" si="4"/>
        <v>2.1666666666666666E-3</v>
      </c>
      <c r="C288" s="110">
        <v>7.7237E-2</v>
      </c>
      <c r="G288" s="112"/>
      <c r="I288" s="69"/>
      <c r="L288" s="63"/>
    </row>
    <row r="289" spans="1:12" ht="14.25">
      <c r="A289" s="70">
        <v>41913</v>
      </c>
      <c r="B289" s="69">
        <f t="shared" si="4"/>
        <v>2.1666666666666666E-3</v>
      </c>
      <c r="C289" s="110">
        <v>2.3570000000000001E-2</v>
      </c>
      <c r="G289" s="112"/>
      <c r="I289" s="69"/>
      <c r="L289" s="63"/>
    </row>
    <row r="290" spans="1:12" ht="14.25">
      <c r="A290" s="70">
        <v>41944</v>
      </c>
      <c r="B290" s="69">
        <f t="shared" si="4"/>
        <v>2.1666666666666666E-3</v>
      </c>
      <c r="C290" s="110">
        <v>9.5712000000000005E-2</v>
      </c>
      <c r="G290" s="112"/>
      <c r="I290" s="69"/>
      <c r="L290" s="63"/>
    </row>
    <row r="291" spans="1:12" ht="14.25">
      <c r="A291" s="70">
        <v>41974</v>
      </c>
      <c r="B291" s="69">
        <f>2.35/12/100</f>
        <v>1.9583333333333332E-3</v>
      </c>
      <c r="C291" s="110">
        <v>0.16545000000000001</v>
      </c>
      <c r="G291" s="112"/>
      <c r="I291" s="69"/>
      <c r="J291" s="69"/>
      <c r="K291" s="69"/>
      <c r="L291" s="63"/>
    </row>
    <row r="292" spans="1:12" ht="14.25">
      <c r="A292" s="70">
        <v>42005</v>
      </c>
      <c r="B292" s="69">
        <f>2.35/12/100</f>
        <v>1.9583333333333332E-3</v>
      </c>
      <c r="C292" s="113">
        <v>7.8200000000000006E-3</v>
      </c>
      <c r="G292" s="178"/>
      <c r="H292" s="113"/>
      <c r="I292" s="69"/>
      <c r="L292" s="63"/>
    </row>
    <row r="293" spans="1:12" ht="14.25">
      <c r="A293" s="70">
        <v>42036</v>
      </c>
      <c r="B293" s="69">
        <f>2.35/12/100</f>
        <v>1.9583333333333332E-3</v>
      </c>
      <c r="C293" s="113">
        <v>4.0309999999999999E-2</v>
      </c>
      <c r="G293" s="178"/>
      <c r="H293" s="113"/>
      <c r="I293" s="69"/>
      <c r="L293" s="63"/>
    </row>
    <row r="294" spans="1:12" s="160" customFormat="1" ht="14.25">
      <c r="A294" s="70">
        <v>42064</v>
      </c>
      <c r="B294" s="69">
        <f>2.1/12/100</f>
        <v>1.7500000000000003E-3</v>
      </c>
      <c r="C294" s="113">
        <v>0.14840999999999999</v>
      </c>
      <c r="G294" s="179"/>
      <c r="H294" s="113"/>
      <c r="I294" s="69"/>
      <c r="L294" s="63"/>
    </row>
    <row r="295" spans="1:12" s="160" customFormat="1" ht="14.25">
      <c r="A295" s="70">
        <v>42095</v>
      </c>
      <c r="B295" s="69">
        <f>2.1/12/100</f>
        <v>1.7500000000000003E-3</v>
      </c>
      <c r="C295" s="113">
        <v>0.17834</v>
      </c>
      <c r="G295" s="179"/>
      <c r="H295" s="113"/>
      <c r="I295" s="69"/>
      <c r="L295" s="63"/>
    </row>
    <row r="296" spans="1:12" s="160" customFormat="1" ht="14.25">
      <c r="A296" s="70">
        <v>42125</v>
      </c>
      <c r="B296" s="69">
        <f>1.85/12/100</f>
        <v>1.5416666666666667E-3</v>
      </c>
      <c r="C296" s="113">
        <v>6.7699999999999996E-2</v>
      </c>
      <c r="G296" s="179"/>
      <c r="H296" s="113"/>
      <c r="I296" s="69"/>
      <c r="L296" s="63"/>
    </row>
    <row r="297" spans="1:12" s="160" customFormat="1" ht="14.25">
      <c r="A297" s="70">
        <v>42156</v>
      </c>
      <c r="B297" s="69">
        <f>1.6/12/100</f>
        <v>1.3333333333333333E-3</v>
      </c>
      <c r="C297" s="113">
        <v>-6.9169999999999995E-2</v>
      </c>
      <c r="G297" s="179"/>
      <c r="H297" s="113"/>
      <c r="I297" s="69"/>
      <c r="L297" s="63"/>
    </row>
    <row r="298" spans="1:12" s="160" customFormat="1" ht="14.25">
      <c r="A298" s="70">
        <v>42186</v>
      </c>
      <c r="B298" s="69">
        <f>1.6/12/100</f>
        <v>1.3333333333333333E-3</v>
      </c>
      <c r="C298" s="113">
        <v>-0.14945</v>
      </c>
      <c r="G298" s="179"/>
      <c r="H298" s="113"/>
      <c r="I298" s="69"/>
      <c r="L298" s="63"/>
    </row>
    <row r="299" spans="1:12" s="160" customFormat="1" ht="14.25">
      <c r="A299" s="70">
        <v>42217</v>
      </c>
      <c r="B299" s="69">
        <f>1.351/12/100</f>
        <v>1.1258333333333333E-3</v>
      </c>
      <c r="C299" s="113">
        <v>-0.13594999999999999</v>
      </c>
      <c r="G299" s="179"/>
      <c r="H299" s="113"/>
      <c r="I299" s="69"/>
      <c r="L299" s="63"/>
    </row>
    <row r="300" spans="1:12" s="160" customFormat="1" ht="14.25">
      <c r="A300" s="70">
        <v>42248</v>
      </c>
      <c r="B300" s="69">
        <f>1.351/12/100</f>
        <v>1.1258333333333333E-3</v>
      </c>
      <c r="C300" s="113">
        <v>-5.8020000000000002E-2</v>
      </c>
      <c r="G300" s="179"/>
      <c r="H300" s="113"/>
      <c r="I300" s="69"/>
      <c r="L300" s="63"/>
    </row>
    <row r="301" spans="1:12" s="160" customFormat="1" ht="14.25">
      <c r="A301" s="70">
        <v>42278</v>
      </c>
      <c r="B301" s="69">
        <f t="shared" ref="B301:B363" si="5">1.1/12/100</f>
        <v>9.1666666666666676E-4</v>
      </c>
      <c r="C301" s="113">
        <v>0.13397000000000001</v>
      </c>
      <c r="G301" s="179"/>
      <c r="H301" s="113"/>
      <c r="I301" s="69"/>
      <c r="L301" s="63"/>
    </row>
    <row r="302" spans="1:12" s="160" customFormat="1" ht="14.25">
      <c r="A302" s="70">
        <v>42309</v>
      </c>
      <c r="B302" s="69">
        <f t="shared" si="5"/>
        <v>9.1666666666666676E-4</v>
      </c>
      <c r="C302" s="113">
        <v>3.1870000000000002E-2</v>
      </c>
      <c r="G302" s="179"/>
      <c r="H302" s="113"/>
      <c r="I302" s="69"/>
      <c r="L302" s="63"/>
    </row>
    <row r="303" spans="1:12" s="160" customFormat="1" ht="14.25">
      <c r="A303" s="70">
        <v>42339</v>
      </c>
      <c r="B303" s="69">
        <f t="shared" si="5"/>
        <v>9.1666666666666676E-4</v>
      </c>
      <c r="C303" s="113">
        <v>3.9949999999999999E-2</v>
      </c>
      <c r="G303" s="179"/>
      <c r="H303" s="113"/>
      <c r="I303" s="69"/>
      <c r="J303" s="69"/>
      <c r="K303" s="69"/>
      <c r="L303" s="63"/>
    </row>
    <row r="304" spans="1:12" s="160" customFormat="1" ht="14.25">
      <c r="A304" s="70">
        <v>42370</v>
      </c>
      <c r="B304" s="69">
        <f t="shared" si="5"/>
        <v>9.1666666666666676E-4</v>
      </c>
      <c r="C304" s="113">
        <v>-0.24457000000000001</v>
      </c>
      <c r="G304" s="179"/>
      <c r="H304" s="113"/>
      <c r="I304" s="69"/>
      <c r="L304" s="63"/>
    </row>
    <row r="305" spans="1:12" s="160" customFormat="1" ht="14.25">
      <c r="A305" s="70">
        <v>42401</v>
      </c>
      <c r="B305" s="69">
        <f t="shared" si="5"/>
        <v>9.1666666666666676E-4</v>
      </c>
      <c r="C305" s="113">
        <v>-1.864E-2</v>
      </c>
      <c r="G305" s="179"/>
      <c r="H305" s="113"/>
      <c r="I305" s="69"/>
      <c r="L305" s="63"/>
    </row>
    <row r="306" spans="1:12" s="160" customFormat="1" ht="14.25">
      <c r="A306" s="70">
        <v>42430</v>
      </c>
      <c r="B306" s="69">
        <f t="shared" si="5"/>
        <v>9.1666666666666676E-4</v>
      </c>
      <c r="C306" s="113">
        <v>0.13521</v>
      </c>
      <c r="G306" s="179"/>
      <c r="H306" s="113"/>
      <c r="I306" s="69"/>
      <c r="L306" s="63"/>
    </row>
    <row r="307" spans="1:12" s="160" customFormat="1" ht="14.25">
      <c r="A307" s="70">
        <v>42461</v>
      </c>
      <c r="B307" s="69">
        <f t="shared" si="5"/>
        <v>9.1666666666666676E-4</v>
      </c>
      <c r="C307" s="113">
        <v>-1.958E-2</v>
      </c>
      <c r="G307" s="179"/>
      <c r="H307" s="113"/>
      <c r="I307" s="69"/>
      <c r="L307" s="63"/>
    </row>
    <row r="308" spans="1:12" s="160" customFormat="1" ht="14.25">
      <c r="A308" s="70">
        <v>42491</v>
      </c>
      <c r="B308" s="69">
        <f t="shared" si="5"/>
        <v>9.1666666666666676E-4</v>
      </c>
      <c r="C308" s="113">
        <v>-5.5900000000000004E-3</v>
      </c>
      <c r="G308" s="179"/>
      <c r="H308" s="113"/>
      <c r="I308" s="69"/>
      <c r="L308" s="63"/>
    </row>
    <row r="309" spans="1:12" s="160" customFormat="1" ht="14.25">
      <c r="A309" s="70">
        <v>42522</v>
      </c>
      <c r="B309" s="69">
        <f t="shared" si="5"/>
        <v>9.1666666666666676E-4</v>
      </c>
      <c r="C309" s="113">
        <v>1.985E-2</v>
      </c>
      <c r="G309" s="179"/>
      <c r="H309" s="113"/>
      <c r="I309" s="69"/>
      <c r="L309" s="63"/>
    </row>
    <row r="310" spans="1:12" s="160" customFormat="1" ht="14.25">
      <c r="A310" s="70">
        <v>42552</v>
      </c>
      <c r="B310" s="69">
        <f t="shared" si="5"/>
        <v>9.1666666666666676E-4</v>
      </c>
      <c r="C310" s="113">
        <v>1.9820000000000001E-2</v>
      </c>
      <c r="G310" s="180"/>
      <c r="H310" s="177"/>
      <c r="I310" s="69"/>
      <c r="L310" s="63"/>
    </row>
    <row r="311" spans="1:12" s="160" customFormat="1" ht="14.25">
      <c r="A311" s="70">
        <v>42583</v>
      </c>
      <c r="B311" s="69">
        <f t="shared" si="5"/>
        <v>9.1666666666666676E-4</v>
      </c>
      <c r="C311" s="113">
        <v>4.1270000000000001E-2</v>
      </c>
      <c r="G311" s="180"/>
      <c r="H311" s="177"/>
      <c r="I311" s="69"/>
      <c r="L311" s="63"/>
    </row>
    <row r="312" spans="1:12" s="160" customFormat="1" ht="14.25">
      <c r="A312" s="70">
        <v>42614</v>
      </c>
      <c r="B312" s="69">
        <f t="shared" si="5"/>
        <v>9.1666666666666676E-4</v>
      </c>
      <c r="C312" s="113">
        <v>-1.9369999999999998E-2</v>
      </c>
      <c r="G312" s="180"/>
      <c r="H312" s="177"/>
      <c r="I312" s="69"/>
      <c r="L312" s="63"/>
    </row>
    <row r="313" spans="1:12" s="160" customFormat="1" ht="14.25">
      <c r="A313" s="70">
        <v>42644</v>
      </c>
      <c r="B313" s="69">
        <f t="shared" si="5"/>
        <v>9.1666666666666676E-4</v>
      </c>
      <c r="C313" s="113">
        <v>3.023E-2</v>
      </c>
      <c r="G313" s="179"/>
      <c r="H313" s="113"/>
      <c r="I313" s="69"/>
      <c r="L313" s="63"/>
    </row>
    <row r="314" spans="1:12" s="160" customFormat="1" ht="14.25">
      <c r="A314" s="70">
        <v>42675</v>
      </c>
      <c r="B314" s="69">
        <f t="shared" si="5"/>
        <v>9.1666666666666676E-4</v>
      </c>
      <c r="C314" s="113">
        <v>4.4549999999999999E-2</v>
      </c>
      <c r="G314" s="179"/>
      <c r="H314" s="113"/>
      <c r="I314" s="69"/>
      <c r="L314" s="63"/>
    </row>
    <row r="315" spans="1:12" s="160" customFormat="1" ht="14.25">
      <c r="A315" s="70">
        <v>42705</v>
      </c>
      <c r="B315" s="69">
        <f t="shared" si="5"/>
        <v>9.1666666666666676E-4</v>
      </c>
      <c r="C315" s="113">
        <v>-4.462E-2</v>
      </c>
      <c r="G315" s="179"/>
      <c r="H315" s="113"/>
      <c r="I315" s="69"/>
      <c r="J315" s="69"/>
      <c r="K315" s="69"/>
      <c r="L315" s="63"/>
    </row>
    <row r="316" spans="1:12" s="160" customFormat="1" ht="14.25">
      <c r="A316" s="70">
        <v>42736</v>
      </c>
      <c r="B316" s="69">
        <f t="shared" si="5"/>
        <v>9.1666666666666676E-4</v>
      </c>
      <c r="C316" s="113">
        <v>1.405E-2</v>
      </c>
      <c r="G316" s="179"/>
      <c r="H316" s="113"/>
      <c r="I316" s="69"/>
      <c r="L316" s="63"/>
    </row>
    <row r="317" spans="1:12" s="160" customFormat="1" ht="14.25">
      <c r="A317" s="70">
        <v>42767</v>
      </c>
      <c r="B317" s="69">
        <f t="shared" si="5"/>
        <v>9.1666666666666676E-4</v>
      </c>
      <c r="C317" s="113">
        <v>2.6169999999999999E-2</v>
      </c>
      <c r="G317" s="179"/>
      <c r="H317" s="113"/>
      <c r="I317" s="69"/>
      <c r="L317" s="63"/>
    </row>
    <row r="318" spans="1:12" s="160" customFormat="1" ht="14.25">
      <c r="A318" s="70">
        <v>42795</v>
      </c>
      <c r="B318" s="69">
        <f t="shared" si="5"/>
        <v>9.1666666666666676E-4</v>
      </c>
      <c r="C318" s="113">
        <v>-4.6800000000000001E-3</v>
      </c>
      <c r="G318" s="179"/>
      <c r="H318" s="113"/>
      <c r="I318" s="69"/>
      <c r="L318" s="63"/>
    </row>
    <row r="319" spans="1:12" s="160" customFormat="1" ht="14.25">
      <c r="A319" s="70">
        <v>42826</v>
      </c>
      <c r="B319" s="69">
        <f t="shared" si="5"/>
        <v>9.1666666666666676E-4</v>
      </c>
      <c r="C319" s="113">
        <v>-2.1649999999999999E-2</v>
      </c>
      <c r="G319" s="179"/>
      <c r="H319" s="113"/>
      <c r="I319" s="69"/>
      <c r="L319" s="63"/>
    </row>
    <row r="320" spans="1:12" s="160" customFormat="1" ht="14.25">
      <c r="A320" s="70">
        <v>42856</v>
      </c>
      <c r="B320" s="69">
        <f t="shared" si="5"/>
        <v>9.1666666666666676E-4</v>
      </c>
      <c r="C320" s="113">
        <v>-1.5640000000000001E-2</v>
      </c>
      <c r="G320" s="179"/>
      <c r="H320" s="113"/>
      <c r="I320" s="69"/>
      <c r="L320" s="63"/>
    </row>
    <row r="321" spans="1:12" s="160" customFormat="1" ht="14.25">
      <c r="A321" s="70">
        <v>42887</v>
      </c>
      <c r="B321" s="69">
        <f t="shared" si="5"/>
        <v>9.1666666666666676E-4</v>
      </c>
      <c r="C321" s="113">
        <v>4.3200000000000002E-2</v>
      </c>
      <c r="G321" s="179"/>
      <c r="H321" s="113"/>
      <c r="I321" s="69"/>
      <c r="L321" s="63"/>
    </row>
    <row r="322" spans="1:12" ht="14.25">
      <c r="A322" s="70">
        <v>42917</v>
      </c>
      <c r="B322" s="69">
        <f t="shared" si="5"/>
        <v>9.1666666666666676E-4</v>
      </c>
      <c r="C322" s="113">
        <v>3.4540000000000001E-2</v>
      </c>
      <c r="G322" s="179"/>
      <c r="H322" s="113"/>
      <c r="I322" s="69"/>
      <c r="L322" s="63"/>
    </row>
    <row r="323" spans="1:12" ht="14.25">
      <c r="A323" s="70">
        <v>42948</v>
      </c>
      <c r="B323" s="69">
        <f t="shared" si="5"/>
        <v>9.1666666666666676E-4</v>
      </c>
      <c r="C323" s="113">
        <v>2.4840000000000001E-2</v>
      </c>
      <c r="G323" s="179"/>
      <c r="H323" s="113"/>
      <c r="I323" s="69"/>
      <c r="L323" s="63"/>
    </row>
    <row r="324" spans="1:12" ht="14.25">
      <c r="A324" s="70">
        <v>42979</v>
      </c>
      <c r="B324" s="69">
        <f t="shared" si="5"/>
        <v>9.1666666666666676E-4</v>
      </c>
      <c r="C324" s="113">
        <v>6.3800000000000003E-3</v>
      </c>
      <c r="G324" s="179"/>
      <c r="H324" s="113"/>
      <c r="I324" s="69"/>
      <c r="L324" s="63"/>
    </row>
    <row r="325" spans="1:12" s="160" customFormat="1" ht="14.25">
      <c r="A325" s="70">
        <v>43009</v>
      </c>
      <c r="B325" s="69">
        <f t="shared" si="5"/>
        <v>9.1666666666666676E-4</v>
      </c>
      <c r="C325" s="113">
        <v>1.66E-2</v>
      </c>
      <c r="G325" s="179"/>
      <c r="I325" s="69"/>
      <c r="L325" s="63"/>
    </row>
    <row r="326" spans="1:12" s="160" customFormat="1" ht="14.25">
      <c r="A326" s="70">
        <v>43040</v>
      </c>
      <c r="B326" s="69">
        <f t="shared" si="5"/>
        <v>9.1666666666666676E-4</v>
      </c>
      <c r="C326" s="113">
        <v>-2.2530000000000001E-2</v>
      </c>
      <c r="G326" s="179"/>
      <c r="I326" s="69"/>
      <c r="L326" s="63"/>
    </row>
    <row r="327" spans="1:12" s="160" customFormat="1" ht="14.25">
      <c r="A327" s="70">
        <v>43070</v>
      </c>
      <c r="B327" s="69">
        <f t="shared" si="5"/>
        <v>9.1666666666666676E-4</v>
      </c>
      <c r="C327" s="113">
        <v>1.75E-3</v>
      </c>
      <c r="G327" s="179"/>
      <c r="I327" s="69"/>
      <c r="J327" s="69"/>
      <c r="K327" s="69"/>
      <c r="L327" s="63"/>
    </row>
    <row r="328" spans="1:12" s="160" customFormat="1" ht="14.25">
      <c r="A328" s="70">
        <v>43101</v>
      </c>
      <c r="B328" s="69">
        <f t="shared" si="5"/>
        <v>9.1666666666666676E-4</v>
      </c>
      <c r="C328" s="113">
        <v>4.5010000000000001E-2</v>
      </c>
      <c r="F328" s="113"/>
      <c r="G328" s="389">
        <v>1</v>
      </c>
      <c r="I328" s="69"/>
      <c r="L328" s="63"/>
    </row>
    <row r="329" spans="1:12" s="186" customFormat="1" ht="14.25">
      <c r="A329" s="111" t="s">
        <v>781</v>
      </c>
      <c r="B329" s="69">
        <f t="shared" si="5"/>
        <v>9.1666666666666676E-4</v>
      </c>
      <c r="C329" s="113">
        <v>-5.9043999999999999E-2</v>
      </c>
      <c r="F329" s="113"/>
      <c r="G329" s="389">
        <v>0.91</v>
      </c>
      <c r="I329" s="69"/>
      <c r="L329" s="63"/>
    </row>
    <row r="330" spans="1:12" s="186" customFormat="1" ht="14.25">
      <c r="A330" s="111" t="s">
        <v>782</v>
      </c>
      <c r="B330" s="69">
        <f t="shared" si="5"/>
        <v>9.1666666666666676E-4</v>
      </c>
      <c r="C330" s="113">
        <v>-2.2536E-2</v>
      </c>
      <c r="F330" s="113"/>
      <c r="G330" s="389">
        <v>0.82</v>
      </c>
      <c r="I330" s="69"/>
      <c r="L330" s="63"/>
    </row>
    <row r="331" spans="1:12" s="186" customFormat="1" ht="14.25">
      <c r="A331" s="111" t="s">
        <v>784</v>
      </c>
      <c r="B331" s="69">
        <f t="shared" si="5"/>
        <v>9.1666666666666676E-4</v>
      </c>
      <c r="C331" s="113">
        <v>-3.2807999999999997E-2</v>
      </c>
      <c r="F331" s="113"/>
      <c r="G331" s="389">
        <v>0.90700000000000003</v>
      </c>
      <c r="I331" s="69"/>
      <c r="L331" s="63"/>
    </row>
    <row r="332" spans="1:12" s="186" customFormat="1" ht="14.25">
      <c r="A332" s="111" t="s">
        <v>785</v>
      </c>
      <c r="B332" s="69">
        <f t="shared" si="5"/>
        <v>9.1666666666666676E-4</v>
      </c>
      <c r="C332" s="113">
        <v>4.2770000000000004E-3</v>
      </c>
      <c r="F332" s="113"/>
      <c r="G332" s="389">
        <v>0.995</v>
      </c>
      <c r="I332" s="69"/>
      <c r="L332" s="63"/>
    </row>
    <row r="333" spans="1:12" s="186" customFormat="1" ht="14.25">
      <c r="A333" s="111" t="s">
        <v>786</v>
      </c>
      <c r="B333" s="69">
        <f t="shared" si="5"/>
        <v>9.1666666666666676E-4</v>
      </c>
      <c r="C333" s="113">
        <v>-7.7977000000000005E-2</v>
      </c>
      <c r="F333" s="113"/>
      <c r="G333" s="389">
        <v>1.0820000000000001</v>
      </c>
      <c r="I333" s="69"/>
      <c r="L333" s="63"/>
    </row>
    <row r="334" spans="1:12" s="186" customFormat="1" ht="14.25">
      <c r="A334" s="111" t="s">
        <v>788</v>
      </c>
      <c r="B334" s="69">
        <f t="shared" si="5"/>
        <v>9.1666666666666676E-4</v>
      </c>
      <c r="C334" s="113">
        <v>1.4919999999999999E-2</v>
      </c>
      <c r="F334" s="113"/>
      <c r="G334" s="389">
        <v>1.208</v>
      </c>
      <c r="I334" s="69"/>
      <c r="L334" s="63"/>
    </row>
    <row r="335" spans="1:12" s="186" customFormat="1" ht="14.25">
      <c r="A335" s="111" t="s">
        <v>789</v>
      </c>
      <c r="B335" s="69">
        <f t="shared" si="5"/>
        <v>9.1666666666666676E-4</v>
      </c>
      <c r="C335" s="113">
        <v>-5.4974000000000002E-2</v>
      </c>
      <c r="F335" s="113"/>
      <c r="G335" s="389">
        <v>1.3340000000000001</v>
      </c>
      <c r="I335" s="69"/>
      <c r="L335" s="63"/>
    </row>
    <row r="336" spans="1:12" s="186" customFormat="1" ht="14.25">
      <c r="A336" s="111" t="s">
        <v>790</v>
      </c>
      <c r="B336" s="69">
        <f t="shared" si="5"/>
        <v>9.1666666666666676E-4</v>
      </c>
      <c r="C336" s="113">
        <v>2.8756E-2</v>
      </c>
      <c r="F336" s="113"/>
      <c r="G336" s="389">
        <v>1.46</v>
      </c>
      <c r="I336" s="69"/>
      <c r="L336" s="63"/>
    </row>
    <row r="337" spans="1:12" s="186" customFormat="1" ht="14.25">
      <c r="A337" s="111" t="s">
        <v>791</v>
      </c>
      <c r="B337" s="69">
        <f t="shared" si="5"/>
        <v>9.1666666666666676E-4</v>
      </c>
      <c r="C337" s="113">
        <v>-8.5855000000000001E-2</v>
      </c>
      <c r="F337" s="113"/>
      <c r="G337" s="389">
        <v>1.538</v>
      </c>
      <c r="I337" s="69"/>
      <c r="L337" s="63"/>
    </row>
    <row r="338" spans="1:12" s="186" customFormat="1" ht="14.25">
      <c r="A338" s="111" t="s">
        <v>792</v>
      </c>
      <c r="B338" s="69">
        <f t="shared" si="5"/>
        <v>9.1666666666666676E-4</v>
      </c>
      <c r="C338" s="113">
        <v>4.8910000000000004E-3</v>
      </c>
      <c r="F338" s="113"/>
      <c r="G338" s="389">
        <v>1.6160000000000001</v>
      </c>
      <c r="I338" s="69"/>
      <c r="L338" s="63"/>
    </row>
    <row r="339" spans="1:12" s="160" customFormat="1" ht="14.25">
      <c r="A339" s="111" t="s">
        <v>793</v>
      </c>
      <c r="B339" s="69">
        <f t="shared" si="5"/>
        <v>9.1666666666666676E-4</v>
      </c>
      <c r="C339" s="113">
        <v>-4.1942E-2</v>
      </c>
      <c r="F339" s="113"/>
      <c r="G339" s="389">
        <v>1.694</v>
      </c>
      <c r="I339" s="69"/>
    </row>
    <row r="340" spans="1:12" s="186" customFormat="1" ht="14.25">
      <c r="A340" s="111" t="s">
        <v>794</v>
      </c>
      <c r="B340" s="69">
        <f t="shared" si="5"/>
        <v>9.1666666666666676E-4</v>
      </c>
      <c r="C340" s="113">
        <v>3.6683E-2</v>
      </c>
      <c r="F340" s="113"/>
      <c r="G340" s="389">
        <v>1.4670000000000001</v>
      </c>
      <c r="I340" s="69"/>
    </row>
    <row r="341" spans="1:12" s="186" customFormat="1" ht="14.25">
      <c r="A341" s="111" t="s">
        <v>796</v>
      </c>
      <c r="B341" s="69">
        <f t="shared" si="5"/>
        <v>9.1666666666666676E-4</v>
      </c>
      <c r="C341" s="113">
        <v>0.14870800000000001</v>
      </c>
      <c r="F341" s="113"/>
      <c r="G341" s="389">
        <v>1.24</v>
      </c>
      <c r="I341" s="69"/>
    </row>
    <row r="342" spans="1:12" s="186" customFormat="1" ht="14.25">
      <c r="A342" s="111" t="s">
        <v>797</v>
      </c>
      <c r="B342" s="69">
        <f t="shared" si="5"/>
        <v>9.1666666666666676E-4</v>
      </c>
      <c r="C342" s="113">
        <v>6.1968000000000002E-2</v>
      </c>
      <c r="F342" s="113"/>
      <c r="G342" s="389">
        <v>1.0129999999999999</v>
      </c>
      <c r="I342" s="69"/>
    </row>
    <row r="343" spans="1:12" s="186" customFormat="1" ht="14.25">
      <c r="A343" s="111" t="s">
        <v>798</v>
      </c>
      <c r="B343" s="69">
        <f t="shared" si="5"/>
        <v>9.1666666666666676E-4</v>
      </c>
      <c r="C343" s="113">
        <v>-5.4419999999999998E-3</v>
      </c>
      <c r="F343" s="113"/>
      <c r="G343" s="389">
        <v>1.1319999999999999</v>
      </c>
      <c r="I343" s="69"/>
    </row>
    <row r="344" spans="1:12" s="186" customFormat="1" ht="14.25">
      <c r="A344" s="111" t="s">
        <v>799</v>
      </c>
      <c r="B344" s="69">
        <f t="shared" si="5"/>
        <v>9.1666666666666676E-4</v>
      </c>
      <c r="C344" s="113">
        <v>-6.0273E-2</v>
      </c>
      <c r="F344" s="113"/>
      <c r="G344" s="389">
        <v>1.2509999999999999</v>
      </c>
      <c r="I344" s="69"/>
    </row>
    <row r="345" spans="1:12" s="186" customFormat="1" ht="14.25">
      <c r="A345" s="111" t="s">
        <v>800</v>
      </c>
      <c r="B345" s="69">
        <f t="shared" si="5"/>
        <v>9.1666666666666676E-4</v>
      </c>
      <c r="C345" s="113">
        <v>3.5069999999999997E-2</v>
      </c>
      <c r="F345" s="113"/>
      <c r="G345" s="389">
        <v>1.37</v>
      </c>
      <c r="I345" s="69"/>
    </row>
    <row r="346" spans="1:12" s="186" customFormat="1" ht="14.25">
      <c r="A346" s="111" t="s">
        <v>801</v>
      </c>
      <c r="B346" s="69">
        <f t="shared" si="5"/>
        <v>9.1666666666666676E-4</v>
      </c>
      <c r="C346" s="113">
        <v>-3.4160000000000002E-3</v>
      </c>
      <c r="F346" s="113"/>
      <c r="G346" s="389">
        <v>1.5649999999999999</v>
      </c>
      <c r="I346" s="69"/>
    </row>
    <row r="347" spans="1:12" s="186" customFormat="1" ht="14.25">
      <c r="A347" s="111" t="s">
        <v>802</v>
      </c>
      <c r="B347" s="69">
        <f t="shared" si="5"/>
        <v>9.1666666666666676E-4</v>
      </c>
      <c r="C347" s="113">
        <v>-1.1691E-2</v>
      </c>
      <c r="F347" s="113"/>
      <c r="G347" s="389">
        <v>1.7589999999999999</v>
      </c>
      <c r="I347" s="69"/>
    </row>
    <row r="348" spans="1:12" s="186" customFormat="1" ht="14.25">
      <c r="A348" s="111" t="s">
        <v>804</v>
      </c>
      <c r="B348" s="69">
        <f t="shared" si="5"/>
        <v>9.1666666666666676E-4</v>
      </c>
      <c r="C348" s="113">
        <v>5.3839999999999999E-3</v>
      </c>
      <c r="F348" s="113"/>
      <c r="G348" s="389">
        <v>1.954</v>
      </c>
      <c r="I348" s="69"/>
    </row>
    <row r="349" spans="1:12" s="273" customFormat="1" ht="14.25">
      <c r="A349" s="111" t="s">
        <v>1045</v>
      </c>
      <c r="B349" s="69">
        <f t="shared" si="5"/>
        <v>9.1666666666666676E-4</v>
      </c>
      <c r="C349" s="116">
        <v>1.1989E-2</v>
      </c>
      <c r="F349" s="116"/>
      <c r="G349" s="389">
        <v>2.0470000000000002</v>
      </c>
      <c r="I349" s="69"/>
    </row>
    <row r="350" spans="1:12" s="273" customFormat="1" ht="14.25">
      <c r="A350" s="111" t="s">
        <v>1046</v>
      </c>
      <c r="B350" s="69">
        <f t="shared" si="5"/>
        <v>9.1666666666666676E-4</v>
      </c>
      <c r="C350" s="116">
        <v>-1.5682000000000001E-2</v>
      </c>
      <c r="F350" s="116"/>
      <c r="G350" s="389">
        <v>2.141</v>
      </c>
      <c r="I350" s="69"/>
    </row>
    <row r="351" spans="1:12" s="273" customFormat="1" ht="14.25">
      <c r="A351" s="111" t="s">
        <v>1047</v>
      </c>
      <c r="B351" s="69">
        <f t="shared" si="5"/>
        <v>9.1666666666666676E-4</v>
      </c>
      <c r="C351" s="116">
        <v>6.6512000000000002E-2</v>
      </c>
      <c r="F351" s="116"/>
      <c r="G351" s="389">
        <v>2.234</v>
      </c>
      <c r="I351" s="69"/>
    </row>
    <row r="352" spans="1:12" s="273" customFormat="1" ht="14.25">
      <c r="A352" s="317" t="s">
        <v>1048</v>
      </c>
      <c r="B352" s="69">
        <f t="shared" si="5"/>
        <v>9.1666666666666676E-4</v>
      </c>
      <c r="C352" s="116">
        <v>-1.8873000000000001E-2</v>
      </c>
      <c r="F352" s="116"/>
      <c r="G352" s="389">
        <v>1.9610000000000001</v>
      </c>
      <c r="I352" s="69"/>
    </row>
    <row r="353" spans="1:9" s="273" customFormat="1" ht="14.25">
      <c r="A353" s="317" t="s">
        <v>1049</v>
      </c>
      <c r="B353" s="69">
        <f t="shared" si="5"/>
        <v>9.1666666666666676E-4</v>
      </c>
      <c r="C353" s="116">
        <v>-1.6962999999999999E-2</v>
      </c>
      <c r="F353" s="116"/>
      <c r="G353" s="389">
        <v>1.6879999999999999</v>
      </c>
      <c r="I353" s="69"/>
    </row>
    <row r="354" spans="1:9" s="273" customFormat="1" ht="14.25">
      <c r="A354" s="317" t="s">
        <v>1050</v>
      </c>
      <c r="B354" s="69">
        <f t="shared" si="5"/>
        <v>9.1666666666666676E-4</v>
      </c>
      <c r="C354" s="116">
        <v>-5.1913000000000001E-2</v>
      </c>
      <c r="F354" s="116"/>
      <c r="G354" s="389">
        <v>1.415</v>
      </c>
      <c r="I354" s="69"/>
    </row>
    <row r="355" spans="1:9" s="273" customFormat="1" ht="14.25">
      <c r="A355" s="317" t="s">
        <v>1051</v>
      </c>
      <c r="B355" s="69">
        <f t="shared" si="5"/>
        <v>9.1666666666666676E-4</v>
      </c>
      <c r="C355" s="116">
        <v>4.4054000000000003E-2</v>
      </c>
      <c r="F355" s="116"/>
      <c r="G355" s="389">
        <v>1.5720000000000001</v>
      </c>
      <c r="I355" s="69"/>
    </row>
    <row r="356" spans="1:9" s="273" customFormat="1" ht="14.25">
      <c r="A356" s="317" t="s">
        <v>1052</v>
      </c>
      <c r="B356" s="69">
        <f t="shared" si="5"/>
        <v>9.1666666666666676E-4</v>
      </c>
      <c r="C356" s="116">
        <v>1.717E-3</v>
      </c>
      <c r="F356" s="116"/>
      <c r="G356" s="389">
        <v>1.7290000000000001</v>
      </c>
      <c r="I356" s="69"/>
    </row>
    <row r="357" spans="1:9" s="273" customFormat="1" ht="14.25">
      <c r="A357" s="317" t="s">
        <v>1053</v>
      </c>
      <c r="B357" s="69">
        <f t="shared" si="5"/>
        <v>9.1666666666666676E-4</v>
      </c>
      <c r="C357" s="116">
        <v>6.6669999999999993E-2</v>
      </c>
      <c r="F357" s="116"/>
      <c r="G357" s="389">
        <v>1.8859999999999999</v>
      </c>
      <c r="I357" s="69"/>
    </row>
    <row r="358" spans="1:9" s="273" customFormat="1" ht="14.25">
      <c r="A358" s="317" t="s">
        <v>1054</v>
      </c>
      <c r="B358" s="69">
        <f t="shared" si="5"/>
        <v>9.1666666666666676E-4</v>
      </c>
      <c r="C358" s="116">
        <v>0.129829</v>
      </c>
      <c r="F358" s="116"/>
      <c r="G358" s="389">
        <v>2.2029999999999998</v>
      </c>
      <c r="I358" s="69"/>
    </row>
    <row r="359" spans="1:9" s="273" customFormat="1" ht="14.25">
      <c r="A359" s="317" t="s">
        <v>1055</v>
      </c>
      <c r="B359" s="69">
        <f t="shared" si="5"/>
        <v>9.1666666666666676E-4</v>
      </c>
      <c r="C359" s="116">
        <v>2.9163000000000001E-2</v>
      </c>
      <c r="F359" s="116"/>
      <c r="G359" s="389">
        <v>2.52</v>
      </c>
      <c r="I359" s="69"/>
    </row>
    <row r="360" spans="1:9" s="273" customFormat="1" ht="14.25">
      <c r="A360" s="317" t="s">
        <v>1056</v>
      </c>
      <c r="B360" s="69">
        <f t="shared" si="5"/>
        <v>9.1666666666666676E-4</v>
      </c>
      <c r="C360" s="116">
        <v>-5.7034000000000001E-2</v>
      </c>
      <c r="F360" s="116"/>
      <c r="G360" s="389">
        <v>2.8370000000000002</v>
      </c>
      <c r="I360" s="69"/>
    </row>
    <row r="361" spans="1:9" s="273" customFormat="1" ht="14.25">
      <c r="A361" s="317" t="s">
        <v>1057</v>
      </c>
      <c r="B361" s="69">
        <f t="shared" si="5"/>
        <v>9.1666666666666676E-4</v>
      </c>
      <c r="C361" s="116">
        <v>8.097E-3</v>
      </c>
      <c r="F361" s="116"/>
      <c r="G361" s="389">
        <v>3.0750000000000002</v>
      </c>
      <c r="I361" s="69"/>
    </row>
    <row r="362" spans="1:9" s="325" customFormat="1" ht="14.25">
      <c r="A362" t="s">
        <v>12320</v>
      </c>
      <c r="B362" s="69">
        <f t="shared" si="5"/>
        <v>9.1666666666666676E-4</v>
      </c>
      <c r="C362" s="345">
        <v>5.0101E-2</v>
      </c>
      <c r="F362" s="116"/>
      <c r="G362" s="389">
        <v>3.3119999999999998</v>
      </c>
      <c r="I362" s="69"/>
    </row>
    <row r="363" spans="1:9" s="325" customFormat="1" ht="14.25">
      <c r="A363" t="s">
        <v>12321</v>
      </c>
      <c r="B363" s="69">
        <f t="shared" si="5"/>
        <v>9.1666666666666676E-4</v>
      </c>
      <c r="C363" s="345">
        <v>2.4496E-2</v>
      </c>
      <c r="F363" s="116"/>
      <c r="G363" s="389">
        <v>3.55</v>
      </c>
      <c r="I363" s="69"/>
    </row>
    <row r="364" spans="1:9" s="325" customFormat="1" ht="14.25">
      <c r="A364" s="317"/>
      <c r="B364" s="69"/>
      <c r="C364" s="116"/>
      <c r="G364" s="116"/>
      <c r="I364" s="69"/>
    </row>
    <row r="365" spans="1:9" s="325" customFormat="1" ht="14.25">
      <c r="A365" s="317"/>
      <c r="B365" s="69"/>
      <c r="C365" s="116"/>
      <c r="G365" s="116"/>
      <c r="I365" s="69"/>
    </row>
    <row r="366" spans="1:9" s="325" customFormat="1" ht="14.25">
      <c r="A366" s="317"/>
      <c r="B366" s="69"/>
      <c r="C366" s="116"/>
      <c r="G366" s="116"/>
      <c r="I366" s="69"/>
    </row>
    <row r="367" spans="1:9" s="325" customFormat="1" ht="14.25">
      <c r="A367" s="317"/>
      <c r="B367" s="69"/>
      <c r="C367" s="116"/>
      <c r="G367" s="116"/>
      <c r="I367" s="69"/>
    </row>
    <row r="368" spans="1:9">
      <c r="I368" s="69"/>
    </row>
    <row r="369" spans="1:9">
      <c r="A369" s="65" t="s">
        <v>220</v>
      </c>
      <c r="B369" s="65" t="s">
        <v>219</v>
      </c>
      <c r="C369" s="65" t="s">
        <v>221</v>
      </c>
      <c r="D369" s="65" t="s">
        <v>222</v>
      </c>
      <c r="I369" s="69"/>
    </row>
    <row r="370" spans="1:9" ht="14.25">
      <c r="A370" s="64">
        <v>1991</v>
      </c>
      <c r="B370" s="69">
        <v>3.5999999999999997E-2</v>
      </c>
      <c r="C370" s="113">
        <v>1.8764460000000001</v>
      </c>
      <c r="D370" s="69">
        <f t="shared" ref="D370:D399" si="6">C370-B370</f>
        <v>1.840446</v>
      </c>
      <c r="I370" s="69"/>
    </row>
    <row r="371" spans="1:9" ht="14.25">
      <c r="A371" s="64">
        <v>1992</v>
      </c>
      <c r="B371" s="69">
        <v>3.2399999999999998E-2</v>
      </c>
      <c r="C371" s="113">
        <v>0.78932800000000003</v>
      </c>
      <c r="D371" s="69">
        <f t="shared" si="6"/>
        <v>0.75692800000000005</v>
      </c>
      <c r="I371" s="69"/>
    </row>
    <row r="372" spans="1:9" ht="14.25">
      <c r="A372" s="64">
        <v>1993</v>
      </c>
      <c r="B372" s="69">
        <v>4.9349999999999998E-2</v>
      </c>
      <c r="C372" s="184">
        <v>5.8472000000000003E-2</v>
      </c>
      <c r="D372" s="185">
        <f t="shared" si="6"/>
        <v>9.1220000000000051E-3</v>
      </c>
      <c r="I372" s="69"/>
    </row>
    <row r="373" spans="1:9" ht="14.25">
      <c r="A373" s="64">
        <v>1994</v>
      </c>
      <c r="B373" s="69">
        <v>6.6600000000000006E-2</v>
      </c>
      <c r="C373" s="184">
        <v>-0.33408500000000002</v>
      </c>
      <c r="D373" s="185">
        <f t="shared" si="6"/>
        <v>-0.40068500000000001</v>
      </c>
      <c r="I373" s="69"/>
    </row>
    <row r="374" spans="1:9" ht="14.25">
      <c r="A374" s="64">
        <v>1995</v>
      </c>
      <c r="B374" s="69">
        <v>6.6600000000000006E-2</v>
      </c>
      <c r="C374" s="184">
        <v>-0.12509200000000001</v>
      </c>
      <c r="D374" s="185">
        <f t="shared" si="6"/>
        <v>-0.19169200000000003</v>
      </c>
      <c r="I374" s="69"/>
    </row>
    <row r="375" spans="1:9" ht="14.25">
      <c r="A375" s="64">
        <v>1996</v>
      </c>
      <c r="B375" s="69">
        <v>4.9500000000000002E-2</v>
      </c>
      <c r="C375" s="184">
        <v>1.212386</v>
      </c>
      <c r="D375" s="185">
        <f t="shared" si="6"/>
        <v>1.1628859999999999</v>
      </c>
      <c r="I375" s="69"/>
    </row>
    <row r="376" spans="1:9" ht="14.25">
      <c r="A376" s="64">
        <v>1997</v>
      </c>
      <c r="B376" s="69">
        <v>3.2550000000000003E-2</v>
      </c>
      <c r="C376" s="184">
        <v>0.33413599999999999</v>
      </c>
      <c r="D376" s="185">
        <f t="shared" si="6"/>
        <v>0.30158599999999997</v>
      </c>
      <c r="I376" s="69"/>
    </row>
    <row r="377" spans="1:9" ht="14.25">
      <c r="A377" s="64">
        <v>1998</v>
      </c>
      <c r="B377" s="69">
        <v>2.8125000000000001E-2</v>
      </c>
      <c r="C377" s="184">
        <v>-5.1700999999999997E-2</v>
      </c>
      <c r="D377" s="185">
        <f t="shared" si="6"/>
        <v>-7.9825999999999994E-2</v>
      </c>
      <c r="E377" s="66"/>
      <c r="I377" s="69"/>
    </row>
    <row r="378" spans="1:9" ht="14.25">
      <c r="A378" s="64">
        <v>1999</v>
      </c>
      <c r="B378" s="69">
        <v>2.385E-2</v>
      </c>
      <c r="C378" s="184">
        <v>0.178867</v>
      </c>
      <c r="D378" s="185">
        <f t="shared" si="6"/>
        <v>0.15501699999999999</v>
      </c>
      <c r="E378" s="66"/>
      <c r="I378" s="69"/>
    </row>
    <row r="379" spans="1:9" ht="14.25">
      <c r="A379" s="64">
        <v>2000</v>
      </c>
      <c r="B379" s="69">
        <v>1.9800000000000002E-2</v>
      </c>
      <c r="C379" s="184">
        <v>0.56301100000000004</v>
      </c>
      <c r="D379" s="185">
        <f t="shared" si="6"/>
        <v>0.543211</v>
      </c>
      <c r="E379" s="66"/>
      <c r="I379" s="69"/>
    </row>
    <row r="380" spans="1:9" ht="14.25">
      <c r="A380" s="64">
        <v>2001</v>
      </c>
      <c r="B380" s="69">
        <v>1.9800000000000002E-2</v>
      </c>
      <c r="C380" s="184">
        <v>-0.24299000000000001</v>
      </c>
      <c r="D380" s="185">
        <f t="shared" si="6"/>
        <v>-0.26279000000000002</v>
      </c>
      <c r="I380" s="69"/>
    </row>
    <row r="381" spans="1:9" ht="14.25">
      <c r="A381" s="64">
        <v>2002</v>
      </c>
      <c r="B381" s="69">
        <v>1.755E-2</v>
      </c>
      <c r="C381" s="184">
        <v>-0.18642300000000001</v>
      </c>
      <c r="D381" s="185">
        <f t="shared" si="6"/>
        <v>-0.20397300000000002</v>
      </c>
      <c r="I381" s="69"/>
    </row>
    <row r="382" spans="1:9" ht="14.25">
      <c r="A382" s="64">
        <v>2003</v>
      </c>
      <c r="B382" s="69">
        <v>1.7100000000000001E-2</v>
      </c>
      <c r="C382" s="184">
        <v>-3.6014999999999998E-2</v>
      </c>
      <c r="D382" s="185">
        <f t="shared" si="6"/>
        <v>-5.3114999999999996E-2</v>
      </c>
      <c r="I382" s="69"/>
    </row>
    <row r="383" spans="1:9" ht="14.25">
      <c r="A383" s="64">
        <v>2004</v>
      </c>
      <c r="B383" s="69">
        <v>1.7100000000000001E-2</v>
      </c>
      <c r="C383" s="184">
        <v>-0.15753600000000001</v>
      </c>
      <c r="D383" s="185">
        <f t="shared" si="6"/>
        <v>-0.17463600000000001</v>
      </c>
      <c r="I383" s="69"/>
    </row>
    <row r="384" spans="1:9" ht="14.25">
      <c r="A384" s="64">
        <v>2005</v>
      </c>
      <c r="B384" s="69">
        <v>1.7100000000000001E-2</v>
      </c>
      <c r="C384" s="184">
        <v>-9.9066000000000001E-2</v>
      </c>
      <c r="D384" s="185">
        <f t="shared" si="6"/>
        <v>-0.11616600000000001</v>
      </c>
      <c r="I384" s="69"/>
    </row>
    <row r="385" spans="1:9" ht="14.25">
      <c r="A385" s="64">
        <v>2006</v>
      </c>
      <c r="B385" s="69">
        <f>SUM(B184:B195)</f>
        <v>1.7400000000000002E-2</v>
      </c>
      <c r="C385" s="179">
        <v>1.1006880000000001</v>
      </c>
      <c r="D385" s="185">
        <f t="shared" si="6"/>
        <v>1.083288</v>
      </c>
      <c r="I385" s="69"/>
    </row>
    <row r="386" spans="1:9" ht="14.25">
      <c r="A386" s="64">
        <v>2007</v>
      </c>
      <c r="B386" s="69">
        <f>SUM(B196:B207)</f>
        <v>2.2575000000000001E-2</v>
      </c>
      <c r="C386" s="179">
        <v>1.74403</v>
      </c>
      <c r="D386" s="69">
        <f t="shared" si="6"/>
        <v>1.721455</v>
      </c>
      <c r="I386" s="69"/>
    </row>
    <row r="387" spans="1:9" ht="14.25">
      <c r="A387" s="64">
        <v>2008</v>
      </c>
      <c r="B387" s="69">
        <f>SUM(B208:B219)</f>
        <v>3.1800000000000002E-2</v>
      </c>
      <c r="C387" s="113">
        <v>-0.62651900000000005</v>
      </c>
      <c r="D387" s="140">
        <f t="shared" si="6"/>
        <v>-0.6583190000000001</v>
      </c>
      <c r="I387" s="69"/>
    </row>
    <row r="388" spans="1:9" ht="14.25">
      <c r="A388" s="64">
        <v>2009</v>
      </c>
      <c r="B388" s="69">
        <f>SUM(B220:B231)</f>
        <v>1.7099999999999994E-2</v>
      </c>
      <c r="C388" s="113">
        <v>1.0896889999999999</v>
      </c>
      <c r="D388" s="140">
        <f t="shared" si="6"/>
        <v>1.072589</v>
      </c>
      <c r="I388" s="69"/>
    </row>
    <row r="389" spans="1:9" ht="14.25">
      <c r="A389" s="64">
        <v>2010</v>
      </c>
      <c r="B389" s="69">
        <f>SUM(B232:B243)</f>
        <v>1.7433333333333328E-2</v>
      </c>
      <c r="C389" s="113">
        <v>-6.8661E-2</v>
      </c>
      <c r="D389" s="140">
        <f t="shared" si="6"/>
        <v>-8.6094333333333328E-2</v>
      </c>
      <c r="I389" s="69"/>
    </row>
    <row r="390" spans="1:9" ht="14.25">
      <c r="A390" s="64">
        <v>2011</v>
      </c>
      <c r="B390" s="69">
        <f>SUM(B244:B255)</f>
        <v>2.8125000000000001E-2</v>
      </c>
      <c r="C390" s="113">
        <v>-0.21355299999999999</v>
      </c>
      <c r="D390" s="140">
        <f t="shared" si="6"/>
        <v>-0.241678</v>
      </c>
      <c r="I390" s="69"/>
    </row>
    <row r="391" spans="1:9" s="136" customFormat="1" ht="14.25">
      <c r="A391" s="64">
        <v>2012</v>
      </c>
      <c r="B391" s="69">
        <f>SUM(B256:B267)</f>
        <v>2.8291666666666673E-2</v>
      </c>
      <c r="C391" s="113">
        <v>5.1607E-2</v>
      </c>
      <c r="D391" s="140">
        <f t="shared" si="6"/>
        <v>2.3315333333333327E-2</v>
      </c>
      <c r="I391" s="69"/>
    </row>
    <row r="392" spans="1:9" s="136" customFormat="1" ht="14.25">
      <c r="A392" s="64">
        <v>2013</v>
      </c>
      <c r="B392" s="69">
        <f>SUM(B268:B279)</f>
        <v>2.6000000000000006E-2</v>
      </c>
      <c r="C392" s="113">
        <v>-1.3691999999999999E-2</v>
      </c>
      <c r="D392" s="140">
        <f t="shared" si="6"/>
        <v>-3.9692000000000005E-2</v>
      </c>
      <c r="I392" s="69"/>
    </row>
    <row r="393" spans="1:9" s="136" customFormat="1" ht="14.25">
      <c r="A393" s="64">
        <v>2014</v>
      </c>
      <c r="B393" s="69">
        <f>SUM(B280:B291)</f>
        <v>2.5791666666666671E-2</v>
      </c>
      <c r="C393" s="113">
        <v>0.54377200000000003</v>
      </c>
      <c r="D393" s="140">
        <f t="shared" si="6"/>
        <v>0.51798033333333338</v>
      </c>
      <c r="I393" s="69"/>
    </row>
    <row r="394" spans="1:9" s="160" customFormat="1" ht="14.25">
      <c r="A394" s="64">
        <v>2015</v>
      </c>
      <c r="B394" s="69">
        <f>SUM(B292:B303)</f>
        <v>1.6626666666666668E-2</v>
      </c>
      <c r="C394" s="113">
        <v>0.20141300000000001</v>
      </c>
      <c r="D394" s="140">
        <f t="shared" si="6"/>
        <v>0.18478633333333333</v>
      </c>
      <c r="I394" s="69"/>
    </row>
    <row r="395" spans="1:9" s="160" customFormat="1" ht="14.25">
      <c r="A395" s="64">
        <v>2016</v>
      </c>
      <c r="B395" s="69">
        <f>SUM(B304:B315)</f>
        <v>1.0999999999999998E-2</v>
      </c>
      <c r="C395" s="113">
        <v>-9.7576999999999997E-2</v>
      </c>
      <c r="D395" s="140">
        <f t="shared" si="6"/>
        <v>-0.10857699999999999</v>
      </c>
      <c r="I395" s="69"/>
    </row>
    <row r="396" spans="1:9" s="160" customFormat="1" ht="14.25">
      <c r="A396" s="64">
        <v>2017</v>
      </c>
      <c r="B396" s="69">
        <f>SUM(B316:B327)</f>
        <v>1.0999999999999998E-2</v>
      </c>
      <c r="C396" s="113">
        <v>0.102477</v>
      </c>
      <c r="D396" s="140">
        <f t="shared" si="6"/>
        <v>9.1477000000000003E-2</v>
      </c>
      <c r="I396" s="69"/>
    </row>
    <row r="397" spans="1:9" s="186" customFormat="1" ht="14.25">
      <c r="A397" s="64">
        <v>2018</v>
      </c>
      <c r="B397" s="69">
        <f>SUM(B317:B328)</f>
        <v>1.0999999999999998E-2</v>
      </c>
      <c r="C397" s="113">
        <v>-0.24421699999999999</v>
      </c>
      <c r="D397" s="140">
        <f t="shared" si="6"/>
        <v>-0.25521699999999997</v>
      </c>
      <c r="I397" s="69"/>
    </row>
    <row r="398" spans="1:9" s="273" customFormat="1" ht="14.25">
      <c r="A398" s="64">
        <v>2019</v>
      </c>
      <c r="B398" s="69">
        <f>SUM(B304:B315)</f>
        <v>1.0999999999999998E-2</v>
      </c>
      <c r="C398" s="116">
        <v>0.28696899999999997</v>
      </c>
      <c r="D398" s="140">
        <f t="shared" si="6"/>
        <v>0.27596899999999996</v>
      </c>
    </row>
    <row r="399" spans="1:9" s="325" customFormat="1" ht="14.25">
      <c r="A399" s="64">
        <v>2020</v>
      </c>
      <c r="B399" s="69">
        <f>SUM(B305:B316)</f>
        <v>1.0999999999999998E-2</v>
      </c>
      <c r="C399" s="116">
        <v>0.21138799999999999</v>
      </c>
      <c r="D399" s="140">
        <f t="shared" si="6"/>
        <v>0.20038799999999998</v>
      </c>
    </row>
    <row r="400" spans="1:9">
      <c r="A400" s="65" t="s">
        <v>592</v>
      </c>
    </row>
    <row r="401" spans="1:5">
      <c r="A401" s="65" t="s">
        <v>591</v>
      </c>
      <c r="B401" s="65" t="s">
        <v>590</v>
      </c>
      <c r="D401" s="68">
        <f>AVERAGE(D372:D384)</f>
        <v>5.2995307692307654E-2</v>
      </c>
    </row>
    <row r="402" spans="1:5">
      <c r="A402" s="65" t="s">
        <v>619</v>
      </c>
      <c r="B402" s="65" t="s">
        <v>588</v>
      </c>
      <c r="D402" s="66">
        <f>AVERAGE(D385:D389)</f>
        <v>0.62658373333333339</v>
      </c>
    </row>
    <row r="403" spans="1:5" s="273" customFormat="1">
      <c r="A403" s="273" t="s">
        <v>12366</v>
      </c>
      <c r="B403" s="273" t="s">
        <v>588</v>
      </c>
      <c r="D403" s="66">
        <f>AVERAGE(D387:D399)</f>
        <v>7.5148282051282045E-2</v>
      </c>
      <c r="E403" s="67" t="s">
        <v>589</v>
      </c>
    </row>
    <row r="404" spans="1:5">
      <c r="A404" s="65" t="s">
        <v>12364</v>
      </c>
      <c r="B404" s="65" t="s">
        <v>618</v>
      </c>
      <c r="D404" s="66">
        <f>AVERAGE(D372:D400)</f>
        <v>0.15966463095238095</v>
      </c>
    </row>
  </sheetData>
  <mergeCells count="3">
    <mergeCell ref="A1:C2"/>
    <mergeCell ref="D1:E1"/>
    <mergeCell ref="F1:G2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3"/>
  <dimension ref="A1:O53"/>
  <sheetViews>
    <sheetView workbookViewId="0">
      <pane xSplit="2" ySplit="3" topLeftCell="C4" activePane="bottomRight" state="frozen"/>
      <selection activeCell="F280" sqref="F280"/>
      <selection pane="topRight" activeCell="F280" sqref="F280"/>
      <selection pane="bottomLeft" activeCell="F280" sqref="F280"/>
      <selection pane="bottomRight" activeCell="T34" sqref="T34"/>
    </sheetView>
  </sheetViews>
  <sheetFormatPr defaultColWidth="9" defaultRowHeight="12"/>
  <cols>
    <col min="1" max="9" width="9" style="64"/>
    <col min="10" max="10" width="10.125" style="64" customWidth="1"/>
    <col min="11" max="11" width="10.75" style="64" customWidth="1"/>
    <col min="12" max="12" width="9.875" style="64" customWidth="1"/>
    <col min="13" max="16384" width="9" style="64"/>
  </cols>
  <sheetData>
    <row r="1" spans="1:15" ht="12.75" customHeight="1" thickBot="1">
      <c r="A1" s="408" t="s">
        <v>717</v>
      </c>
      <c r="B1" s="408"/>
      <c r="C1" s="408"/>
      <c r="D1" s="408"/>
      <c r="E1" s="408"/>
      <c r="F1" s="408"/>
      <c r="G1" s="408"/>
      <c r="H1" s="408"/>
      <c r="J1" s="400" t="s">
        <v>718</v>
      </c>
      <c r="K1" s="400"/>
      <c r="L1" s="400"/>
      <c r="M1" s="400"/>
      <c r="N1" s="400"/>
      <c r="O1" s="400"/>
    </row>
    <row r="2" spans="1:15" ht="23.25" thickBot="1">
      <c r="A2" s="401" t="s">
        <v>587</v>
      </c>
      <c r="B2" s="403" t="s">
        <v>586</v>
      </c>
      <c r="C2" s="405" t="s">
        <v>621</v>
      </c>
      <c r="D2" s="406"/>
      <c r="E2" s="406"/>
      <c r="F2" s="406"/>
      <c r="G2" s="406"/>
      <c r="H2" s="407"/>
      <c r="J2" s="162" t="s">
        <v>587</v>
      </c>
      <c r="K2" s="163" t="s">
        <v>624</v>
      </c>
      <c r="L2" s="163" t="s">
        <v>625</v>
      </c>
      <c r="M2" s="163" t="s">
        <v>626</v>
      </c>
      <c r="N2" s="163" t="s">
        <v>627</v>
      </c>
      <c r="O2" s="164" t="s">
        <v>628</v>
      </c>
    </row>
    <row r="3" spans="1:15">
      <c r="A3" s="402"/>
      <c r="B3" s="404"/>
      <c r="C3" s="165" t="s">
        <v>585</v>
      </c>
      <c r="D3" s="165" t="s">
        <v>584</v>
      </c>
      <c r="E3" s="165" t="s">
        <v>583</v>
      </c>
      <c r="F3" s="165" t="s">
        <v>582</v>
      </c>
      <c r="G3" s="165" t="s">
        <v>581</v>
      </c>
      <c r="H3" s="166" t="s">
        <v>580</v>
      </c>
      <c r="J3" s="167" t="s">
        <v>577</v>
      </c>
      <c r="K3" s="168">
        <v>8.1</v>
      </c>
      <c r="L3" s="168">
        <v>8.64</v>
      </c>
      <c r="M3" s="168">
        <v>9</v>
      </c>
      <c r="N3" s="168">
        <v>9.5399999999999991</v>
      </c>
      <c r="O3" s="168">
        <v>9.7200000000000006</v>
      </c>
    </row>
    <row r="4" spans="1:15">
      <c r="A4" s="167" t="s">
        <v>579</v>
      </c>
      <c r="B4" s="168">
        <v>2.88</v>
      </c>
      <c r="C4" s="168">
        <v>6.3</v>
      </c>
      <c r="D4" s="168">
        <v>7.74</v>
      </c>
      <c r="E4" s="168">
        <v>10.08</v>
      </c>
      <c r="F4" s="168">
        <v>10.98</v>
      </c>
      <c r="G4" s="168">
        <v>11.88</v>
      </c>
      <c r="H4" s="168">
        <v>13.68</v>
      </c>
      <c r="J4" s="167" t="s">
        <v>576</v>
      </c>
      <c r="K4" s="168">
        <v>8.82</v>
      </c>
      <c r="L4" s="168">
        <v>9.36</v>
      </c>
      <c r="M4" s="168">
        <v>10.8</v>
      </c>
      <c r="N4" s="168">
        <v>12.06</v>
      </c>
      <c r="O4" s="168">
        <v>12.24</v>
      </c>
    </row>
    <row r="5" spans="1:15">
      <c r="A5" s="167" t="s">
        <v>578</v>
      </c>
      <c r="B5" s="168">
        <v>2.16</v>
      </c>
      <c r="C5" s="168">
        <v>4.32</v>
      </c>
      <c r="D5" s="168">
        <v>6.48</v>
      </c>
      <c r="E5" s="168">
        <v>8.64</v>
      </c>
      <c r="F5" s="168">
        <v>9.36</v>
      </c>
      <c r="G5" s="168">
        <v>10.08</v>
      </c>
      <c r="H5" s="168">
        <v>11.52</v>
      </c>
      <c r="J5" s="167" t="s">
        <v>575</v>
      </c>
      <c r="K5" s="168">
        <v>9</v>
      </c>
      <c r="L5" s="168">
        <v>10.98</v>
      </c>
      <c r="M5" s="168">
        <v>12.24</v>
      </c>
      <c r="N5" s="168">
        <v>13.86</v>
      </c>
      <c r="O5" s="168">
        <v>14.04</v>
      </c>
    </row>
    <row r="6" spans="1:15">
      <c r="A6" s="167" t="s">
        <v>577</v>
      </c>
      <c r="B6" s="168">
        <v>1.8</v>
      </c>
      <c r="C6" s="168">
        <v>3.24</v>
      </c>
      <c r="D6" s="168">
        <v>5.4</v>
      </c>
      <c r="E6" s="168">
        <v>7.56</v>
      </c>
      <c r="F6" s="168">
        <v>7.92</v>
      </c>
      <c r="G6" s="168">
        <v>8.2799999999999994</v>
      </c>
      <c r="H6" s="168">
        <v>9</v>
      </c>
      <c r="J6" s="167" t="s">
        <v>629</v>
      </c>
      <c r="K6" s="168">
        <v>9</v>
      </c>
      <c r="L6" s="168">
        <v>10.98</v>
      </c>
      <c r="M6" s="168">
        <v>12.96</v>
      </c>
      <c r="N6" s="168">
        <v>14.58</v>
      </c>
      <c r="O6" s="168">
        <v>14.76</v>
      </c>
    </row>
    <row r="7" spans="1:15">
      <c r="A7" s="167" t="s">
        <v>576</v>
      </c>
      <c r="B7" s="168">
        <v>2.16</v>
      </c>
      <c r="C7" s="168">
        <v>4.8600000000000003</v>
      </c>
      <c r="D7" s="168">
        <v>7.2</v>
      </c>
      <c r="E7" s="168">
        <v>9.18</v>
      </c>
      <c r="F7" s="168">
        <v>9.9</v>
      </c>
      <c r="G7" s="168">
        <v>10.8</v>
      </c>
      <c r="H7" s="168">
        <v>12.06</v>
      </c>
      <c r="J7" s="167" t="s">
        <v>630</v>
      </c>
      <c r="K7" s="168">
        <v>10.08</v>
      </c>
      <c r="L7" s="168">
        <v>12.06</v>
      </c>
      <c r="M7" s="168">
        <v>13.5</v>
      </c>
      <c r="N7" s="168">
        <v>15.12</v>
      </c>
      <c r="O7" s="168">
        <v>15.3</v>
      </c>
    </row>
    <row r="8" spans="1:15">
      <c r="A8" s="167" t="s">
        <v>575</v>
      </c>
      <c r="B8" s="168">
        <v>3.15</v>
      </c>
      <c r="C8" s="168">
        <v>6.66</v>
      </c>
      <c r="D8" s="168">
        <v>9</v>
      </c>
      <c r="E8" s="168">
        <v>10.98</v>
      </c>
      <c r="F8" s="168">
        <v>11.7</v>
      </c>
      <c r="G8" s="168">
        <v>12.24</v>
      </c>
      <c r="H8" s="168">
        <v>13.86</v>
      </c>
      <c r="J8" s="167" t="s">
        <v>574</v>
      </c>
      <c r="K8" s="168">
        <v>9.7200000000000006</v>
      </c>
      <c r="L8" s="168">
        <v>10.98</v>
      </c>
      <c r="M8" s="168">
        <v>13.14</v>
      </c>
      <c r="N8" s="168">
        <v>14.94</v>
      </c>
      <c r="O8" s="168">
        <v>15.12</v>
      </c>
    </row>
    <row r="9" spans="1:15">
      <c r="A9" s="167" t="s">
        <v>574</v>
      </c>
      <c r="B9" s="168">
        <v>2.97</v>
      </c>
      <c r="C9" s="168">
        <v>4.8600000000000003</v>
      </c>
      <c r="D9" s="168">
        <v>7.2</v>
      </c>
      <c r="E9" s="168">
        <v>9.18</v>
      </c>
      <c r="F9" s="168">
        <v>9.9</v>
      </c>
      <c r="G9" s="168">
        <v>10.8</v>
      </c>
      <c r="H9" s="168">
        <v>12.06</v>
      </c>
      <c r="J9" s="167" t="s">
        <v>573</v>
      </c>
      <c r="K9" s="168">
        <v>9.18</v>
      </c>
      <c r="L9" s="168">
        <v>10.08</v>
      </c>
      <c r="M9" s="168">
        <v>10.98</v>
      </c>
      <c r="N9" s="168">
        <v>11.7</v>
      </c>
      <c r="O9" s="168">
        <v>12.42</v>
      </c>
    </row>
    <row r="10" spans="1:15">
      <c r="A10" s="167" t="s">
        <v>573</v>
      </c>
      <c r="B10" s="168">
        <v>1.98</v>
      </c>
      <c r="C10" s="168">
        <v>3.33</v>
      </c>
      <c r="D10" s="168">
        <v>5.4</v>
      </c>
      <c r="E10" s="168">
        <v>7.47</v>
      </c>
      <c r="F10" s="168">
        <v>7.92</v>
      </c>
      <c r="G10" s="168">
        <v>8.2799999999999994</v>
      </c>
      <c r="H10" s="168">
        <v>9</v>
      </c>
      <c r="J10" s="167" t="s">
        <v>572</v>
      </c>
      <c r="K10" s="168">
        <v>7.65</v>
      </c>
      <c r="L10" s="168">
        <v>8.64</v>
      </c>
      <c r="M10" s="168">
        <v>9.36</v>
      </c>
      <c r="N10" s="168">
        <v>9.9</v>
      </c>
      <c r="O10" s="168">
        <v>10.53</v>
      </c>
    </row>
    <row r="11" spans="1:15">
      <c r="A11" s="167" t="s">
        <v>572</v>
      </c>
      <c r="B11" s="168">
        <v>1.71</v>
      </c>
      <c r="C11" s="168">
        <v>2.88</v>
      </c>
      <c r="D11" s="168">
        <v>4.1399999999999997</v>
      </c>
      <c r="E11" s="168">
        <v>5.67</v>
      </c>
      <c r="F11" s="168">
        <v>5.94</v>
      </c>
      <c r="G11" s="168">
        <v>6.21</v>
      </c>
      <c r="H11" s="168">
        <v>6.66</v>
      </c>
      <c r="J11" s="167" t="s">
        <v>571</v>
      </c>
      <c r="K11" s="168">
        <v>7.02</v>
      </c>
      <c r="L11" s="168">
        <v>7.92</v>
      </c>
      <c r="M11" s="168">
        <v>9</v>
      </c>
      <c r="N11" s="168">
        <v>9.7200000000000006</v>
      </c>
      <c r="O11" s="168">
        <v>10.35</v>
      </c>
    </row>
    <row r="12" spans="1:15">
      <c r="A12" s="167" t="s">
        <v>571</v>
      </c>
      <c r="B12" s="168">
        <v>1.71</v>
      </c>
      <c r="C12" s="168">
        <v>2.88</v>
      </c>
      <c r="D12" s="168">
        <v>4.1399999999999997</v>
      </c>
      <c r="E12" s="168">
        <v>5.22</v>
      </c>
      <c r="F12" s="168">
        <v>5.58</v>
      </c>
      <c r="G12" s="168">
        <v>6.21</v>
      </c>
      <c r="H12" s="168">
        <v>6.66</v>
      </c>
      <c r="J12" s="167" t="s">
        <v>570</v>
      </c>
      <c r="K12" s="168">
        <v>6.57</v>
      </c>
      <c r="L12" s="168">
        <v>6.93</v>
      </c>
      <c r="M12" s="168">
        <v>7.11</v>
      </c>
      <c r="N12" s="168">
        <v>7.65</v>
      </c>
      <c r="O12" s="168">
        <v>8.01</v>
      </c>
    </row>
    <row r="13" spans="1:15">
      <c r="A13" s="167" t="s">
        <v>570</v>
      </c>
      <c r="B13" s="168">
        <v>1.44</v>
      </c>
      <c r="C13" s="168">
        <v>2.79</v>
      </c>
      <c r="D13" s="168">
        <v>3.96</v>
      </c>
      <c r="E13" s="168">
        <v>4.7699999999999996</v>
      </c>
      <c r="F13" s="168">
        <v>4.8600000000000003</v>
      </c>
      <c r="G13" s="168">
        <v>4.95</v>
      </c>
      <c r="H13" s="168">
        <v>5.22</v>
      </c>
      <c r="J13" s="167" t="s">
        <v>569</v>
      </c>
      <c r="K13" s="168">
        <v>6.12</v>
      </c>
      <c r="L13" s="168">
        <v>6.39</v>
      </c>
      <c r="M13" s="168">
        <v>6.66</v>
      </c>
      <c r="N13" s="168">
        <v>7.2</v>
      </c>
      <c r="O13" s="168">
        <v>7.56</v>
      </c>
    </row>
    <row r="14" spans="1:15">
      <c r="A14" s="167" t="s">
        <v>569</v>
      </c>
      <c r="B14" s="168">
        <v>1.44</v>
      </c>
      <c r="C14" s="168">
        <v>2.79</v>
      </c>
      <c r="D14" s="168">
        <v>3.33</v>
      </c>
      <c r="E14" s="168">
        <v>3.78</v>
      </c>
      <c r="F14" s="168">
        <v>3.96</v>
      </c>
      <c r="G14" s="168">
        <v>4.1399999999999997</v>
      </c>
      <c r="H14" s="168">
        <v>4.5</v>
      </c>
      <c r="J14" s="167" t="s">
        <v>568</v>
      </c>
      <c r="K14" s="168">
        <v>5.58</v>
      </c>
      <c r="L14" s="168">
        <v>5.85</v>
      </c>
      <c r="M14" s="168">
        <v>5.94</v>
      </c>
      <c r="N14" s="168">
        <v>6.03</v>
      </c>
      <c r="O14" s="168">
        <v>6.21</v>
      </c>
    </row>
    <row r="15" spans="1:15">
      <c r="A15" s="167" t="s">
        <v>568</v>
      </c>
      <c r="B15" s="168">
        <v>0.99</v>
      </c>
      <c r="C15" s="168">
        <v>1.98</v>
      </c>
      <c r="D15" s="168">
        <v>2.16</v>
      </c>
      <c r="E15" s="168">
        <v>2.25</v>
      </c>
      <c r="F15" s="168">
        <v>2.4300000000000002</v>
      </c>
      <c r="G15" s="168">
        <v>2.7</v>
      </c>
      <c r="H15" s="168">
        <v>2.88</v>
      </c>
      <c r="J15" s="167" t="s">
        <v>567</v>
      </c>
      <c r="K15" s="168">
        <v>5.04</v>
      </c>
      <c r="L15" s="168">
        <v>5.31</v>
      </c>
      <c r="M15" s="168">
        <v>5.49</v>
      </c>
      <c r="N15" s="168">
        <v>5.58</v>
      </c>
      <c r="O15" s="168">
        <v>5.76</v>
      </c>
    </row>
    <row r="16" spans="1:15">
      <c r="A16" s="167" t="s">
        <v>567</v>
      </c>
      <c r="B16" s="168">
        <v>0.72</v>
      </c>
      <c r="C16" s="168">
        <v>1.71</v>
      </c>
      <c r="D16" s="168">
        <v>1.89</v>
      </c>
      <c r="E16" s="168">
        <v>1.98</v>
      </c>
      <c r="F16" s="168">
        <v>2.25</v>
      </c>
      <c r="G16" s="168">
        <v>2.52</v>
      </c>
      <c r="H16" s="168">
        <v>2.79</v>
      </c>
      <c r="J16" s="167" t="s">
        <v>566</v>
      </c>
      <c r="K16" s="168">
        <v>5.22</v>
      </c>
      <c r="L16" s="168">
        <v>5.58</v>
      </c>
      <c r="M16" s="168">
        <v>5.76</v>
      </c>
      <c r="N16" s="168">
        <v>5.85</v>
      </c>
      <c r="O16" s="168">
        <v>6.12</v>
      </c>
    </row>
    <row r="17" spans="1:15">
      <c r="A17" s="167" t="s">
        <v>566</v>
      </c>
      <c r="B17" s="168">
        <v>0.72</v>
      </c>
      <c r="C17" s="168">
        <v>1.71</v>
      </c>
      <c r="D17" s="168">
        <v>2.0699999999999998</v>
      </c>
      <c r="E17" s="168">
        <v>2.25</v>
      </c>
      <c r="F17" s="168">
        <v>2.7</v>
      </c>
      <c r="G17" s="168">
        <v>3.24</v>
      </c>
      <c r="H17" s="168">
        <v>3.6</v>
      </c>
      <c r="J17" s="167" t="s">
        <v>631</v>
      </c>
      <c r="K17" s="168">
        <v>5.4</v>
      </c>
      <c r="L17" s="168">
        <v>5.85</v>
      </c>
      <c r="M17" s="168">
        <v>6.03</v>
      </c>
      <c r="N17" s="168">
        <v>6.12</v>
      </c>
      <c r="O17" s="168">
        <v>6.39</v>
      </c>
    </row>
    <row r="18" spans="1:15">
      <c r="A18" s="167" t="s">
        <v>565</v>
      </c>
      <c r="B18" s="168">
        <v>0.72</v>
      </c>
      <c r="C18" s="168">
        <v>1.8</v>
      </c>
      <c r="D18" s="168">
        <v>2.25</v>
      </c>
      <c r="E18" s="168">
        <v>2.52</v>
      </c>
      <c r="F18" s="168">
        <v>3.06</v>
      </c>
      <c r="G18" s="168">
        <v>3.69</v>
      </c>
      <c r="H18" s="168">
        <v>4.1399999999999997</v>
      </c>
      <c r="J18" s="167" t="s">
        <v>565</v>
      </c>
      <c r="K18" s="168">
        <v>5.58</v>
      </c>
      <c r="L18" s="168">
        <v>6.12</v>
      </c>
      <c r="M18" s="168">
        <v>6.3</v>
      </c>
      <c r="N18" s="168">
        <v>6.48</v>
      </c>
      <c r="O18" s="168">
        <v>6.84</v>
      </c>
    </row>
    <row r="19" spans="1:15">
      <c r="A19" s="167" t="s">
        <v>564</v>
      </c>
      <c r="B19" s="168">
        <v>0.72</v>
      </c>
      <c r="C19" s="168">
        <v>1.98</v>
      </c>
      <c r="D19" s="168">
        <v>2.4300000000000002</v>
      </c>
      <c r="E19" s="168">
        <v>2.79</v>
      </c>
      <c r="F19" s="168">
        <v>3.33</v>
      </c>
      <c r="G19" s="168">
        <v>3.96</v>
      </c>
      <c r="H19" s="168">
        <v>4.41</v>
      </c>
      <c r="J19" s="167" t="s">
        <v>564</v>
      </c>
      <c r="K19" s="168">
        <v>5.67</v>
      </c>
      <c r="L19" s="168">
        <v>6.39</v>
      </c>
      <c r="M19" s="168">
        <v>6.57</v>
      </c>
      <c r="N19" s="168">
        <v>6.75</v>
      </c>
      <c r="O19" s="168">
        <v>7.11</v>
      </c>
    </row>
    <row r="20" spans="1:15">
      <c r="A20" s="167" t="s">
        <v>563</v>
      </c>
      <c r="B20" s="168">
        <v>0.72</v>
      </c>
      <c r="C20" s="168">
        <v>2.0699999999999998</v>
      </c>
      <c r="D20" s="168">
        <v>2.61</v>
      </c>
      <c r="E20" s="168">
        <v>3.06</v>
      </c>
      <c r="F20" s="168">
        <v>3.69</v>
      </c>
      <c r="G20" s="168">
        <v>4.41</v>
      </c>
      <c r="H20" s="168">
        <v>4.95</v>
      </c>
      <c r="J20" s="167" t="s">
        <v>563</v>
      </c>
      <c r="K20" s="168">
        <v>5.85</v>
      </c>
      <c r="L20" s="168">
        <v>6.57</v>
      </c>
      <c r="M20" s="168">
        <v>6.75</v>
      </c>
      <c r="N20" s="168">
        <v>6.93</v>
      </c>
      <c r="O20" s="168">
        <v>7.2</v>
      </c>
    </row>
    <row r="21" spans="1:15">
      <c r="A21" s="167" t="s">
        <v>562</v>
      </c>
      <c r="B21" s="168">
        <v>0.81</v>
      </c>
      <c r="C21" s="168">
        <v>2.34</v>
      </c>
      <c r="D21" s="168">
        <v>2.88</v>
      </c>
      <c r="E21" s="168">
        <v>3.33</v>
      </c>
      <c r="F21" s="168">
        <v>3.96</v>
      </c>
      <c r="G21" s="168">
        <v>4.68</v>
      </c>
      <c r="H21" s="168">
        <v>5.22</v>
      </c>
      <c r="J21" s="167" t="s">
        <v>562</v>
      </c>
      <c r="K21" s="168">
        <v>6.03</v>
      </c>
      <c r="L21" s="168">
        <v>6.84</v>
      </c>
      <c r="M21" s="168">
        <v>7.02</v>
      </c>
      <c r="N21" s="168">
        <v>7.2</v>
      </c>
      <c r="O21" s="168">
        <v>7.38</v>
      </c>
    </row>
    <row r="22" spans="1:15">
      <c r="A22" s="167" t="s">
        <v>561</v>
      </c>
      <c r="B22" s="168">
        <v>0.81</v>
      </c>
      <c r="C22" s="168">
        <v>2.61</v>
      </c>
      <c r="D22" s="168">
        <v>3.15</v>
      </c>
      <c r="E22" s="168">
        <v>3.6</v>
      </c>
      <c r="F22" s="168">
        <v>4.2300000000000004</v>
      </c>
      <c r="G22" s="168">
        <v>4.95</v>
      </c>
      <c r="H22" s="168">
        <v>5.49</v>
      </c>
      <c r="J22" s="167" t="s">
        <v>561</v>
      </c>
      <c r="K22" s="168">
        <v>6.21</v>
      </c>
      <c r="L22" s="168">
        <v>7.02</v>
      </c>
      <c r="M22" s="168">
        <v>7.2</v>
      </c>
      <c r="N22" s="168">
        <v>7.38</v>
      </c>
      <c r="O22" s="168">
        <v>7.56</v>
      </c>
    </row>
    <row r="23" spans="1:15">
      <c r="A23" s="167" t="s">
        <v>560</v>
      </c>
      <c r="B23" s="168">
        <v>0.81</v>
      </c>
      <c r="C23" s="168">
        <v>2.88</v>
      </c>
      <c r="D23" s="168">
        <v>3.42</v>
      </c>
      <c r="E23" s="168">
        <v>3.87</v>
      </c>
      <c r="F23" s="168">
        <v>4.5</v>
      </c>
      <c r="G23" s="168">
        <v>5.22</v>
      </c>
      <c r="H23" s="168">
        <v>5.76</v>
      </c>
      <c r="J23" s="167" t="s">
        <v>560</v>
      </c>
      <c r="K23" s="168">
        <v>6.48</v>
      </c>
      <c r="L23" s="168">
        <v>7.29</v>
      </c>
      <c r="M23" s="168">
        <v>7.47</v>
      </c>
      <c r="N23" s="168">
        <v>7.65</v>
      </c>
      <c r="O23" s="168">
        <v>7.83</v>
      </c>
    </row>
    <row r="24" spans="1:15">
      <c r="A24" s="167" t="s">
        <v>559</v>
      </c>
      <c r="B24" s="168">
        <v>0.72</v>
      </c>
      <c r="C24" s="168">
        <v>3.33</v>
      </c>
      <c r="D24" s="168">
        <v>3.78</v>
      </c>
      <c r="E24" s="168">
        <v>4.1399999999999997</v>
      </c>
      <c r="F24" s="168">
        <v>4.68</v>
      </c>
      <c r="G24" s="168">
        <v>5.4</v>
      </c>
      <c r="H24" s="168">
        <v>5.85</v>
      </c>
      <c r="J24" s="167" t="s">
        <v>559</v>
      </c>
      <c r="K24" s="168">
        <v>6.57</v>
      </c>
      <c r="L24" s="168">
        <v>7.47</v>
      </c>
      <c r="M24" s="168">
        <v>7.56</v>
      </c>
      <c r="N24" s="168">
        <v>7.74</v>
      </c>
      <c r="O24" s="168">
        <v>7.83</v>
      </c>
    </row>
    <row r="25" spans="1:15">
      <c r="A25" s="167" t="s">
        <v>558</v>
      </c>
      <c r="B25" s="168">
        <v>0.72</v>
      </c>
      <c r="C25" s="168">
        <v>3.15</v>
      </c>
      <c r="D25" s="168">
        <v>3.51</v>
      </c>
      <c r="E25" s="168">
        <v>3.87</v>
      </c>
      <c r="F25" s="168">
        <v>4.41</v>
      </c>
      <c r="G25" s="168">
        <v>5.13</v>
      </c>
      <c r="H25" s="168">
        <v>5.58</v>
      </c>
      <c r="J25" s="167" t="s">
        <v>632</v>
      </c>
      <c r="K25" s="168">
        <v>6.21</v>
      </c>
      <c r="L25" s="168">
        <v>7.2</v>
      </c>
      <c r="M25" s="168">
        <v>7.29</v>
      </c>
      <c r="N25" s="168">
        <v>7.56</v>
      </c>
      <c r="O25" s="168">
        <v>7.74</v>
      </c>
    </row>
    <row r="26" spans="1:15">
      <c r="A26" s="167" t="s">
        <v>557</v>
      </c>
      <c r="B26" s="168">
        <v>0.72</v>
      </c>
      <c r="C26" s="168">
        <v>2.88</v>
      </c>
      <c r="D26" s="168">
        <v>3.24</v>
      </c>
      <c r="E26" s="168">
        <v>3.6</v>
      </c>
      <c r="F26" s="168">
        <v>4.1399999999999997</v>
      </c>
      <c r="G26" s="168">
        <v>4.7699999999999996</v>
      </c>
      <c r="H26" s="168">
        <v>5.13</v>
      </c>
      <c r="J26" s="167" t="s">
        <v>558</v>
      </c>
      <c r="K26" s="168">
        <v>6.12</v>
      </c>
      <c r="L26" s="168">
        <v>6.93</v>
      </c>
      <c r="M26" s="168">
        <v>7.02</v>
      </c>
      <c r="N26" s="168">
        <v>7.29</v>
      </c>
      <c r="O26" s="168">
        <v>7.47</v>
      </c>
    </row>
    <row r="27" spans="1:15">
      <c r="A27" s="167" t="s">
        <v>556</v>
      </c>
      <c r="B27" s="168">
        <v>0.36</v>
      </c>
      <c r="C27" s="168">
        <v>1.98</v>
      </c>
      <c r="D27" s="168">
        <v>2.25</v>
      </c>
      <c r="E27" s="168">
        <v>2.52</v>
      </c>
      <c r="F27" s="168">
        <v>3.06</v>
      </c>
      <c r="G27" s="168">
        <v>3.6</v>
      </c>
      <c r="H27" s="168">
        <v>3.87</v>
      </c>
      <c r="J27" s="167" t="s">
        <v>557</v>
      </c>
      <c r="K27" s="168">
        <v>6.03</v>
      </c>
      <c r="L27" s="168">
        <v>6.66</v>
      </c>
      <c r="M27" s="168">
        <v>6.75</v>
      </c>
      <c r="N27" s="168">
        <v>7.02</v>
      </c>
      <c r="O27" s="168">
        <v>7.2</v>
      </c>
    </row>
    <row r="28" spans="1:15">
      <c r="A28" s="167" t="s">
        <v>555</v>
      </c>
      <c r="B28" s="168">
        <v>0.36</v>
      </c>
      <c r="C28" s="168">
        <v>1.71</v>
      </c>
      <c r="D28" s="168">
        <v>1.98</v>
      </c>
      <c r="E28" s="168">
        <v>2.25</v>
      </c>
      <c r="F28" s="168">
        <v>2.79</v>
      </c>
      <c r="G28" s="168">
        <v>3.33</v>
      </c>
      <c r="H28" s="168">
        <v>3.6</v>
      </c>
      <c r="J28" s="167" t="s">
        <v>556</v>
      </c>
      <c r="K28" s="168">
        <v>5.04</v>
      </c>
      <c r="L28" s="168">
        <v>5.58</v>
      </c>
      <c r="M28" s="168">
        <v>5.67</v>
      </c>
      <c r="N28" s="168">
        <v>5.94</v>
      </c>
      <c r="O28" s="168">
        <v>6.12</v>
      </c>
    </row>
    <row r="29" spans="1:15">
      <c r="A29" s="167" t="s">
        <v>603</v>
      </c>
      <c r="B29" s="168">
        <v>0.36</v>
      </c>
      <c r="C29" s="168">
        <v>1.91</v>
      </c>
      <c r="D29" s="168">
        <v>2.2000000000000002</v>
      </c>
      <c r="E29" s="168">
        <v>2.5</v>
      </c>
      <c r="F29" s="168">
        <v>3.25</v>
      </c>
      <c r="G29" s="168">
        <v>3.85</v>
      </c>
      <c r="H29" s="168">
        <v>4.2</v>
      </c>
      <c r="J29" s="167" t="s">
        <v>555</v>
      </c>
      <c r="K29" s="168">
        <v>4.8600000000000003</v>
      </c>
      <c r="L29" s="168">
        <v>5.31</v>
      </c>
      <c r="M29" s="168">
        <v>5.4</v>
      </c>
      <c r="N29" s="168">
        <v>5.76</v>
      </c>
      <c r="O29" s="168">
        <v>5.94</v>
      </c>
    </row>
    <row r="30" spans="1:15">
      <c r="A30" s="167" t="s">
        <v>604</v>
      </c>
      <c r="B30" s="168">
        <v>0.36</v>
      </c>
      <c r="C30" s="168">
        <v>2.25</v>
      </c>
      <c r="D30" s="168">
        <v>2.5</v>
      </c>
      <c r="E30" s="168">
        <v>2.75</v>
      </c>
      <c r="F30" s="168">
        <v>3.55</v>
      </c>
      <c r="G30" s="168">
        <v>4.1500000000000004</v>
      </c>
      <c r="H30" s="168">
        <v>4.55</v>
      </c>
      <c r="J30" s="167" t="s">
        <v>603</v>
      </c>
      <c r="K30" s="168">
        <v>5.0999999999999996</v>
      </c>
      <c r="L30" s="168">
        <v>5.56</v>
      </c>
      <c r="M30" s="168">
        <v>5.6</v>
      </c>
      <c r="N30" s="168">
        <v>5.96</v>
      </c>
      <c r="O30" s="168">
        <v>6.14</v>
      </c>
    </row>
    <row r="31" spans="1:15">
      <c r="A31" s="167" t="s">
        <v>605</v>
      </c>
      <c r="B31" s="168">
        <v>0.4</v>
      </c>
      <c r="C31" s="168">
        <v>2.6</v>
      </c>
      <c r="D31" s="168">
        <v>2.8</v>
      </c>
      <c r="E31" s="168">
        <v>3</v>
      </c>
      <c r="F31" s="168">
        <v>3.9</v>
      </c>
      <c r="G31" s="168">
        <v>4.5</v>
      </c>
      <c r="H31" s="168">
        <v>5</v>
      </c>
      <c r="J31" s="167" t="s">
        <v>604</v>
      </c>
      <c r="K31" s="168">
        <v>5.35</v>
      </c>
      <c r="L31" s="168">
        <v>5.81</v>
      </c>
      <c r="M31" s="168">
        <v>5.85</v>
      </c>
      <c r="N31" s="168">
        <v>6.22</v>
      </c>
      <c r="O31" s="168">
        <v>6.4</v>
      </c>
    </row>
    <row r="32" spans="1:15">
      <c r="A32" s="167" t="s">
        <v>606</v>
      </c>
      <c r="B32" s="168">
        <v>0.5</v>
      </c>
      <c r="C32" s="168">
        <v>2.85</v>
      </c>
      <c r="D32" s="168">
        <v>3.05</v>
      </c>
      <c r="E32" s="168">
        <v>3.25</v>
      </c>
      <c r="F32" s="168">
        <v>4.1500000000000004</v>
      </c>
      <c r="G32" s="168">
        <v>4.75</v>
      </c>
      <c r="H32" s="168">
        <v>5.25</v>
      </c>
      <c r="J32" s="167" t="s">
        <v>605</v>
      </c>
      <c r="K32" s="168">
        <v>5.6</v>
      </c>
      <c r="L32" s="168">
        <v>6.06</v>
      </c>
      <c r="M32" s="168">
        <v>6.1</v>
      </c>
      <c r="N32" s="168">
        <v>6.45</v>
      </c>
      <c r="O32" s="168">
        <v>6.6</v>
      </c>
    </row>
    <row r="33" spans="1:15">
      <c r="A33" s="167" t="s">
        <v>607</v>
      </c>
      <c r="B33" s="168">
        <v>0.5</v>
      </c>
      <c r="C33" s="168">
        <v>3.1</v>
      </c>
      <c r="D33" s="168">
        <v>3.3</v>
      </c>
      <c r="E33" s="168">
        <v>3.5</v>
      </c>
      <c r="F33" s="168">
        <v>4.4000000000000004</v>
      </c>
      <c r="G33" s="168">
        <v>5</v>
      </c>
      <c r="H33" s="168">
        <v>5.5</v>
      </c>
      <c r="J33" s="167" t="s">
        <v>606</v>
      </c>
      <c r="K33" s="168">
        <v>5.85</v>
      </c>
      <c r="L33" s="168">
        <v>6.31</v>
      </c>
      <c r="M33" s="168">
        <v>6.4</v>
      </c>
      <c r="N33" s="168">
        <v>6.65</v>
      </c>
      <c r="O33" s="168">
        <v>6.8</v>
      </c>
    </row>
    <row r="34" spans="1:15">
      <c r="A34" s="167" t="s">
        <v>622</v>
      </c>
      <c r="B34" s="168">
        <v>0.4</v>
      </c>
      <c r="C34" s="168">
        <v>2.85</v>
      </c>
      <c r="D34" s="168">
        <v>3.05</v>
      </c>
      <c r="E34" s="168">
        <v>3.25</v>
      </c>
      <c r="F34" s="168">
        <v>4.0999999999999996</v>
      </c>
      <c r="G34" s="168">
        <v>4.6500000000000004</v>
      </c>
      <c r="H34" s="168">
        <v>5.0999999999999996</v>
      </c>
      <c r="J34" s="167" t="s">
        <v>607</v>
      </c>
      <c r="K34" s="168">
        <v>6.1</v>
      </c>
      <c r="L34" s="168">
        <v>6.56</v>
      </c>
      <c r="M34" s="168">
        <v>6.65</v>
      </c>
      <c r="N34" s="168">
        <v>6.9</v>
      </c>
      <c r="O34" s="168">
        <v>7.05</v>
      </c>
    </row>
    <row r="35" spans="1:15" ht="12.75" customHeight="1">
      <c r="A35" s="167" t="s">
        <v>623</v>
      </c>
      <c r="B35" s="168">
        <v>0.35</v>
      </c>
      <c r="C35" s="182">
        <v>2.6</v>
      </c>
      <c r="D35" s="168">
        <v>2.8</v>
      </c>
      <c r="E35" s="168">
        <v>3</v>
      </c>
      <c r="F35" s="168">
        <v>3.75</v>
      </c>
      <c r="G35" s="168">
        <v>4.25</v>
      </c>
      <c r="H35" s="168">
        <v>4.75</v>
      </c>
      <c r="J35" s="167" t="s">
        <v>622</v>
      </c>
      <c r="K35" s="168">
        <v>5.85</v>
      </c>
      <c r="L35" s="168">
        <v>6.31</v>
      </c>
      <c r="M35" s="168">
        <v>6.4</v>
      </c>
      <c r="N35" s="168">
        <v>6.65</v>
      </c>
      <c r="O35" s="168">
        <v>6.8</v>
      </c>
    </row>
    <row r="36" spans="1:15" ht="18.75">
      <c r="A36" s="169" t="s">
        <v>719</v>
      </c>
      <c r="B36" s="169">
        <v>0.35</v>
      </c>
      <c r="C36" s="182">
        <v>2.35</v>
      </c>
      <c r="D36" s="169">
        <v>2.5499999999999998</v>
      </c>
      <c r="E36" s="169">
        <v>2.75</v>
      </c>
      <c r="F36" s="169">
        <v>3.35</v>
      </c>
      <c r="G36" s="169">
        <v>4</v>
      </c>
      <c r="H36" s="170"/>
      <c r="J36" s="167" t="s">
        <v>623</v>
      </c>
      <c r="K36" s="168">
        <v>5.6</v>
      </c>
      <c r="L36" s="168">
        <v>6</v>
      </c>
      <c r="M36" s="168">
        <v>6.15</v>
      </c>
      <c r="N36" s="168">
        <v>6.4</v>
      </c>
      <c r="O36" s="168">
        <v>6.55</v>
      </c>
    </row>
    <row r="37" spans="1:15" ht="13.5">
      <c r="A37" s="171" t="s">
        <v>720</v>
      </c>
      <c r="B37" s="171">
        <v>0.35</v>
      </c>
      <c r="C37" s="183">
        <v>2.1</v>
      </c>
      <c r="D37" s="171">
        <v>2.2999999999999998</v>
      </c>
      <c r="E37" s="171">
        <v>2.5</v>
      </c>
      <c r="F37" s="171">
        <v>3.1</v>
      </c>
      <c r="G37" s="171">
        <v>3.75</v>
      </c>
      <c r="H37" s="171" t="s">
        <v>721</v>
      </c>
      <c r="J37" s="171" t="s">
        <v>722</v>
      </c>
      <c r="K37" s="399">
        <v>5.6</v>
      </c>
      <c r="L37" s="399"/>
      <c r="M37" s="399">
        <v>6</v>
      </c>
      <c r="N37" s="399"/>
      <c r="O37" s="171">
        <v>6.15</v>
      </c>
    </row>
    <row r="38" spans="1:15">
      <c r="A38" s="171" t="s">
        <v>723</v>
      </c>
      <c r="B38" s="171">
        <v>0.35</v>
      </c>
      <c r="C38" s="183">
        <v>1.85</v>
      </c>
      <c r="D38" s="171">
        <v>2.0499999999999998</v>
      </c>
      <c r="E38" s="171">
        <v>2.25</v>
      </c>
      <c r="F38" s="171">
        <v>2.85</v>
      </c>
      <c r="G38" s="171">
        <v>3.5</v>
      </c>
      <c r="H38" s="171" t="s">
        <v>721</v>
      </c>
      <c r="J38" s="171" t="s">
        <v>720</v>
      </c>
      <c r="K38" s="399">
        <v>5.35</v>
      </c>
      <c r="L38" s="399"/>
      <c r="M38" s="399">
        <v>5.75</v>
      </c>
      <c r="N38" s="399"/>
      <c r="O38" s="171">
        <v>5.9</v>
      </c>
    </row>
    <row r="39" spans="1:15">
      <c r="A39" s="171" t="s">
        <v>724</v>
      </c>
      <c r="B39" s="171">
        <v>0.35</v>
      </c>
      <c r="C39" s="183">
        <v>1.6</v>
      </c>
      <c r="D39" s="171">
        <v>1.8</v>
      </c>
      <c r="E39" s="171">
        <v>2</v>
      </c>
      <c r="F39" s="171">
        <v>2.6</v>
      </c>
      <c r="G39" s="171">
        <v>3.25</v>
      </c>
      <c r="H39" s="171" t="s">
        <v>721</v>
      </c>
      <c r="J39" s="171" t="s">
        <v>723</v>
      </c>
      <c r="K39" s="399">
        <v>5.0999999999999996</v>
      </c>
      <c r="L39" s="399"/>
      <c r="M39" s="399">
        <v>5.5</v>
      </c>
      <c r="N39" s="399"/>
      <c r="O39" s="171">
        <v>5.65</v>
      </c>
    </row>
    <row r="40" spans="1:15">
      <c r="A40" s="171" t="s">
        <v>725</v>
      </c>
      <c r="B40" s="171">
        <v>0.35</v>
      </c>
      <c r="C40" s="183">
        <v>1.35</v>
      </c>
      <c r="D40" s="171">
        <v>1.55</v>
      </c>
      <c r="E40" s="171">
        <v>1.75</v>
      </c>
      <c r="F40" s="171">
        <v>2.35</v>
      </c>
      <c r="G40" s="171">
        <v>3</v>
      </c>
      <c r="H40" s="171" t="s">
        <v>721</v>
      </c>
      <c r="J40" s="171" t="s">
        <v>724</v>
      </c>
      <c r="K40" s="399">
        <v>4.8499999999999996</v>
      </c>
      <c r="L40" s="399"/>
      <c r="M40" s="399">
        <v>5.25</v>
      </c>
      <c r="N40" s="399"/>
      <c r="O40" s="171">
        <v>5.4</v>
      </c>
    </row>
    <row r="41" spans="1:15">
      <c r="A41" s="171" t="s">
        <v>726</v>
      </c>
      <c r="B41" s="171">
        <v>0.35</v>
      </c>
      <c r="C41" s="183">
        <v>1.1000000000000001</v>
      </c>
      <c r="D41" s="171">
        <v>1.3</v>
      </c>
      <c r="E41" s="171">
        <v>1.5</v>
      </c>
      <c r="F41" s="171">
        <v>2.1</v>
      </c>
      <c r="G41" s="171">
        <v>2.75</v>
      </c>
      <c r="H41" s="171" t="s">
        <v>721</v>
      </c>
      <c r="J41" s="171" t="s">
        <v>725</v>
      </c>
      <c r="K41" s="399">
        <v>4.5999999999999996</v>
      </c>
      <c r="L41" s="399"/>
      <c r="M41" s="399">
        <v>5</v>
      </c>
      <c r="N41" s="399"/>
      <c r="O41" s="171">
        <v>5.15</v>
      </c>
    </row>
    <row r="42" spans="1:15" ht="18.75">
      <c r="A42" s="172"/>
      <c r="B42" s="172"/>
      <c r="C42" s="172"/>
      <c r="D42" s="172"/>
      <c r="E42" s="172"/>
      <c r="F42" s="172"/>
      <c r="G42" s="172"/>
      <c r="H42" s="173"/>
      <c r="J42" s="171" t="s">
        <v>726</v>
      </c>
      <c r="K42" s="399">
        <v>4.3499999999999996</v>
      </c>
      <c r="L42" s="399"/>
      <c r="M42" s="399">
        <v>4.75</v>
      </c>
      <c r="N42" s="399"/>
      <c r="O42" s="171">
        <v>4.9000000000000004</v>
      </c>
    </row>
    <row r="43" spans="1:15" ht="18.75">
      <c r="A43" s="172"/>
      <c r="B43" s="172"/>
      <c r="C43" s="172"/>
      <c r="D43" s="172"/>
      <c r="E43" s="172"/>
      <c r="F43" s="172"/>
      <c r="G43" s="172"/>
      <c r="H43" s="173"/>
      <c r="J43" s="174"/>
      <c r="K43" s="175"/>
      <c r="L43" s="175"/>
      <c r="M43" s="175"/>
      <c r="N43" s="175"/>
      <c r="O43" s="175"/>
    </row>
    <row r="44" spans="1:15">
      <c r="A44" s="409" t="s">
        <v>554</v>
      </c>
      <c r="B44" s="409"/>
      <c r="C44" s="409"/>
      <c r="D44" s="409"/>
      <c r="E44" s="409"/>
      <c r="F44" s="409"/>
      <c r="G44" s="409"/>
      <c r="H44" s="410"/>
      <c r="O44" s="109" t="s">
        <v>554</v>
      </c>
    </row>
    <row r="46" spans="1:15" ht="15.75">
      <c r="A46" s="176" t="s">
        <v>727</v>
      </c>
      <c r="J46" s="176" t="s">
        <v>728</v>
      </c>
    </row>
    <row r="53" spans="6:6">
      <c r="F53" s="64">
        <f>(1+0.65%)^2-1</f>
        <v>1.3042249999999811E-2</v>
      </c>
    </row>
  </sheetData>
  <mergeCells count="18">
    <mergeCell ref="K41:L41"/>
    <mergeCell ref="M41:N41"/>
    <mergeCell ref="K42:L42"/>
    <mergeCell ref="M42:N42"/>
    <mergeCell ref="A44:H44"/>
    <mergeCell ref="J1:O1"/>
    <mergeCell ref="A2:A3"/>
    <mergeCell ref="B2:B3"/>
    <mergeCell ref="C2:H2"/>
    <mergeCell ref="A1:H1"/>
    <mergeCell ref="K40:L40"/>
    <mergeCell ref="M40:N40"/>
    <mergeCell ref="K37:L37"/>
    <mergeCell ref="M37:N37"/>
    <mergeCell ref="K38:L38"/>
    <mergeCell ref="M38:N38"/>
    <mergeCell ref="K39:L39"/>
    <mergeCell ref="M39:N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8"/>
  <sheetViews>
    <sheetView zoomScaleNormal="100" workbookViewId="0">
      <pane xSplit="1" ySplit="1" topLeftCell="B2" activePane="bottomRight" state="frozen"/>
      <selection activeCell="C26" sqref="C26"/>
      <selection pane="topRight" activeCell="C26" sqref="C26"/>
      <selection pane="bottomLeft" activeCell="C26" sqref="C26"/>
      <selection pane="bottomRight" activeCell="D17" sqref="D17"/>
    </sheetView>
  </sheetViews>
  <sheetFormatPr defaultRowHeight="14.25"/>
  <cols>
    <col min="1" max="1" width="58.25" style="111" bestFit="1" customWidth="1"/>
    <col min="2" max="2" width="11.625" style="111" bestFit="1" customWidth="1"/>
    <col min="3" max="6" width="12.75" style="111" bestFit="1" customWidth="1"/>
  </cols>
  <sheetData>
    <row r="1" spans="1:6">
      <c r="A1" s="353"/>
      <c r="B1" s="354" t="s">
        <v>12512</v>
      </c>
      <c r="C1" s="354" t="s">
        <v>12513</v>
      </c>
      <c r="D1" s="354" t="s">
        <v>12510</v>
      </c>
      <c r="E1" s="354"/>
      <c r="F1" s="354"/>
    </row>
    <row r="2" spans="1:6">
      <c r="A2" s="64" t="s">
        <v>72</v>
      </c>
      <c r="B2" s="357">
        <f t="shared" ref="B2:D2" si="0">SUM(B3:B6)</f>
        <v>9381937874.3099995</v>
      </c>
      <c r="C2" s="357">
        <f t="shared" si="0"/>
        <v>11880073342.110001</v>
      </c>
      <c r="D2" s="357">
        <f t="shared" si="0"/>
        <v>13989804850.799999</v>
      </c>
      <c r="E2" s="357"/>
      <c r="F2" s="357"/>
    </row>
    <row r="3" spans="1:6">
      <c r="A3" s="64" t="s">
        <v>12417</v>
      </c>
      <c r="B3">
        <v>9381937874.3099995</v>
      </c>
      <c r="C3">
        <v>11880073342.110001</v>
      </c>
      <c r="D3">
        <v>13989804850.799999</v>
      </c>
    </row>
    <row r="4" spans="1:6">
      <c r="A4" s="64" t="s">
        <v>12418</v>
      </c>
    </row>
    <row r="5" spans="1:6">
      <c r="A5" s="64" t="s">
        <v>12419</v>
      </c>
    </row>
    <row r="6" spans="1:6">
      <c r="A6" s="64" t="s">
        <v>12420</v>
      </c>
    </row>
    <row r="7" spans="1:6">
      <c r="A7" s="64" t="s">
        <v>73</v>
      </c>
      <c r="B7" s="360">
        <f t="shared" ref="B7:D7" si="1">SUM(B8:B20)</f>
        <v>7205646424.9200001</v>
      </c>
      <c r="C7" s="360">
        <f t="shared" si="1"/>
        <v>8945331007.6100006</v>
      </c>
      <c r="D7" s="360">
        <f t="shared" si="1"/>
        <v>9712703696.7499981</v>
      </c>
    </row>
    <row r="8" spans="1:6">
      <c r="A8" s="64" t="s">
        <v>12421</v>
      </c>
      <c r="B8">
        <v>3169832819.9200001</v>
      </c>
      <c r="C8">
        <v>3335713287.21</v>
      </c>
      <c r="D8">
        <v>3895511990.8200002</v>
      </c>
    </row>
    <row r="9" spans="1:6">
      <c r="A9" s="64" t="s">
        <v>12422</v>
      </c>
    </row>
    <row r="10" spans="1:6">
      <c r="A10" s="64" t="s">
        <v>12423</v>
      </c>
    </row>
    <row r="11" spans="1:6">
      <c r="A11" s="64" t="s">
        <v>12424</v>
      </c>
    </row>
    <row r="12" spans="1:6">
      <c r="A12" s="64" t="s">
        <v>12425</v>
      </c>
    </row>
    <row r="13" spans="1:6">
      <c r="A13" s="64" t="s">
        <v>12426</v>
      </c>
    </row>
    <row r="14" spans="1:6">
      <c r="A14" s="64" t="s">
        <v>12427</v>
      </c>
    </row>
    <row r="15" spans="1:6">
      <c r="A15" s="64" t="s">
        <v>12428</v>
      </c>
    </row>
    <row r="16" spans="1:6">
      <c r="A16" s="64" t="s">
        <v>12429</v>
      </c>
      <c r="B16">
        <v>1795593456.6900001</v>
      </c>
      <c r="C16">
        <v>2253368730.7399998</v>
      </c>
      <c r="D16">
        <v>2503306673.4000001</v>
      </c>
    </row>
    <row r="17" spans="1:4">
      <c r="A17" s="64" t="s">
        <v>12430</v>
      </c>
      <c r="B17">
        <v>1626982558.49</v>
      </c>
      <c r="C17">
        <v>2581288185.5500002</v>
      </c>
      <c r="D17">
        <v>2276161799.77</v>
      </c>
    </row>
    <row r="18" spans="1:4">
      <c r="A18" s="64" t="s">
        <v>12431</v>
      </c>
      <c r="B18">
        <v>628429864.71000004</v>
      </c>
      <c r="C18">
        <v>855402611.99000001</v>
      </c>
      <c r="D18">
        <v>1089080994.5</v>
      </c>
    </row>
    <row r="19" spans="1:4">
      <c r="A19" s="64" t="s">
        <v>12432</v>
      </c>
      <c r="B19">
        <v>12152023.67</v>
      </c>
      <c r="C19">
        <v>22251634.530000001</v>
      </c>
      <c r="D19">
        <v>16666449.460000001</v>
      </c>
    </row>
    <row r="20" spans="1:4">
      <c r="A20" s="64" t="s">
        <v>12433</v>
      </c>
      <c r="B20">
        <v>-27344298.559999999</v>
      </c>
      <c r="C20">
        <v>-102693442.41</v>
      </c>
      <c r="D20">
        <v>-68024211.200000003</v>
      </c>
    </row>
    <row r="21" spans="1:4">
      <c r="A21" s="64" t="s">
        <v>12434</v>
      </c>
    </row>
    <row r="22" spans="1:4">
      <c r="A22" s="64" t="s">
        <v>12435</v>
      </c>
    </row>
    <row r="23" spans="1:4">
      <c r="A23" s="64" t="s">
        <v>12436</v>
      </c>
    </row>
    <row r="24" spans="1:4">
      <c r="A24" s="64" t="s">
        <v>12437</v>
      </c>
      <c r="B24">
        <v>997940.34</v>
      </c>
      <c r="C24">
        <v>-97798371.620000005</v>
      </c>
      <c r="D24">
        <v>-48775854.25</v>
      </c>
    </row>
    <row r="25" spans="1:4">
      <c r="A25" s="64" t="s">
        <v>12438</v>
      </c>
      <c r="B25" s="111">
        <v>879155.49</v>
      </c>
      <c r="C25" s="111">
        <v>0</v>
      </c>
      <c r="D25">
        <v>-572130.16</v>
      </c>
    </row>
    <row r="26" spans="1:4">
      <c r="A26" s="64" t="s">
        <v>12439</v>
      </c>
      <c r="B26">
        <v>118784.84999999998</v>
      </c>
      <c r="D26" s="111">
        <v>-48203724.090000004</v>
      </c>
    </row>
    <row r="27" spans="1:4">
      <c r="A27" s="64" t="s">
        <v>12440</v>
      </c>
    </row>
    <row r="28" spans="1:4">
      <c r="A28" s="64" t="s">
        <v>12441</v>
      </c>
    </row>
    <row r="29" spans="1:4">
      <c r="A29" s="64" t="s">
        <v>12442</v>
      </c>
      <c r="B29">
        <v>2210260.88</v>
      </c>
      <c r="C29" s="111">
        <v>0</v>
      </c>
      <c r="D29" s="111">
        <v>0</v>
      </c>
    </row>
    <row r="30" spans="1:4">
      <c r="A30" s="64" t="s">
        <v>12443</v>
      </c>
    </row>
    <row r="31" spans="1:4">
      <c r="A31" s="64" t="s">
        <v>74</v>
      </c>
      <c r="B31" s="360">
        <f t="shared" ref="B31:D31" si="2">B2-B7+SUM(B23:B30)-SUM(B25:B26)</f>
        <v>2179499650.6099992</v>
      </c>
      <c r="C31" s="360">
        <f t="shared" si="2"/>
        <v>2836943962.8800001</v>
      </c>
      <c r="D31" s="360">
        <f t="shared" si="2"/>
        <v>4228325299.8000011</v>
      </c>
    </row>
    <row r="32" spans="1:4">
      <c r="A32" s="64" t="s">
        <v>75</v>
      </c>
      <c r="B32">
        <v>1159244.8899999999</v>
      </c>
      <c r="C32">
        <v>3120489.04</v>
      </c>
      <c r="D32">
        <v>5516516.3499999996</v>
      </c>
    </row>
    <row r="33" spans="1:4">
      <c r="A33" s="64" t="s">
        <v>76</v>
      </c>
      <c r="B33">
        <v>3758911.81</v>
      </c>
      <c r="C33">
        <v>1439757.06</v>
      </c>
      <c r="D33">
        <v>3779665.21</v>
      </c>
    </row>
    <row r="34" spans="1:4">
      <c r="A34" s="64" t="s">
        <v>12444</v>
      </c>
    </row>
    <row r="35" spans="1:4">
      <c r="A35" s="64" t="s">
        <v>77</v>
      </c>
      <c r="B35" s="360">
        <f t="shared" ref="B35:D35" si="3">B31+B32-B33</f>
        <v>2176899983.6899991</v>
      </c>
      <c r="C35" s="360">
        <f t="shared" si="3"/>
        <v>2838624694.8600001</v>
      </c>
      <c r="D35" s="360">
        <f t="shared" si="3"/>
        <v>4230062150.940001</v>
      </c>
    </row>
    <row r="36" spans="1:4">
      <c r="A36" s="64" t="s">
        <v>12445</v>
      </c>
      <c r="B36">
        <v>614528955.04999995</v>
      </c>
      <c r="C36">
        <v>791533525.12</v>
      </c>
      <c r="D36">
        <v>1120754493.3699999</v>
      </c>
    </row>
    <row r="37" spans="1:4">
      <c r="A37" s="64" t="s">
        <v>78</v>
      </c>
    </row>
    <row r="38" spans="1:4">
      <c r="A38" s="64" t="s">
        <v>79</v>
      </c>
      <c r="B38" s="360">
        <f t="shared" ref="B38:D38" si="4">B35-B36+B37</f>
        <v>1562371028.6399992</v>
      </c>
      <c r="C38" s="360">
        <f t="shared" si="4"/>
        <v>2047091169.7400002</v>
      </c>
      <c r="D38" s="360">
        <f t="shared" si="4"/>
        <v>3109307657.5700011</v>
      </c>
    </row>
    <row r="39" spans="1:4">
      <c r="A39" s="64" t="s">
        <v>12446</v>
      </c>
    </row>
    <row r="40" spans="1:4">
      <c r="A40" s="64" t="s">
        <v>12447</v>
      </c>
    </row>
    <row r="41" spans="1:4">
      <c r="A41" s="64" t="s">
        <v>12448</v>
      </c>
    </row>
    <row r="42" spans="1:4">
      <c r="A42" s="64" t="s">
        <v>12449</v>
      </c>
    </row>
    <row r="43" spans="1:4">
      <c r="A43" s="64" t="s">
        <v>12450</v>
      </c>
      <c r="B43">
        <v>93156459.599999994</v>
      </c>
      <c r="C43">
        <v>115065545.45999999</v>
      </c>
      <c r="D43">
        <v>36628106.450000003</v>
      </c>
    </row>
    <row r="44" spans="1:4">
      <c r="A44" s="64" t="s">
        <v>12451</v>
      </c>
      <c r="B44">
        <v>1465667936.24</v>
      </c>
      <c r="C44">
        <v>1939366276.03</v>
      </c>
      <c r="D44">
        <v>3079364869.9000001</v>
      </c>
    </row>
    <row r="45" spans="1:4">
      <c r="A45" s="64" t="s">
        <v>12452</v>
      </c>
    </row>
    <row r="46" spans="1:4">
      <c r="A46" s="64" t="s">
        <v>81</v>
      </c>
      <c r="B46" s="357">
        <v>1.69</v>
      </c>
      <c r="C46" s="357">
        <v>2.23</v>
      </c>
      <c r="D46" s="357">
        <v>3.55</v>
      </c>
    </row>
    <row r="47" spans="1:4">
      <c r="A47" s="64" t="s">
        <v>82</v>
      </c>
      <c r="B47" s="357">
        <v>1.69</v>
      </c>
      <c r="C47" s="357">
        <v>2.23</v>
      </c>
      <c r="D47" s="357">
        <v>3.54</v>
      </c>
    </row>
    <row r="48" spans="1:4">
      <c r="A48" s="64" t="s">
        <v>5</v>
      </c>
      <c r="B48" s="358" t="s">
        <v>12412</v>
      </c>
      <c r="C48" s="358" t="s">
        <v>12412</v>
      </c>
      <c r="D48" s="358" t="s">
        <v>12412</v>
      </c>
    </row>
  </sheetData>
  <phoneticPr fontId="3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5E0E-F4ED-43BB-8745-3E26DA3888FD}">
  <sheetPr codeName="Sheet24"/>
  <dimension ref="A1:H11257"/>
  <sheetViews>
    <sheetView workbookViewId="0">
      <pane xSplit="2" ySplit="3" topLeftCell="C11242" activePane="bottomRight" state="frozen"/>
      <selection pane="topRight" activeCell="C1" sqref="C1"/>
      <selection pane="bottomLeft" activeCell="A4" sqref="A4"/>
      <selection pane="bottomRight" activeCell="F27" sqref="F27"/>
    </sheetView>
  </sheetViews>
  <sheetFormatPr defaultRowHeight="14.25"/>
  <cols>
    <col min="1" max="1" width="15.375" bestFit="1" customWidth="1"/>
    <col min="2" max="2" width="10.375" customWidth="1"/>
    <col min="4" max="6" width="20.625" bestFit="1" customWidth="1"/>
  </cols>
  <sheetData>
    <row r="1" spans="1:8">
      <c r="A1" t="s">
        <v>1077</v>
      </c>
      <c r="B1" t="s">
        <v>1078</v>
      </c>
      <c r="C1" t="s">
        <v>1079</v>
      </c>
      <c r="D1" t="s">
        <v>1080</v>
      </c>
      <c r="E1" t="s">
        <v>1081</v>
      </c>
      <c r="F1" t="s">
        <v>1082</v>
      </c>
      <c r="H1" s="141" t="s">
        <v>12314</v>
      </c>
    </row>
    <row r="2" spans="1:8">
      <c r="A2" t="s">
        <v>1083</v>
      </c>
      <c r="B2" t="s">
        <v>1084</v>
      </c>
      <c r="C2" t="s">
        <v>1085</v>
      </c>
      <c r="D2" t="s">
        <v>1086</v>
      </c>
      <c r="E2" t="s">
        <v>1087</v>
      </c>
      <c r="F2" t="s">
        <v>1088</v>
      </c>
      <c r="H2" s="141" t="s">
        <v>12315</v>
      </c>
    </row>
    <row r="3" spans="1:8">
      <c r="A3" t="s">
        <v>1089</v>
      </c>
      <c r="B3" t="s">
        <v>1089</v>
      </c>
      <c r="C3" t="s">
        <v>1089</v>
      </c>
      <c r="D3" t="s">
        <v>1089</v>
      </c>
      <c r="E3" t="s">
        <v>1089</v>
      </c>
      <c r="F3" t="s">
        <v>1089</v>
      </c>
      <c r="H3" s="141" t="s">
        <v>12316</v>
      </c>
    </row>
    <row r="4" spans="1:8">
      <c r="A4" t="s">
        <v>1090</v>
      </c>
      <c r="B4" t="s">
        <v>1091</v>
      </c>
      <c r="C4">
        <v>10.08</v>
      </c>
      <c r="D4">
        <v>2.63E-2</v>
      </c>
      <c r="E4">
        <v>0.18490000000000001</v>
      </c>
      <c r="F4">
        <v>0.80349999999999999</v>
      </c>
      <c r="H4" s="141" t="s">
        <v>12317</v>
      </c>
    </row>
    <row r="5" spans="1:8">
      <c r="A5" t="s">
        <v>1090</v>
      </c>
      <c r="B5" t="s">
        <v>1092</v>
      </c>
      <c r="C5">
        <v>8.64</v>
      </c>
      <c r="D5">
        <v>2.2700000000000001E-2</v>
      </c>
      <c r="E5">
        <v>0.1595</v>
      </c>
      <c r="F5">
        <v>0.69299999999999995</v>
      </c>
      <c r="H5" s="141" t="s">
        <v>12318</v>
      </c>
    </row>
    <row r="6" spans="1:8">
      <c r="A6" t="s">
        <v>1090</v>
      </c>
      <c r="B6" t="s">
        <v>1093</v>
      </c>
      <c r="C6">
        <v>8.64</v>
      </c>
      <c r="D6">
        <v>2.2700000000000001E-2</v>
      </c>
      <c r="E6">
        <v>0.1595</v>
      </c>
      <c r="F6">
        <v>0.69299999999999995</v>
      </c>
      <c r="H6" s="141" t="s">
        <v>12319</v>
      </c>
    </row>
    <row r="7" spans="1:8">
      <c r="A7" t="s">
        <v>1090</v>
      </c>
      <c r="B7" t="s">
        <v>1094</v>
      </c>
      <c r="C7">
        <v>8.64</v>
      </c>
      <c r="D7">
        <v>2.2700000000000001E-2</v>
      </c>
      <c r="E7">
        <v>0.1595</v>
      </c>
      <c r="F7">
        <v>0.69299999999999995</v>
      </c>
    </row>
    <row r="8" spans="1:8">
      <c r="A8" t="s">
        <v>1090</v>
      </c>
      <c r="B8" t="s">
        <v>1095</v>
      </c>
      <c r="C8">
        <v>8.64</v>
      </c>
      <c r="D8">
        <v>2.2700000000000001E-2</v>
      </c>
      <c r="E8">
        <v>0.1595</v>
      </c>
      <c r="F8">
        <v>0.69299999999999995</v>
      </c>
    </row>
    <row r="9" spans="1:8">
      <c r="A9" t="s">
        <v>1090</v>
      </c>
      <c r="B9" t="s">
        <v>1096</v>
      </c>
      <c r="C9">
        <v>8.64</v>
      </c>
      <c r="D9">
        <v>2.2700000000000001E-2</v>
      </c>
      <c r="E9">
        <v>0.1595</v>
      </c>
      <c r="F9">
        <v>0.69299999999999995</v>
      </c>
    </row>
    <row r="10" spans="1:8">
      <c r="A10" t="s">
        <v>1090</v>
      </c>
      <c r="B10" t="s">
        <v>1097</v>
      </c>
      <c r="C10">
        <v>8.64</v>
      </c>
      <c r="D10">
        <v>2.2700000000000001E-2</v>
      </c>
      <c r="E10">
        <v>0.1595</v>
      </c>
      <c r="F10">
        <v>0.69299999999999995</v>
      </c>
    </row>
    <row r="11" spans="1:8">
      <c r="A11" t="s">
        <v>1090</v>
      </c>
      <c r="B11" t="s">
        <v>1098</v>
      </c>
      <c r="C11">
        <v>8.64</v>
      </c>
      <c r="D11">
        <v>2.2700000000000001E-2</v>
      </c>
      <c r="E11">
        <v>0.1595</v>
      </c>
      <c r="F11">
        <v>0.69299999999999995</v>
      </c>
    </row>
    <row r="12" spans="1:8">
      <c r="A12" t="s">
        <v>1090</v>
      </c>
      <c r="B12" t="s">
        <v>1099</v>
      </c>
      <c r="C12">
        <v>8.64</v>
      </c>
      <c r="D12">
        <v>2.2700000000000001E-2</v>
      </c>
      <c r="E12">
        <v>0.1595</v>
      </c>
      <c r="F12">
        <v>0.69299999999999995</v>
      </c>
    </row>
    <row r="13" spans="1:8">
      <c r="A13" t="s">
        <v>1090</v>
      </c>
      <c r="B13" t="s">
        <v>1100</v>
      </c>
      <c r="C13">
        <v>8.64</v>
      </c>
      <c r="D13">
        <v>2.2700000000000001E-2</v>
      </c>
      <c r="E13">
        <v>0.1595</v>
      </c>
      <c r="F13">
        <v>0.69299999999999995</v>
      </c>
    </row>
    <row r="14" spans="1:8">
      <c r="A14" t="s">
        <v>1090</v>
      </c>
      <c r="B14" t="s">
        <v>1101</v>
      </c>
      <c r="C14">
        <v>8.64</v>
      </c>
      <c r="D14">
        <v>2.2700000000000001E-2</v>
      </c>
      <c r="E14">
        <v>0.1595</v>
      </c>
      <c r="F14">
        <v>0.69299999999999995</v>
      </c>
    </row>
    <row r="15" spans="1:8">
      <c r="A15" t="s">
        <v>1090</v>
      </c>
      <c r="B15" t="s">
        <v>1102</v>
      </c>
      <c r="C15">
        <v>8.64</v>
      </c>
      <c r="D15">
        <v>2.2700000000000001E-2</v>
      </c>
      <c r="E15">
        <v>0.1595</v>
      </c>
      <c r="F15">
        <v>0.69299999999999995</v>
      </c>
    </row>
    <row r="16" spans="1:8">
      <c r="A16" t="s">
        <v>1090</v>
      </c>
      <c r="B16" t="s">
        <v>1103</v>
      </c>
      <c r="C16">
        <v>8.64</v>
      </c>
      <c r="D16">
        <v>2.2700000000000001E-2</v>
      </c>
      <c r="E16">
        <v>0.1595</v>
      </c>
      <c r="F16">
        <v>0.69299999999999995</v>
      </c>
    </row>
    <row r="17" spans="1:6">
      <c r="A17" t="s">
        <v>1090</v>
      </c>
      <c r="B17" t="s">
        <v>1104</v>
      </c>
      <c r="C17">
        <v>8.64</v>
      </c>
      <c r="D17">
        <v>2.2700000000000001E-2</v>
      </c>
      <c r="E17">
        <v>0.1595</v>
      </c>
      <c r="F17">
        <v>0.69299999999999995</v>
      </c>
    </row>
    <row r="18" spans="1:6">
      <c r="A18" t="s">
        <v>1090</v>
      </c>
      <c r="B18" t="s">
        <v>1105</v>
      </c>
      <c r="C18">
        <v>8.64</v>
      </c>
      <c r="D18">
        <v>2.2700000000000001E-2</v>
      </c>
      <c r="E18">
        <v>0.1595</v>
      </c>
      <c r="F18">
        <v>0.69299999999999995</v>
      </c>
    </row>
    <row r="19" spans="1:6">
      <c r="A19" t="s">
        <v>1090</v>
      </c>
      <c r="B19" t="s">
        <v>1106</v>
      </c>
      <c r="C19">
        <v>8.64</v>
      </c>
      <c r="D19">
        <v>2.2700000000000001E-2</v>
      </c>
      <c r="E19">
        <v>0.1595</v>
      </c>
      <c r="F19">
        <v>0.69299999999999995</v>
      </c>
    </row>
    <row r="20" spans="1:6">
      <c r="A20" t="s">
        <v>1090</v>
      </c>
      <c r="B20" t="s">
        <v>1107</v>
      </c>
      <c r="C20">
        <v>8.64</v>
      </c>
      <c r="D20">
        <v>2.2700000000000001E-2</v>
      </c>
      <c r="E20">
        <v>0.1595</v>
      </c>
      <c r="F20">
        <v>0.69299999999999995</v>
      </c>
    </row>
    <row r="21" spans="1:6">
      <c r="A21" t="s">
        <v>1090</v>
      </c>
      <c r="B21" t="s">
        <v>1108</v>
      </c>
      <c r="C21">
        <v>8.64</v>
      </c>
      <c r="D21">
        <v>2.2700000000000001E-2</v>
      </c>
      <c r="E21">
        <v>0.1595</v>
      </c>
      <c r="F21">
        <v>0.69299999999999995</v>
      </c>
    </row>
    <row r="22" spans="1:6">
      <c r="A22" t="s">
        <v>1090</v>
      </c>
      <c r="B22" t="s">
        <v>1109</v>
      </c>
      <c r="C22">
        <v>8.64</v>
      </c>
      <c r="D22">
        <v>2.2700000000000001E-2</v>
      </c>
      <c r="E22">
        <v>0.1595</v>
      </c>
      <c r="F22">
        <v>0.69299999999999995</v>
      </c>
    </row>
    <row r="23" spans="1:6">
      <c r="A23" t="s">
        <v>1090</v>
      </c>
      <c r="B23" t="s">
        <v>1110</v>
      </c>
      <c r="C23">
        <v>8.64</v>
      </c>
      <c r="D23">
        <v>2.2700000000000001E-2</v>
      </c>
      <c r="E23">
        <v>0.1595</v>
      </c>
      <c r="F23">
        <v>0.69299999999999995</v>
      </c>
    </row>
    <row r="24" spans="1:6">
      <c r="A24" t="s">
        <v>1090</v>
      </c>
      <c r="B24" t="s">
        <v>1111</v>
      </c>
      <c r="C24">
        <v>8.64</v>
      </c>
      <c r="D24">
        <v>2.2700000000000001E-2</v>
      </c>
      <c r="E24">
        <v>0.1595</v>
      </c>
      <c r="F24">
        <v>0.69299999999999995</v>
      </c>
    </row>
    <row r="25" spans="1:6">
      <c r="A25" t="s">
        <v>1090</v>
      </c>
      <c r="B25" t="s">
        <v>1112</v>
      </c>
      <c r="C25">
        <v>8.64</v>
      </c>
      <c r="D25">
        <v>2.2700000000000001E-2</v>
      </c>
      <c r="E25">
        <v>0.1595</v>
      </c>
      <c r="F25">
        <v>0.69299999999999995</v>
      </c>
    </row>
    <row r="26" spans="1:6">
      <c r="A26" t="s">
        <v>1090</v>
      </c>
      <c r="B26" t="s">
        <v>1113</v>
      </c>
      <c r="C26">
        <v>8.64</v>
      </c>
      <c r="D26">
        <v>2.2700000000000001E-2</v>
      </c>
      <c r="E26">
        <v>0.1595</v>
      </c>
      <c r="F26">
        <v>0.69299999999999995</v>
      </c>
    </row>
    <row r="27" spans="1:6">
      <c r="A27" t="s">
        <v>1090</v>
      </c>
      <c r="B27" t="s">
        <v>1114</v>
      </c>
      <c r="C27">
        <v>8.64</v>
      </c>
      <c r="D27">
        <v>2.2700000000000001E-2</v>
      </c>
      <c r="E27">
        <v>0.1595</v>
      </c>
      <c r="F27">
        <v>0.69299999999999995</v>
      </c>
    </row>
    <row r="28" spans="1:6">
      <c r="A28" t="s">
        <v>1090</v>
      </c>
      <c r="B28" t="s">
        <v>1115</v>
      </c>
      <c r="C28">
        <v>8.64</v>
      </c>
      <c r="D28">
        <v>2.2700000000000001E-2</v>
      </c>
      <c r="E28">
        <v>0.1595</v>
      </c>
      <c r="F28">
        <v>0.69299999999999995</v>
      </c>
    </row>
    <row r="29" spans="1:6">
      <c r="A29" t="s">
        <v>1090</v>
      </c>
      <c r="B29" t="s">
        <v>1116</v>
      </c>
      <c r="C29">
        <v>8.64</v>
      </c>
      <c r="D29">
        <v>2.2700000000000001E-2</v>
      </c>
      <c r="E29">
        <v>0.1595</v>
      </c>
      <c r="F29">
        <v>0.69299999999999995</v>
      </c>
    </row>
    <row r="30" spans="1:6">
      <c r="A30" t="s">
        <v>1090</v>
      </c>
      <c r="B30" t="s">
        <v>1117</v>
      </c>
      <c r="C30">
        <v>8.64</v>
      </c>
      <c r="D30">
        <v>2.2700000000000001E-2</v>
      </c>
      <c r="E30">
        <v>0.1595</v>
      </c>
      <c r="F30">
        <v>0.69299999999999995</v>
      </c>
    </row>
    <row r="31" spans="1:6">
      <c r="A31" t="s">
        <v>1090</v>
      </c>
      <c r="B31" t="s">
        <v>1118</v>
      </c>
      <c r="C31">
        <v>8.64</v>
      </c>
      <c r="D31">
        <v>2.2700000000000001E-2</v>
      </c>
      <c r="E31">
        <v>0.1595</v>
      </c>
      <c r="F31">
        <v>0.69299999999999995</v>
      </c>
    </row>
    <row r="32" spans="1:6">
      <c r="A32" t="s">
        <v>1090</v>
      </c>
      <c r="B32" t="s">
        <v>1119</v>
      </c>
      <c r="C32">
        <v>8.64</v>
      </c>
      <c r="D32">
        <v>2.2700000000000001E-2</v>
      </c>
      <c r="E32">
        <v>0.1595</v>
      </c>
      <c r="F32">
        <v>0.69299999999999995</v>
      </c>
    </row>
    <row r="33" spans="1:6">
      <c r="A33" t="s">
        <v>1090</v>
      </c>
      <c r="B33" t="s">
        <v>1120</v>
      </c>
      <c r="C33">
        <v>8.64</v>
      </c>
      <c r="D33">
        <v>2.2700000000000001E-2</v>
      </c>
      <c r="E33">
        <v>0.1595</v>
      </c>
      <c r="F33">
        <v>0.69299999999999995</v>
      </c>
    </row>
    <row r="34" spans="1:6">
      <c r="A34" t="s">
        <v>1090</v>
      </c>
      <c r="B34" t="s">
        <v>1121</v>
      </c>
      <c r="C34">
        <v>8.64</v>
      </c>
      <c r="D34">
        <v>2.2700000000000001E-2</v>
      </c>
      <c r="E34">
        <v>0.1595</v>
      </c>
      <c r="F34">
        <v>0.69299999999999995</v>
      </c>
    </row>
    <row r="35" spans="1:6">
      <c r="A35" t="s">
        <v>1090</v>
      </c>
      <c r="B35" t="s">
        <v>1122</v>
      </c>
      <c r="C35">
        <v>8.64</v>
      </c>
      <c r="D35">
        <v>2.2700000000000001E-2</v>
      </c>
      <c r="E35">
        <v>0.1595</v>
      </c>
      <c r="F35">
        <v>0.69299999999999995</v>
      </c>
    </row>
    <row r="36" spans="1:6">
      <c r="A36" t="s">
        <v>1090</v>
      </c>
      <c r="B36" t="s">
        <v>1123</v>
      </c>
      <c r="C36">
        <v>8.64</v>
      </c>
      <c r="D36">
        <v>2.2700000000000001E-2</v>
      </c>
      <c r="E36">
        <v>0.1595</v>
      </c>
      <c r="F36">
        <v>0.69299999999999995</v>
      </c>
    </row>
    <row r="37" spans="1:6">
      <c r="A37" t="s">
        <v>1090</v>
      </c>
      <c r="B37" t="s">
        <v>1124</v>
      </c>
      <c r="C37">
        <v>8.64</v>
      </c>
      <c r="D37">
        <v>2.2700000000000001E-2</v>
      </c>
      <c r="E37">
        <v>0.1595</v>
      </c>
      <c r="F37">
        <v>0.69299999999999995</v>
      </c>
    </row>
    <row r="38" spans="1:6">
      <c r="A38" t="s">
        <v>1090</v>
      </c>
      <c r="B38" t="s">
        <v>1125</v>
      </c>
      <c r="C38">
        <v>8.64</v>
      </c>
      <c r="D38">
        <v>2.2700000000000001E-2</v>
      </c>
      <c r="E38">
        <v>0.1595</v>
      </c>
      <c r="F38">
        <v>0.69299999999999995</v>
      </c>
    </row>
    <row r="39" spans="1:6">
      <c r="A39" t="s">
        <v>1090</v>
      </c>
      <c r="B39" t="s">
        <v>1126</v>
      </c>
      <c r="C39">
        <v>8.64</v>
      </c>
      <c r="D39">
        <v>2.2700000000000001E-2</v>
      </c>
      <c r="E39">
        <v>0.1595</v>
      </c>
      <c r="F39">
        <v>0.69299999999999995</v>
      </c>
    </row>
    <row r="40" spans="1:6">
      <c r="A40" t="s">
        <v>1090</v>
      </c>
      <c r="B40" t="s">
        <v>1127</v>
      </c>
      <c r="C40">
        <v>8.64</v>
      </c>
      <c r="D40">
        <v>2.2700000000000001E-2</v>
      </c>
      <c r="E40">
        <v>0.1595</v>
      </c>
      <c r="F40">
        <v>0.69299999999999995</v>
      </c>
    </row>
    <row r="41" spans="1:6">
      <c r="A41" t="s">
        <v>1090</v>
      </c>
      <c r="B41" t="s">
        <v>1128</v>
      </c>
      <c r="C41">
        <v>8.64</v>
      </c>
      <c r="D41">
        <v>2.2700000000000001E-2</v>
      </c>
      <c r="E41">
        <v>0.1595</v>
      </c>
      <c r="F41">
        <v>0.69299999999999995</v>
      </c>
    </row>
    <row r="42" spans="1:6">
      <c r="A42" t="s">
        <v>1090</v>
      </c>
      <c r="B42" t="s">
        <v>1129</v>
      </c>
      <c r="C42">
        <v>8.64</v>
      </c>
      <c r="D42">
        <v>2.2700000000000001E-2</v>
      </c>
      <c r="E42">
        <v>0.1595</v>
      </c>
      <c r="F42">
        <v>0.69299999999999995</v>
      </c>
    </row>
    <row r="43" spans="1:6">
      <c r="A43" t="s">
        <v>1090</v>
      </c>
      <c r="B43" t="s">
        <v>1130</v>
      </c>
      <c r="C43">
        <v>8.64</v>
      </c>
      <c r="D43">
        <v>2.2700000000000001E-2</v>
      </c>
      <c r="E43">
        <v>0.1595</v>
      </c>
      <c r="F43">
        <v>0.69299999999999995</v>
      </c>
    </row>
    <row r="44" spans="1:6">
      <c r="A44" t="s">
        <v>1090</v>
      </c>
      <c r="B44" t="s">
        <v>1131</v>
      </c>
      <c r="C44">
        <v>8.64</v>
      </c>
      <c r="D44">
        <v>2.2700000000000001E-2</v>
      </c>
      <c r="E44">
        <v>0.1595</v>
      </c>
      <c r="F44">
        <v>0.69299999999999995</v>
      </c>
    </row>
    <row r="45" spans="1:6">
      <c r="A45" t="s">
        <v>1090</v>
      </c>
      <c r="B45" t="s">
        <v>1132</v>
      </c>
      <c r="C45">
        <v>8.64</v>
      </c>
      <c r="D45">
        <v>2.2700000000000001E-2</v>
      </c>
      <c r="E45">
        <v>0.1595</v>
      </c>
      <c r="F45">
        <v>0.69299999999999995</v>
      </c>
    </row>
    <row r="46" spans="1:6">
      <c r="A46" t="s">
        <v>1090</v>
      </c>
      <c r="B46" t="s">
        <v>1133</v>
      </c>
      <c r="C46">
        <v>8.64</v>
      </c>
      <c r="D46">
        <v>2.2700000000000001E-2</v>
      </c>
      <c r="E46">
        <v>0.1595</v>
      </c>
      <c r="F46">
        <v>0.69299999999999995</v>
      </c>
    </row>
    <row r="47" spans="1:6">
      <c r="A47" t="s">
        <v>1090</v>
      </c>
      <c r="B47" t="s">
        <v>1134</v>
      </c>
      <c r="C47">
        <v>8.64</v>
      </c>
      <c r="D47">
        <v>2.2700000000000001E-2</v>
      </c>
      <c r="E47">
        <v>0.1595</v>
      </c>
      <c r="F47">
        <v>0.69299999999999995</v>
      </c>
    </row>
    <row r="48" spans="1:6">
      <c r="A48" t="s">
        <v>1090</v>
      </c>
      <c r="B48" t="s">
        <v>1135</v>
      </c>
      <c r="C48">
        <v>8.64</v>
      </c>
      <c r="D48">
        <v>2.2700000000000001E-2</v>
      </c>
      <c r="E48">
        <v>0.1595</v>
      </c>
      <c r="F48">
        <v>0.69299999999999995</v>
      </c>
    </row>
    <row r="49" spans="1:6">
      <c r="A49" t="s">
        <v>1090</v>
      </c>
      <c r="B49" t="s">
        <v>1136</v>
      </c>
      <c r="C49">
        <v>8.64</v>
      </c>
      <c r="D49">
        <v>2.2700000000000001E-2</v>
      </c>
      <c r="E49">
        <v>0.1595</v>
      </c>
      <c r="F49">
        <v>0.69299999999999995</v>
      </c>
    </row>
    <row r="50" spans="1:6">
      <c r="A50" t="s">
        <v>1090</v>
      </c>
      <c r="B50" t="s">
        <v>1137</v>
      </c>
      <c r="C50">
        <v>8.64</v>
      </c>
      <c r="D50">
        <v>2.2700000000000001E-2</v>
      </c>
      <c r="E50">
        <v>0.1595</v>
      </c>
      <c r="F50">
        <v>0.69299999999999995</v>
      </c>
    </row>
    <row r="51" spans="1:6">
      <c r="A51" t="s">
        <v>1090</v>
      </c>
      <c r="B51" t="s">
        <v>1138</v>
      </c>
      <c r="C51">
        <v>8.64</v>
      </c>
      <c r="D51">
        <v>2.2700000000000001E-2</v>
      </c>
      <c r="E51">
        <v>0.1595</v>
      </c>
      <c r="F51">
        <v>0.69299999999999995</v>
      </c>
    </row>
    <row r="52" spans="1:6">
      <c r="A52" t="s">
        <v>1090</v>
      </c>
      <c r="B52" t="s">
        <v>1139</v>
      </c>
      <c r="C52">
        <v>8.64</v>
      </c>
      <c r="D52">
        <v>2.2700000000000001E-2</v>
      </c>
      <c r="E52">
        <v>0.1595</v>
      </c>
      <c r="F52">
        <v>0.69299999999999995</v>
      </c>
    </row>
    <row r="53" spans="1:6">
      <c r="A53" t="s">
        <v>1090</v>
      </c>
      <c r="B53" t="s">
        <v>1140</v>
      </c>
      <c r="C53">
        <v>8.64</v>
      </c>
      <c r="D53">
        <v>2.2700000000000001E-2</v>
      </c>
      <c r="E53">
        <v>0.1595</v>
      </c>
      <c r="F53">
        <v>0.69299999999999995</v>
      </c>
    </row>
    <row r="54" spans="1:6">
      <c r="A54" t="s">
        <v>1090</v>
      </c>
      <c r="B54" t="s">
        <v>1141</v>
      </c>
      <c r="C54">
        <v>8.64</v>
      </c>
      <c r="D54">
        <v>2.2700000000000001E-2</v>
      </c>
      <c r="E54">
        <v>0.1595</v>
      </c>
      <c r="F54">
        <v>0.69299999999999995</v>
      </c>
    </row>
    <row r="55" spans="1:6">
      <c r="A55" t="s">
        <v>1090</v>
      </c>
      <c r="B55" t="s">
        <v>1142</v>
      </c>
      <c r="C55">
        <v>8.64</v>
      </c>
      <c r="D55">
        <v>2.2700000000000001E-2</v>
      </c>
      <c r="E55">
        <v>0.1595</v>
      </c>
      <c r="F55">
        <v>0.69299999999999995</v>
      </c>
    </row>
    <row r="56" spans="1:6">
      <c r="A56" t="s">
        <v>1090</v>
      </c>
      <c r="B56" t="s">
        <v>1143</v>
      </c>
      <c r="C56">
        <v>8.64</v>
      </c>
      <c r="D56">
        <v>2.2700000000000001E-2</v>
      </c>
      <c r="E56">
        <v>0.1595</v>
      </c>
      <c r="F56">
        <v>0.69299999999999995</v>
      </c>
    </row>
    <row r="57" spans="1:6">
      <c r="A57" t="s">
        <v>1090</v>
      </c>
      <c r="B57" t="s">
        <v>1144</v>
      </c>
      <c r="C57">
        <v>8.64</v>
      </c>
      <c r="D57">
        <v>2.2700000000000001E-2</v>
      </c>
      <c r="E57">
        <v>0.1595</v>
      </c>
      <c r="F57">
        <v>0.69299999999999995</v>
      </c>
    </row>
    <row r="58" spans="1:6">
      <c r="A58" t="s">
        <v>1090</v>
      </c>
      <c r="B58" t="s">
        <v>1145</v>
      </c>
      <c r="C58">
        <v>8.64</v>
      </c>
      <c r="D58">
        <v>2.2700000000000001E-2</v>
      </c>
      <c r="E58">
        <v>0.1595</v>
      </c>
      <c r="F58">
        <v>0.69299999999999995</v>
      </c>
    </row>
    <row r="59" spans="1:6">
      <c r="A59" t="s">
        <v>1090</v>
      </c>
      <c r="B59" t="s">
        <v>1146</v>
      </c>
      <c r="C59">
        <v>8.64</v>
      </c>
      <c r="D59">
        <v>2.2700000000000001E-2</v>
      </c>
      <c r="E59">
        <v>0.1595</v>
      </c>
      <c r="F59">
        <v>0.69299999999999995</v>
      </c>
    </row>
    <row r="60" spans="1:6">
      <c r="A60" t="s">
        <v>1090</v>
      </c>
      <c r="B60" t="s">
        <v>1147</v>
      </c>
      <c r="C60">
        <v>8.64</v>
      </c>
      <c r="D60">
        <v>2.2700000000000001E-2</v>
      </c>
      <c r="E60">
        <v>0.1595</v>
      </c>
      <c r="F60">
        <v>0.69299999999999995</v>
      </c>
    </row>
    <row r="61" spans="1:6">
      <c r="A61" t="s">
        <v>1090</v>
      </c>
      <c r="B61" t="s">
        <v>1148</v>
      </c>
      <c r="C61">
        <v>8.64</v>
      </c>
      <c r="D61">
        <v>2.2700000000000001E-2</v>
      </c>
      <c r="E61">
        <v>0.1595</v>
      </c>
      <c r="F61">
        <v>0.69299999999999995</v>
      </c>
    </row>
    <row r="62" spans="1:6">
      <c r="A62" t="s">
        <v>1090</v>
      </c>
      <c r="B62" t="s">
        <v>1149</v>
      </c>
      <c r="C62">
        <v>8.64</v>
      </c>
      <c r="D62">
        <v>2.2700000000000001E-2</v>
      </c>
      <c r="E62">
        <v>0.1595</v>
      </c>
      <c r="F62">
        <v>0.69299999999999995</v>
      </c>
    </row>
    <row r="63" spans="1:6">
      <c r="A63" t="s">
        <v>1090</v>
      </c>
      <c r="B63" t="s">
        <v>1150</v>
      </c>
      <c r="C63">
        <v>8.64</v>
      </c>
      <c r="D63">
        <v>2.2700000000000001E-2</v>
      </c>
      <c r="E63">
        <v>0.1595</v>
      </c>
      <c r="F63">
        <v>0.69299999999999995</v>
      </c>
    </row>
    <row r="64" spans="1:6">
      <c r="A64" t="s">
        <v>1090</v>
      </c>
      <c r="B64" t="s">
        <v>1151</v>
      </c>
      <c r="C64">
        <v>8.64</v>
      </c>
      <c r="D64">
        <v>2.2700000000000001E-2</v>
      </c>
      <c r="E64">
        <v>0.1595</v>
      </c>
      <c r="F64">
        <v>0.69299999999999995</v>
      </c>
    </row>
    <row r="65" spans="1:6">
      <c r="A65" t="s">
        <v>1090</v>
      </c>
      <c r="B65" t="s">
        <v>1152</v>
      </c>
      <c r="C65">
        <v>8.64</v>
      </c>
      <c r="D65">
        <v>2.2700000000000001E-2</v>
      </c>
      <c r="E65">
        <v>0.1595</v>
      </c>
      <c r="F65">
        <v>0.69299999999999995</v>
      </c>
    </row>
    <row r="66" spans="1:6">
      <c r="A66" t="s">
        <v>1090</v>
      </c>
      <c r="B66" t="s">
        <v>1153</v>
      </c>
      <c r="C66">
        <v>8.64</v>
      </c>
      <c r="D66">
        <v>2.2700000000000001E-2</v>
      </c>
      <c r="E66">
        <v>0.1595</v>
      </c>
      <c r="F66">
        <v>0.69299999999999995</v>
      </c>
    </row>
    <row r="67" spans="1:6">
      <c r="A67" t="s">
        <v>1090</v>
      </c>
      <c r="B67" t="s">
        <v>1154</v>
      </c>
      <c r="C67">
        <v>8.64</v>
      </c>
      <c r="D67">
        <v>2.2700000000000001E-2</v>
      </c>
      <c r="E67">
        <v>0.1595</v>
      </c>
      <c r="F67">
        <v>0.69299999999999995</v>
      </c>
    </row>
    <row r="68" spans="1:6">
      <c r="A68" t="s">
        <v>1090</v>
      </c>
      <c r="B68" t="s">
        <v>1155</v>
      </c>
      <c r="C68">
        <v>8.64</v>
      </c>
      <c r="D68">
        <v>2.2700000000000001E-2</v>
      </c>
      <c r="E68">
        <v>0.1595</v>
      </c>
      <c r="F68">
        <v>0.69299999999999995</v>
      </c>
    </row>
    <row r="69" spans="1:6">
      <c r="A69" t="s">
        <v>1090</v>
      </c>
      <c r="B69" t="s">
        <v>1156</v>
      </c>
      <c r="C69">
        <v>8.64</v>
      </c>
      <c r="D69">
        <v>2.2700000000000001E-2</v>
      </c>
      <c r="E69">
        <v>0.1595</v>
      </c>
      <c r="F69">
        <v>0.69299999999999995</v>
      </c>
    </row>
    <row r="70" spans="1:6">
      <c r="A70" t="s">
        <v>1090</v>
      </c>
      <c r="B70" t="s">
        <v>1157</v>
      </c>
      <c r="C70">
        <v>8.64</v>
      </c>
      <c r="D70">
        <v>2.2700000000000001E-2</v>
      </c>
      <c r="E70">
        <v>0.1595</v>
      </c>
      <c r="F70">
        <v>0.69299999999999995</v>
      </c>
    </row>
    <row r="71" spans="1:6">
      <c r="A71" t="s">
        <v>1090</v>
      </c>
      <c r="B71" t="s">
        <v>1158</v>
      </c>
      <c r="C71">
        <v>8.64</v>
      </c>
      <c r="D71">
        <v>2.2700000000000001E-2</v>
      </c>
      <c r="E71">
        <v>0.1595</v>
      </c>
      <c r="F71">
        <v>0.69299999999999995</v>
      </c>
    </row>
    <row r="72" spans="1:6">
      <c r="A72" t="s">
        <v>1090</v>
      </c>
      <c r="B72" t="s">
        <v>1159</v>
      </c>
      <c r="C72">
        <v>8.64</v>
      </c>
      <c r="D72">
        <v>2.2700000000000001E-2</v>
      </c>
      <c r="E72">
        <v>0.1595</v>
      </c>
      <c r="F72">
        <v>0.69299999999999995</v>
      </c>
    </row>
    <row r="73" spans="1:6">
      <c r="A73" t="s">
        <v>1090</v>
      </c>
      <c r="B73" t="s">
        <v>1160</v>
      </c>
      <c r="C73">
        <v>8.64</v>
      </c>
      <c r="D73">
        <v>2.2700000000000001E-2</v>
      </c>
      <c r="E73">
        <v>0.1595</v>
      </c>
      <c r="F73">
        <v>0.69299999999999995</v>
      </c>
    </row>
    <row r="74" spans="1:6">
      <c r="A74" t="s">
        <v>1090</v>
      </c>
      <c r="B74" t="s">
        <v>1161</v>
      </c>
      <c r="C74">
        <v>8.64</v>
      </c>
      <c r="D74">
        <v>2.2700000000000001E-2</v>
      </c>
      <c r="E74">
        <v>0.1595</v>
      </c>
      <c r="F74">
        <v>0.69299999999999995</v>
      </c>
    </row>
    <row r="75" spans="1:6">
      <c r="A75" t="s">
        <v>1090</v>
      </c>
      <c r="B75" t="s">
        <v>1162</v>
      </c>
      <c r="C75">
        <v>8.64</v>
      </c>
      <c r="D75">
        <v>2.2700000000000001E-2</v>
      </c>
      <c r="E75">
        <v>0.1595</v>
      </c>
      <c r="F75">
        <v>0.69299999999999995</v>
      </c>
    </row>
    <row r="76" spans="1:6">
      <c r="A76" t="s">
        <v>1090</v>
      </c>
      <c r="B76" t="s">
        <v>1163</v>
      </c>
      <c r="C76">
        <v>8.64</v>
      </c>
      <c r="D76">
        <v>2.2700000000000001E-2</v>
      </c>
      <c r="E76">
        <v>0.1595</v>
      </c>
      <c r="F76">
        <v>0.69299999999999995</v>
      </c>
    </row>
    <row r="77" spans="1:6">
      <c r="A77" t="s">
        <v>1090</v>
      </c>
      <c r="B77" t="s">
        <v>1164</v>
      </c>
      <c r="C77">
        <v>8.64</v>
      </c>
      <c r="D77">
        <v>2.2700000000000001E-2</v>
      </c>
      <c r="E77">
        <v>0.1595</v>
      </c>
      <c r="F77">
        <v>0.69299999999999995</v>
      </c>
    </row>
    <row r="78" spans="1:6">
      <c r="A78" t="s">
        <v>1090</v>
      </c>
      <c r="B78" t="s">
        <v>1165</v>
      </c>
      <c r="C78">
        <v>8.64</v>
      </c>
      <c r="D78">
        <v>2.2700000000000001E-2</v>
      </c>
      <c r="E78">
        <v>0.1595</v>
      </c>
      <c r="F78">
        <v>0.69299999999999995</v>
      </c>
    </row>
    <row r="79" spans="1:6">
      <c r="A79" t="s">
        <v>1090</v>
      </c>
      <c r="B79" t="s">
        <v>1166</v>
      </c>
      <c r="C79">
        <v>8.64</v>
      </c>
      <c r="D79">
        <v>2.2700000000000001E-2</v>
      </c>
      <c r="E79">
        <v>0.1595</v>
      </c>
      <c r="F79">
        <v>0.69299999999999995</v>
      </c>
    </row>
    <row r="80" spans="1:6">
      <c r="A80" t="s">
        <v>1090</v>
      </c>
      <c r="B80" t="s">
        <v>1167</v>
      </c>
      <c r="C80">
        <v>8.64</v>
      </c>
      <c r="D80">
        <v>2.2700000000000001E-2</v>
      </c>
      <c r="E80">
        <v>0.1595</v>
      </c>
      <c r="F80">
        <v>0.69299999999999995</v>
      </c>
    </row>
    <row r="81" spans="1:6">
      <c r="A81" t="s">
        <v>1090</v>
      </c>
      <c r="B81" t="s">
        <v>1168</v>
      </c>
      <c r="C81">
        <v>8.64</v>
      </c>
      <c r="D81">
        <v>2.2700000000000001E-2</v>
      </c>
      <c r="E81">
        <v>0.1595</v>
      </c>
      <c r="F81">
        <v>0.69299999999999995</v>
      </c>
    </row>
    <row r="82" spans="1:6">
      <c r="A82" t="s">
        <v>1090</v>
      </c>
      <c r="B82" t="s">
        <v>1169</v>
      </c>
      <c r="C82">
        <v>8.64</v>
      </c>
      <c r="D82">
        <v>2.2700000000000001E-2</v>
      </c>
      <c r="E82">
        <v>0.1595</v>
      </c>
      <c r="F82">
        <v>0.69299999999999995</v>
      </c>
    </row>
    <row r="83" spans="1:6">
      <c r="A83" t="s">
        <v>1090</v>
      </c>
      <c r="B83" t="s">
        <v>1170</v>
      </c>
      <c r="C83">
        <v>8.64</v>
      </c>
      <c r="D83">
        <v>2.2700000000000001E-2</v>
      </c>
      <c r="E83">
        <v>0.1595</v>
      </c>
      <c r="F83">
        <v>0.69299999999999995</v>
      </c>
    </row>
    <row r="84" spans="1:6">
      <c r="A84" t="s">
        <v>1090</v>
      </c>
      <c r="B84" t="s">
        <v>1171</v>
      </c>
      <c r="C84">
        <v>8.64</v>
      </c>
      <c r="D84">
        <v>2.2700000000000001E-2</v>
      </c>
      <c r="E84">
        <v>0.1595</v>
      </c>
      <c r="F84">
        <v>0.69299999999999995</v>
      </c>
    </row>
    <row r="85" spans="1:6">
      <c r="A85" t="s">
        <v>1090</v>
      </c>
      <c r="B85" t="s">
        <v>1172</v>
      </c>
      <c r="C85">
        <v>8.64</v>
      </c>
      <c r="D85">
        <v>2.2700000000000001E-2</v>
      </c>
      <c r="E85">
        <v>0.1595</v>
      </c>
      <c r="F85">
        <v>0.69299999999999995</v>
      </c>
    </row>
    <row r="86" spans="1:6">
      <c r="A86" t="s">
        <v>1090</v>
      </c>
      <c r="B86" t="s">
        <v>1173</v>
      </c>
      <c r="C86">
        <v>8.64</v>
      </c>
      <c r="D86">
        <v>2.2700000000000001E-2</v>
      </c>
      <c r="E86">
        <v>0.1595</v>
      </c>
      <c r="F86">
        <v>0.69299999999999995</v>
      </c>
    </row>
    <row r="87" spans="1:6">
      <c r="A87" t="s">
        <v>1090</v>
      </c>
      <c r="B87" t="s">
        <v>1174</v>
      </c>
      <c r="C87">
        <v>8.64</v>
      </c>
      <c r="D87">
        <v>2.2700000000000001E-2</v>
      </c>
      <c r="E87">
        <v>0.1595</v>
      </c>
      <c r="F87">
        <v>0.69299999999999995</v>
      </c>
    </row>
    <row r="88" spans="1:6">
      <c r="A88" t="s">
        <v>1090</v>
      </c>
      <c r="B88" t="s">
        <v>1175</v>
      </c>
      <c r="C88">
        <v>8.64</v>
      </c>
      <c r="D88">
        <v>2.2700000000000001E-2</v>
      </c>
      <c r="E88">
        <v>0.1595</v>
      </c>
      <c r="F88">
        <v>0.69299999999999995</v>
      </c>
    </row>
    <row r="89" spans="1:6">
      <c r="A89" t="s">
        <v>1090</v>
      </c>
      <c r="B89" t="s">
        <v>1176</v>
      </c>
      <c r="C89">
        <v>8.64</v>
      </c>
      <c r="D89">
        <v>2.2700000000000001E-2</v>
      </c>
      <c r="E89">
        <v>0.1595</v>
      </c>
      <c r="F89">
        <v>0.69299999999999995</v>
      </c>
    </row>
    <row r="90" spans="1:6">
      <c r="A90" t="s">
        <v>1090</v>
      </c>
      <c r="B90" t="s">
        <v>1177</v>
      </c>
      <c r="C90">
        <v>8.64</v>
      </c>
      <c r="D90">
        <v>2.2700000000000001E-2</v>
      </c>
      <c r="E90">
        <v>0.1595</v>
      </c>
      <c r="F90">
        <v>0.69299999999999995</v>
      </c>
    </row>
    <row r="91" spans="1:6">
      <c r="A91" t="s">
        <v>1090</v>
      </c>
      <c r="B91" t="s">
        <v>1178</v>
      </c>
      <c r="C91">
        <v>8.64</v>
      </c>
      <c r="D91">
        <v>2.2700000000000001E-2</v>
      </c>
      <c r="E91">
        <v>0.1595</v>
      </c>
      <c r="F91">
        <v>0.69299999999999995</v>
      </c>
    </row>
    <row r="92" spans="1:6">
      <c r="A92" t="s">
        <v>1090</v>
      </c>
      <c r="B92" t="s">
        <v>1179</v>
      </c>
      <c r="C92">
        <v>8.64</v>
      </c>
      <c r="D92">
        <v>2.2700000000000001E-2</v>
      </c>
      <c r="E92">
        <v>0.1595</v>
      </c>
      <c r="F92">
        <v>0.69299999999999995</v>
      </c>
    </row>
    <row r="93" spans="1:6">
      <c r="A93" t="s">
        <v>1090</v>
      </c>
      <c r="B93" t="s">
        <v>1180</v>
      </c>
      <c r="C93">
        <v>8.64</v>
      </c>
      <c r="D93">
        <v>2.2700000000000001E-2</v>
      </c>
      <c r="E93">
        <v>0.1595</v>
      </c>
      <c r="F93">
        <v>0.69299999999999995</v>
      </c>
    </row>
    <row r="94" spans="1:6">
      <c r="A94" t="s">
        <v>1090</v>
      </c>
      <c r="B94" t="s">
        <v>1181</v>
      </c>
      <c r="C94">
        <v>8.64</v>
      </c>
      <c r="D94">
        <v>2.2700000000000001E-2</v>
      </c>
      <c r="E94">
        <v>0.1595</v>
      </c>
      <c r="F94">
        <v>0.69299999999999995</v>
      </c>
    </row>
    <row r="95" spans="1:6">
      <c r="A95" t="s">
        <v>1090</v>
      </c>
      <c r="B95" t="s">
        <v>1182</v>
      </c>
      <c r="C95">
        <v>8.64</v>
      </c>
      <c r="D95">
        <v>2.2700000000000001E-2</v>
      </c>
      <c r="E95">
        <v>0.1595</v>
      </c>
      <c r="F95">
        <v>0.69299999999999995</v>
      </c>
    </row>
    <row r="96" spans="1:6">
      <c r="A96" t="s">
        <v>1090</v>
      </c>
      <c r="B96" t="s">
        <v>1183</v>
      </c>
      <c r="C96">
        <v>8.64</v>
      </c>
      <c r="D96">
        <v>2.2700000000000001E-2</v>
      </c>
      <c r="E96">
        <v>0.1595</v>
      </c>
      <c r="F96">
        <v>0.69299999999999995</v>
      </c>
    </row>
    <row r="97" spans="1:6">
      <c r="A97" t="s">
        <v>1090</v>
      </c>
      <c r="B97" t="s">
        <v>1184</v>
      </c>
      <c r="C97">
        <v>8.64</v>
      </c>
      <c r="D97">
        <v>2.2700000000000001E-2</v>
      </c>
      <c r="E97">
        <v>0.1595</v>
      </c>
      <c r="F97">
        <v>0.69299999999999995</v>
      </c>
    </row>
    <row r="98" spans="1:6">
      <c r="A98" t="s">
        <v>1090</v>
      </c>
      <c r="B98" t="s">
        <v>1185</v>
      </c>
      <c r="C98">
        <v>8.64</v>
      </c>
      <c r="D98">
        <v>2.2700000000000001E-2</v>
      </c>
      <c r="E98">
        <v>0.1595</v>
      </c>
      <c r="F98">
        <v>0.69299999999999995</v>
      </c>
    </row>
    <row r="99" spans="1:6">
      <c r="A99" t="s">
        <v>1090</v>
      </c>
      <c r="B99" t="s">
        <v>1186</v>
      </c>
      <c r="C99">
        <v>8.64</v>
      </c>
      <c r="D99">
        <v>2.2700000000000001E-2</v>
      </c>
      <c r="E99">
        <v>0.1595</v>
      </c>
      <c r="F99">
        <v>0.69299999999999995</v>
      </c>
    </row>
    <row r="100" spans="1:6">
      <c r="A100" t="s">
        <v>1090</v>
      </c>
      <c r="B100" t="s">
        <v>1187</v>
      </c>
      <c r="C100">
        <v>8.64</v>
      </c>
      <c r="D100">
        <v>2.2700000000000001E-2</v>
      </c>
      <c r="E100">
        <v>0.1595</v>
      </c>
      <c r="F100">
        <v>0.69299999999999995</v>
      </c>
    </row>
    <row r="101" spans="1:6">
      <c r="A101" t="s">
        <v>1090</v>
      </c>
      <c r="B101" t="s">
        <v>1188</v>
      </c>
      <c r="C101">
        <v>8.64</v>
      </c>
      <c r="D101">
        <v>2.2700000000000001E-2</v>
      </c>
      <c r="E101">
        <v>0.1595</v>
      </c>
      <c r="F101">
        <v>0.69299999999999995</v>
      </c>
    </row>
    <row r="102" spans="1:6">
      <c r="A102" t="s">
        <v>1090</v>
      </c>
      <c r="B102" t="s">
        <v>1189</v>
      </c>
      <c r="C102">
        <v>8.64</v>
      </c>
      <c r="D102">
        <v>2.2700000000000001E-2</v>
      </c>
      <c r="E102">
        <v>0.1595</v>
      </c>
      <c r="F102">
        <v>0.69299999999999995</v>
      </c>
    </row>
    <row r="103" spans="1:6">
      <c r="A103" t="s">
        <v>1090</v>
      </c>
      <c r="B103" t="s">
        <v>1190</v>
      </c>
      <c r="C103">
        <v>8.64</v>
      </c>
      <c r="D103">
        <v>2.2700000000000001E-2</v>
      </c>
      <c r="E103">
        <v>0.1595</v>
      </c>
      <c r="F103">
        <v>0.69299999999999995</v>
      </c>
    </row>
    <row r="104" spans="1:6">
      <c r="A104" t="s">
        <v>1090</v>
      </c>
      <c r="B104" t="s">
        <v>1191</v>
      </c>
      <c r="C104">
        <v>8.64</v>
      </c>
      <c r="D104">
        <v>2.2700000000000001E-2</v>
      </c>
      <c r="E104">
        <v>0.1595</v>
      </c>
      <c r="F104">
        <v>0.69299999999999995</v>
      </c>
    </row>
    <row r="105" spans="1:6">
      <c r="A105" t="s">
        <v>1090</v>
      </c>
      <c r="B105" t="s">
        <v>1192</v>
      </c>
      <c r="C105">
        <v>8.64</v>
      </c>
      <c r="D105">
        <v>2.2700000000000001E-2</v>
      </c>
      <c r="E105">
        <v>0.1595</v>
      </c>
      <c r="F105">
        <v>0.69299999999999995</v>
      </c>
    </row>
    <row r="106" spans="1:6">
      <c r="A106" t="s">
        <v>1090</v>
      </c>
      <c r="B106" t="s">
        <v>1193</v>
      </c>
      <c r="C106">
        <v>8.64</v>
      </c>
      <c r="D106">
        <v>2.2700000000000001E-2</v>
      </c>
      <c r="E106">
        <v>0.1595</v>
      </c>
      <c r="F106">
        <v>0.69299999999999995</v>
      </c>
    </row>
    <row r="107" spans="1:6">
      <c r="A107" t="s">
        <v>1090</v>
      </c>
      <c r="B107" t="s">
        <v>1194</v>
      </c>
      <c r="C107">
        <v>8.64</v>
      </c>
      <c r="D107">
        <v>2.2700000000000001E-2</v>
      </c>
      <c r="E107">
        <v>0.1595</v>
      </c>
      <c r="F107">
        <v>0.69299999999999995</v>
      </c>
    </row>
    <row r="108" spans="1:6">
      <c r="A108" t="s">
        <v>1090</v>
      </c>
      <c r="B108" t="s">
        <v>1195</v>
      </c>
      <c r="C108">
        <v>8.64</v>
      </c>
      <c r="D108">
        <v>2.2700000000000001E-2</v>
      </c>
      <c r="E108">
        <v>0.1595</v>
      </c>
      <c r="F108">
        <v>0.69299999999999995</v>
      </c>
    </row>
    <row r="109" spans="1:6">
      <c r="A109" t="s">
        <v>1090</v>
      </c>
      <c r="B109" t="s">
        <v>1196</v>
      </c>
      <c r="C109">
        <v>8.64</v>
      </c>
      <c r="D109">
        <v>2.2700000000000001E-2</v>
      </c>
      <c r="E109">
        <v>0.1595</v>
      </c>
      <c r="F109">
        <v>0.69299999999999995</v>
      </c>
    </row>
    <row r="110" spans="1:6">
      <c r="A110" t="s">
        <v>1090</v>
      </c>
      <c r="B110" t="s">
        <v>1197</v>
      </c>
      <c r="C110">
        <v>8.64</v>
      </c>
      <c r="D110">
        <v>2.2700000000000001E-2</v>
      </c>
      <c r="E110">
        <v>0.1595</v>
      </c>
      <c r="F110">
        <v>0.69299999999999995</v>
      </c>
    </row>
    <row r="111" spans="1:6">
      <c r="A111" t="s">
        <v>1090</v>
      </c>
      <c r="B111" t="s">
        <v>1198</v>
      </c>
      <c r="C111">
        <v>8.64</v>
      </c>
      <c r="D111">
        <v>2.2700000000000001E-2</v>
      </c>
      <c r="E111">
        <v>0.1595</v>
      </c>
      <c r="F111">
        <v>0.69299999999999995</v>
      </c>
    </row>
    <row r="112" spans="1:6">
      <c r="A112" t="s">
        <v>1090</v>
      </c>
      <c r="B112" t="s">
        <v>1199</v>
      </c>
      <c r="C112">
        <v>8.64</v>
      </c>
      <c r="D112">
        <v>2.2700000000000001E-2</v>
      </c>
      <c r="E112">
        <v>0.1595</v>
      </c>
      <c r="F112">
        <v>0.69299999999999995</v>
      </c>
    </row>
    <row r="113" spans="1:6">
      <c r="A113" t="s">
        <v>1090</v>
      </c>
      <c r="B113" t="s">
        <v>1200</v>
      </c>
      <c r="C113">
        <v>8.64</v>
      </c>
      <c r="D113">
        <v>2.2700000000000001E-2</v>
      </c>
      <c r="E113">
        <v>0.1595</v>
      </c>
      <c r="F113">
        <v>0.69299999999999995</v>
      </c>
    </row>
    <row r="114" spans="1:6">
      <c r="A114" t="s">
        <v>1090</v>
      </c>
      <c r="B114" t="s">
        <v>1201</v>
      </c>
      <c r="C114">
        <v>8.64</v>
      </c>
      <c r="D114">
        <v>2.2700000000000001E-2</v>
      </c>
      <c r="E114">
        <v>0.1595</v>
      </c>
      <c r="F114">
        <v>0.69299999999999995</v>
      </c>
    </row>
    <row r="115" spans="1:6">
      <c r="A115" t="s">
        <v>1090</v>
      </c>
      <c r="B115" t="s">
        <v>1202</v>
      </c>
      <c r="C115">
        <v>8.64</v>
      </c>
      <c r="D115">
        <v>2.2700000000000001E-2</v>
      </c>
      <c r="E115">
        <v>0.1595</v>
      </c>
      <c r="F115">
        <v>0.69299999999999995</v>
      </c>
    </row>
    <row r="116" spans="1:6">
      <c r="A116" t="s">
        <v>1090</v>
      </c>
      <c r="B116" t="s">
        <v>1203</v>
      </c>
      <c r="C116">
        <v>8.64</v>
      </c>
      <c r="D116">
        <v>2.2700000000000001E-2</v>
      </c>
      <c r="E116">
        <v>0.1595</v>
      </c>
      <c r="F116">
        <v>0.69299999999999995</v>
      </c>
    </row>
    <row r="117" spans="1:6">
      <c r="A117" t="s">
        <v>1090</v>
      </c>
      <c r="B117" t="s">
        <v>1204</v>
      </c>
      <c r="C117">
        <v>8.64</v>
      </c>
      <c r="D117">
        <v>2.2700000000000001E-2</v>
      </c>
      <c r="E117">
        <v>0.1595</v>
      </c>
      <c r="F117">
        <v>0.69299999999999995</v>
      </c>
    </row>
    <row r="118" spans="1:6">
      <c r="A118" t="s">
        <v>1090</v>
      </c>
      <c r="B118" t="s">
        <v>1205</v>
      </c>
      <c r="C118">
        <v>8.64</v>
      </c>
      <c r="D118">
        <v>2.2700000000000001E-2</v>
      </c>
      <c r="E118">
        <v>0.1595</v>
      </c>
      <c r="F118">
        <v>0.69299999999999995</v>
      </c>
    </row>
    <row r="119" spans="1:6">
      <c r="A119" t="s">
        <v>1090</v>
      </c>
      <c r="B119" t="s">
        <v>1206</v>
      </c>
      <c r="C119">
        <v>8.64</v>
      </c>
      <c r="D119">
        <v>2.2700000000000001E-2</v>
      </c>
      <c r="E119">
        <v>0.1595</v>
      </c>
      <c r="F119">
        <v>0.69299999999999995</v>
      </c>
    </row>
    <row r="120" spans="1:6">
      <c r="A120" t="s">
        <v>1090</v>
      </c>
      <c r="B120" t="s">
        <v>1207</v>
      </c>
      <c r="C120">
        <v>8.64</v>
      </c>
      <c r="D120">
        <v>2.2700000000000001E-2</v>
      </c>
      <c r="E120">
        <v>0.1595</v>
      </c>
      <c r="F120">
        <v>0.69299999999999995</v>
      </c>
    </row>
    <row r="121" spans="1:6">
      <c r="A121" t="s">
        <v>1090</v>
      </c>
      <c r="B121" t="s">
        <v>1208</v>
      </c>
      <c r="C121">
        <v>8.64</v>
      </c>
      <c r="D121">
        <v>2.2700000000000001E-2</v>
      </c>
      <c r="E121">
        <v>0.1595</v>
      </c>
      <c r="F121">
        <v>0.69299999999999995</v>
      </c>
    </row>
    <row r="122" spans="1:6">
      <c r="A122" t="s">
        <v>1090</v>
      </c>
      <c r="B122" t="s">
        <v>1209</v>
      </c>
      <c r="C122">
        <v>8.64</v>
      </c>
      <c r="D122">
        <v>2.2700000000000001E-2</v>
      </c>
      <c r="E122">
        <v>0.1595</v>
      </c>
      <c r="F122">
        <v>0.69299999999999995</v>
      </c>
    </row>
    <row r="123" spans="1:6">
      <c r="A123" t="s">
        <v>1090</v>
      </c>
      <c r="B123" t="s">
        <v>1210</v>
      </c>
      <c r="C123">
        <v>8.64</v>
      </c>
      <c r="D123">
        <v>2.2700000000000001E-2</v>
      </c>
      <c r="E123">
        <v>0.1595</v>
      </c>
      <c r="F123">
        <v>0.69299999999999995</v>
      </c>
    </row>
    <row r="124" spans="1:6">
      <c r="A124" t="s">
        <v>1090</v>
      </c>
      <c r="B124" t="s">
        <v>1211</v>
      </c>
      <c r="C124">
        <v>8.64</v>
      </c>
      <c r="D124">
        <v>2.2700000000000001E-2</v>
      </c>
      <c r="E124">
        <v>0.1595</v>
      </c>
      <c r="F124">
        <v>0.69299999999999995</v>
      </c>
    </row>
    <row r="125" spans="1:6">
      <c r="A125" t="s">
        <v>1090</v>
      </c>
      <c r="B125" t="s">
        <v>1212</v>
      </c>
      <c r="C125">
        <v>8.64</v>
      </c>
      <c r="D125">
        <v>2.2700000000000001E-2</v>
      </c>
      <c r="E125">
        <v>0.1595</v>
      </c>
      <c r="F125">
        <v>0.69299999999999995</v>
      </c>
    </row>
    <row r="126" spans="1:6">
      <c r="A126" t="s">
        <v>1090</v>
      </c>
      <c r="B126" t="s">
        <v>1213</v>
      </c>
      <c r="C126">
        <v>8.64</v>
      </c>
      <c r="D126">
        <v>2.2700000000000001E-2</v>
      </c>
      <c r="E126">
        <v>0.1595</v>
      </c>
      <c r="F126">
        <v>0.69299999999999995</v>
      </c>
    </row>
    <row r="127" spans="1:6">
      <c r="A127" t="s">
        <v>1090</v>
      </c>
      <c r="B127" t="s">
        <v>1214</v>
      </c>
      <c r="C127">
        <v>8.64</v>
      </c>
      <c r="D127">
        <v>2.2700000000000001E-2</v>
      </c>
      <c r="E127">
        <v>0.1595</v>
      </c>
      <c r="F127">
        <v>0.69299999999999995</v>
      </c>
    </row>
    <row r="128" spans="1:6">
      <c r="A128" t="s">
        <v>1090</v>
      </c>
      <c r="B128" t="s">
        <v>1215</v>
      </c>
      <c r="C128">
        <v>8.64</v>
      </c>
      <c r="D128">
        <v>2.2700000000000001E-2</v>
      </c>
      <c r="E128">
        <v>0.1595</v>
      </c>
      <c r="F128">
        <v>0.69299999999999995</v>
      </c>
    </row>
    <row r="129" spans="1:6">
      <c r="A129" t="s">
        <v>1090</v>
      </c>
      <c r="B129" t="s">
        <v>1216</v>
      </c>
      <c r="C129">
        <v>7.56</v>
      </c>
      <c r="D129">
        <v>0.02</v>
      </c>
      <c r="E129">
        <v>0.14019999999999999</v>
      </c>
      <c r="F129">
        <v>0.60919999999999996</v>
      </c>
    </row>
    <row r="130" spans="1:6">
      <c r="A130" t="s">
        <v>1090</v>
      </c>
      <c r="B130" t="s">
        <v>1217</v>
      </c>
      <c r="C130">
        <v>7.56</v>
      </c>
      <c r="D130">
        <v>0.02</v>
      </c>
      <c r="E130">
        <v>0.14019999999999999</v>
      </c>
      <c r="F130">
        <v>0.60919999999999996</v>
      </c>
    </row>
    <row r="131" spans="1:6">
      <c r="A131" t="s">
        <v>1090</v>
      </c>
      <c r="B131" t="s">
        <v>1218</v>
      </c>
      <c r="C131">
        <v>7.56</v>
      </c>
      <c r="D131">
        <v>0.02</v>
      </c>
      <c r="E131">
        <v>0.14019999999999999</v>
      </c>
      <c r="F131">
        <v>0.60919999999999996</v>
      </c>
    </row>
    <row r="132" spans="1:6">
      <c r="A132" t="s">
        <v>1090</v>
      </c>
      <c r="B132" t="s">
        <v>1219</v>
      </c>
      <c r="C132">
        <v>7.56</v>
      </c>
      <c r="D132">
        <v>0.02</v>
      </c>
      <c r="E132">
        <v>0.14019999999999999</v>
      </c>
      <c r="F132">
        <v>0.60919999999999996</v>
      </c>
    </row>
    <row r="133" spans="1:6">
      <c r="A133" t="s">
        <v>1090</v>
      </c>
      <c r="B133" t="s">
        <v>1220</v>
      </c>
      <c r="C133">
        <v>7.56</v>
      </c>
      <c r="D133">
        <v>0.02</v>
      </c>
      <c r="E133">
        <v>0.14019999999999999</v>
      </c>
      <c r="F133">
        <v>0.60919999999999996</v>
      </c>
    </row>
    <row r="134" spans="1:6">
      <c r="A134" t="s">
        <v>1090</v>
      </c>
      <c r="B134" t="s">
        <v>1221</v>
      </c>
      <c r="C134">
        <v>7.56</v>
      </c>
      <c r="D134">
        <v>0.02</v>
      </c>
      <c r="E134">
        <v>0.14019999999999999</v>
      </c>
      <c r="F134">
        <v>0.60919999999999996</v>
      </c>
    </row>
    <row r="135" spans="1:6">
      <c r="A135" t="s">
        <v>1090</v>
      </c>
      <c r="B135" t="s">
        <v>1222</v>
      </c>
      <c r="C135">
        <v>7.56</v>
      </c>
      <c r="D135">
        <v>0.02</v>
      </c>
      <c r="E135">
        <v>0.14019999999999999</v>
      </c>
      <c r="F135">
        <v>0.60919999999999996</v>
      </c>
    </row>
    <row r="136" spans="1:6">
      <c r="A136" t="s">
        <v>1090</v>
      </c>
      <c r="B136" t="s">
        <v>1223</v>
      </c>
      <c r="C136">
        <v>7.56</v>
      </c>
      <c r="D136">
        <v>0.02</v>
      </c>
      <c r="E136">
        <v>0.14019999999999999</v>
      </c>
      <c r="F136">
        <v>0.60919999999999996</v>
      </c>
    </row>
    <row r="137" spans="1:6">
      <c r="A137" t="s">
        <v>1090</v>
      </c>
      <c r="B137" t="s">
        <v>1224</v>
      </c>
      <c r="C137">
        <v>7.56</v>
      </c>
      <c r="D137">
        <v>0.02</v>
      </c>
      <c r="E137">
        <v>0.14019999999999999</v>
      </c>
      <c r="F137">
        <v>0.60919999999999996</v>
      </c>
    </row>
    <row r="138" spans="1:6">
      <c r="A138" t="s">
        <v>1090</v>
      </c>
      <c r="B138" t="s">
        <v>1225</v>
      </c>
      <c r="C138">
        <v>7.56</v>
      </c>
      <c r="D138">
        <v>0.02</v>
      </c>
      <c r="E138">
        <v>0.14019999999999999</v>
      </c>
      <c r="F138">
        <v>0.60919999999999996</v>
      </c>
    </row>
    <row r="139" spans="1:6">
      <c r="A139" t="s">
        <v>1090</v>
      </c>
      <c r="B139" t="s">
        <v>1226</v>
      </c>
      <c r="C139">
        <v>7.56</v>
      </c>
      <c r="D139">
        <v>0.02</v>
      </c>
      <c r="E139">
        <v>0.14019999999999999</v>
      </c>
      <c r="F139">
        <v>0.60919999999999996</v>
      </c>
    </row>
    <row r="140" spans="1:6">
      <c r="A140" t="s">
        <v>1090</v>
      </c>
      <c r="B140" t="s">
        <v>1227</v>
      </c>
      <c r="C140">
        <v>7.56</v>
      </c>
      <c r="D140">
        <v>0.02</v>
      </c>
      <c r="E140">
        <v>0.14019999999999999</v>
      </c>
      <c r="F140">
        <v>0.60919999999999996</v>
      </c>
    </row>
    <row r="141" spans="1:6">
      <c r="A141" t="s">
        <v>1090</v>
      </c>
      <c r="B141" t="s">
        <v>1228</v>
      </c>
      <c r="C141">
        <v>7.56</v>
      </c>
      <c r="D141">
        <v>0.02</v>
      </c>
      <c r="E141">
        <v>0.14019999999999999</v>
      </c>
      <c r="F141">
        <v>0.60919999999999996</v>
      </c>
    </row>
    <row r="142" spans="1:6">
      <c r="A142" t="s">
        <v>1090</v>
      </c>
      <c r="B142" t="s">
        <v>1229</v>
      </c>
      <c r="C142">
        <v>7.56</v>
      </c>
      <c r="D142">
        <v>0.02</v>
      </c>
      <c r="E142">
        <v>0.14019999999999999</v>
      </c>
      <c r="F142">
        <v>0.60919999999999996</v>
      </c>
    </row>
    <row r="143" spans="1:6">
      <c r="A143" t="s">
        <v>1090</v>
      </c>
      <c r="B143" t="s">
        <v>1230</v>
      </c>
      <c r="C143">
        <v>7.56</v>
      </c>
      <c r="D143">
        <v>0.02</v>
      </c>
      <c r="E143">
        <v>0.14019999999999999</v>
      </c>
      <c r="F143">
        <v>0.60919999999999996</v>
      </c>
    </row>
    <row r="144" spans="1:6">
      <c r="A144" t="s">
        <v>1090</v>
      </c>
      <c r="B144" t="s">
        <v>1231</v>
      </c>
      <c r="C144">
        <v>7.56</v>
      </c>
      <c r="D144">
        <v>0.02</v>
      </c>
      <c r="E144">
        <v>0.14019999999999999</v>
      </c>
      <c r="F144">
        <v>0.60919999999999996</v>
      </c>
    </row>
    <row r="145" spans="1:6">
      <c r="A145" t="s">
        <v>1090</v>
      </c>
      <c r="B145" t="s">
        <v>1232</v>
      </c>
      <c r="C145">
        <v>7.56</v>
      </c>
      <c r="D145">
        <v>0.02</v>
      </c>
      <c r="E145">
        <v>0.14019999999999999</v>
      </c>
      <c r="F145">
        <v>0.60919999999999996</v>
      </c>
    </row>
    <row r="146" spans="1:6">
      <c r="A146" t="s">
        <v>1090</v>
      </c>
      <c r="B146" t="s">
        <v>1233</v>
      </c>
      <c r="C146">
        <v>7.56</v>
      </c>
      <c r="D146">
        <v>0.02</v>
      </c>
      <c r="E146">
        <v>0.14019999999999999</v>
      </c>
      <c r="F146">
        <v>0.60919999999999996</v>
      </c>
    </row>
    <row r="147" spans="1:6">
      <c r="A147" t="s">
        <v>1090</v>
      </c>
      <c r="B147" t="s">
        <v>1234</v>
      </c>
      <c r="C147">
        <v>7.56</v>
      </c>
      <c r="D147">
        <v>0.02</v>
      </c>
      <c r="E147">
        <v>0.14019999999999999</v>
      </c>
      <c r="F147">
        <v>0.60919999999999996</v>
      </c>
    </row>
    <row r="148" spans="1:6">
      <c r="A148" t="s">
        <v>1090</v>
      </c>
      <c r="B148" t="s">
        <v>1235</v>
      </c>
      <c r="C148">
        <v>7.56</v>
      </c>
      <c r="D148">
        <v>0.02</v>
      </c>
      <c r="E148">
        <v>0.14019999999999999</v>
      </c>
      <c r="F148">
        <v>0.60919999999999996</v>
      </c>
    </row>
    <row r="149" spans="1:6">
      <c r="A149" t="s">
        <v>1090</v>
      </c>
      <c r="B149" t="s">
        <v>1236</v>
      </c>
      <c r="C149">
        <v>7.56</v>
      </c>
      <c r="D149">
        <v>0.02</v>
      </c>
      <c r="E149">
        <v>0.14019999999999999</v>
      </c>
      <c r="F149">
        <v>0.60919999999999996</v>
      </c>
    </row>
    <row r="150" spans="1:6">
      <c r="A150" t="s">
        <v>1090</v>
      </c>
      <c r="B150" t="s">
        <v>1237</v>
      </c>
      <c r="C150">
        <v>7.56</v>
      </c>
      <c r="D150">
        <v>0.02</v>
      </c>
      <c r="E150">
        <v>0.14019999999999999</v>
      </c>
      <c r="F150">
        <v>0.60919999999999996</v>
      </c>
    </row>
    <row r="151" spans="1:6">
      <c r="A151" t="s">
        <v>1090</v>
      </c>
      <c r="B151" t="s">
        <v>1238</v>
      </c>
      <c r="C151">
        <v>7.56</v>
      </c>
      <c r="D151">
        <v>0.02</v>
      </c>
      <c r="E151">
        <v>0.14019999999999999</v>
      </c>
      <c r="F151">
        <v>0.60919999999999996</v>
      </c>
    </row>
    <row r="152" spans="1:6">
      <c r="A152" t="s">
        <v>1090</v>
      </c>
      <c r="B152" t="s">
        <v>1239</v>
      </c>
      <c r="C152">
        <v>7.56</v>
      </c>
      <c r="D152">
        <v>0.02</v>
      </c>
      <c r="E152">
        <v>0.14019999999999999</v>
      </c>
      <c r="F152">
        <v>0.60919999999999996</v>
      </c>
    </row>
    <row r="153" spans="1:6">
      <c r="A153" t="s">
        <v>1090</v>
      </c>
      <c r="B153" t="s">
        <v>1240</v>
      </c>
      <c r="C153">
        <v>7.56</v>
      </c>
      <c r="D153">
        <v>0.02</v>
      </c>
      <c r="E153">
        <v>0.14019999999999999</v>
      </c>
      <c r="F153">
        <v>0.60919999999999996</v>
      </c>
    </row>
    <row r="154" spans="1:6">
      <c r="A154" t="s">
        <v>1090</v>
      </c>
      <c r="B154" t="s">
        <v>1241</v>
      </c>
      <c r="C154">
        <v>7.56</v>
      </c>
      <c r="D154">
        <v>0.02</v>
      </c>
      <c r="E154">
        <v>0.14019999999999999</v>
      </c>
      <c r="F154">
        <v>0.60919999999999996</v>
      </c>
    </row>
    <row r="155" spans="1:6">
      <c r="A155" t="s">
        <v>1090</v>
      </c>
      <c r="B155" t="s">
        <v>1242</v>
      </c>
      <c r="C155">
        <v>7.56</v>
      </c>
      <c r="D155">
        <v>0.02</v>
      </c>
      <c r="E155">
        <v>0.14019999999999999</v>
      </c>
      <c r="F155">
        <v>0.60919999999999996</v>
      </c>
    </row>
    <row r="156" spans="1:6">
      <c r="A156" t="s">
        <v>1090</v>
      </c>
      <c r="B156" t="s">
        <v>1243</v>
      </c>
      <c r="C156">
        <v>7.56</v>
      </c>
      <c r="D156">
        <v>0.02</v>
      </c>
      <c r="E156">
        <v>0.14019999999999999</v>
      </c>
      <c r="F156">
        <v>0.60919999999999996</v>
      </c>
    </row>
    <row r="157" spans="1:6">
      <c r="A157" t="s">
        <v>1090</v>
      </c>
      <c r="B157" t="s">
        <v>1244</v>
      </c>
      <c r="C157">
        <v>7.56</v>
      </c>
      <c r="D157">
        <v>0.02</v>
      </c>
      <c r="E157">
        <v>0.14019999999999999</v>
      </c>
      <c r="F157">
        <v>0.60919999999999996</v>
      </c>
    </row>
    <row r="158" spans="1:6">
      <c r="A158" t="s">
        <v>1090</v>
      </c>
      <c r="B158" t="s">
        <v>1245</v>
      </c>
      <c r="C158">
        <v>7.56</v>
      </c>
      <c r="D158">
        <v>0.02</v>
      </c>
      <c r="E158">
        <v>0.14019999999999999</v>
      </c>
      <c r="F158">
        <v>0.60919999999999996</v>
      </c>
    </row>
    <row r="159" spans="1:6">
      <c r="A159" t="s">
        <v>1090</v>
      </c>
      <c r="B159" t="s">
        <v>1246</v>
      </c>
      <c r="C159">
        <v>7.56</v>
      </c>
      <c r="D159">
        <v>0.02</v>
      </c>
      <c r="E159">
        <v>0.14019999999999999</v>
      </c>
      <c r="F159">
        <v>0.60919999999999996</v>
      </c>
    </row>
    <row r="160" spans="1:6">
      <c r="A160" t="s">
        <v>1090</v>
      </c>
      <c r="B160" t="s">
        <v>1247</v>
      </c>
      <c r="C160">
        <v>7.56</v>
      </c>
      <c r="D160">
        <v>0.02</v>
      </c>
      <c r="E160">
        <v>0.14019999999999999</v>
      </c>
      <c r="F160">
        <v>0.60919999999999996</v>
      </c>
    </row>
    <row r="161" spans="1:6">
      <c r="A161" t="s">
        <v>1090</v>
      </c>
      <c r="B161" t="s">
        <v>1248</v>
      </c>
      <c r="C161">
        <v>7.56</v>
      </c>
      <c r="D161">
        <v>0.02</v>
      </c>
      <c r="E161">
        <v>0.14019999999999999</v>
      </c>
      <c r="F161">
        <v>0.60919999999999996</v>
      </c>
    </row>
    <row r="162" spans="1:6">
      <c r="A162" t="s">
        <v>1090</v>
      </c>
      <c r="B162" t="s">
        <v>1249</v>
      </c>
      <c r="C162">
        <v>7.56</v>
      </c>
      <c r="D162">
        <v>0.02</v>
      </c>
      <c r="E162">
        <v>0.14019999999999999</v>
      </c>
      <c r="F162">
        <v>0.60919999999999996</v>
      </c>
    </row>
    <row r="163" spans="1:6">
      <c r="A163" t="s">
        <v>1090</v>
      </c>
      <c r="B163" t="s">
        <v>1250</v>
      </c>
      <c r="C163">
        <v>7.56</v>
      </c>
      <c r="D163">
        <v>0.02</v>
      </c>
      <c r="E163">
        <v>0.14019999999999999</v>
      </c>
      <c r="F163">
        <v>0.60919999999999996</v>
      </c>
    </row>
    <row r="164" spans="1:6">
      <c r="A164" t="s">
        <v>1090</v>
      </c>
      <c r="B164" t="s">
        <v>1251</v>
      </c>
      <c r="C164">
        <v>7.56</v>
      </c>
      <c r="D164">
        <v>0.02</v>
      </c>
      <c r="E164">
        <v>0.14019999999999999</v>
      </c>
      <c r="F164">
        <v>0.60919999999999996</v>
      </c>
    </row>
    <row r="165" spans="1:6">
      <c r="A165" t="s">
        <v>1090</v>
      </c>
      <c r="B165" t="s">
        <v>1252</v>
      </c>
      <c r="C165">
        <v>7.56</v>
      </c>
      <c r="D165">
        <v>0.02</v>
      </c>
      <c r="E165">
        <v>0.14019999999999999</v>
      </c>
      <c r="F165">
        <v>0.60919999999999996</v>
      </c>
    </row>
    <row r="166" spans="1:6">
      <c r="A166" t="s">
        <v>1090</v>
      </c>
      <c r="B166" t="s">
        <v>1253</v>
      </c>
      <c r="C166">
        <v>7.56</v>
      </c>
      <c r="D166">
        <v>0.02</v>
      </c>
      <c r="E166">
        <v>0.14019999999999999</v>
      </c>
      <c r="F166">
        <v>0.60919999999999996</v>
      </c>
    </row>
    <row r="167" spans="1:6">
      <c r="A167" t="s">
        <v>1090</v>
      </c>
      <c r="B167" t="s">
        <v>1254</v>
      </c>
      <c r="C167">
        <v>7.56</v>
      </c>
      <c r="D167">
        <v>0.02</v>
      </c>
      <c r="E167">
        <v>0.14019999999999999</v>
      </c>
      <c r="F167">
        <v>0.60919999999999996</v>
      </c>
    </row>
    <row r="168" spans="1:6">
      <c r="A168" t="s">
        <v>1090</v>
      </c>
      <c r="B168" t="s">
        <v>1255</v>
      </c>
      <c r="C168">
        <v>7.56</v>
      </c>
      <c r="D168">
        <v>0.02</v>
      </c>
      <c r="E168">
        <v>0.14019999999999999</v>
      </c>
      <c r="F168">
        <v>0.60919999999999996</v>
      </c>
    </row>
    <row r="169" spans="1:6">
      <c r="A169" t="s">
        <v>1090</v>
      </c>
      <c r="B169" t="s">
        <v>1256</v>
      </c>
      <c r="C169">
        <v>7.56</v>
      </c>
      <c r="D169">
        <v>0.02</v>
      </c>
      <c r="E169">
        <v>0.14019999999999999</v>
      </c>
      <c r="F169">
        <v>0.60919999999999996</v>
      </c>
    </row>
    <row r="170" spans="1:6">
      <c r="A170" t="s">
        <v>1090</v>
      </c>
      <c r="B170" t="s">
        <v>1257</v>
      </c>
      <c r="C170">
        <v>7.56</v>
      </c>
      <c r="D170">
        <v>0.02</v>
      </c>
      <c r="E170">
        <v>0.14019999999999999</v>
      </c>
      <c r="F170">
        <v>0.60919999999999996</v>
      </c>
    </row>
    <row r="171" spans="1:6">
      <c r="A171" t="s">
        <v>1090</v>
      </c>
      <c r="B171" t="s">
        <v>1258</v>
      </c>
      <c r="C171">
        <v>7.56</v>
      </c>
      <c r="D171">
        <v>0.02</v>
      </c>
      <c r="E171">
        <v>0.14019999999999999</v>
      </c>
      <c r="F171">
        <v>0.60919999999999996</v>
      </c>
    </row>
    <row r="172" spans="1:6">
      <c r="A172" t="s">
        <v>1090</v>
      </c>
      <c r="B172" t="s">
        <v>1259</v>
      </c>
      <c r="C172">
        <v>7.56</v>
      </c>
      <c r="D172">
        <v>0.02</v>
      </c>
      <c r="E172">
        <v>0.14019999999999999</v>
      </c>
      <c r="F172">
        <v>0.60919999999999996</v>
      </c>
    </row>
    <row r="173" spans="1:6">
      <c r="A173" t="s">
        <v>1090</v>
      </c>
      <c r="B173" t="s">
        <v>1260</v>
      </c>
      <c r="C173">
        <v>7.56</v>
      </c>
      <c r="D173">
        <v>0.02</v>
      </c>
      <c r="E173">
        <v>0.14019999999999999</v>
      </c>
      <c r="F173">
        <v>0.60919999999999996</v>
      </c>
    </row>
    <row r="174" spans="1:6">
      <c r="A174" t="s">
        <v>1090</v>
      </c>
      <c r="B174" t="s">
        <v>1261</v>
      </c>
      <c r="C174">
        <v>7.56</v>
      </c>
      <c r="D174">
        <v>0.02</v>
      </c>
      <c r="E174">
        <v>0.14019999999999999</v>
      </c>
      <c r="F174">
        <v>0.60919999999999996</v>
      </c>
    </row>
    <row r="175" spans="1:6">
      <c r="A175" t="s">
        <v>1090</v>
      </c>
      <c r="B175" t="s">
        <v>1262</v>
      </c>
      <c r="C175">
        <v>7.56</v>
      </c>
      <c r="D175">
        <v>0.02</v>
      </c>
      <c r="E175">
        <v>0.14019999999999999</v>
      </c>
      <c r="F175">
        <v>0.60919999999999996</v>
      </c>
    </row>
    <row r="176" spans="1:6">
      <c r="A176" t="s">
        <v>1090</v>
      </c>
      <c r="B176" t="s">
        <v>1263</v>
      </c>
      <c r="C176">
        <v>7.56</v>
      </c>
      <c r="D176">
        <v>0.02</v>
      </c>
      <c r="E176">
        <v>0.14019999999999999</v>
      </c>
      <c r="F176">
        <v>0.60919999999999996</v>
      </c>
    </row>
    <row r="177" spans="1:6">
      <c r="A177" t="s">
        <v>1090</v>
      </c>
      <c r="B177" t="s">
        <v>1264</v>
      </c>
      <c r="C177">
        <v>7.56</v>
      </c>
      <c r="D177">
        <v>0.02</v>
      </c>
      <c r="E177">
        <v>0.14019999999999999</v>
      </c>
      <c r="F177">
        <v>0.60919999999999996</v>
      </c>
    </row>
    <row r="178" spans="1:6">
      <c r="A178" t="s">
        <v>1090</v>
      </c>
      <c r="B178" t="s">
        <v>1265</v>
      </c>
      <c r="C178">
        <v>7.56</v>
      </c>
      <c r="D178">
        <v>0.02</v>
      </c>
      <c r="E178">
        <v>0.14019999999999999</v>
      </c>
      <c r="F178">
        <v>0.60919999999999996</v>
      </c>
    </row>
    <row r="179" spans="1:6">
      <c r="A179" t="s">
        <v>1090</v>
      </c>
      <c r="B179" t="s">
        <v>1266</v>
      </c>
      <c r="C179">
        <v>7.56</v>
      </c>
      <c r="D179">
        <v>0.02</v>
      </c>
      <c r="E179">
        <v>0.14019999999999999</v>
      </c>
      <c r="F179">
        <v>0.60919999999999996</v>
      </c>
    </row>
    <row r="180" spans="1:6">
      <c r="A180" t="s">
        <v>1090</v>
      </c>
      <c r="B180" t="s">
        <v>1267</v>
      </c>
      <c r="C180">
        <v>7.56</v>
      </c>
      <c r="D180">
        <v>0.02</v>
      </c>
      <c r="E180">
        <v>0.14019999999999999</v>
      </c>
      <c r="F180">
        <v>0.60919999999999996</v>
      </c>
    </row>
    <row r="181" spans="1:6">
      <c r="A181" t="s">
        <v>1090</v>
      </c>
      <c r="B181" t="s">
        <v>1268</v>
      </c>
      <c r="C181">
        <v>7.56</v>
      </c>
      <c r="D181">
        <v>0.02</v>
      </c>
      <c r="E181">
        <v>0.14019999999999999</v>
      </c>
      <c r="F181">
        <v>0.60919999999999996</v>
      </c>
    </row>
    <row r="182" spans="1:6">
      <c r="A182" t="s">
        <v>1090</v>
      </c>
      <c r="B182" t="s">
        <v>1269</v>
      </c>
      <c r="C182">
        <v>7.56</v>
      </c>
      <c r="D182">
        <v>0.02</v>
      </c>
      <c r="E182">
        <v>0.14019999999999999</v>
      </c>
      <c r="F182">
        <v>0.60919999999999996</v>
      </c>
    </row>
    <row r="183" spans="1:6">
      <c r="A183" t="s">
        <v>1090</v>
      </c>
      <c r="B183" t="s">
        <v>1270</v>
      </c>
      <c r="C183">
        <v>7.56</v>
      </c>
      <c r="D183">
        <v>0.02</v>
      </c>
      <c r="E183">
        <v>0.14019999999999999</v>
      </c>
      <c r="F183">
        <v>0.60919999999999996</v>
      </c>
    </row>
    <row r="184" spans="1:6">
      <c r="A184" t="s">
        <v>1090</v>
      </c>
      <c r="B184" t="s">
        <v>1271</v>
      </c>
      <c r="C184">
        <v>7.56</v>
      </c>
      <c r="D184">
        <v>0.02</v>
      </c>
      <c r="E184">
        <v>0.14019999999999999</v>
      </c>
      <c r="F184">
        <v>0.60919999999999996</v>
      </c>
    </row>
    <row r="185" spans="1:6">
      <c r="A185" t="s">
        <v>1090</v>
      </c>
      <c r="B185" t="s">
        <v>1272</v>
      </c>
      <c r="C185">
        <v>7.56</v>
      </c>
      <c r="D185">
        <v>0.02</v>
      </c>
      <c r="E185">
        <v>0.14019999999999999</v>
      </c>
      <c r="F185">
        <v>0.60919999999999996</v>
      </c>
    </row>
    <row r="186" spans="1:6">
      <c r="A186" t="s">
        <v>1090</v>
      </c>
      <c r="B186" t="s">
        <v>1273</v>
      </c>
      <c r="C186">
        <v>7.56</v>
      </c>
      <c r="D186">
        <v>0.02</v>
      </c>
      <c r="E186">
        <v>0.14019999999999999</v>
      </c>
      <c r="F186">
        <v>0.60919999999999996</v>
      </c>
    </row>
    <row r="187" spans="1:6">
      <c r="A187" t="s">
        <v>1090</v>
      </c>
      <c r="B187" t="s">
        <v>1274</v>
      </c>
      <c r="C187">
        <v>7.56</v>
      </c>
      <c r="D187">
        <v>0.02</v>
      </c>
      <c r="E187">
        <v>0.14019999999999999</v>
      </c>
      <c r="F187">
        <v>0.60919999999999996</v>
      </c>
    </row>
    <row r="188" spans="1:6">
      <c r="A188" t="s">
        <v>1090</v>
      </c>
      <c r="B188" t="s">
        <v>1275</v>
      </c>
      <c r="C188">
        <v>7.56</v>
      </c>
      <c r="D188">
        <v>0.02</v>
      </c>
      <c r="E188">
        <v>0.14019999999999999</v>
      </c>
      <c r="F188">
        <v>0.60919999999999996</v>
      </c>
    </row>
    <row r="189" spans="1:6">
      <c r="A189" t="s">
        <v>1090</v>
      </c>
      <c r="B189" t="s">
        <v>1276</v>
      </c>
      <c r="C189">
        <v>7.56</v>
      </c>
      <c r="D189">
        <v>0.02</v>
      </c>
      <c r="E189">
        <v>0.14019999999999999</v>
      </c>
      <c r="F189">
        <v>0.60919999999999996</v>
      </c>
    </row>
    <row r="190" spans="1:6">
      <c r="A190" t="s">
        <v>1090</v>
      </c>
      <c r="B190" t="s">
        <v>1277</v>
      </c>
      <c r="C190">
        <v>7.56</v>
      </c>
      <c r="D190">
        <v>0.02</v>
      </c>
      <c r="E190">
        <v>0.14019999999999999</v>
      </c>
      <c r="F190">
        <v>0.60919999999999996</v>
      </c>
    </row>
    <row r="191" spans="1:6">
      <c r="A191" t="s">
        <v>1090</v>
      </c>
      <c r="B191" t="s">
        <v>1278</v>
      </c>
      <c r="C191">
        <v>7.56</v>
      </c>
      <c r="D191">
        <v>0.02</v>
      </c>
      <c r="E191">
        <v>0.14019999999999999</v>
      </c>
      <c r="F191">
        <v>0.60919999999999996</v>
      </c>
    </row>
    <row r="192" spans="1:6">
      <c r="A192" t="s">
        <v>1090</v>
      </c>
      <c r="B192" t="s">
        <v>1279</v>
      </c>
      <c r="C192">
        <v>7.56</v>
      </c>
      <c r="D192">
        <v>0.02</v>
      </c>
      <c r="E192">
        <v>0.14019999999999999</v>
      </c>
      <c r="F192">
        <v>0.60919999999999996</v>
      </c>
    </row>
    <row r="193" spans="1:6">
      <c r="A193" t="s">
        <v>1090</v>
      </c>
      <c r="B193" t="s">
        <v>1280</v>
      </c>
      <c r="C193">
        <v>7.56</v>
      </c>
      <c r="D193">
        <v>0.02</v>
      </c>
      <c r="E193">
        <v>0.14019999999999999</v>
      </c>
      <c r="F193">
        <v>0.60919999999999996</v>
      </c>
    </row>
    <row r="194" spans="1:6">
      <c r="A194" t="s">
        <v>1090</v>
      </c>
      <c r="B194" t="s">
        <v>1281</v>
      </c>
      <c r="C194">
        <v>7.56</v>
      </c>
      <c r="D194">
        <v>0.02</v>
      </c>
      <c r="E194">
        <v>0.14019999999999999</v>
      </c>
      <c r="F194">
        <v>0.60919999999999996</v>
      </c>
    </row>
    <row r="195" spans="1:6">
      <c r="A195" t="s">
        <v>1090</v>
      </c>
      <c r="B195" t="s">
        <v>1282</v>
      </c>
      <c r="C195">
        <v>7.56</v>
      </c>
      <c r="D195">
        <v>0.02</v>
      </c>
      <c r="E195">
        <v>0.14019999999999999</v>
      </c>
      <c r="F195">
        <v>0.60919999999999996</v>
      </c>
    </row>
    <row r="196" spans="1:6">
      <c r="A196" t="s">
        <v>1090</v>
      </c>
      <c r="B196" t="s">
        <v>1283</v>
      </c>
      <c r="C196">
        <v>7.56</v>
      </c>
      <c r="D196">
        <v>0.02</v>
      </c>
      <c r="E196">
        <v>0.14019999999999999</v>
      </c>
      <c r="F196">
        <v>0.60919999999999996</v>
      </c>
    </row>
    <row r="197" spans="1:6">
      <c r="A197" t="s">
        <v>1090</v>
      </c>
      <c r="B197" t="s">
        <v>1284</v>
      </c>
      <c r="C197">
        <v>7.56</v>
      </c>
      <c r="D197">
        <v>0.02</v>
      </c>
      <c r="E197">
        <v>0.14019999999999999</v>
      </c>
      <c r="F197">
        <v>0.60919999999999996</v>
      </c>
    </row>
    <row r="198" spans="1:6">
      <c r="A198" t="s">
        <v>1090</v>
      </c>
      <c r="B198" t="s">
        <v>1285</v>
      </c>
      <c r="C198">
        <v>7.56</v>
      </c>
      <c r="D198">
        <v>0.02</v>
      </c>
      <c r="E198">
        <v>0.14019999999999999</v>
      </c>
      <c r="F198">
        <v>0.60919999999999996</v>
      </c>
    </row>
    <row r="199" spans="1:6">
      <c r="A199" t="s">
        <v>1090</v>
      </c>
      <c r="B199" t="s">
        <v>1286</v>
      </c>
      <c r="C199">
        <v>7.56</v>
      </c>
      <c r="D199">
        <v>0.02</v>
      </c>
      <c r="E199">
        <v>0.14019999999999999</v>
      </c>
      <c r="F199">
        <v>0.60919999999999996</v>
      </c>
    </row>
    <row r="200" spans="1:6">
      <c r="A200" t="s">
        <v>1090</v>
      </c>
      <c r="B200" t="s">
        <v>1287</v>
      </c>
      <c r="C200">
        <v>7.56</v>
      </c>
      <c r="D200">
        <v>0.02</v>
      </c>
      <c r="E200">
        <v>0.14019999999999999</v>
      </c>
      <c r="F200">
        <v>0.60919999999999996</v>
      </c>
    </row>
    <row r="201" spans="1:6">
      <c r="A201" t="s">
        <v>1090</v>
      </c>
      <c r="B201" t="s">
        <v>1288</v>
      </c>
      <c r="C201">
        <v>7.56</v>
      </c>
      <c r="D201">
        <v>0.02</v>
      </c>
      <c r="E201">
        <v>0.14019999999999999</v>
      </c>
      <c r="F201">
        <v>0.60919999999999996</v>
      </c>
    </row>
    <row r="202" spans="1:6">
      <c r="A202" t="s">
        <v>1090</v>
      </c>
      <c r="B202" t="s">
        <v>1289</v>
      </c>
      <c r="C202">
        <v>7.56</v>
      </c>
      <c r="D202">
        <v>0.02</v>
      </c>
      <c r="E202">
        <v>0.14019999999999999</v>
      </c>
      <c r="F202">
        <v>0.60919999999999996</v>
      </c>
    </row>
    <row r="203" spans="1:6">
      <c r="A203" t="s">
        <v>1090</v>
      </c>
      <c r="B203" t="s">
        <v>1290</v>
      </c>
      <c r="C203">
        <v>7.56</v>
      </c>
      <c r="D203">
        <v>0.02</v>
      </c>
      <c r="E203">
        <v>0.14019999999999999</v>
      </c>
      <c r="F203">
        <v>0.60919999999999996</v>
      </c>
    </row>
    <row r="204" spans="1:6">
      <c r="A204" t="s">
        <v>1090</v>
      </c>
      <c r="B204" t="s">
        <v>1291</v>
      </c>
      <c r="C204">
        <v>7.56</v>
      </c>
      <c r="D204">
        <v>0.02</v>
      </c>
      <c r="E204">
        <v>0.14019999999999999</v>
      </c>
      <c r="F204">
        <v>0.60919999999999996</v>
      </c>
    </row>
    <row r="205" spans="1:6">
      <c r="A205" t="s">
        <v>1090</v>
      </c>
      <c r="B205" t="s">
        <v>1292</v>
      </c>
      <c r="C205">
        <v>7.56</v>
      </c>
      <c r="D205">
        <v>0.02</v>
      </c>
      <c r="E205">
        <v>0.14019999999999999</v>
      </c>
      <c r="F205">
        <v>0.60919999999999996</v>
      </c>
    </row>
    <row r="206" spans="1:6">
      <c r="A206" t="s">
        <v>1090</v>
      </c>
      <c r="B206" t="s">
        <v>1293</v>
      </c>
      <c r="C206">
        <v>7.56</v>
      </c>
      <c r="D206">
        <v>0.02</v>
      </c>
      <c r="E206">
        <v>0.14019999999999999</v>
      </c>
      <c r="F206">
        <v>0.60919999999999996</v>
      </c>
    </row>
    <row r="207" spans="1:6">
      <c r="A207" t="s">
        <v>1090</v>
      </c>
      <c r="B207" t="s">
        <v>1294</v>
      </c>
      <c r="C207">
        <v>7.56</v>
      </c>
      <c r="D207">
        <v>0.02</v>
      </c>
      <c r="E207">
        <v>0.14019999999999999</v>
      </c>
      <c r="F207">
        <v>0.60919999999999996</v>
      </c>
    </row>
    <row r="208" spans="1:6">
      <c r="A208" t="s">
        <v>1090</v>
      </c>
      <c r="B208" t="s">
        <v>1295</v>
      </c>
      <c r="C208">
        <v>7.56</v>
      </c>
      <c r="D208">
        <v>0.02</v>
      </c>
      <c r="E208">
        <v>0.14019999999999999</v>
      </c>
      <c r="F208">
        <v>0.60919999999999996</v>
      </c>
    </row>
    <row r="209" spans="1:6">
      <c r="A209" t="s">
        <v>1090</v>
      </c>
      <c r="B209" t="s">
        <v>1296</v>
      </c>
      <c r="C209">
        <v>7.56</v>
      </c>
      <c r="D209">
        <v>0.02</v>
      </c>
      <c r="E209">
        <v>0.14019999999999999</v>
      </c>
      <c r="F209">
        <v>0.60919999999999996</v>
      </c>
    </row>
    <row r="210" spans="1:6">
      <c r="A210" t="s">
        <v>1090</v>
      </c>
      <c r="B210" t="s">
        <v>1297</v>
      </c>
      <c r="C210">
        <v>7.56</v>
      </c>
      <c r="D210">
        <v>0.02</v>
      </c>
      <c r="E210">
        <v>0.14019999999999999</v>
      </c>
      <c r="F210">
        <v>0.60919999999999996</v>
      </c>
    </row>
    <row r="211" spans="1:6">
      <c r="A211" t="s">
        <v>1090</v>
      </c>
      <c r="B211" t="s">
        <v>1298</v>
      </c>
      <c r="C211">
        <v>7.56</v>
      </c>
      <c r="D211">
        <v>0.02</v>
      </c>
      <c r="E211">
        <v>0.14019999999999999</v>
      </c>
      <c r="F211">
        <v>0.60919999999999996</v>
      </c>
    </row>
    <row r="212" spans="1:6">
      <c r="A212" t="s">
        <v>1090</v>
      </c>
      <c r="B212" t="s">
        <v>1299</v>
      </c>
      <c r="C212">
        <v>7.56</v>
      </c>
      <c r="D212">
        <v>0.02</v>
      </c>
      <c r="E212">
        <v>0.14019999999999999</v>
      </c>
      <c r="F212">
        <v>0.60919999999999996</v>
      </c>
    </row>
    <row r="213" spans="1:6">
      <c r="A213" t="s">
        <v>1090</v>
      </c>
      <c r="B213" t="s">
        <v>1300</v>
      </c>
      <c r="C213">
        <v>7.56</v>
      </c>
      <c r="D213">
        <v>0.02</v>
      </c>
      <c r="E213">
        <v>0.14019999999999999</v>
      </c>
      <c r="F213">
        <v>0.60919999999999996</v>
      </c>
    </row>
    <row r="214" spans="1:6">
      <c r="A214" t="s">
        <v>1090</v>
      </c>
      <c r="B214" t="s">
        <v>1301</v>
      </c>
      <c r="C214">
        <v>7.56</v>
      </c>
      <c r="D214">
        <v>0.02</v>
      </c>
      <c r="E214">
        <v>0.14019999999999999</v>
      </c>
      <c r="F214">
        <v>0.60919999999999996</v>
      </c>
    </row>
    <row r="215" spans="1:6">
      <c r="A215" t="s">
        <v>1090</v>
      </c>
      <c r="B215" t="s">
        <v>1302</v>
      </c>
      <c r="C215">
        <v>7.56</v>
      </c>
      <c r="D215">
        <v>0.02</v>
      </c>
      <c r="E215">
        <v>0.14019999999999999</v>
      </c>
      <c r="F215">
        <v>0.60919999999999996</v>
      </c>
    </row>
    <row r="216" spans="1:6">
      <c r="A216" t="s">
        <v>1090</v>
      </c>
      <c r="B216" t="s">
        <v>1303</v>
      </c>
      <c r="C216">
        <v>7.56</v>
      </c>
      <c r="D216">
        <v>0.02</v>
      </c>
      <c r="E216">
        <v>0.14019999999999999</v>
      </c>
      <c r="F216">
        <v>0.60919999999999996</v>
      </c>
    </row>
    <row r="217" spans="1:6">
      <c r="A217" t="s">
        <v>1090</v>
      </c>
      <c r="B217" t="s">
        <v>1304</v>
      </c>
      <c r="C217">
        <v>7.56</v>
      </c>
      <c r="D217">
        <v>0.02</v>
      </c>
      <c r="E217">
        <v>0.14019999999999999</v>
      </c>
      <c r="F217">
        <v>0.60919999999999996</v>
      </c>
    </row>
    <row r="218" spans="1:6">
      <c r="A218" t="s">
        <v>1090</v>
      </c>
      <c r="B218" t="s">
        <v>1305</v>
      </c>
      <c r="C218">
        <v>7.56</v>
      </c>
      <c r="D218">
        <v>0.02</v>
      </c>
      <c r="E218">
        <v>0.14019999999999999</v>
      </c>
      <c r="F218">
        <v>0.60919999999999996</v>
      </c>
    </row>
    <row r="219" spans="1:6">
      <c r="A219" t="s">
        <v>1090</v>
      </c>
      <c r="B219" t="s">
        <v>1306</v>
      </c>
      <c r="C219">
        <v>7.56</v>
      </c>
      <c r="D219">
        <v>0.02</v>
      </c>
      <c r="E219">
        <v>0.14019999999999999</v>
      </c>
      <c r="F219">
        <v>0.60919999999999996</v>
      </c>
    </row>
    <row r="220" spans="1:6">
      <c r="A220" t="s">
        <v>1090</v>
      </c>
      <c r="B220" t="s">
        <v>1307</v>
      </c>
      <c r="C220">
        <v>7.56</v>
      </c>
      <c r="D220">
        <v>0.02</v>
      </c>
      <c r="E220">
        <v>0.14019999999999999</v>
      </c>
      <c r="F220">
        <v>0.60919999999999996</v>
      </c>
    </row>
    <row r="221" spans="1:6">
      <c r="A221" t="s">
        <v>1090</v>
      </c>
      <c r="B221" t="s">
        <v>1308</v>
      </c>
      <c r="C221">
        <v>7.56</v>
      </c>
      <c r="D221">
        <v>0.02</v>
      </c>
      <c r="E221">
        <v>0.14019999999999999</v>
      </c>
      <c r="F221">
        <v>0.60919999999999996</v>
      </c>
    </row>
    <row r="222" spans="1:6">
      <c r="A222" t="s">
        <v>1090</v>
      </c>
      <c r="B222" t="s">
        <v>1309</v>
      </c>
      <c r="C222">
        <v>7.56</v>
      </c>
      <c r="D222">
        <v>0.02</v>
      </c>
      <c r="E222">
        <v>0.14019999999999999</v>
      </c>
      <c r="F222">
        <v>0.60919999999999996</v>
      </c>
    </row>
    <row r="223" spans="1:6">
      <c r="A223" t="s">
        <v>1090</v>
      </c>
      <c r="B223" t="s">
        <v>1310</v>
      </c>
      <c r="C223">
        <v>7.56</v>
      </c>
      <c r="D223">
        <v>0.02</v>
      </c>
      <c r="E223">
        <v>0.14019999999999999</v>
      </c>
      <c r="F223">
        <v>0.60919999999999996</v>
      </c>
    </row>
    <row r="224" spans="1:6">
      <c r="A224" t="s">
        <v>1090</v>
      </c>
      <c r="B224" t="s">
        <v>1311</v>
      </c>
      <c r="C224">
        <v>7.56</v>
      </c>
      <c r="D224">
        <v>0.02</v>
      </c>
      <c r="E224">
        <v>0.14019999999999999</v>
      </c>
      <c r="F224">
        <v>0.60919999999999996</v>
      </c>
    </row>
    <row r="225" spans="1:6">
      <c r="A225" t="s">
        <v>1090</v>
      </c>
      <c r="B225" t="s">
        <v>1312</v>
      </c>
      <c r="C225">
        <v>7.56</v>
      </c>
      <c r="D225">
        <v>0.02</v>
      </c>
      <c r="E225">
        <v>0.14019999999999999</v>
      </c>
      <c r="F225">
        <v>0.60919999999999996</v>
      </c>
    </row>
    <row r="226" spans="1:6">
      <c r="A226" t="s">
        <v>1090</v>
      </c>
      <c r="B226" t="s">
        <v>1313</v>
      </c>
      <c r="C226">
        <v>7.56</v>
      </c>
      <c r="D226">
        <v>0.02</v>
      </c>
      <c r="E226">
        <v>0.14019999999999999</v>
      </c>
      <c r="F226">
        <v>0.60919999999999996</v>
      </c>
    </row>
    <row r="227" spans="1:6">
      <c r="A227" t="s">
        <v>1090</v>
      </c>
      <c r="B227" t="s">
        <v>1314</v>
      </c>
      <c r="C227">
        <v>7.56</v>
      </c>
      <c r="D227">
        <v>0.02</v>
      </c>
      <c r="E227">
        <v>0.14019999999999999</v>
      </c>
      <c r="F227">
        <v>0.60919999999999996</v>
      </c>
    </row>
    <row r="228" spans="1:6">
      <c r="A228" t="s">
        <v>1090</v>
      </c>
      <c r="B228" t="s">
        <v>1315</v>
      </c>
      <c r="C228">
        <v>7.56</v>
      </c>
      <c r="D228">
        <v>0.02</v>
      </c>
      <c r="E228">
        <v>0.14019999999999999</v>
      </c>
      <c r="F228">
        <v>0.60919999999999996</v>
      </c>
    </row>
    <row r="229" spans="1:6">
      <c r="A229" t="s">
        <v>1090</v>
      </c>
      <c r="B229" t="s">
        <v>1316</v>
      </c>
      <c r="C229">
        <v>7.56</v>
      </c>
      <c r="D229">
        <v>0.02</v>
      </c>
      <c r="E229">
        <v>0.14019999999999999</v>
      </c>
      <c r="F229">
        <v>0.60919999999999996</v>
      </c>
    </row>
    <row r="230" spans="1:6">
      <c r="A230" t="s">
        <v>1090</v>
      </c>
      <c r="B230" t="s">
        <v>1317</v>
      </c>
      <c r="C230">
        <v>7.56</v>
      </c>
      <c r="D230">
        <v>0.02</v>
      </c>
      <c r="E230">
        <v>0.14019999999999999</v>
      </c>
      <c r="F230">
        <v>0.60919999999999996</v>
      </c>
    </row>
    <row r="231" spans="1:6">
      <c r="A231" t="s">
        <v>1090</v>
      </c>
      <c r="B231" t="s">
        <v>1318</v>
      </c>
      <c r="C231">
        <v>7.56</v>
      </c>
      <c r="D231">
        <v>0.02</v>
      </c>
      <c r="E231">
        <v>0.14019999999999999</v>
      </c>
      <c r="F231">
        <v>0.60919999999999996</v>
      </c>
    </row>
    <row r="232" spans="1:6">
      <c r="A232" t="s">
        <v>1090</v>
      </c>
      <c r="B232" t="s">
        <v>1319</v>
      </c>
      <c r="C232">
        <v>7.56</v>
      </c>
      <c r="D232">
        <v>0.02</v>
      </c>
      <c r="E232">
        <v>0.14019999999999999</v>
      </c>
      <c r="F232">
        <v>0.60919999999999996</v>
      </c>
    </row>
    <row r="233" spans="1:6">
      <c r="A233" t="s">
        <v>1090</v>
      </c>
      <c r="B233" t="s">
        <v>1320</v>
      </c>
      <c r="C233">
        <v>7.56</v>
      </c>
      <c r="D233">
        <v>0.02</v>
      </c>
      <c r="E233">
        <v>0.14019999999999999</v>
      </c>
      <c r="F233">
        <v>0.60919999999999996</v>
      </c>
    </row>
    <row r="234" spans="1:6">
      <c r="A234" t="s">
        <v>1090</v>
      </c>
      <c r="B234" t="s">
        <v>1321</v>
      </c>
      <c r="C234">
        <v>7.56</v>
      </c>
      <c r="D234">
        <v>0.02</v>
      </c>
      <c r="E234">
        <v>0.14019999999999999</v>
      </c>
      <c r="F234">
        <v>0.60919999999999996</v>
      </c>
    </row>
    <row r="235" spans="1:6">
      <c r="A235" t="s">
        <v>1090</v>
      </c>
      <c r="B235" t="s">
        <v>1322</v>
      </c>
      <c r="C235">
        <v>7.56</v>
      </c>
      <c r="D235">
        <v>0.02</v>
      </c>
      <c r="E235">
        <v>0.14019999999999999</v>
      </c>
      <c r="F235">
        <v>0.60919999999999996</v>
      </c>
    </row>
    <row r="236" spans="1:6">
      <c r="A236" t="s">
        <v>1090</v>
      </c>
      <c r="B236" t="s">
        <v>1323</v>
      </c>
      <c r="C236">
        <v>7.56</v>
      </c>
      <c r="D236">
        <v>0.02</v>
      </c>
      <c r="E236">
        <v>0.14019999999999999</v>
      </c>
      <c r="F236">
        <v>0.60919999999999996</v>
      </c>
    </row>
    <row r="237" spans="1:6">
      <c r="A237" t="s">
        <v>1090</v>
      </c>
      <c r="B237" t="s">
        <v>1324</v>
      </c>
      <c r="C237">
        <v>7.56</v>
      </c>
      <c r="D237">
        <v>0.02</v>
      </c>
      <c r="E237">
        <v>0.14019999999999999</v>
      </c>
      <c r="F237">
        <v>0.60919999999999996</v>
      </c>
    </row>
    <row r="238" spans="1:6">
      <c r="A238" t="s">
        <v>1090</v>
      </c>
      <c r="B238" t="s">
        <v>1325</v>
      </c>
      <c r="C238">
        <v>7.56</v>
      </c>
      <c r="D238">
        <v>0.02</v>
      </c>
      <c r="E238">
        <v>0.14019999999999999</v>
      </c>
      <c r="F238">
        <v>0.60919999999999996</v>
      </c>
    </row>
    <row r="239" spans="1:6">
      <c r="A239" t="s">
        <v>1090</v>
      </c>
      <c r="B239" t="s">
        <v>1326</v>
      </c>
      <c r="C239">
        <v>7.56</v>
      </c>
      <c r="D239">
        <v>0.02</v>
      </c>
      <c r="E239">
        <v>0.14019999999999999</v>
      </c>
      <c r="F239">
        <v>0.60919999999999996</v>
      </c>
    </row>
    <row r="240" spans="1:6">
      <c r="A240" t="s">
        <v>1090</v>
      </c>
      <c r="B240" t="s">
        <v>1327</v>
      </c>
      <c r="C240">
        <v>7.56</v>
      </c>
      <c r="D240">
        <v>0.02</v>
      </c>
      <c r="E240">
        <v>0.14019999999999999</v>
      </c>
      <c r="F240">
        <v>0.60919999999999996</v>
      </c>
    </row>
    <row r="241" spans="1:6">
      <c r="A241" t="s">
        <v>1090</v>
      </c>
      <c r="B241" t="s">
        <v>1328</v>
      </c>
      <c r="C241">
        <v>7.56</v>
      </c>
      <c r="D241">
        <v>0.02</v>
      </c>
      <c r="E241">
        <v>0.14019999999999999</v>
      </c>
      <c r="F241">
        <v>0.60919999999999996</v>
      </c>
    </row>
    <row r="242" spans="1:6">
      <c r="A242" t="s">
        <v>1090</v>
      </c>
      <c r="B242" t="s">
        <v>1329</v>
      </c>
      <c r="C242">
        <v>7.56</v>
      </c>
      <c r="D242">
        <v>0.02</v>
      </c>
      <c r="E242">
        <v>0.14019999999999999</v>
      </c>
      <c r="F242">
        <v>0.60919999999999996</v>
      </c>
    </row>
    <row r="243" spans="1:6">
      <c r="A243" t="s">
        <v>1090</v>
      </c>
      <c r="B243" t="s">
        <v>1330</v>
      </c>
      <c r="C243">
        <v>7.56</v>
      </c>
      <c r="D243">
        <v>0.02</v>
      </c>
      <c r="E243">
        <v>0.14019999999999999</v>
      </c>
      <c r="F243">
        <v>0.60919999999999996</v>
      </c>
    </row>
    <row r="244" spans="1:6">
      <c r="A244" t="s">
        <v>1090</v>
      </c>
      <c r="B244" t="s">
        <v>1331</v>
      </c>
      <c r="C244">
        <v>7.56</v>
      </c>
      <c r="D244">
        <v>0.02</v>
      </c>
      <c r="E244">
        <v>0.14019999999999999</v>
      </c>
      <c r="F244">
        <v>0.60919999999999996</v>
      </c>
    </row>
    <row r="245" spans="1:6">
      <c r="A245" t="s">
        <v>1090</v>
      </c>
      <c r="B245" t="s">
        <v>1332</v>
      </c>
      <c r="C245">
        <v>7.56</v>
      </c>
      <c r="D245">
        <v>0.02</v>
      </c>
      <c r="E245">
        <v>0.14019999999999999</v>
      </c>
      <c r="F245">
        <v>0.60919999999999996</v>
      </c>
    </row>
    <row r="246" spans="1:6">
      <c r="A246" t="s">
        <v>1090</v>
      </c>
      <c r="B246" t="s">
        <v>1333</v>
      </c>
      <c r="C246">
        <v>7.56</v>
      </c>
      <c r="D246">
        <v>0.02</v>
      </c>
      <c r="E246">
        <v>0.14019999999999999</v>
      </c>
      <c r="F246">
        <v>0.60919999999999996</v>
      </c>
    </row>
    <row r="247" spans="1:6">
      <c r="A247" t="s">
        <v>1090</v>
      </c>
      <c r="B247" t="s">
        <v>1334</v>
      </c>
      <c r="C247">
        <v>7.56</v>
      </c>
      <c r="D247">
        <v>0.02</v>
      </c>
      <c r="E247">
        <v>0.14019999999999999</v>
      </c>
      <c r="F247">
        <v>0.60919999999999996</v>
      </c>
    </row>
    <row r="248" spans="1:6">
      <c r="A248" t="s">
        <v>1090</v>
      </c>
      <c r="B248" t="s">
        <v>1335</v>
      </c>
      <c r="C248">
        <v>7.56</v>
      </c>
      <c r="D248">
        <v>0.02</v>
      </c>
      <c r="E248">
        <v>0.14019999999999999</v>
      </c>
      <c r="F248">
        <v>0.60919999999999996</v>
      </c>
    </row>
    <row r="249" spans="1:6">
      <c r="A249" t="s">
        <v>1090</v>
      </c>
      <c r="B249" t="s">
        <v>1336</v>
      </c>
      <c r="C249">
        <v>7.56</v>
      </c>
      <c r="D249">
        <v>0.02</v>
      </c>
      <c r="E249">
        <v>0.14019999999999999</v>
      </c>
      <c r="F249">
        <v>0.60919999999999996</v>
      </c>
    </row>
    <row r="250" spans="1:6">
      <c r="A250" t="s">
        <v>1090</v>
      </c>
      <c r="B250" t="s">
        <v>1337</v>
      </c>
      <c r="C250">
        <v>7.56</v>
      </c>
      <c r="D250">
        <v>0.02</v>
      </c>
      <c r="E250">
        <v>0.14019999999999999</v>
      </c>
      <c r="F250">
        <v>0.60919999999999996</v>
      </c>
    </row>
    <row r="251" spans="1:6">
      <c r="A251" t="s">
        <v>1090</v>
      </c>
      <c r="B251" t="s">
        <v>1338</v>
      </c>
      <c r="C251">
        <v>7.56</v>
      </c>
      <c r="D251">
        <v>0.02</v>
      </c>
      <c r="E251">
        <v>0.14019999999999999</v>
      </c>
      <c r="F251">
        <v>0.60919999999999996</v>
      </c>
    </row>
    <row r="252" spans="1:6">
      <c r="A252" t="s">
        <v>1090</v>
      </c>
      <c r="B252" t="s">
        <v>1339</v>
      </c>
      <c r="C252">
        <v>7.56</v>
      </c>
      <c r="D252">
        <v>0.02</v>
      </c>
      <c r="E252">
        <v>0.14019999999999999</v>
      </c>
      <c r="F252">
        <v>0.60919999999999996</v>
      </c>
    </row>
    <row r="253" spans="1:6">
      <c r="A253" t="s">
        <v>1090</v>
      </c>
      <c r="B253" t="s">
        <v>1340</v>
      </c>
      <c r="C253">
        <v>7.56</v>
      </c>
      <c r="D253">
        <v>0.02</v>
      </c>
      <c r="E253">
        <v>0.14019999999999999</v>
      </c>
      <c r="F253">
        <v>0.60919999999999996</v>
      </c>
    </row>
    <row r="254" spans="1:6">
      <c r="A254" t="s">
        <v>1090</v>
      </c>
      <c r="B254" t="s">
        <v>1341</v>
      </c>
      <c r="C254">
        <v>7.56</v>
      </c>
      <c r="D254">
        <v>0.02</v>
      </c>
      <c r="E254">
        <v>0.14019999999999999</v>
      </c>
      <c r="F254">
        <v>0.60919999999999996</v>
      </c>
    </row>
    <row r="255" spans="1:6">
      <c r="A255" t="s">
        <v>1090</v>
      </c>
      <c r="B255" t="s">
        <v>1342</v>
      </c>
      <c r="C255">
        <v>7.56</v>
      </c>
      <c r="D255">
        <v>0.02</v>
      </c>
      <c r="E255">
        <v>0.14019999999999999</v>
      </c>
      <c r="F255">
        <v>0.60919999999999996</v>
      </c>
    </row>
    <row r="256" spans="1:6">
      <c r="A256" t="s">
        <v>1090</v>
      </c>
      <c r="B256" t="s">
        <v>1343</v>
      </c>
      <c r="C256">
        <v>7.56</v>
      </c>
      <c r="D256">
        <v>0.02</v>
      </c>
      <c r="E256">
        <v>0.14019999999999999</v>
      </c>
      <c r="F256">
        <v>0.60919999999999996</v>
      </c>
    </row>
    <row r="257" spans="1:6">
      <c r="A257" t="s">
        <v>1090</v>
      </c>
      <c r="B257" t="s">
        <v>1344</v>
      </c>
      <c r="C257">
        <v>7.56</v>
      </c>
      <c r="D257">
        <v>0.02</v>
      </c>
      <c r="E257">
        <v>0.14019999999999999</v>
      </c>
      <c r="F257">
        <v>0.60919999999999996</v>
      </c>
    </row>
    <row r="258" spans="1:6">
      <c r="A258" t="s">
        <v>1090</v>
      </c>
      <c r="B258" t="s">
        <v>1345</v>
      </c>
      <c r="C258">
        <v>7.56</v>
      </c>
      <c r="D258">
        <v>0.02</v>
      </c>
      <c r="E258">
        <v>0.14019999999999999</v>
      </c>
      <c r="F258">
        <v>0.60919999999999996</v>
      </c>
    </row>
    <row r="259" spans="1:6">
      <c r="A259" t="s">
        <v>1090</v>
      </c>
      <c r="B259" t="s">
        <v>1346</v>
      </c>
      <c r="C259">
        <v>7.56</v>
      </c>
      <c r="D259">
        <v>0.02</v>
      </c>
      <c r="E259">
        <v>0.14019999999999999</v>
      </c>
      <c r="F259">
        <v>0.60919999999999996</v>
      </c>
    </row>
    <row r="260" spans="1:6">
      <c r="A260" t="s">
        <v>1090</v>
      </c>
      <c r="B260" t="s">
        <v>1347</v>
      </c>
      <c r="C260">
        <v>7.56</v>
      </c>
      <c r="D260">
        <v>0.02</v>
      </c>
      <c r="E260">
        <v>0.14019999999999999</v>
      </c>
      <c r="F260">
        <v>0.60919999999999996</v>
      </c>
    </row>
    <row r="261" spans="1:6">
      <c r="A261" t="s">
        <v>1090</v>
      </c>
      <c r="B261" t="s">
        <v>1348</v>
      </c>
      <c r="C261">
        <v>7.56</v>
      </c>
      <c r="D261">
        <v>0.02</v>
      </c>
      <c r="E261">
        <v>0.14019999999999999</v>
      </c>
      <c r="F261">
        <v>0.60919999999999996</v>
      </c>
    </row>
    <row r="262" spans="1:6">
      <c r="A262" t="s">
        <v>1090</v>
      </c>
      <c r="B262" t="s">
        <v>1349</v>
      </c>
      <c r="C262">
        <v>7.56</v>
      </c>
      <c r="D262">
        <v>0.02</v>
      </c>
      <c r="E262">
        <v>0.14019999999999999</v>
      </c>
      <c r="F262">
        <v>0.60919999999999996</v>
      </c>
    </row>
    <row r="263" spans="1:6">
      <c r="A263" t="s">
        <v>1090</v>
      </c>
      <c r="B263" t="s">
        <v>1350</v>
      </c>
      <c r="C263">
        <v>7.56</v>
      </c>
      <c r="D263">
        <v>0.02</v>
      </c>
      <c r="E263">
        <v>0.14019999999999999</v>
      </c>
      <c r="F263">
        <v>0.60919999999999996</v>
      </c>
    </row>
    <row r="264" spans="1:6">
      <c r="A264" t="s">
        <v>1090</v>
      </c>
      <c r="B264" t="s">
        <v>1351</v>
      </c>
      <c r="C264">
        <v>7.56</v>
      </c>
      <c r="D264">
        <v>0.02</v>
      </c>
      <c r="E264">
        <v>0.14019999999999999</v>
      </c>
      <c r="F264">
        <v>0.60919999999999996</v>
      </c>
    </row>
    <row r="265" spans="1:6">
      <c r="A265" t="s">
        <v>1090</v>
      </c>
      <c r="B265" t="s">
        <v>1352</v>
      </c>
      <c r="C265">
        <v>7.56</v>
      </c>
      <c r="D265">
        <v>0.02</v>
      </c>
      <c r="E265">
        <v>0.14019999999999999</v>
      </c>
      <c r="F265">
        <v>0.60919999999999996</v>
      </c>
    </row>
    <row r="266" spans="1:6">
      <c r="A266" t="s">
        <v>1090</v>
      </c>
      <c r="B266" t="s">
        <v>1353</v>
      </c>
      <c r="C266">
        <v>7.56</v>
      </c>
      <c r="D266">
        <v>0.02</v>
      </c>
      <c r="E266">
        <v>0.14019999999999999</v>
      </c>
      <c r="F266">
        <v>0.60919999999999996</v>
      </c>
    </row>
    <row r="267" spans="1:6">
      <c r="A267" t="s">
        <v>1090</v>
      </c>
      <c r="B267" t="s">
        <v>1354</v>
      </c>
      <c r="C267">
        <v>7.56</v>
      </c>
      <c r="D267">
        <v>0.02</v>
      </c>
      <c r="E267">
        <v>0.14019999999999999</v>
      </c>
      <c r="F267">
        <v>0.60919999999999996</v>
      </c>
    </row>
    <row r="268" spans="1:6">
      <c r="A268" t="s">
        <v>1090</v>
      </c>
      <c r="B268" t="s">
        <v>1355</v>
      </c>
      <c r="C268">
        <v>7.56</v>
      </c>
      <c r="D268">
        <v>0.02</v>
      </c>
      <c r="E268">
        <v>0.14019999999999999</v>
      </c>
      <c r="F268">
        <v>0.60919999999999996</v>
      </c>
    </row>
    <row r="269" spans="1:6">
      <c r="A269" t="s">
        <v>1090</v>
      </c>
      <c r="B269" t="s">
        <v>1356</v>
      </c>
      <c r="C269">
        <v>7.56</v>
      </c>
      <c r="D269">
        <v>0.02</v>
      </c>
      <c r="E269">
        <v>0.14019999999999999</v>
      </c>
      <c r="F269">
        <v>0.60919999999999996</v>
      </c>
    </row>
    <row r="270" spans="1:6">
      <c r="A270" t="s">
        <v>1090</v>
      </c>
      <c r="B270" t="s">
        <v>1357</v>
      </c>
      <c r="C270">
        <v>7.56</v>
      </c>
      <c r="D270">
        <v>0.02</v>
      </c>
      <c r="E270">
        <v>0.14019999999999999</v>
      </c>
      <c r="F270">
        <v>0.60919999999999996</v>
      </c>
    </row>
    <row r="271" spans="1:6">
      <c r="A271" t="s">
        <v>1090</v>
      </c>
      <c r="B271" t="s">
        <v>1358</v>
      </c>
      <c r="C271">
        <v>7.56</v>
      </c>
      <c r="D271">
        <v>0.02</v>
      </c>
      <c r="E271">
        <v>0.14019999999999999</v>
      </c>
      <c r="F271">
        <v>0.60919999999999996</v>
      </c>
    </row>
    <row r="272" spans="1:6">
      <c r="A272" t="s">
        <v>1090</v>
      </c>
      <c r="B272" t="s">
        <v>1359</v>
      </c>
      <c r="C272">
        <v>7.56</v>
      </c>
      <c r="D272">
        <v>0.02</v>
      </c>
      <c r="E272">
        <v>0.14019999999999999</v>
      </c>
      <c r="F272">
        <v>0.60919999999999996</v>
      </c>
    </row>
    <row r="273" spans="1:6">
      <c r="A273" t="s">
        <v>1090</v>
      </c>
      <c r="B273" t="s">
        <v>1360</v>
      </c>
      <c r="C273">
        <v>7.56</v>
      </c>
      <c r="D273">
        <v>0.02</v>
      </c>
      <c r="E273">
        <v>0.14019999999999999</v>
      </c>
      <c r="F273">
        <v>0.60919999999999996</v>
      </c>
    </row>
    <row r="274" spans="1:6">
      <c r="A274" t="s">
        <v>1090</v>
      </c>
      <c r="B274" t="s">
        <v>1361</v>
      </c>
      <c r="C274">
        <v>7.56</v>
      </c>
      <c r="D274">
        <v>0.02</v>
      </c>
      <c r="E274">
        <v>0.14019999999999999</v>
      </c>
      <c r="F274">
        <v>0.60919999999999996</v>
      </c>
    </row>
    <row r="275" spans="1:6">
      <c r="A275" t="s">
        <v>1090</v>
      </c>
      <c r="B275" t="s">
        <v>1362</v>
      </c>
      <c r="C275">
        <v>7.56</v>
      </c>
      <c r="D275">
        <v>0.02</v>
      </c>
      <c r="E275">
        <v>0.14019999999999999</v>
      </c>
      <c r="F275">
        <v>0.60919999999999996</v>
      </c>
    </row>
    <row r="276" spans="1:6">
      <c r="A276" t="s">
        <v>1090</v>
      </c>
      <c r="B276" t="s">
        <v>1363</v>
      </c>
      <c r="C276">
        <v>7.56</v>
      </c>
      <c r="D276">
        <v>0.02</v>
      </c>
      <c r="E276">
        <v>0.14019999999999999</v>
      </c>
      <c r="F276">
        <v>0.60919999999999996</v>
      </c>
    </row>
    <row r="277" spans="1:6">
      <c r="A277" t="s">
        <v>1090</v>
      </c>
      <c r="B277" t="s">
        <v>1364</v>
      </c>
      <c r="C277">
        <v>7.56</v>
      </c>
      <c r="D277">
        <v>0.02</v>
      </c>
      <c r="E277">
        <v>0.14019999999999999</v>
      </c>
      <c r="F277">
        <v>0.60919999999999996</v>
      </c>
    </row>
    <row r="278" spans="1:6">
      <c r="A278" t="s">
        <v>1090</v>
      </c>
      <c r="B278" t="s">
        <v>1365</v>
      </c>
      <c r="C278">
        <v>7.56</v>
      </c>
      <c r="D278">
        <v>0.02</v>
      </c>
      <c r="E278">
        <v>0.14019999999999999</v>
      </c>
      <c r="F278">
        <v>0.60919999999999996</v>
      </c>
    </row>
    <row r="279" spans="1:6">
      <c r="A279" t="s">
        <v>1090</v>
      </c>
      <c r="B279" t="s">
        <v>1366</v>
      </c>
      <c r="C279">
        <v>7.56</v>
      </c>
      <c r="D279">
        <v>0.02</v>
      </c>
      <c r="E279">
        <v>0.14019999999999999</v>
      </c>
      <c r="F279">
        <v>0.60919999999999996</v>
      </c>
    </row>
    <row r="280" spans="1:6">
      <c r="A280" t="s">
        <v>1090</v>
      </c>
      <c r="B280" t="s">
        <v>1367</v>
      </c>
      <c r="C280">
        <v>7.56</v>
      </c>
      <c r="D280">
        <v>0.02</v>
      </c>
      <c r="E280">
        <v>0.14019999999999999</v>
      </c>
      <c r="F280">
        <v>0.60919999999999996</v>
      </c>
    </row>
    <row r="281" spans="1:6">
      <c r="A281" t="s">
        <v>1090</v>
      </c>
      <c r="B281" t="s">
        <v>1368</v>
      </c>
      <c r="C281">
        <v>7.56</v>
      </c>
      <c r="D281">
        <v>0.02</v>
      </c>
      <c r="E281">
        <v>0.14019999999999999</v>
      </c>
      <c r="F281">
        <v>0.60919999999999996</v>
      </c>
    </row>
    <row r="282" spans="1:6">
      <c r="A282" t="s">
        <v>1090</v>
      </c>
      <c r="B282" t="s">
        <v>1369</v>
      </c>
      <c r="C282">
        <v>7.56</v>
      </c>
      <c r="D282">
        <v>0.02</v>
      </c>
      <c r="E282">
        <v>0.14019999999999999</v>
      </c>
      <c r="F282">
        <v>0.60919999999999996</v>
      </c>
    </row>
    <row r="283" spans="1:6">
      <c r="A283" t="s">
        <v>1090</v>
      </c>
      <c r="B283" t="s">
        <v>1370</v>
      </c>
      <c r="C283">
        <v>7.56</v>
      </c>
      <c r="D283">
        <v>0.02</v>
      </c>
      <c r="E283">
        <v>0.14019999999999999</v>
      </c>
      <c r="F283">
        <v>0.60919999999999996</v>
      </c>
    </row>
    <row r="284" spans="1:6">
      <c r="A284" t="s">
        <v>1090</v>
      </c>
      <c r="B284" t="s">
        <v>1371</v>
      </c>
      <c r="C284">
        <v>7.56</v>
      </c>
      <c r="D284">
        <v>0.02</v>
      </c>
      <c r="E284">
        <v>0.14019999999999999</v>
      </c>
      <c r="F284">
        <v>0.60919999999999996</v>
      </c>
    </row>
    <row r="285" spans="1:6">
      <c r="A285" t="s">
        <v>1090</v>
      </c>
      <c r="B285" t="s">
        <v>1372</v>
      </c>
      <c r="C285">
        <v>7.56</v>
      </c>
      <c r="D285">
        <v>0.02</v>
      </c>
      <c r="E285">
        <v>0.14019999999999999</v>
      </c>
      <c r="F285">
        <v>0.60919999999999996</v>
      </c>
    </row>
    <row r="286" spans="1:6">
      <c r="A286" t="s">
        <v>1090</v>
      </c>
      <c r="B286" t="s">
        <v>1373</v>
      </c>
      <c r="C286">
        <v>7.56</v>
      </c>
      <c r="D286">
        <v>0.02</v>
      </c>
      <c r="E286">
        <v>0.14019999999999999</v>
      </c>
      <c r="F286">
        <v>0.60919999999999996</v>
      </c>
    </row>
    <row r="287" spans="1:6">
      <c r="A287" t="s">
        <v>1090</v>
      </c>
      <c r="B287" t="s">
        <v>1374</v>
      </c>
      <c r="C287">
        <v>7.56</v>
      </c>
      <c r="D287">
        <v>0.02</v>
      </c>
      <c r="E287">
        <v>0.14019999999999999</v>
      </c>
      <c r="F287">
        <v>0.60919999999999996</v>
      </c>
    </row>
    <row r="288" spans="1:6">
      <c r="A288" t="s">
        <v>1090</v>
      </c>
      <c r="B288" t="s">
        <v>1375</v>
      </c>
      <c r="C288">
        <v>7.56</v>
      </c>
      <c r="D288">
        <v>0.02</v>
      </c>
      <c r="E288">
        <v>0.14019999999999999</v>
      </c>
      <c r="F288">
        <v>0.60919999999999996</v>
      </c>
    </row>
    <row r="289" spans="1:6">
      <c r="A289" t="s">
        <v>1090</v>
      </c>
      <c r="B289" t="s">
        <v>1376</v>
      </c>
      <c r="C289">
        <v>7.56</v>
      </c>
      <c r="D289">
        <v>0.02</v>
      </c>
      <c r="E289">
        <v>0.14019999999999999</v>
      </c>
      <c r="F289">
        <v>0.60919999999999996</v>
      </c>
    </row>
    <row r="290" spans="1:6">
      <c r="A290" t="s">
        <v>1090</v>
      </c>
      <c r="B290" t="s">
        <v>1377</v>
      </c>
      <c r="C290">
        <v>7.56</v>
      </c>
      <c r="D290">
        <v>0.02</v>
      </c>
      <c r="E290">
        <v>0.14019999999999999</v>
      </c>
      <c r="F290">
        <v>0.60919999999999996</v>
      </c>
    </row>
    <row r="291" spans="1:6">
      <c r="A291" t="s">
        <v>1090</v>
      </c>
      <c r="B291" t="s">
        <v>1378</v>
      </c>
      <c r="C291">
        <v>7.56</v>
      </c>
      <c r="D291">
        <v>0.02</v>
      </c>
      <c r="E291">
        <v>0.14019999999999999</v>
      </c>
      <c r="F291">
        <v>0.60919999999999996</v>
      </c>
    </row>
    <row r="292" spans="1:6">
      <c r="A292" t="s">
        <v>1090</v>
      </c>
      <c r="B292" t="s">
        <v>1379</v>
      </c>
      <c r="C292">
        <v>7.56</v>
      </c>
      <c r="D292">
        <v>0.02</v>
      </c>
      <c r="E292">
        <v>0.14019999999999999</v>
      </c>
      <c r="F292">
        <v>0.60919999999999996</v>
      </c>
    </row>
    <row r="293" spans="1:6">
      <c r="A293" t="s">
        <v>1090</v>
      </c>
      <c r="B293" t="s">
        <v>1380</v>
      </c>
      <c r="C293">
        <v>7.56</v>
      </c>
      <c r="D293">
        <v>0.02</v>
      </c>
      <c r="E293">
        <v>0.14019999999999999</v>
      </c>
      <c r="F293">
        <v>0.60919999999999996</v>
      </c>
    </row>
    <row r="294" spans="1:6">
      <c r="A294" t="s">
        <v>1090</v>
      </c>
      <c r="B294" t="s">
        <v>1381</v>
      </c>
      <c r="C294">
        <v>7.56</v>
      </c>
      <c r="D294">
        <v>0.02</v>
      </c>
      <c r="E294">
        <v>0.14019999999999999</v>
      </c>
      <c r="F294">
        <v>0.60919999999999996</v>
      </c>
    </row>
    <row r="295" spans="1:6">
      <c r="A295" t="s">
        <v>1090</v>
      </c>
      <c r="B295" t="s">
        <v>1382</v>
      </c>
      <c r="C295">
        <v>7.56</v>
      </c>
      <c r="D295">
        <v>0.02</v>
      </c>
      <c r="E295">
        <v>0.14019999999999999</v>
      </c>
      <c r="F295">
        <v>0.60919999999999996</v>
      </c>
    </row>
    <row r="296" spans="1:6">
      <c r="A296" t="s">
        <v>1090</v>
      </c>
      <c r="B296" t="s">
        <v>1383</v>
      </c>
      <c r="C296">
        <v>7.56</v>
      </c>
      <c r="D296">
        <v>0.02</v>
      </c>
      <c r="E296">
        <v>0.14019999999999999</v>
      </c>
      <c r="F296">
        <v>0.60919999999999996</v>
      </c>
    </row>
    <row r="297" spans="1:6">
      <c r="A297" t="s">
        <v>1090</v>
      </c>
      <c r="B297" t="s">
        <v>1384</v>
      </c>
      <c r="C297">
        <v>7.56</v>
      </c>
      <c r="D297">
        <v>0.02</v>
      </c>
      <c r="E297">
        <v>0.14019999999999999</v>
      </c>
      <c r="F297">
        <v>0.60919999999999996</v>
      </c>
    </row>
    <row r="298" spans="1:6">
      <c r="A298" t="s">
        <v>1090</v>
      </c>
      <c r="B298" t="s">
        <v>1385</v>
      </c>
      <c r="C298">
        <v>7.56</v>
      </c>
      <c r="D298">
        <v>0.02</v>
      </c>
      <c r="E298">
        <v>0.14019999999999999</v>
      </c>
      <c r="F298">
        <v>0.60919999999999996</v>
      </c>
    </row>
    <row r="299" spans="1:6">
      <c r="A299" t="s">
        <v>1090</v>
      </c>
      <c r="B299" t="s">
        <v>1386</v>
      </c>
      <c r="C299">
        <v>7.56</v>
      </c>
      <c r="D299">
        <v>0.02</v>
      </c>
      <c r="E299">
        <v>0.14019999999999999</v>
      </c>
      <c r="F299">
        <v>0.60919999999999996</v>
      </c>
    </row>
    <row r="300" spans="1:6">
      <c r="A300" t="s">
        <v>1090</v>
      </c>
      <c r="B300" t="s">
        <v>1387</v>
      </c>
      <c r="C300">
        <v>7.56</v>
      </c>
      <c r="D300">
        <v>0.02</v>
      </c>
      <c r="E300">
        <v>0.14019999999999999</v>
      </c>
      <c r="F300">
        <v>0.60919999999999996</v>
      </c>
    </row>
    <row r="301" spans="1:6">
      <c r="A301" t="s">
        <v>1090</v>
      </c>
      <c r="B301" t="s">
        <v>1388</v>
      </c>
      <c r="C301">
        <v>7.56</v>
      </c>
      <c r="D301">
        <v>0.02</v>
      </c>
      <c r="E301">
        <v>0.14019999999999999</v>
      </c>
      <c r="F301">
        <v>0.60919999999999996</v>
      </c>
    </row>
    <row r="302" spans="1:6">
      <c r="A302" t="s">
        <v>1090</v>
      </c>
      <c r="B302" t="s">
        <v>1389</v>
      </c>
      <c r="C302">
        <v>7.56</v>
      </c>
      <c r="D302">
        <v>0.02</v>
      </c>
      <c r="E302">
        <v>0.14019999999999999</v>
      </c>
      <c r="F302">
        <v>0.60919999999999996</v>
      </c>
    </row>
    <row r="303" spans="1:6">
      <c r="A303" t="s">
        <v>1090</v>
      </c>
      <c r="B303" t="s">
        <v>1390</v>
      </c>
      <c r="C303">
        <v>7.56</v>
      </c>
      <c r="D303">
        <v>0.02</v>
      </c>
      <c r="E303">
        <v>0.14019999999999999</v>
      </c>
      <c r="F303">
        <v>0.60919999999999996</v>
      </c>
    </row>
    <row r="304" spans="1:6">
      <c r="A304" t="s">
        <v>1090</v>
      </c>
      <c r="B304" t="s">
        <v>1391</v>
      </c>
      <c r="C304">
        <v>7.56</v>
      </c>
      <c r="D304">
        <v>0.02</v>
      </c>
      <c r="E304">
        <v>0.14019999999999999</v>
      </c>
      <c r="F304">
        <v>0.60919999999999996</v>
      </c>
    </row>
    <row r="305" spans="1:6">
      <c r="A305" t="s">
        <v>1090</v>
      </c>
      <c r="B305" t="s">
        <v>1392</v>
      </c>
      <c r="C305">
        <v>7.56</v>
      </c>
      <c r="D305">
        <v>0.02</v>
      </c>
      <c r="E305">
        <v>0.14019999999999999</v>
      </c>
      <c r="F305">
        <v>0.60919999999999996</v>
      </c>
    </row>
    <row r="306" spans="1:6">
      <c r="A306" t="s">
        <v>1090</v>
      </c>
      <c r="B306" t="s">
        <v>1393</v>
      </c>
      <c r="C306">
        <v>7.56</v>
      </c>
      <c r="D306">
        <v>0.02</v>
      </c>
      <c r="E306">
        <v>0.14019999999999999</v>
      </c>
      <c r="F306">
        <v>0.60919999999999996</v>
      </c>
    </row>
    <row r="307" spans="1:6">
      <c r="A307" t="s">
        <v>1090</v>
      </c>
      <c r="B307" t="s">
        <v>1394</v>
      </c>
      <c r="C307">
        <v>7.56</v>
      </c>
      <c r="D307">
        <v>0.02</v>
      </c>
      <c r="E307">
        <v>0.14019999999999999</v>
      </c>
      <c r="F307">
        <v>0.60919999999999996</v>
      </c>
    </row>
    <row r="308" spans="1:6">
      <c r="A308" t="s">
        <v>1090</v>
      </c>
      <c r="B308" t="s">
        <v>1395</v>
      </c>
      <c r="C308">
        <v>7.56</v>
      </c>
      <c r="D308">
        <v>0.02</v>
      </c>
      <c r="E308">
        <v>0.14019999999999999</v>
      </c>
      <c r="F308">
        <v>0.60919999999999996</v>
      </c>
    </row>
    <row r="309" spans="1:6">
      <c r="A309" t="s">
        <v>1090</v>
      </c>
      <c r="B309" t="s">
        <v>1396</v>
      </c>
      <c r="C309">
        <v>7.56</v>
      </c>
      <c r="D309">
        <v>0.02</v>
      </c>
      <c r="E309">
        <v>0.14019999999999999</v>
      </c>
      <c r="F309">
        <v>0.60919999999999996</v>
      </c>
    </row>
    <row r="310" spans="1:6">
      <c r="A310" t="s">
        <v>1090</v>
      </c>
      <c r="B310" t="s">
        <v>1397</v>
      </c>
      <c r="C310">
        <v>7.56</v>
      </c>
      <c r="D310">
        <v>0.02</v>
      </c>
      <c r="E310">
        <v>0.14019999999999999</v>
      </c>
      <c r="F310">
        <v>0.60919999999999996</v>
      </c>
    </row>
    <row r="311" spans="1:6">
      <c r="A311" t="s">
        <v>1090</v>
      </c>
      <c r="B311" t="s">
        <v>1398</v>
      </c>
      <c r="C311">
        <v>7.56</v>
      </c>
      <c r="D311">
        <v>0.02</v>
      </c>
      <c r="E311">
        <v>0.14019999999999999</v>
      </c>
      <c r="F311">
        <v>0.60919999999999996</v>
      </c>
    </row>
    <row r="312" spans="1:6">
      <c r="A312" t="s">
        <v>1090</v>
      </c>
      <c r="B312" t="s">
        <v>1399</v>
      </c>
      <c r="C312">
        <v>7.56</v>
      </c>
      <c r="D312">
        <v>0.02</v>
      </c>
      <c r="E312">
        <v>0.14019999999999999</v>
      </c>
      <c r="F312">
        <v>0.60919999999999996</v>
      </c>
    </row>
    <row r="313" spans="1:6">
      <c r="A313" t="s">
        <v>1090</v>
      </c>
      <c r="B313" t="s">
        <v>1400</v>
      </c>
      <c r="C313">
        <v>7.56</v>
      </c>
      <c r="D313">
        <v>0.02</v>
      </c>
      <c r="E313">
        <v>0.14019999999999999</v>
      </c>
      <c r="F313">
        <v>0.60919999999999996</v>
      </c>
    </row>
    <row r="314" spans="1:6">
      <c r="A314" t="s">
        <v>1090</v>
      </c>
      <c r="B314" t="s">
        <v>1401</v>
      </c>
      <c r="C314">
        <v>7.56</v>
      </c>
      <c r="D314">
        <v>0.02</v>
      </c>
      <c r="E314">
        <v>0.14019999999999999</v>
      </c>
      <c r="F314">
        <v>0.60919999999999996</v>
      </c>
    </row>
    <row r="315" spans="1:6">
      <c r="A315" t="s">
        <v>1090</v>
      </c>
      <c r="B315" t="s">
        <v>1402</v>
      </c>
      <c r="C315">
        <v>7.56</v>
      </c>
      <c r="D315">
        <v>0.02</v>
      </c>
      <c r="E315">
        <v>0.14019999999999999</v>
      </c>
      <c r="F315">
        <v>0.60919999999999996</v>
      </c>
    </row>
    <row r="316" spans="1:6">
      <c r="A316" t="s">
        <v>1090</v>
      </c>
      <c r="B316" t="s">
        <v>1403</v>
      </c>
      <c r="C316">
        <v>7.56</v>
      </c>
      <c r="D316">
        <v>0.02</v>
      </c>
      <c r="E316">
        <v>0.14019999999999999</v>
      </c>
      <c r="F316">
        <v>0.60919999999999996</v>
      </c>
    </row>
    <row r="317" spans="1:6">
      <c r="A317" t="s">
        <v>1090</v>
      </c>
      <c r="B317" t="s">
        <v>1404</v>
      </c>
      <c r="C317">
        <v>7.56</v>
      </c>
      <c r="D317">
        <v>0.02</v>
      </c>
      <c r="E317">
        <v>0.14019999999999999</v>
      </c>
      <c r="F317">
        <v>0.60919999999999996</v>
      </c>
    </row>
    <row r="318" spans="1:6">
      <c r="A318" t="s">
        <v>1090</v>
      </c>
      <c r="B318" t="s">
        <v>1405</v>
      </c>
      <c r="C318">
        <v>7.56</v>
      </c>
      <c r="D318">
        <v>0.02</v>
      </c>
      <c r="E318">
        <v>0.14019999999999999</v>
      </c>
      <c r="F318">
        <v>0.60919999999999996</v>
      </c>
    </row>
    <row r="319" spans="1:6">
      <c r="A319" t="s">
        <v>1090</v>
      </c>
      <c r="B319" t="s">
        <v>1406</v>
      </c>
      <c r="C319">
        <v>7.56</v>
      </c>
      <c r="D319">
        <v>0.02</v>
      </c>
      <c r="E319">
        <v>0.14019999999999999</v>
      </c>
      <c r="F319">
        <v>0.60919999999999996</v>
      </c>
    </row>
    <row r="320" spans="1:6">
      <c r="A320" t="s">
        <v>1090</v>
      </c>
      <c r="B320" t="s">
        <v>1407</v>
      </c>
      <c r="C320">
        <v>7.56</v>
      </c>
      <c r="D320">
        <v>0.02</v>
      </c>
      <c r="E320">
        <v>0.14019999999999999</v>
      </c>
      <c r="F320">
        <v>0.60919999999999996</v>
      </c>
    </row>
    <row r="321" spans="1:6">
      <c r="A321" t="s">
        <v>1090</v>
      </c>
      <c r="B321" t="s">
        <v>1408</v>
      </c>
      <c r="C321">
        <v>7.56</v>
      </c>
      <c r="D321">
        <v>0.02</v>
      </c>
      <c r="E321">
        <v>0.14019999999999999</v>
      </c>
      <c r="F321">
        <v>0.60919999999999996</v>
      </c>
    </row>
    <row r="322" spans="1:6">
      <c r="A322" t="s">
        <v>1090</v>
      </c>
      <c r="B322" t="s">
        <v>1409</v>
      </c>
      <c r="C322">
        <v>7.56</v>
      </c>
      <c r="D322">
        <v>0.02</v>
      </c>
      <c r="E322">
        <v>0.14019999999999999</v>
      </c>
      <c r="F322">
        <v>0.60919999999999996</v>
      </c>
    </row>
    <row r="323" spans="1:6">
      <c r="A323" t="s">
        <v>1090</v>
      </c>
      <c r="B323" t="s">
        <v>1410</v>
      </c>
      <c r="C323">
        <v>7.56</v>
      </c>
      <c r="D323">
        <v>0.02</v>
      </c>
      <c r="E323">
        <v>0.14019999999999999</v>
      </c>
      <c r="F323">
        <v>0.60919999999999996</v>
      </c>
    </row>
    <row r="324" spans="1:6">
      <c r="A324" t="s">
        <v>1090</v>
      </c>
      <c r="B324" t="s">
        <v>1411</v>
      </c>
      <c r="C324">
        <v>7.56</v>
      </c>
      <c r="D324">
        <v>0.02</v>
      </c>
      <c r="E324">
        <v>0.14019999999999999</v>
      </c>
      <c r="F324">
        <v>0.60919999999999996</v>
      </c>
    </row>
    <row r="325" spans="1:6">
      <c r="A325" t="s">
        <v>1090</v>
      </c>
      <c r="B325" t="s">
        <v>1412</v>
      </c>
      <c r="C325">
        <v>7.56</v>
      </c>
      <c r="D325">
        <v>0.02</v>
      </c>
      <c r="E325">
        <v>0.14019999999999999</v>
      </c>
      <c r="F325">
        <v>0.60919999999999996</v>
      </c>
    </row>
    <row r="326" spans="1:6">
      <c r="A326" t="s">
        <v>1090</v>
      </c>
      <c r="B326" t="s">
        <v>1413</v>
      </c>
      <c r="C326">
        <v>7.56</v>
      </c>
      <c r="D326">
        <v>0.02</v>
      </c>
      <c r="E326">
        <v>0.14019999999999999</v>
      </c>
      <c r="F326">
        <v>0.60919999999999996</v>
      </c>
    </row>
    <row r="327" spans="1:6">
      <c r="A327" t="s">
        <v>1090</v>
      </c>
      <c r="B327" t="s">
        <v>1414</v>
      </c>
      <c r="C327">
        <v>7.56</v>
      </c>
      <c r="D327">
        <v>0.02</v>
      </c>
      <c r="E327">
        <v>0.14019999999999999</v>
      </c>
      <c r="F327">
        <v>0.60919999999999996</v>
      </c>
    </row>
    <row r="328" spans="1:6">
      <c r="A328" t="s">
        <v>1090</v>
      </c>
      <c r="B328" t="s">
        <v>1415</v>
      </c>
      <c r="C328">
        <v>7.56</v>
      </c>
      <c r="D328">
        <v>0.02</v>
      </c>
      <c r="E328">
        <v>0.14019999999999999</v>
      </c>
      <c r="F328">
        <v>0.60919999999999996</v>
      </c>
    </row>
    <row r="329" spans="1:6">
      <c r="A329" t="s">
        <v>1090</v>
      </c>
      <c r="B329" t="s">
        <v>1416</v>
      </c>
      <c r="C329">
        <v>7.56</v>
      </c>
      <c r="D329">
        <v>0.02</v>
      </c>
      <c r="E329">
        <v>0.14019999999999999</v>
      </c>
      <c r="F329">
        <v>0.60919999999999996</v>
      </c>
    </row>
    <row r="330" spans="1:6">
      <c r="A330" t="s">
        <v>1090</v>
      </c>
      <c r="B330" t="s">
        <v>1417</v>
      </c>
      <c r="C330">
        <v>7.56</v>
      </c>
      <c r="D330">
        <v>0.02</v>
      </c>
      <c r="E330">
        <v>0.14019999999999999</v>
      </c>
      <c r="F330">
        <v>0.60919999999999996</v>
      </c>
    </row>
    <row r="331" spans="1:6">
      <c r="A331" t="s">
        <v>1090</v>
      </c>
      <c r="B331" t="s">
        <v>1418</v>
      </c>
      <c r="C331">
        <v>7.56</v>
      </c>
      <c r="D331">
        <v>0.02</v>
      </c>
      <c r="E331">
        <v>0.14019999999999999</v>
      </c>
      <c r="F331">
        <v>0.60919999999999996</v>
      </c>
    </row>
    <row r="332" spans="1:6">
      <c r="A332" t="s">
        <v>1090</v>
      </c>
      <c r="B332" t="s">
        <v>1419</v>
      </c>
      <c r="C332">
        <v>7.56</v>
      </c>
      <c r="D332">
        <v>0.02</v>
      </c>
      <c r="E332">
        <v>0.14019999999999999</v>
      </c>
      <c r="F332">
        <v>0.60919999999999996</v>
      </c>
    </row>
    <row r="333" spans="1:6">
      <c r="A333" t="s">
        <v>1090</v>
      </c>
      <c r="B333" t="s">
        <v>1420</v>
      </c>
      <c r="C333">
        <v>7.56</v>
      </c>
      <c r="D333">
        <v>0.02</v>
      </c>
      <c r="E333">
        <v>0.14019999999999999</v>
      </c>
      <c r="F333">
        <v>0.60919999999999996</v>
      </c>
    </row>
    <row r="334" spans="1:6">
      <c r="A334" t="s">
        <v>1090</v>
      </c>
      <c r="B334" t="s">
        <v>1421</v>
      </c>
      <c r="C334">
        <v>7.56</v>
      </c>
      <c r="D334">
        <v>0.02</v>
      </c>
      <c r="E334">
        <v>0.14019999999999999</v>
      </c>
      <c r="F334">
        <v>0.60919999999999996</v>
      </c>
    </row>
    <row r="335" spans="1:6">
      <c r="A335" t="s">
        <v>1090</v>
      </c>
      <c r="B335" t="s">
        <v>1422</v>
      </c>
      <c r="C335">
        <v>7.56</v>
      </c>
      <c r="D335">
        <v>0.02</v>
      </c>
      <c r="E335">
        <v>0.14019999999999999</v>
      </c>
      <c r="F335">
        <v>0.60919999999999996</v>
      </c>
    </row>
    <row r="336" spans="1:6">
      <c r="A336" t="s">
        <v>1090</v>
      </c>
      <c r="B336" t="s">
        <v>1423</v>
      </c>
      <c r="C336">
        <v>7.56</v>
      </c>
      <c r="D336">
        <v>0.02</v>
      </c>
      <c r="E336">
        <v>0.14019999999999999</v>
      </c>
      <c r="F336">
        <v>0.60919999999999996</v>
      </c>
    </row>
    <row r="337" spans="1:6">
      <c r="A337" t="s">
        <v>1090</v>
      </c>
      <c r="B337" t="s">
        <v>1424</v>
      </c>
      <c r="C337">
        <v>7.56</v>
      </c>
      <c r="D337">
        <v>0.02</v>
      </c>
      <c r="E337">
        <v>0.14019999999999999</v>
      </c>
      <c r="F337">
        <v>0.60919999999999996</v>
      </c>
    </row>
    <row r="338" spans="1:6">
      <c r="A338" t="s">
        <v>1090</v>
      </c>
      <c r="B338" t="s">
        <v>1425</v>
      </c>
      <c r="C338">
        <v>7.56</v>
      </c>
      <c r="D338">
        <v>0.02</v>
      </c>
      <c r="E338">
        <v>0.14019999999999999</v>
      </c>
      <c r="F338">
        <v>0.60919999999999996</v>
      </c>
    </row>
    <row r="339" spans="1:6">
      <c r="A339" t="s">
        <v>1090</v>
      </c>
      <c r="B339" t="s">
        <v>1426</v>
      </c>
      <c r="C339">
        <v>7.56</v>
      </c>
      <c r="D339">
        <v>0.02</v>
      </c>
      <c r="E339">
        <v>0.14019999999999999</v>
      </c>
      <c r="F339">
        <v>0.60919999999999996</v>
      </c>
    </row>
    <row r="340" spans="1:6">
      <c r="A340" t="s">
        <v>1090</v>
      </c>
      <c r="B340" t="s">
        <v>1427</v>
      </c>
      <c r="C340">
        <v>7.56</v>
      </c>
      <c r="D340">
        <v>0.02</v>
      </c>
      <c r="E340">
        <v>0.14019999999999999</v>
      </c>
      <c r="F340">
        <v>0.60919999999999996</v>
      </c>
    </row>
    <row r="341" spans="1:6">
      <c r="A341" t="s">
        <v>1090</v>
      </c>
      <c r="B341" t="s">
        <v>1428</v>
      </c>
      <c r="C341">
        <v>7.56</v>
      </c>
      <c r="D341">
        <v>0.02</v>
      </c>
      <c r="E341">
        <v>0.14019999999999999</v>
      </c>
      <c r="F341">
        <v>0.60919999999999996</v>
      </c>
    </row>
    <row r="342" spans="1:6">
      <c r="A342" t="s">
        <v>1090</v>
      </c>
      <c r="B342" t="s">
        <v>1429</v>
      </c>
      <c r="C342">
        <v>7.56</v>
      </c>
      <c r="D342">
        <v>0.02</v>
      </c>
      <c r="E342">
        <v>0.14019999999999999</v>
      </c>
      <c r="F342">
        <v>0.60919999999999996</v>
      </c>
    </row>
    <row r="343" spans="1:6">
      <c r="A343" t="s">
        <v>1090</v>
      </c>
      <c r="B343" t="s">
        <v>1430</v>
      </c>
      <c r="C343">
        <v>7.56</v>
      </c>
      <c r="D343">
        <v>0.02</v>
      </c>
      <c r="E343">
        <v>0.14019999999999999</v>
      </c>
      <c r="F343">
        <v>0.60919999999999996</v>
      </c>
    </row>
    <row r="344" spans="1:6">
      <c r="A344" t="s">
        <v>1090</v>
      </c>
      <c r="B344" t="s">
        <v>1431</v>
      </c>
      <c r="C344">
        <v>7.56</v>
      </c>
      <c r="D344">
        <v>0.02</v>
      </c>
      <c r="E344">
        <v>0.14019999999999999</v>
      </c>
      <c r="F344">
        <v>0.60919999999999996</v>
      </c>
    </row>
    <row r="345" spans="1:6">
      <c r="A345" t="s">
        <v>1090</v>
      </c>
      <c r="B345" t="s">
        <v>1432</v>
      </c>
      <c r="C345">
        <v>7.56</v>
      </c>
      <c r="D345">
        <v>0.02</v>
      </c>
      <c r="E345">
        <v>0.14019999999999999</v>
      </c>
      <c r="F345">
        <v>0.60919999999999996</v>
      </c>
    </row>
    <row r="346" spans="1:6">
      <c r="A346" t="s">
        <v>1090</v>
      </c>
      <c r="B346" t="s">
        <v>1433</v>
      </c>
      <c r="C346">
        <v>7.56</v>
      </c>
      <c r="D346">
        <v>0.02</v>
      </c>
      <c r="E346">
        <v>0.14019999999999999</v>
      </c>
      <c r="F346">
        <v>0.60919999999999996</v>
      </c>
    </row>
    <row r="347" spans="1:6">
      <c r="A347" t="s">
        <v>1090</v>
      </c>
      <c r="B347" t="s">
        <v>1434</v>
      </c>
      <c r="C347">
        <v>7.56</v>
      </c>
      <c r="D347">
        <v>0.02</v>
      </c>
      <c r="E347">
        <v>0.14019999999999999</v>
      </c>
      <c r="F347">
        <v>0.60919999999999996</v>
      </c>
    </row>
    <row r="348" spans="1:6">
      <c r="A348" t="s">
        <v>1090</v>
      </c>
      <c r="B348" t="s">
        <v>1435</v>
      </c>
      <c r="C348">
        <v>7.56</v>
      </c>
      <c r="D348">
        <v>0.02</v>
      </c>
      <c r="E348">
        <v>0.14019999999999999</v>
      </c>
      <c r="F348">
        <v>0.60919999999999996</v>
      </c>
    </row>
    <row r="349" spans="1:6">
      <c r="A349" t="s">
        <v>1090</v>
      </c>
      <c r="B349" t="s">
        <v>1436</v>
      </c>
      <c r="C349">
        <v>7.56</v>
      </c>
      <c r="D349">
        <v>0.02</v>
      </c>
      <c r="E349">
        <v>0.14019999999999999</v>
      </c>
      <c r="F349">
        <v>0.60919999999999996</v>
      </c>
    </row>
    <row r="350" spans="1:6">
      <c r="A350" t="s">
        <v>1090</v>
      </c>
      <c r="B350" t="s">
        <v>1437</v>
      </c>
      <c r="C350">
        <v>7.56</v>
      </c>
      <c r="D350">
        <v>0.02</v>
      </c>
      <c r="E350">
        <v>0.14019999999999999</v>
      </c>
      <c r="F350">
        <v>0.60919999999999996</v>
      </c>
    </row>
    <row r="351" spans="1:6">
      <c r="A351" t="s">
        <v>1090</v>
      </c>
      <c r="B351" t="s">
        <v>1438</v>
      </c>
      <c r="C351">
        <v>7.56</v>
      </c>
      <c r="D351">
        <v>0.02</v>
      </c>
      <c r="E351">
        <v>0.14019999999999999</v>
      </c>
      <c r="F351">
        <v>0.60919999999999996</v>
      </c>
    </row>
    <row r="352" spans="1:6">
      <c r="A352" t="s">
        <v>1090</v>
      </c>
      <c r="B352" t="s">
        <v>1439</v>
      </c>
      <c r="C352">
        <v>7.56</v>
      </c>
      <c r="D352">
        <v>0.02</v>
      </c>
      <c r="E352">
        <v>0.14019999999999999</v>
      </c>
      <c r="F352">
        <v>0.60919999999999996</v>
      </c>
    </row>
    <row r="353" spans="1:6">
      <c r="A353" t="s">
        <v>1090</v>
      </c>
      <c r="B353" t="s">
        <v>1440</v>
      </c>
      <c r="C353">
        <v>7.56</v>
      </c>
      <c r="D353">
        <v>0.02</v>
      </c>
      <c r="E353">
        <v>0.14019999999999999</v>
      </c>
      <c r="F353">
        <v>0.60919999999999996</v>
      </c>
    </row>
    <row r="354" spans="1:6">
      <c r="A354" t="s">
        <v>1090</v>
      </c>
      <c r="B354" t="s">
        <v>1441</v>
      </c>
      <c r="C354">
        <v>7.56</v>
      </c>
      <c r="D354">
        <v>0.02</v>
      </c>
      <c r="E354">
        <v>0.14019999999999999</v>
      </c>
      <c r="F354">
        <v>0.60919999999999996</v>
      </c>
    </row>
    <row r="355" spans="1:6">
      <c r="A355" t="s">
        <v>1090</v>
      </c>
      <c r="B355" t="s">
        <v>1442</v>
      </c>
      <c r="C355">
        <v>7.56</v>
      </c>
      <c r="D355">
        <v>0.02</v>
      </c>
      <c r="E355">
        <v>0.14019999999999999</v>
      </c>
      <c r="F355">
        <v>0.60919999999999996</v>
      </c>
    </row>
    <row r="356" spans="1:6">
      <c r="A356" t="s">
        <v>1090</v>
      </c>
      <c r="B356" t="s">
        <v>1443</v>
      </c>
      <c r="C356">
        <v>7.56</v>
      </c>
      <c r="D356">
        <v>0.02</v>
      </c>
      <c r="E356">
        <v>0.14019999999999999</v>
      </c>
      <c r="F356">
        <v>0.60919999999999996</v>
      </c>
    </row>
    <row r="357" spans="1:6">
      <c r="A357" t="s">
        <v>1090</v>
      </c>
      <c r="B357" t="s">
        <v>1444</v>
      </c>
      <c r="C357">
        <v>7.56</v>
      </c>
      <c r="D357">
        <v>0.02</v>
      </c>
      <c r="E357">
        <v>0.14019999999999999</v>
      </c>
      <c r="F357">
        <v>0.60919999999999996</v>
      </c>
    </row>
    <row r="358" spans="1:6">
      <c r="A358" t="s">
        <v>1090</v>
      </c>
      <c r="B358" t="s">
        <v>1445</v>
      </c>
      <c r="C358">
        <v>7.56</v>
      </c>
      <c r="D358">
        <v>0.02</v>
      </c>
      <c r="E358">
        <v>0.14019999999999999</v>
      </c>
      <c r="F358">
        <v>0.60919999999999996</v>
      </c>
    </row>
    <row r="359" spans="1:6">
      <c r="A359" t="s">
        <v>1090</v>
      </c>
      <c r="B359" t="s">
        <v>1446</v>
      </c>
      <c r="C359">
        <v>7.56</v>
      </c>
      <c r="D359">
        <v>0.02</v>
      </c>
      <c r="E359">
        <v>0.14019999999999999</v>
      </c>
      <c r="F359">
        <v>0.60919999999999996</v>
      </c>
    </row>
    <row r="360" spans="1:6">
      <c r="A360" t="s">
        <v>1090</v>
      </c>
      <c r="B360" t="s">
        <v>1447</v>
      </c>
      <c r="C360">
        <v>7.56</v>
      </c>
      <c r="D360">
        <v>0.02</v>
      </c>
      <c r="E360">
        <v>0.14019999999999999</v>
      </c>
      <c r="F360">
        <v>0.60919999999999996</v>
      </c>
    </row>
    <row r="361" spans="1:6">
      <c r="A361" t="s">
        <v>1090</v>
      </c>
      <c r="B361" t="s">
        <v>1448</v>
      </c>
      <c r="C361">
        <v>7.56</v>
      </c>
      <c r="D361">
        <v>0.02</v>
      </c>
      <c r="E361">
        <v>0.14019999999999999</v>
      </c>
      <c r="F361">
        <v>0.60919999999999996</v>
      </c>
    </row>
    <row r="362" spans="1:6">
      <c r="A362" t="s">
        <v>1090</v>
      </c>
      <c r="B362" t="s">
        <v>1449</v>
      </c>
      <c r="C362">
        <v>7.56</v>
      </c>
      <c r="D362">
        <v>0.02</v>
      </c>
      <c r="E362">
        <v>0.14019999999999999</v>
      </c>
      <c r="F362">
        <v>0.60919999999999996</v>
      </c>
    </row>
    <row r="363" spans="1:6">
      <c r="A363" t="s">
        <v>1090</v>
      </c>
      <c r="B363" t="s">
        <v>1450</v>
      </c>
      <c r="C363">
        <v>7.56</v>
      </c>
      <c r="D363">
        <v>0.02</v>
      </c>
      <c r="E363">
        <v>0.14019999999999999</v>
      </c>
      <c r="F363">
        <v>0.60919999999999996</v>
      </c>
    </row>
    <row r="364" spans="1:6">
      <c r="A364" t="s">
        <v>1090</v>
      </c>
      <c r="B364" t="s">
        <v>1451</v>
      </c>
      <c r="C364">
        <v>7.56</v>
      </c>
      <c r="D364">
        <v>0.02</v>
      </c>
      <c r="E364">
        <v>0.14019999999999999</v>
      </c>
      <c r="F364">
        <v>0.60919999999999996</v>
      </c>
    </row>
    <row r="365" spans="1:6">
      <c r="A365" t="s">
        <v>1090</v>
      </c>
      <c r="B365" t="s">
        <v>1452</v>
      </c>
      <c r="C365">
        <v>7.56</v>
      </c>
      <c r="D365">
        <v>0.02</v>
      </c>
      <c r="E365">
        <v>0.14019999999999999</v>
      </c>
      <c r="F365">
        <v>0.60919999999999996</v>
      </c>
    </row>
    <row r="366" spans="1:6">
      <c r="A366" t="s">
        <v>1090</v>
      </c>
      <c r="B366" t="s">
        <v>1453</v>
      </c>
      <c r="C366">
        <v>7.56</v>
      </c>
      <c r="D366">
        <v>0.02</v>
      </c>
      <c r="E366">
        <v>0.14019999999999999</v>
      </c>
      <c r="F366">
        <v>0.60919999999999996</v>
      </c>
    </row>
    <row r="367" spans="1:6">
      <c r="A367" t="s">
        <v>1090</v>
      </c>
      <c r="B367" t="s">
        <v>1454</v>
      </c>
      <c r="C367">
        <v>7.56</v>
      </c>
      <c r="D367">
        <v>0.02</v>
      </c>
      <c r="E367">
        <v>0.14019999999999999</v>
      </c>
      <c r="F367">
        <v>0.60919999999999996</v>
      </c>
    </row>
    <row r="368" spans="1:6">
      <c r="A368" t="s">
        <v>1090</v>
      </c>
      <c r="B368" t="s">
        <v>1455</v>
      </c>
      <c r="C368">
        <v>7.56</v>
      </c>
      <c r="D368">
        <v>0.02</v>
      </c>
      <c r="E368">
        <v>0.14019999999999999</v>
      </c>
      <c r="F368">
        <v>0.60919999999999996</v>
      </c>
    </row>
    <row r="369" spans="1:6">
      <c r="A369" t="s">
        <v>1090</v>
      </c>
      <c r="B369" t="s">
        <v>1456</v>
      </c>
      <c r="C369">
        <v>7.56</v>
      </c>
      <c r="D369">
        <v>0.02</v>
      </c>
      <c r="E369">
        <v>0.14019999999999999</v>
      </c>
      <c r="F369">
        <v>0.60919999999999996</v>
      </c>
    </row>
    <row r="370" spans="1:6">
      <c r="A370" t="s">
        <v>1090</v>
      </c>
      <c r="B370" t="s">
        <v>1457</v>
      </c>
      <c r="C370">
        <v>7.56</v>
      </c>
      <c r="D370">
        <v>0.02</v>
      </c>
      <c r="E370">
        <v>0.14019999999999999</v>
      </c>
      <c r="F370">
        <v>0.60919999999999996</v>
      </c>
    </row>
    <row r="371" spans="1:6">
      <c r="A371" t="s">
        <v>1090</v>
      </c>
      <c r="B371" t="s">
        <v>1458</v>
      </c>
      <c r="C371">
        <v>7.56</v>
      </c>
      <c r="D371">
        <v>0.02</v>
      </c>
      <c r="E371">
        <v>0.14019999999999999</v>
      </c>
      <c r="F371">
        <v>0.60919999999999996</v>
      </c>
    </row>
    <row r="372" spans="1:6">
      <c r="A372" t="s">
        <v>1090</v>
      </c>
      <c r="B372" t="s">
        <v>1459</v>
      </c>
      <c r="C372">
        <v>7.56</v>
      </c>
      <c r="D372">
        <v>0.02</v>
      </c>
      <c r="E372">
        <v>0.14019999999999999</v>
      </c>
      <c r="F372">
        <v>0.60919999999999996</v>
      </c>
    </row>
    <row r="373" spans="1:6">
      <c r="A373" t="s">
        <v>1090</v>
      </c>
      <c r="B373" t="s">
        <v>1460</v>
      </c>
      <c r="C373">
        <v>7.56</v>
      </c>
      <c r="D373">
        <v>0.02</v>
      </c>
      <c r="E373">
        <v>0.14019999999999999</v>
      </c>
      <c r="F373">
        <v>0.60919999999999996</v>
      </c>
    </row>
    <row r="374" spans="1:6">
      <c r="A374" t="s">
        <v>1090</v>
      </c>
      <c r="B374" t="s">
        <v>1461</v>
      </c>
      <c r="C374">
        <v>7.56</v>
      </c>
      <c r="D374">
        <v>0.02</v>
      </c>
      <c r="E374">
        <v>0.14019999999999999</v>
      </c>
      <c r="F374">
        <v>0.60919999999999996</v>
      </c>
    </row>
    <row r="375" spans="1:6">
      <c r="A375" t="s">
        <v>1090</v>
      </c>
      <c r="B375" t="s">
        <v>1462</v>
      </c>
      <c r="C375">
        <v>7.56</v>
      </c>
      <c r="D375">
        <v>0.02</v>
      </c>
      <c r="E375">
        <v>0.14019999999999999</v>
      </c>
      <c r="F375">
        <v>0.60919999999999996</v>
      </c>
    </row>
    <row r="376" spans="1:6">
      <c r="A376" t="s">
        <v>1090</v>
      </c>
      <c r="B376" t="s">
        <v>1463</v>
      </c>
      <c r="C376">
        <v>7.56</v>
      </c>
      <c r="D376">
        <v>0.02</v>
      </c>
      <c r="E376">
        <v>0.14019999999999999</v>
      </c>
      <c r="F376">
        <v>0.60919999999999996</v>
      </c>
    </row>
    <row r="377" spans="1:6">
      <c r="A377" t="s">
        <v>1090</v>
      </c>
      <c r="B377" t="s">
        <v>1464</v>
      </c>
      <c r="C377">
        <v>7.56</v>
      </c>
      <c r="D377">
        <v>0.02</v>
      </c>
      <c r="E377">
        <v>0.14019999999999999</v>
      </c>
      <c r="F377">
        <v>0.60919999999999996</v>
      </c>
    </row>
    <row r="378" spans="1:6">
      <c r="A378" t="s">
        <v>1090</v>
      </c>
      <c r="B378" t="s">
        <v>1465</v>
      </c>
      <c r="C378">
        <v>7.56</v>
      </c>
      <c r="D378">
        <v>0.02</v>
      </c>
      <c r="E378">
        <v>0.14019999999999999</v>
      </c>
      <c r="F378">
        <v>0.60919999999999996</v>
      </c>
    </row>
    <row r="379" spans="1:6">
      <c r="A379" t="s">
        <v>1090</v>
      </c>
      <c r="B379" t="s">
        <v>1466</v>
      </c>
      <c r="C379">
        <v>7.56</v>
      </c>
      <c r="D379">
        <v>0.02</v>
      </c>
      <c r="E379">
        <v>0.14019999999999999</v>
      </c>
      <c r="F379">
        <v>0.60919999999999996</v>
      </c>
    </row>
    <row r="380" spans="1:6">
      <c r="A380" t="s">
        <v>1090</v>
      </c>
      <c r="B380" t="s">
        <v>1467</v>
      </c>
      <c r="C380">
        <v>7.56</v>
      </c>
      <c r="D380">
        <v>0.02</v>
      </c>
      <c r="E380">
        <v>0.14019999999999999</v>
      </c>
      <c r="F380">
        <v>0.60919999999999996</v>
      </c>
    </row>
    <row r="381" spans="1:6">
      <c r="A381" t="s">
        <v>1090</v>
      </c>
      <c r="B381" t="s">
        <v>1468</v>
      </c>
      <c r="C381">
        <v>7.56</v>
      </c>
      <c r="D381">
        <v>0.02</v>
      </c>
      <c r="E381">
        <v>0.14019999999999999</v>
      </c>
      <c r="F381">
        <v>0.60919999999999996</v>
      </c>
    </row>
    <row r="382" spans="1:6">
      <c r="A382" t="s">
        <v>1090</v>
      </c>
      <c r="B382" t="s">
        <v>1469</v>
      </c>
      <c r="C382">
        <v>7.56</v>
      </c>
      <c r="D382">
        <v>0.02</v>
      </c>
      <c r="E382">
        <v>0.14019999999999999</v>
      </c>
      <c r="F382">
        <v>0.60919999999999996</v>
      </c>
    </row>
    <row r="383" spans="1:6">
      <c r="A383" t="s">
        <v>1090</v>
      </c>
      <c r="B383" t="s">
        <v>1470</v>
      </c>
      <c r="C383">
        <v>7.56</v>
      </c>
      <c r="D383">
        <v>0.02</v>
      </c>
      <c r="E383">
        <v>0.14019999999999999</v>
      </c>
      <c r="F383">
        <v>0.60919999999999996</v>
      </c>
    </row>
    <row r="384" spans="1:6">
      <c r="A384" t="s">
        <v>1090</v>
      </c>
      <c r="B384" t="s">
        <v>1471</v>
      </c>
      <c r="C384">
        <v>7.56</v>
      </c>
      <c r="D384">
        <v>0.02</v>
      </c>
      <c r="E384">
        <v>0.14019999999999999</v>
      </c>
      <c r="F384">
        <v>0.60919999999999996</v>
      </c>
    </row>
    <row r="385" spans="1:6">
      <c r="A385" t="s">
        <v>1090</v>
      </c>
      <c r="B385" t="s">
        <v>1472</v>
      </c>
      <c r="C385">
        <v>7.56</v>
      </c>
      <c r="D385">
        <v>0.02</v>
      </c>
      <c r="E385">
        <v>0.14019999999999999</v>
      </c>
      <c r="F385">
        <v>0.60919999999999996</v>
      </c>
    </row>
    <row r="386" spans="1:6">
      <c r="A386" t="s">
        <v>1090</v>
      </c>
      <c r="B386" t="s">
        <v>1473</v>
      </c>
      <c r="C386">
        <v>7.56</v>
      </c>
      <c r="D386">
        <v>0.02</v>
      </c>
      <c r="E386">
        <v>0.14019999999999999</v>
      </c>
      <c r="F386">
        <v>0.60919999999999996</v>
      </c>
    </row>
    <row r="387" spans="1:6">
      <c r="A387" t="s">
        <v>1090</v>
      </c>
      <c r="B387" t="s">
        <v>1474</v>
      </c>
      <c r="C387">
        <v>7.56</v>
      </c>
      <c r="D387">
        <v>0.02</v>
      </c>
      <c r="E387">
        <v>0.14019999999999999</v>
      </c>
      <c r="F387">
        <v>0.60919999999999996</v>
      </c>
    </row>
    <row r="388" spans="1:6">
      <c r="A388" t="s">
        <v>1090</v>
      </c>
      <c r="B388" t="s">
        <v>1475</v>
      </c>
      <c r="C388">
        <v>7.56</v>
      </c>
      <c r="D388">
        <v>0.02</v>
      </c>
      <c r="E388">
        <v>0.14019999999999999</v>
      </c>
      <c r="F388">
        <v>0.60919999999999996</v>
      </c>
    </row>
    <row r="389" spans="1:6">
      <c r="A389" t="s">
        <v>1090</v>
      </c>
      <c r="B389" t="s">
        <v>1476</v>
      </c>
      <c r="C389">
        <v>7.56</v>
      </c>
      <c r="D389">
        <v>0.02</v>
      </c>
      <c r="E389">
        <v>0.14019999999999999</v>
      </c>
      <c r="F389">
        <v>0.60919999999999996</v>
      </c>
    </row>
    <row r="390" spans="1:6">
      <c r="A390" t="s">
        <v>1090</v>
      </c>
      <c r="B390" t="s">
        <v>1477</v>
      </c>
      <c r="C390">
        <v>7.56</v>
      </c>
      <c r="D390">
        <v>0.02</v>
      </c>
      <c r="E390">
        <v>0.14019999999999999</v>
      </c>
      <c r="F390">
        <v>0.60919999999999996</v>
      </c>
    </row>
    <row r="391" spans="1:6">
      <c r="A391" t="s">
        <v>1090</v>
      </c>
      <c r="B391" t="s">
        <v>1478</v>
      </c>
      <c r="C391">
        <v>7.56</v>
      </c>
      <c r="D391">
        <v>0.02</v>
      </c>
      <c r="E391">
        <v>0.14019999999999999</v>
      </c>
      <c r="F391">
        <v>0.60919999999999996</v>
      </c>
    </row>
    <row r="392" spans="1:6">
      <c r="A392" t="s">
        <v>1090</v>
      </c>
      <c r="B392" t="s">
        <v>1479</v>
      </c>
      <c r="C392">
        <v>7.56</v>
      </c>
      <c r="D392">
        <v>0.02</v>
      </c>
      <c r="E392">
        <v>0.14019999999999999</v>
      </c>
      <c r="F392">
        <v>0.60919999999999996</v>
      </c>
    </row>
    <row r="393" spans="1:6">
      <c r="A393" t="s">
        <v>1090</v>
      </c>
      <c r="B393" t="s">
        <v>1480</v>
      </c>
      <c r="C393">
        <v>7.56</v>
      </c>
      <c r="D393">
        <v>0.02</v>
      </c>
      <c r="E393">
        <v>0.14019999999999999</v>
      </c>
      <c r="F393">
        <v>0.60919999999999996</v>
      </c>
    </row>
    <row r="394" spans="1:6">
      <c r="A394" t="s">
        <v>1090</v>
      </c>
      <c r="B394" t="s">
        <v>1481</v>
      </c>
      <c r="C394">
        <v>7.56</v>
      </c>
      <c r="D394">
        <v>0.02</v>
      </c>
      <c r="E394">
        <v>0.14019999999999999</v>
      </c>
      <c r="F394">
        <v>0.60919999999999996</v>
      </c>
    </row>
    <row r="395" spans="1:6">
      <c r="A395" t="s">
        <v>1090</v>
      </c>
      <c r="B395" t="s">
        <v>1482</v>
      </c>
      <c r="C395">
        <v>7.56</v>
      </c>
      <c r="D395">
        <v>0.02</v>
      </c>
      <c r="E395">
        <v>0.14019999999999999</v>
      </c>
      <c r="F395">
        <v>0.60919999999999996</v>
      </c>
    </row>
    <row r="396" spans="1:6">
      <c r="A396" t="s">
        <v>1090</v>
      </c>
      <c r="B396" t="s">
        <v>1483</v>
      </c>
      <c r="C396">
        <v>7.56</v>
      </c>
      <c r="D396">
        <v>0.02</v>
      </c>
      <c r="E396">
        <v>0.14019999999999999</v>
      </c>
      <c r="F396">
        <v>0.60919999999999996</v>
      </c>
    </row>
    <row r="397" spans="1:6">
      <c r="A397" t="s">
        <v>1090</v>
      </c>
      <c r="B397" t="s">
        <v>1484</v>
      </c>
      <c r="C397">
        <v>7.56</v>
      </c>
      <c r="D397">
        <v>0.02</v>
      </c>
      <c r="E397">
        <v>0.14019999999999999</v>
      </c>
      <c r="F397">
        <v>0.60919999999999996</v>
      </c>
    </row>
    <row r="398" spans="1:6">
      <c r="A398" t="s">
        <v>1090</v>
      </c>
      <c r="B398" t="s">
        <v>1485</v>
      </c>
      <c r="C398">
        <v>7.56</v>
      </c>
      <c r="D398">
        <v>0.02</v>
      </c>
      <c r="E398">
        <v>0.14019999999999999</v>
      </c>
      <c r="F398">
        <v>0.60919999999999996</v>
      </c>
    </row>
    <row r="399" spans="1:6">
      <c r="A399" t="s">
        <v>1090</v>
      </c>
      <c r="B399" t="s">
        <v>1486</v>
      </c>
      <c r="C399">
        <v>7.56</v>
      </c>
      <c r="D399">
        <v>0.02</v>
      </c>
      <c r="E399">
        <v>0.14019999999999999</v>
      </c>
      <c r="F399">
        <v>0.60919999999999996</v>
      </c>
    </row>
    <row r="400" spans="1:6">
      <c r="A400" t="s">
        <v>1090</v>
      </c>
      <c r="B400" t="s">
        <v>1487</v>
      </c>
      <c r="C400">
        <v>7.56</v>
      </c>
      <c r="D400">
        <v>0.02</v>
      </c>
      <c r="E400">
        <v>0.14019999999999999</v>
      </c>
      <c r="F400">
        <v>0.60919999999999996</v>
      </c>
    </row>
    <row r="401" spans="1:6">
      <c r="A401" t="s">
        <v>1090</v>
      </c>
      <c r="B401" t="s">
        <v>1488</v>
      </c>
      <c r="C401">
        <v>7.56</v>
      </c>
      <c r="D401">
        <v>0.02</v>
      </c>
      <c r="E401">
        <v>0.14019999999999999</v>
      </c>
      <c r="F401">
        <v>0.60919999999999996</v>
      </c>
    </row>
    <row r="402" spans="1:6">
      <c r="A402" t="s">
        <v>1090</v>
      </c>
      <c r="B402" t="s">
        <v>1489</v>
      </c>
      <c r="C402">
        <v>7.56</v>
      </c>
      <c r="D402">
        <v>0.02</v>
      </c>
      <c r="E402">
        <v>0.14019999999999999</v>
      </c>
      <c r="F402">
        <v>0.60919999999999996</v>
      </c>
    </row>
    <row r="403" spans="1:6">
      <c r="A403" t="s">
        <v>1090</v>
      </c>
      <c r="B403" t="s">
        <v>1490</v>
      </c>
      <c r="C403">
        <v>7.56</v>
      </c>
      <c r="D403">
        <v>0.02</v>
      </c>
      <c r="E403">
        <v>0.14019999999999999</v>
      </c>
      <c r="F403">
        <v>0.60919999999999996</v>
      </c>
    </row>
    <row r="404" spans="1:6">
      <c r="A404" t="s">
        <v>1090</v>
      </c>
      <c r="B404" t="s">
        <v>1491</v>
      </c>
      <c r="C404">
        <v>7.56</v>
      </c>
      <c r="D404">
        <v>0.02</v>
      </c>
      <c r="E404">
        <v>0.14019999999999999</v>
      </c>
      <c r="F404">
        <v>0.60919999999999996</v>
      </c>
    </row>
    <row r="405" spans="1:6">
      <c r="A405" t="s">
        <v>1090</v>
      </c>
      <c r="B405" t="s">
        <v>1492</v>
      </c>
      <c r="C405">
        <v>7.56</v>
      </c>
      <c r="D405">
        <v>0.02</v>
      </c>
      <c r="E405">
        <v>0.14019999999999999</v>
      </c>
      <c r="F405">
        <v>0.60919999999999996</v>
      </c>
    </row>
    <row r="406" spans="1:6">
      <c r="A406" t="s">
        <v>1090</v>
      </c>
      <c r="B406" t="s">
        <v>1493</v>
      </c>
      <c r="C406">
        <v>7.56</v>
      </c>
      <c r="D406">
        <v>0.02</v>
      </c>
      <c r="E406">
        <v>0.14019999999999999</v>
      </c>
      <c r="F406">
        <v>0.60919999999999996</v>
      </c>
    </row>
    <row r="407" spans="1:6">
      <c r="A407" t="s">
        <v>1090</v>
      </c>
      <c r="B407" t="s">
        <v>1494</v>
      </c>
      <c r="C407">
        <v>7.56</v>
      </c>
      <c r="D407">
        <v>0.02</v>
      </c>
      <c r="E407">
        <v>0.14019999999999999</v>
      </c>
      <c r="F407">
        <v>0.60919999999999996</v>
      </c>
    </row>
    <row r="408" spans="1:6">
      <c r="A408" t="s">
        <v>1090</v>
      </c>
      <c r="B408" t="s">
        <v>1495</v>
      </c>
      <c r="C408">
        <v>7.56</v>
      </c>
      <c r="D408">
        <v>0.02</v>
      </c>
      <c r="E408">
        <v>0.14019999999999999</v>
      </c>
      <c r="F408">
        <v>0.60919999999999996</v>
      </c>
    </row>
    <row r="409" spans="1:6">
      <c r="A409" t="s">
        <v>1090</v>
      </c>
      <c r="B409" t="s">
        <v>1496</v>
      </c>
      <c r="C409">
        <v>7.56</v>
      </c>
      <c r="D409">
        <v>0.02</v>
      </c>
      <c r="E409">
        <v>0.14019999999999999</v>
      </c>
      <c r="F409">
        <v>0.60919999999999996</v>
      </c>
    </row>
    <row r="410" spans="1:6">
      <c r="A410" t="s">
        <v>1090</v>
      </c>
      <c r="B410" t="s">
        <v>1497</v>
      </c>
      <c r="C410">
        <v>7.56</v>
      </c>
      <c r="D410">
        <v>0.02</v>
      </c>
      <c r="E410">
        <v>0.14019999999999999</v>
      </c>
      <c r="F410">
        <v>0.60919999999999996</v>
      </c>
    </row>
    <row r="411" spans="1:6">
      <c r="A411" t="s">
        <v>1090</v>
      </c>
      <c r="B411" t="s">
        <v>1498</v>
      </c>
      <c r="C411">
        <v>7.56</v>
      </c>
      <c r="D411">
        <v>0.02</v>
      </c>
      <c r="E411">
        <v>0.14019999999999999</v>
      </c>
      <c r="F411">
        <v>0.60919999999999996</v>
      </c>
    </row>
    <row r="412" spans="1:6">
      <c r="A412" t="s">
        <v>1090</v>
      </c>
      <c r="B412" t="s">
        <v>1499</v>
      </c>
      <c r="C412">
        <v>7.56</v>
      </c>
      <c r="D412">
        <v>0.02</v>
      </c>
      <c r="E412">
        <v>0.14019999999999999</v>
      </c>
      <c r="F412">
        <v>0.60919999999999996</v>
      </c>
    </row>
    <row r="413" spans="1:6">
      <c r="A413" t="s">
        <v>1090</v>
      </c>
      <c r="B413" t="s">
        <v>1500</v>
      </c>
      <c r="C413">
        <v>7.56</v>
      </c>
      <c r="D413">
        <v>0.02</v>
      </c>
      <c r="E413">
        <v>0.14019999999999999</v>
      </c>
      <c r="F413">
        <v>0.60919999999999996</v>
      </c>
    </row>
    <row r="414" spans="1:6">
      <c r="A414" t="s">
        <v>1090</v>
      </c>
      <c r="B414" t="s">
        <v>1501</v>
      </c>
      <c r="C414">
        <v>7.56</v>
      </c>
      <c r="D414">
        <v>0.02</v>
      </c>
      <c r="E414">
        <v>0.14019999999999999</v>
      </c>
      <c r="F414">
        <v>0.60919999999999996</v>
      </c>
    </row>
    <row r="415" spans="1:6">
      <c r="A415" t="s">
        <v>1090</v>
      </c>
      <c r="B415" t="s">
        <v>1502</v>
      </c>
      <c r="C415">
        <v>7.56</v>
      </c>
      <c r="D415">
        <v>0.02</v>
      </c>
      <c r="E415">
        <v>0.14019999999999999</v>
      </c>
      <c r="F415">
        <v>0.60919999999999996</v>
      </c>
    </row>
    <row r="416" spans="1:6">
      <c r="A416" t="s">
        <v>1090</v>
      </c>
      <c r="B416" t="s">
        <v>1503</v>
      </c>
      <c r="C416">
        <v>7.56</v>
      </c>
      <c r="D416">
        <v>0.02</v>
      </c>
      <c r="E416">
        <v>0.14019999999999999</v>
      </c>
      <c r="F416">
        <v>0.60919999999999996</v>
      </c>
    </row>
    <row r="417" spans="1:6">
      <c r="A417" t="s">
        <v>1090</v>
      </c>
      <c r="B417" t="s">
        <v>1504</v>
      </c>
      <c r="C417">
        <v>7.56</v>
      </c>
      <c r="D417">
        <v>0.02</v>
      </c>
      <c r="E417">
        <v>0.14019999999999999</v>
      </c>
      <c r="F417">
        <v>0.60919999999999996</v>
      </c>
    </row>
    <row r="418" spans="1:6">
      <c r="A418" t="s">
        <v>1090</v>
      </c>
      <c r="B418" t="s">
        <v>1505</v>
      </c>
      <c r="C418">
        <v>7.56</v>
      </c>
      <c r="D418">
        <v>0.02</v>
      </c>
      <c r="E418">
        <v>0.14019999999999999</v>
      </c>
      <c r="F418">
        <v>0.60919999999999996</v>
      </c>
    </row>
    <row r="419" spans="1:6">
      <c r="A419" t="s">
        <v>1090</v>
      </c>
      <c r="B419" t="s">
        <v>1506</v>
      </c>
      <c r="C419">
        <v>7.56</v>
      </c>
      <c r="D419">
        <v>0.02</v>
      </c>
      <c r="E419">
        <v>0.14019999999999999</v>
      </c>
      <c r="F419">
        <v>0.60919999999999996</v>
      </c>
    </row>
    <row r="420" spans="1:6">
      <c r="A420" t="s">
        <v>1090</v>
      </c>
      <c r="B420" t="s">
        <v>1507</v>
      </c>
      <c r="C420">
        <v>7.56</v>
      </c>
      <c r="D420">
        <v>0.02</v>
      </c>
      <c r="E420">
        <v>0.14019999999999999</v>
      </c>
      <c r="F420">
        <v>0.60919999999999996</v>
      </c>
    </row>
    <row r="421" spans="1:6">
      <c r="A421" t="s">
        <v>1090</v>
      </c>
      <c r="B421" t="s">
        <v>1508</v>
      </c>
      <c r="C421">
        <v>7.56</v>
      </c>
      <c r="D421">
        <v>0.02</v>
      </c>
      <c r="E421">
        <v>0.14019999999999999</v>
      </c>
      <c r="F421">
        <v>0.60919999999999996</v>
      </c>
    </row>
    <row r="422" spans="1:6">
      <c r="A422" t="s">
        <v>1090</v>
      </c>
      <c r="B422" t="s">
        <v>1509</v>
      </c>
      <c r="C422">
        <v>7.56</v>
      </c>
      <c r="D422">
        <v>0.02</v>
      </c>
      <c r="E422">
        <v>0.14019999999999999</v>
      </c>
      <c r="F422">
        <v>0.60919999999999996</v>
      </c>
    </row>
    <row r="423" spans="1:6">
      <c r="A423" t="s">
        <v>1090</v>
      </c>
      <c r="B423" t="s">
        <v>1510</v>
      </c>
      <c r="C423">
        <v>7.56</v>
      </c>
      <c r="D423">
        <v>0.02</v>
      </c>
      <c r="E423">
        <v>0.14019999999999999</v>
      </c>
      <c r="F423">
        <v>0.60919999999999996</v>
      </c>
    </row>
    <row r="424" spans="1:6">
      <c r="A424" t="s">
        <v>1090</v>
      </c>
      <c r="B424" t="s">
        <v>1511</v>
      </c>
      <c r="C424">
        <v>7.56</v>
      </c>
      <c r="D424">
        <v>0.02</v>
      </c>
      <c r="E424">
        <v>0.14019999999999999</v>
      </c>
      <c r="F424">
        <v>0.60919999999999996</v>
      </c>
    </row>
    <row r="425" spans="1:6">
      <c r="A425" t="s">
        <v>1090</v>
      </c>
      <c r="B425" t="s">
        <v>1512</v>
      </c>
      <c r="C425">
        <v>7.56</v>
      </c>
      <c r="D425">
        <v>0.02</v>
      </c>
      <c r="E425">
        <v>0.14019999999999999</v>
      </c>
      <c r="F425">
        <v>0.60919999999999996</v>
      </c>
    </row>
    <row r="426" spans="1:6">
      <c r="A426" t="s">
        <v>1090</v>
      </c>
      <c r="B426" t="s">
        <v>1513</v>
      </c>
      <c r="C426">
        <v>7.56</v>
      </c>
      <c r="D426">
        <v>0.02</v>
      </c>
      <c r="E426">
        <v>0.14019999999999999</v>
      </c>
      <c r="F426">
        <v>0.60919999999999996</v>
      </c>
    </row>
    <row r="427" spans="1:6">
      <c r="A427" t="s">
        <v>1090</v>
      </c>
      <c r="B427" t="s">
        <v>1514</v>
      </c>
      <c r="C427">
        <v>7.56</v>
      </c>
      <c r="D427">
        <v>0.02</v>
      </c>
      <c r="E427">
        <v>0.14019999999999999</v>
      </c>
      <c r="F427">
        <v>0.60919999999999996</v>
      </c>
    </row>
    <row r="428" spans="1:6">
      <c r="A428" t="s">
        <v>1090</v>
      </c>
      <c r="B428" t="s">
        <v>1515</v>
      </c>
      <c r="C428">
        <v>7.56</v>
      </c>
      <c r="D428">
        <v>0.02</v>
      </c>
      <c r="E428">
        <v>0.14019999999999999</v>
      </c>
      <c r="F428">
        <v>0.60919999999999996</v>
      </c>
    </row>
    <row r="429" spans="1:6">
      <c r="A429" t="s">
        <v>1090</v>
      </c>
      <c r="B429" t="s">
        <v>1516</v>
      </c>
      <c r="C429">
        <v>7.56</v>
      </c>
      <c r="D429">
        <v>0.02</v>
      </c>
      <c r="E429">
        <v>0.14019999999999999</v>
      </c>
      <c r="F429">
        <v>0.60919999999999996</v>
      </c>
    </row>
    <row r="430" spans="1:6">
      <c r="A430" t="s">
        <v>1090</v>
      </c>
      <c r="B430" t="s">
        <v>1517</v>
      </c>
      <c r="C430">
        <v>7.56</v>
      </c>
      <c r="D430">
        <v>0.02</v>
      </c>
      <c r="E430">
        <v>0.14019999999999999</v>
      </c>
      <c r="F430">
        <v>0.60919999999999996</v>
      </c>
    </row>
    <row r="431" spans="1:6">
      <c r="A431" t="s">
        <v>1090</v>
      </c>
      <c r="B431" t="s">
        <v>1518</v>
      </c>
      <c r="C431">
        <v>7.56</v>
      </c>
      <c r="D431">
        <v>0.02</v>
      </c>
      <c r="E431">
        <v>0.14019999999999999</v>
      </c>
      <c r="F431">
        <v>0.60919999999999996</v>
      </c>
    </row>
    <row r="432" spans="1:6">
      <c r="A432" t="s">
        <v>1090</v>
      </c>
      <c r="B432" t="s">
        <v>1519</v>
      </c>
      <c r="C432">
        <v>7.56</v>
      </c>
      <c r="D432">
        <v>0.02</v>
      </c>
      <c r="E432">
        <v>0.14019999999999999</v>
      </c>
      <c r="F432">
        <v>0.60919999999999996</v>
      </c>
    </row>
    <row r="433" spans="1:6">
      <c r="A433" t="s">
        <v>1090</v>
      </c>
      <c r="B433" t="s">
        <v>1520</v>
      </c>
      <c r="C433">
        <v>7.56</v>
      </c>
      <c r="D433">
        <v>0.02</v>
      </c>
      <c r="E433">
        <v>0.14019999999999999</v>
      </c>
      <c r="F433">
        <v>0.60919999999999996</v>
      </c>
    </row>
    <row r="434" spans="1:6">
      <c r="A434" t="s">
        <v>1090</v>
      </c>
      <c r="B434" t="s">
        <v>1521</v>
      </c>
      <c r="C434">
        <v>7.56</v>
      </c>
      <c r="D434">
        <v>0.02</v>
      </c>
      <c r="E434">
        <v>0.14019999999999999</v>
      </c>
      <c r="F434">
        <v>0.60919999999999996</v>
      </c>
    </row>
    <row r="435" spans="1:6">
      <c r="A435" t="s">
        <v>1090</v>
      </c>
      <c r="B435" t="s">
        <v>1522</v>
      </c>
      <c r="C435">
        <v>7.56</v>
      </c>
      <c r="D435">
        <v>0.02</v>
      </c>
      <c r="E435">
        <v>0.14019999999999999</v>
      </c>
      <c r="F435">
        <v>0.60919999999999996</v>
      </c>
    </row>
    <row r="436" spans="1:6">
      <c r="A436" t="s">
        <v>1090</v>
      </c>
      <c r="B436" t="s">
        <v>1523</v>
      </c>
      <c r="C436">
        <v>7.56</v>
      </c>
      <c r="D436">
        <v>0.02</v>
      </c>
      <c r="E436">
        <v>0.14019999999999999</v>
      </c>
      <c r="F436">
        <v>0.60919999999999996</v>
      </c>
    </row>
    <row r="437" spans="1:6">
      <c r="A437" t="s">
        <v>1090</v>
      </c>
      <c r="B437" t="s">
        <v>1524</v>
      </c>
      <c r="C437">
        <v>7.56</v>
      </c>
      <c r="D437">
        <v>0.02</v>
      </c>
      <c r="E437">
        <v>0.14019999999999999</v>
      </c>
      <c r="F437">
        <v>0.60919999999999996</v>
      </c>
    </row>
    <row r="438" spans="1:6">
      <c r="A438" t="s">
        <v>1090</v>
      </c>
      <c r="B438" t="s">
        <v>1525</v>
      </c>
      <c r="C438">
        <v>7.56</v>
      </c>
      <c r="D438">
        <v>0.02</v>
      </c>
      <c r="E438">
        <v>0.14019999999999999</v>
      </c>
      <c r="F438">
        <v>0.60919999999999996</v>
      </c>
    </row>
    <row r="439" spans="1:6">
      <c r="A439" t="s">
        <v>1090</v>
      </c>
      <c r="B439" t="s">
        <v>1526</v>
      </c>
      <c r="C439">
        <v>7.56</v>
      </c>
      <c r="D439">
        <v>0.02</v>
      </c>
      <c r="E439">
        <v>0.14019999999999999</v>
      </c>
      <c r="F439">
        <v>0.60919999999999996</v>
      </c>
    </row>
    <row r="440" spans="1:6">
      <c r="A440" t="s">
        <v>1090</v>
      </c>
      <c r="B440" t="s">
        <v>1527</v>
      </c>
      <c r="C440">
        <v>7.56</v>
      </c>
      <c r="D440">
        <v>0.02</v>
      </c>
      <c r="E440">
        <v>0.14019999999999999</v>
      </c>
      <c r="F440">
        <v>0.60919999999999996</v>
      </c>
    </row>
    <row r="441" spans="1:6">
      <c r="A441" t="s">
        <v>1090</v>
      </c>
      <c r="B441" t="s">
        <v>1528</v>
      </c>
      <c r="C441">
        <v>7.56</v>
      </c>
      <c r="D441">
        <v>0.02</v>
      </c>
      <c r="E441">
        <v>0.14019999999999999</v>
      </c>
      <c r="F441">
        <v>0.60919999999999996</v>
      </c>
    </row>
    <row r="442" spans="1:6">
      <c r="A442" t="s">
        <v>1090</v>
      </c>
      <c r="B442" t="s">
        <v>1529</v>
      </c>
      <c r="C442">
        <v>7.56</v>
      </c>
      <c r="D442">
        <v>0.02</v>
      </c>
      <c r="E442">
        <v>0.14019999999999999</v>
      </c>
      <c r="F442">
        <v>0.60919999999999996</v>
      </c>
    </row>
    <row r="443" spans="1:6">
      <c r="A443" t="s">
        <v>1090</v>
      </c>
      <c r="B443" t="s">
        <v>1530</v>
      </c>
      <c r="C443">
        <v>7.56</v>
      </c>
      <c r="D443">
        <v>0.02</v>
      </c>
      <c r="E443">
        <v>0.14019999999999999</v>
      </c>
      <c r="F443">
        <v>0.60919999999999996</v>
      </c>
    </row>
    <row r="444" spans="1:6">
      <c r="A444" t="s">
        <v>1090</v>
      </c>
      <c r="B444" t="s">
        <v>1531</v>
      </c>
      <c r="C444">
        <v>7.56</v>
      </c>
      <c r="D444">
        <v>0.02</v>
      </c>
      <c r="E444">
        <v>0.14019999999999999</v>
      </c>
      <c r="F444">
        <v>0.60919999999999996</v>
      </c>
    </row>
    <row r="445" spans="1:6">
      <c r="A445" t="s">
        <v>1090</v>
      </c>
      <c r="B445" t="s">
        <v>1532</v>
      </c>
      <c r="C445">
        <v>7.56</v>
      </c>
      <c r="D445">
        <v>0.02</v>
      </c>
      <c r="E445">
        <v>0.14019999999999999</v>
      </c>
      <c r="F445">
        <v>0.60919999999999996</v>
      </c>
    </row>
    <row r="446" spans="1:6">
      <c r="A446" t="s">
        <v>1090</v>
      </c>
      <c r="B446" t="s">
        <v>1533</v>
      </c>
      <c r="C446">
        <v>7.56</v>
      </c>
      <c r="D446">
        <v>0.02</v>
      </c>
      <c r="E446">
        <v>0.14019999999999999</v>
      </c>
      <c r="F446">
        <v>0.60919999999999996</v>
      </c>
    </row>
    <row r="447" spans="1:6">
      <c r="A447" t="s">
        <v>1090</v>
      </c>
      <c r="B447" t="s">
        <v>1534</v>
      </c>
      <c r="C447">
        <v>7.56</v>
      </c>
      <c r="D447">
        <v>0.02</v>
      </c>
      <c r="E447">
        <v>0.14019999999999999</v>
      </c>
      <c r="F447">
        <v>0.60919999999999996</v>
      </c>
    </row>
    <row r="448" spans="1:6">
      <c r="A448" t="s">
        <v>1090</v>
      </c>
      <c r="B448" t="s">
        <v>1535</v>
      </c>
      <c r="C448">
        <v>7.56</v>
      </c>
      <c r="D448">
        <v>0.02</v>
      </c>
      <c r="E448">
        <v>0.14019999999999999</v>
      </c>
      <c r="F448">
        <v>0.60919999999999996</v>
      </c>
    </row>
    <row r="449" spans="1:6">
      <c r="A449" t="s">
        <v>1090</v>
      </c>
      <c r="B449" t="s">
        <v>1536</v>
      </c>
      <c r="C449">
        <v>7.56</v>
      </c>
      <c r="D449">
        <v>0.02</v>
      </c>
      <c r="E449">
        <v>0.14019999999999999</v>
      </c>
      <c r="F449">
        <v>0.60919999999999996</v>
      </c>
    </row>
    <row r="450" spans="1:6">
      <c r="A450" t="s">
        <v>1090</v>
      </c>
      <c r="B450" t="s">
        <v>1537</v>
      </c>
      <c r="C450">
        <v>7.56</v>
      </c>
      <c r="D450">
        <v>0.02</v>
      </c>
      <c r="E450">
        <v>0.14019999999999999</v>
      </c>
      <c r="F450">
        <v>0.60919999999999996</v>
      </c>
    </row>
    <row r="451" spans="1:6">
      <c r="A451" t="s">
        <v>1090</v>
      </c>
      <c r="B451" t="s">
        <v>1538</v>
      </c>
      <c r="C451">
        <v>7.56</v>
      </c>
      <c r="D451">
        <v>0.02</v>
      </c>
      <c r="E451">
        <v>0.14019999999999999</v>
      </c>
      <c r="F451">
        <v>0.60919999999999996</v>
      </c>
    </row>
    <row r="452" spans="1:6">
      <c r="A452" t="s">
        <v>1090</v>
      </c>
      <c r="B452" t="s">
        <v>1539</v>
      </c>
      <c r="C452">
        <v>7.56</v>
      </c>
      <c r="D452">
        <v>0.02</v>
      </c>
      <c r="E452">
        <v>0.14019999999999999</v>
      </c>
      <c r="F452">
        <v>0.60919999999999996</v>
      </c>
    </row>
    <row r="453" spans="1:6">
      <c r="A453" t="s">
        <v>1090</v>
      </c>
      <c r="B453" t="s">
        <v>1540</v>
      </c>
      <c r="C453">
        <v>7.56</v>
      </c>
      <c r="D453">
        <v>0.02</v>
      </c>
      <c r="E453">
        <v>0.14019999999999999</v>
      </c>
      <c r="F453">
        <v>0.60919999999999996</v>
      </c>
    </row>
    <row r="454" spans="1:6">
      <c r="A454" t="s">
        <v>1090</v>
      </c>
      <c r="B454" t="s">
        <v>1541</v>
      </c>
      <c r="C454">
        <v>7.56</v>
      </c>
      <c r="D454">
        <v>0.02</v>
      </c>
      <c r="E454">
        <v>0.14019999999999999</v>
      </c>
      <c r="F454">
        <v>0.60919999999999996</v>
      </c>
    </row>
    <row r="455" spans="1:6">
      <c r="A455" t="s">
        <v>1090</v>
      </c>
      <c r="B455" t="s">
        <v>1542</v>
      </c>
      <c r="C455">
        <v>7.56</v>
      </c>
      <c r="D455">
        <v>0.02</v>
      </c>
      <c r="E455">
        <v>0.14019999999999999</v>
      </c>
      <c r="F455">
        <v>0.60919999999999996</v>
      </c>
    </row>
    <row r="456" spans="1:6">
      <c r="A456" t="s">
        <v>1090</v>
      </c>
      <c r="B456" t="s">
        <v>1543</v>
      </c>
      <c r="C456">
        <v>7.56</v>
      </c>
      <c r="D456">
        <v>0.02</v>
      </c>
      <c r="E456">
        <v>0.14019999999999999</v>
      </c>
      <c r="F456">
        <v>0.60919999999999996</v>
      </c>
    </row>
    <row r="457" spans="1:6">
      <c r="A457" t="s">
        <v>1090</v>
      </c>
      <c r="B457" t="s">
        <v>1544</v>
      </c>
      <c r="C457">
        <v>7.56</v>
      </c>
      <c r="D457">
        <v>0.02</v>
      </c>
      <c r="E457">
        <v>0.14019999999999999</v>
      </c>
      <c r="F457">
        <v>0.60919999999999996</v>
      </c>
    </row>
    <row r="458" spans="1:6">
      <c r="A458" t="s">
        <v>1090</v>
      </c>
      <c r="B458" t="s">
        <v>1545</v>
      </c>
      <c r="C458">
        <v>7.56</v>
      </c>
      <c r="D458">
        <v>0.02</v>
      </c>
      <c r="E458">
        <v>0.14019999999999999</v>
      </c>
      <c r="F458">
        <v>0.60919999999999996</v>
      </c>
    </row>
    <row r="459" spans="1:6">
      <c r="A459" t="s">
        <v>1090</v>
      </c>
      <c r="B459" t="s">
        <v>1546</v>
      </c>
      <c r="C459">
        <v>7.56</v>
      </c>
      <c r="D459">
        <v>0.02</v>
      </c>
      <c r="E459">
        <v>0.14019999999999999</v>
      </c>
      <c r="F459">
        <v>0.60919999999999996</v>
      </c>
    </row>
    <row r="460" spans="1:6">
      <c r="A460" t="s">
        <v>1090</v>
      </c>
      <c r="B460" t="s">
        <v>1547</v>
      </c>
      <c r="C460">
        <v>7.56</v>
      </c>
      <c r="D460">
        <v>0.02</v>
      </c>
      <c r="E460">
        <v>0.14019999999999999</v>
      </c>
      <c r="F460">
        <v>0.60919999999999996</v>
      </c>
    </row>
    <row r="461" spans="1:6">
      <c r="A461" t="s">
        <v>1090</v>
      </c>
      <c r="B461" t="s">
        <v>1548</v>
      </c>
      <c r="C461">
        <v>7.56</v>
      </c>
      <c r="D461">
        <v>0.02</v>
      </c>
      <c r="E461">
        <v>0.14019999999999999</v>
      </c>
      <c r="F461">
        <v>0.60919999999999996</v>
      </c>
    </row>
    <row r="462" spans="1:6">
      <c r="A462" t="s">
        <v>1090</v>
      </c>
      <c r="B462" t="s">
        <v>1549</v>
      </c>
      <c r="C462">
        <v>7.56</v>
      </c>
      <c r="D462">
        <v>0.02</v>
      </c>
      <c r="E462">
        <v>0.14019999999999999</v>
      </c>
      <c r="F462">
        <v>0.60919999999999996</v>
      </c>
    </row>
    <row r="463" spans="1:6">
      <c r="A463" t="s">
        <v>1090</v>
      </c>
      <c r="B463" t="s">
        <v>1550</v>
      </c>
      <c r="C463">
        <v>7.56</v>
      </c>
      <c r="D463">
        <v>0.02</v>
      </c>
      <c r="E463">
        <v>0.14019999999999999</v>
      </c>
      <c r="F463">
        <v>0.60919999999999996</v>
      </c>
    </row>
    <row r="464" spans="1:6">
      <c r="A464" t="s">
        <v>1090</v>
      </c>
      <c r="B464" t="s">
        <v>1551</v>
      </c>
      <c r="C464">
        <v>7.56</v>
      </c>
      <c r="D464">
        <v>0.02</v>
      </c>
      <c r="E464">
        <v>0.14019999999999999</v>
      </c>
      <c r="F464">
        <v>0.60919999999999996</v>
      </c>
    </row>
    <row r="465" spans="1:6">
      <c r="A465" t="s">
        <v>1090</v>
      </c>
      <c r="B465" t="s">
        <v>1552</v>
      </c>
      <c r="C465">
        <v>7.56</v>
      </c>
      <c r="D465">
        <v>0.02</v>
      </c>
      <c r="E465">
        <v>0.14019999999999999</v>
      </c>
      <c r="F465">
        <v>0.60919999999999996</v>
      </c>
    </row>
    <row r="466" spans="1:6">
      <c r="A466" t="s">
        <v>1090</v>
      </c>
      <c r="B466" t="s">
        <v>1553</v>
      </c>
      <c r="C466">
        <v>7.56</v>
      </c>
      <c r="D466">
        <v>0.02</v>
      </c>
      <c r="E466">
        <v>0.14019999999999999</v>
      </c>
      <c r="F466">
        <v>0.60919999999999996</v>
      </c>
    </row>
    <row r="467" spans="1:6">
      <c r="A467" t="s">
        <v>1090</v>
      </c>
      <c r="B467" t="s">
        <v>1554</v>
      </c>
      <c r="C467">
        <v>7.56</v>
      </c>
      <c r="D467">
        <v>0.02</v>
      </c>
      <c r="E467">
        <v>0.14019999999999999</v>
      </c>
      <c r="F467">
        <v>0.60919999999999996</v>
      </c>
    </row>
    <row r="468" spans="1:6">
      <c r="A468" t="s">
        <v>1090</v>
      </c>
      <c r="B468" t="s">
        <v>1555</v>
      </c>
      <c r="C468">
        <v>7.56</v>
      </c>
      <c r="D468">
        <v>0.02</v>
      </c>
      <c r="E468">
        <v>0.14019999999999999</v>
      </c>
      <c r="F468">
        <v>0.60919999999999996</v>
      </c>
    </row>
    <row r="469" spans="1:6">
      <c r="A469" t="s">
        <v>1090</v>
      </c>
      <c r="B469" t="s">
        <v>1556</v>
      </c>
      <c r="C469">
        <v>7.56</v>
      </c>
      <c r="D469">
        <v>0.02</v>
      </c>
      <c r="E469">
        <v>0.14019999999999999</v>
      </c>
      <c r="F469">
        <v>0.60919999999999996</v>
      </c>
    </row>
    <row r="470" spans="1:6">
      <c r="A470" t="s">
        <v>1090</v>
      </c>
      <c r="B470" t="s">
        <v>1557</v>
      </c>
      <c r="C470">
        <v>7.56</v>
      </c>
      <c r="D470">
        <v>0.02</v>
      </c>
      <c r="E470">
        <v>0.14019999999999999</v>
      </c>
      <c r="F470">
        <v>0.60919999999999996</v>
      </c>
    </row>
    <row r="471" spans="1:6">
      <c r="A471" t="s">
        <v>1090</v>
      </c>
      <c r="B471" t="s">
        <v>1558</v>
      </c>
      <c r="C471">
        <v>7.56</v>
      </c>
      <c r="D471">
        <v>0.02</v>
      </c>
      <c r="E471">
        <v>0.14019999999999999</v>
      </c>
      <c r="F471">
        <v>0.60919999999999996</v>
      </c>
    </row>
    <row r="472" spans="1:6">
      <c r="A472" t="s">
        <v>1090</v>
      </c>
      <c r="B472" t="s">
        <v>1559</v>
      </c>
      <c r="C472">
        <v>7.56</v>
      </c>
      <c r="D472">
        <v>0.02</v>
      </c>
      <c r="E472">
        <v>0.14019999999999999</v>
      </c>
      <c r="F472">
        <v>0.60919999999999996</v>
      </c>
    </row>
    <row r="473" spans="1:6">
      <c r="A473" t="s">
        <v>1090</v>
      </c>
      <c r="B473" t="s">
        <v>1560</v>
      </c>
      <c r="C473">
        <v>7.56</v>
      </c>
      <c r="D473">
        <v>0.02</v>
      </c>
      <c r="E473">
        <v>0.14019999999999999</v>
      </c>
      <c r="F473">
        <v>0.60919999999999996</v>
      </c>
    </row>
    <row r="474" spans="1:6">
      <c r="A474" t="s">
        <v>1090</v>
      </c>
      <c r="B474" t="s">
        <v>1561</v>
      </c>
      <c r="C474">
        <v>7.56</v>
      </c>
      <c r="D474">
        <v>0.02</v>
      </c>
      <c r="E474">
        <v>0.14019999999999999</v>
      </c>
      <c r="F474">
        <v>0.60919999999999996</v>
      </c>
    </row>
    <row r="475" spans="1:6">
      <c r="A475" t="s">
        <v>1090</v>
      </c>
      <c r="B475" t="s">
        <v>1562</v>
      </c>
      <c r="C475">
        <v>7.56</v>
      </c>
      <c r="D475">
        <v>0.02</v>
      </c>
      <c r="E475">
        <v>0.14019999999999999</v>
      </c>
      <c r="F475">
        <v>0.60919999999999996</v>
      </c>
    </row>
    <row r="476" spans="1:6">
      <c r="A476" t="s">
        <v>1090</v>
      </c>
      <c r="B476" t="s">
        <v>1563</v>
      </c>
      <c r="C476">
        <v>7.56</v>
      </c>
      <c r="D476">
        <v>0.02</v>
      </c>
      <c r="E476">
        <v>0.14019999999999999</v>
      </c>
      <c r="F476">
        <v>0.60919999999999996</v>
      </c>
    </row>
    <row r="477" spans="1:6">
      <c r="A477" t="s">
        <v>1090</v>
      </c>
      <c r="B477" t="s">
        <v>1564</v>
      </c>
      <c r="C477">
        <v>7.56</v>
      </c>
      <c r="D477">
        <v>0.02</v>
      </c>
      <c r="E477">
        <v>0.14019999999999999</v>
      </c>
      <c r="F477">
        <v>0.60919999999999996</v>
      </c>
    </row>
    <row r="478" spans="1:6">
      <c r="A478" t="s">
        <v>1090</v>
      </c>
      <c r="B478" t="s">
        <v>1565</v>
      </c>
      <c r="C478">
        <v>7.56</v>
      </c>
      <c r="D478">
        <v>0.02</v>
      </c>
      <c r="E478">
        <v>0.14019999999999999</v>
      </c>
      <c r="F478">
        <v>0.60919999999999996</v>
      </c>
    </row>
    <row r="479" spans="1:6">
      <c r="A479" t="s">
        <v>1090</v>
      </c>
      <c r="B479" t="s">
        <v>1566</v>
      </c>
      <c r="C479">
        <v>7.56</v>
      </c>
      <c r="D479">
        <v>0.02</v>
      </c>
      <c r="E479">
        <v>0.14019999999999999</v>
      </c>
      <c r="F479">
        <v>0.60919999999999996</v>
      </c>
    </row>
    <row r="480" spans="1:6">
      <c r="A480" t="s">
        <v>1090</v>
      </c>
      <c r="B480" t="s">
        <v>1567</v>
      </c>
      <c r="C480">
        <v>7.56</v>
      </c>
      <c r="D480">
        <v>0.02</v>
      </c>
      <c r="E480">
        <v>0.14019999999999999</v>
      </c>
      <c r="F480">
        <v>0.60919999999999996</v>
      </c>
    </row>
    <row r="481" spans="1:6">
      <c r="A481" t="s">
        <v>1090</v>
      </c>
      <c r="B481" t="s">
        <v>1568</v>
      </c>
      <c r="C481">
        <v>7.56</v>
      </c>
      <c r="D481">
        <v>0.02</v>
      </c>
      <c r="E481">
        <v>0.14019999999999999</v>
      </c>
      <c r="F481">
        <v>0.60919999999999996</v>
      </c>
    </row>
    <row r="482" spans="1:6">
      <c r="A482" t="s">
        <v>1090</v>
      </c>
      <c r="B482" t="s">
        <v>1569</v>
      </c>
      <c r="C482">
        <v>7.56</v>
      </c>
      <c r="D482">
        <v>0.02</v>
      </c>
      <c r="E482">
        <v>0.14019999999999999</v>
      </c>
      <c r="F482">
        <v>0.60919999999999996</v>
      </c>
    </row>
    <row r="483" spans="1:6">
      <c r="A483" t="s">
        <v>1090</v>
      </c>
      <c r="B483" t="s">
        <v>1570</v>
      </c>
      <c r="C483">
        <v>7.56</v>
      </c>
      <c r="D483">
        <v>0.02</v>
      </c>
      <c r="E483">
        <v>0.14019999999999999</v>
      </c>
      <c r="F483">
        <v>0.60919999999999996</v>
      </c>
    </row>
    <row r="484" spans="1:6">
      <c r="A484" t="s">
        <v>1090</v>
      </c>
      <c r="B484" t="s">
        <v>1571</v>
      </c>
      <c r="C484">
        <v>7.56</v>
      </c>
      <c r="D484">
        <v>0.02</v>
      </c>
      <c r="E484">
        <v>0.14019999999999999</v>
      </c>
      <c r="F484">
        <v>0.60919999999999996</v>
      </c>
    </row>
    <row r="485" spans="1:6">
      <c r="A485" t="s">
        <v>1090</v>
      </c>
      <c r="B485" t="s">
        <v>1572</v>
      </c>
      <c r="C485">
        <v>7.56</v>
      </c>
      <c r="D485">
        <v>0.02</v>
      </c>
      <c r="E485">
        <v>0.14019999999999999</v>
      </c>
      <c r="F485">
        <v>0.60919999999999996</v>
      </c>
    </row>
    <row r="486" spans="1:6">
      <c r="A486" t="s">
        <v>1090</v>
      </c>
      <c r="B486" t="s">
        <v>1573</v>
      </c>
      <c r="C486">
        <v>7.56</v>
      </c>
      <c r="D486">
        <v>0.02</v>
      </c>
      <c r="E486">
        <v>0.14019999999999999</v>
      </c>
      <c r="F486">
        <v>0.60919999999999996</v>
      </c>
    </row>
    <row r="487" spans="1:6">
      <c r="A487" t="s">
        <v>1090</v>
      </c>
      <c r="B487" t="s">
        <v>1574</v>
      </c>
      <c r="C487">
        <v>7.56</v>
      </c>
      <c r="D487">
        <v>0.02</v>
      </c>
      <c r="E487">
        <v>0.14019999999999999</v>
      </c>
      <c r="F487">
        <v>0.60919999999999996</v>
      </c>
    </row>
    <row r="488" spans="1:6">
      <c r="A488" t="s">
        <v>1090</v>
      </c>
      <c r="B488" t="s">
        <v>1575</v>
      </c>
      <c r="C488">
        <v>7.56</v>
      </c>
      <c r="D488">
        <v>0.02</v>
      </c>
      <c r="E488">
        <v>0.14019999999999999</v>
      </c>
      <c r="F488">
        <v>0.60919999999999996</v>
      </c>
    </row>
    <row r="489" spans="1:6">
      <c r="A489" t="s">
        <v>1090</v>
      </c>
      <c r="B489" t="s">
        <v>1576</v>
      </c>
      <c r="C489">
        <v>7.56</v>
      </c>
      <c r="D489">
        <v>0.02</v>
      </c>
      <c r="E489">
        <v>0.14019999999999999</v>
      </c>
      <c r="F489">
        <v>0.60919999999999996</v>
      </c>
    </row>
    <row r="490" spans="1:6">
      <c r="A490" t="s">
        <v>1090</v>
      </c>
      <c r="B490" t="s">
        <v>1577</v>
      </c>
      <c r="C490">
        <v>7.56</v>
      </c>
      <c r="D490">
        <v>0.02</v>
      </c>
      <c r="E490">
        <v>0.14019999999999999</v>
      </c>
      <c r="F490">
        <v>0.60919999999999996</v>
      </c>
    </row>
    <row r="491" spans="1:6">
      <c r="A491" t="s">
        <v>1090</v>
      </c>
      <c r="B491" t="s">
        <v>1578</v>
      </c>
      <c r="C491">
        <v>7.56</v>
      </c>
      <c r="D491">
        <v>0.02</v>
      </c>
      <c r="E491">
        <v>0.14019999999999999</v>
      </c>
      <c r="F491">
        <v>0.60919999999999996</v>
      </c>
    </row>
    <row r="492" spans="1:6">
      <c r="A492" t="s">
        <v>1090</v>
      </c>
      <c r="B492" t="s">
        <v>1579</v>
      </c>
      <c r="C492">
        <v>7.56</v>
      </c>
      <c r="D492">
        <v>0.02</v>
      </c>
      <c r="E492">
        <v>0.14019999999999999</v>
      </c>
      <c r="F492">
        <v>0.60919999999999996</v>
      </c>
    </row>
    <row r="493" spans="1:6">
      <c r="A493" t="s">
        <v>1090</v>
      </c>
      <c r="B493" t="s">
        <v>1580</v>
      </c>
      <c r="C493">
        <v>7.56</v>
      </c>
      <c r="D493">
        <v>0.02</v>
      </c>
      <c r="E493">
        <v>0.14019999999999999</v>
      </c>
      <c r="F493">
        <v>0.60919999999999996</v>
      </c>
    </row>
    <row r="494" spans="1:6">
      <c r="A494" t="s">
        <v>1090</v>
      </c>
      <c r="B494" t="s">
        <v>1581</v>
      </c>
      <c r="C494">
        <v>7.56</v>
      </c>
      <c r="D494">
        <v>0.02</v>
      </c>
      <c r="E494">
        <v>0.14019999999999999</v>
      </c>
      <c r="F494">
        <v>0.60919999999999996</v>
      </c>
    </row>
    <row r="495" spans="1:6">
      <c r="A495" t="s">
        <v>1090</v>
      </c>
      <c r="B495" t="s">
        <v>1582</v>
      </c>
      <c r="C495">
        <v>7.56</v>
      </c>
      <c r="D495">
        <v>0.02</v>
      </c>
      <c r="E495">
        <v>0.14019999999999999</v>
      </c>
      <c r="F495">
        <v>0.60919999999999996</v>
      </c>
    </row>
    <row r="496" spans="1:6">
      <c r="A496" t="s">
        <v>1090</v>
      </c>
      <c r="B496" t="s">
        <v>1583</v>
      </c>
      <c r="C496">
        <v>7.56</v>
      </c>
      <c r="D496">
        <v>0.02</v>
      </c>
      <c r="E496">
        <v>0.14019999999999999</v>
      </c>
      <c r="F496">
        <v>0.60919999999999996</v>
      </c>
    </row>
    <row r="497" spans="1:6">
      <c r="A497" t="s">
        <v>1090</v>
      </c>
      <c r="B497" t="s">
        <v>1584</v>
      </c>
      <c r="C497">
        <v>7.56</v>
      </c>
      <c r="D497">
        <v>0.02</v>
      </c>
      <c r="E497">
        <v>0.14019999999999999</v>
      </c>
      <c r="F497">
        <v>0.60919999999999996</v>
      </c>
    </row>
    <row r="498" spans="1:6">
      <c r="A498" t="s">
        <v>1090</v>
      </c>
      <c r="B498" t="s">
        <v>1585</v>
      </c>
      <c r="C498">
        <v>7.56</v>
      </c>
      <c r="D498">
        <v>0.02</v>
      </c>
      <c r="E498">
        <v>0.14019999999999999</v>
      </c>
      <c r="F498">
        <v>0.60919999999999996</v>
      </c>
    </row>
    <row r="499" spans="1:6">
      <c r="A499" t="s">
        <v>1090</v>
      </c>
      <c r="B499" t="s">
        <v>1586</v>
      </c>
      <c r="C499">
        <v>7.56</v>
      </c>
      <c r="D499">
        <v>0.02</v>
      </c>
      <c r="E499">
        <v>0.14019999999999999</v>
      </c>
      <c r="F499">
        <v>0.60919999999999996</v>
      </c>
    </row>
    <row r="500" spans="1:6">
      <c r="A500" t="s">
        <v>1090</v>
      </c>
      <c r="B500" t="s">
        <v>1587</v>
      </c>
      <c r="C500">
        <v>7.56</v>
      </c>
      <c r="D500">
        <v>0.02</v>
      </c>
      <c r="E500">
        <v>0.14019999999999999</v>
      </c>
      <c r="F500">
        <v>0.60919999999999996</v>
      </c>
    </row>
    <row r="501" spans="1:6">
      <c r="A501" t="s">
        <v>1090</v>
      </c>
      <c r="B501" t="s">
        <v>1588</v>
      </c>
      <c r="C501">
        <v>7.56</v>
      </c>
      <c r="D501">
        <v>0.02</v>
      </c>
      <c r="E501">
        <v>0.14019999999999999</v>
      </c>
      <c r="F501">
        <v>0.60919999999999996</v>
      </c>
    </row>
    <row r="502" spans="1:6">
      <c r="A502" t="s">
        <v>1090</v>
      </c>
      <c r="B502" t="s">
        <v>1589</v>
      </c>
      <c r="C502">
        <v>7.56</v>
      </c>
      <c r="D502">
        <v>0.02</v>
      </c>
      <c r="E502">
        <v>0.14019999999999999</v>
      </c>
      <c r="F502">
        <v>0.60919999999999996</v>
      </c>
    </row>
    <row r="503" spans="1:6">
      <c r="A503" t="s">
        <v>1090</v>
      </c>
      <c r="B503" t="s">
        <v>1590</v>
      </c>
      <c r="C503">
        <v>7.56</v>
      </c>
      <c r="D503">
        <v>0.02</v>
      </c>
      <c r="E503">
        <v>0.14019999999999999</v>
      </c>
      <c r="F503">
        <v>0.60919999999999996</v>
      </c>
    </row>
    <row r="504" spans="1:6">
      <c r="A504" t="s">
        <v>1090</v>
      </c>
      <c r="B504" t="s">
        <v>1591</v>
      </c>
      <c r="C504">
        <v>7.56</v>
      </c>
      <c r="D504">
        <v>0.02</v>
      </c>
      <c r="E504">
        <v>0.14019999999999999</v>
      </c>
      <c r="F504">
        <v>0.60919999999999996</v>
      </c>
    </row>
    <row r="505" spans="1:6">
      <c r="A505" t="s">
        <v>1090</v>
      </c>
      <c r="B505" t="s">
        <v>1592</v>
      </c>
      <c r="C505">
        <v>7.56</v>
      </c>
      <c r="D505">
        <v>0.02</v>
      </c>
      <c r="E505">
        <v>0.14019999999999999</v>
      </c>
      <c r="F505">
        <v>0.60919999999999996</v>
      </c>
    </row>
    <row r="506" spans="1:6">
      <c r="A506" t="s">
        <v>1090</v>
      </c>
      <c r="B506" t="s">
        <v>1593</v>
      </c>
      <c r="C506">
        <v>7.56</v>
      </c>
      <c r="D506">
        <v>0.02</v>
      </c>
      <c r="E506">
        <v>0.14019999999999999</v>
      </c>
      <c r="F506">
        <v>0.60919999999999996</v>
      </c>
    </row>
    <row r="507" spans="1:6">
      <c r="A507" t="s">
        <v>1090</v>
      </c>
      <c r="B507" t="s">
        <v>1594</v>
      </c>
      <c r="C507">
        <v>7.56</v>
      </c>
      <c r="D507">
        <v>0.02</v>
      </c>
      <c r="E507">
        <v>0.14019999999999999</v>
      </c>
      <c r="F507">
        <v>0.60919999999999996</v>
      </c>
    </row>
    <row r="508" spans="1:6">
      <c r="A508" t="s">
        <v>1090</v>
      </c>
      <c r="B508" t="s">
        <v>1595</v>
      </c>
      <c r="C508">
        <v>7.56</v>
      </c>
      <c r="D508">
        <v>0.02</v>
      </c>
      <c r="E508">
        <v>0.14019999999999999</v>
      </c>
      <c r="F508">
        <v>0.60919999999999996</v>
      </c>
    </row>
    <row r="509" spans="1:6">
      <c r="A509" t="s">
        <v>1090</v>
      </c>
      <c r="B509" t="s">
        <v>1596</v>
      </c>
      <c r="C509">
        <v>7.56</v>
      </c>
      <c r="D509">
        <v>0.02</v>
      </c>
      <c r="E509">
        <v>0.14019999999999999</v>
      </c>
      <c r="F509">
        <v>0.60919999999999996</v>
      </c>
    </row>
    <row r="510" spans="1:6">
      <c r="A510" t="s">
        <v>1090</v>
      </c>
      <c r="B510" t="s">
        <v>1597</v>
      </c>
      <c r="C510">
        <v>7.56</v>
      </c>
      <c r="D510">
        <v>0.02</v>
      </c>
      <c r="E510">
        <v>0.14019999999999999</v>
      </c>
      <c r="F510">
        <v>0.60919999999999996</v>
      </c>
    </row>
    <row r="511" spans="1:6">
      <c r="A511" t="s">
        <v>1090</v>
      </c>
      <c r="B511" t="s">
        <v>1598</v>
      </c>
      <c r="C511">
        <v>7.56</v>
      </c>
      <c r="D511">
        <v>0.02</v>
      </c>
      <c r="E511">
        <v>0.14019999999999999</v>
      </c>
      <c r="F511">
        <v>0.60919999999999996</v>
      </c>
    </row>
    <row r="512" spans="1:6">
      <c r="A512" t="s">
        <v>1090</v>
      </c>
      <c r="B512" t="s">
        <v>1599</v>
      </c>
      <c r="C512">
        <v>7.56</v>
      </c>
      <c r="D512">
        <v>0.02</v>
      </c>
      <c r="E512">
        <v>0.14019999999999999</v>
      </c>
      <c r="F512">
        <v>0.60919999999999996</v>
      </c>
    </row>
    <row r="513" spans="1:6">
      <c r="A513" t="s">
        <v>1090</v>
      </c>
      <c r="B513" t="s">
        <v>1600</v>
      </c>
      <c r="C513">
        <v>7.56</v>
      </c>
      <c r="D513">
        <v>0.02</v>
      </c>
      <c r="E513">
        <v>0.14019999999999999</v>
      </c>
      <c r="F513">
        <v>0.60919999999999996</v>
      </c>
    </row>
    <row r="514" spans="1:6">
      <c r="A514" t="s">
        <v>1090</v>
      </c>
      <c r="B514" t="s">
        <v>1601</v>
      </c>
      <c r="C514">
        <v>7.56</v>
      </c>
      <c r="D514">
        <v>0.02</v>
      </c>
      <c r="E514">
        <v>0.14019999999999999</v>
      </c>
      <c r="F514">
        <v>0.60919999999999996</v>
      </c>
    </row>
    <row r="515" spans="1:6">
      <c r="A515" t="s">
        <v>1090</v>
      </c>
      <c r="B515" t="s">
        <v>1602</v>
      </c>
      <c r="C515">
        <v>7.56</v>
      </c>
      <c r="D515">
        <v>0.02</v>
      </c>
      <c r="E515">
        <v>0.14019999999999999</v>
      </c>
      <c r="F515">
        <v>0.60919999999999996</v>
      </c>
    </row>
    <row r="516" spans="1:6">
      <c r="A516" t="s">
        <v>1090</v>
      </c>
      <c r="B516" t="s">
        <v>1603</v>
      </c>
      <c r="C516">
        <v>7.56</v>
      </c>
      <c r="D516">
        <v>0.02</v>
      </c>
      <c r="E516">
        <v>0.14019999999999999</v>
      </c>
      <c r="F516">
        <v>0.60919999999999996</v>
      </c>
    </row>
    <row r="517" spans="1:6">
      <c r="A517" t="s">
        <v>1090</v>
      </c>
      <c r="B517" t="s">
        <v>1604</v>
      </c>
      <c r="C517">
        <v>7.56</v>
      </c>
      <c r="D517">
        <v>0.02</v>
      </c>
      <c r="E517">
        <v>0.14019999999999999</v>
      </c>
      <c r="F517">
        <v>0.60919999999999996</v>
      </c>
    </row>
    <row r="518" spans="1:6">
      <c r="A518" t="s">
        <v>1090</v>
      </c>
      <c r="B518" t="s">
        <v>1605</v>
      </c>
      <c r="C518">
        <v>7.56</v>
      </c>
      <c r="D518">
        <v>0.02</v>
      </c>
      <c r="E518">
        <v>0.14019999999999999</v>
      </c>
      <c r="F518">
        <v>0.60919999999999996</v>
      </c>
    </row>
    <row r="519" spans="1:6">
      <c r="A519" t="s">
        <v>1090</v>
      </c>
      <c r="B519" t="s">
        <v>1606</v>
      </c>
      <c r="C519">
        <v>7.56</v>
      </c>
      <c r="D519">
        <v>0.02</v>
      </c>
      <c r="E519">
        <v>0.14019999999999999</v>
      </c>
      <c r="F519">
        <v>0.60919999999999996</v>
      </c>
    </row>
    <row r="520" spans="1:6">
      <c r="A520" t="s">
        <v>1090</v>
      </c>
      <c r="B520" t="s">
        <v>1607</v>
      </c>
      <c r="C520">
        <v>7.56</v>
      </c>
      <c r="D520">
        <v>0.02</v>
      </c>
      <c r="E520">
        <v>0.14019999999999999</v>
      </c>
      <c r="F520">
        <v>0.60919999999999996</v>
      </c>
    </row>
    <row r="521" spans="1:6">
      <c r="A521" t="s">
        <v>1090</v>
      </c>
      <c r="B521" t="s">
        <v>1608</v>
      </c>
      <c r="C521">
        <v>7.56</v>
      </c>
      <c r="D521">
        <v>0.02</v>
      </c>
      <c r="E521">
        <v>0.14019999999999999</v>
      </c>
      <c r="F521">
        <v>0.60919999999999996</v>
      </c>
    </row>
    <row r="522" spans="1:6">
      <c r="A522" t="s">
        <v>1090</v>
      </c>
      <c r="B522" t="s">
        <v>1609</v>
      </c>
      <c r="C522">
        <v>7.56</v>
      </c>
      <c r="D522">
        <v>0.02</v>
      </c>
      <c r="E522">
        <v>0.14019999999999999</v>
      </c>
      <c r="F522">
        <v>0.60919999999999996</v>
      </c>
    </row>
    <row r="523" spans="1:6">
      <c r="A523" t="s">
        <v>1090</v>
      </c>
      <c r="B523" t="s">
        <v>1610</v>
      </c>
      <c r="C523">
        <v>7.56</v>
      </c>
      <c r="D523">
        <v>0.02</v>
      </c>
      <c r="E523">
        <v>0.14019999999999999</v>
      </c>
      <c r="F523">
        <v>0.60919999999999996</v>
      </c>
    </row>
    <row r="524" spans="1:6">
      <c r="A524" t="s">
        <v>1090</v>
      </c>
      <c r="B524" t="s">
        <v>1611</v>
      </c>
      <c r="C524">
        <v>7.56</v>
      </c>
      <c r="D524">
        <v>0.02</v>
      </c>
      <c r="E524">
        <v>0.14019999999999999</v>
      </c>
      <c r="F524">
        <v>0.60919999999999996</v>
      </c>
    </row>
    <row r="525" spans="1:6">
      <c r="A525" t="s">
        <v>1090</v>
      </c>
      <c r="B525" t="s">
        <v>1612</v>
      </c>
      <c r="C525">
        <v>7.56</v>
      </c>
      <c r="D525">
        <v>0.02</v>
      </c>
      <c r="E525">
        <v>0.14019999999999999</v>
      </c>
      <c r="F525">
        <v>0.60919999999999996</v>
      </c>
    </row>
    <row r="526" spans="1:6">
      <c r="A526" t="s">
        <v>1090</v>
      </c>
      <c r="B526" t="s">
        <v>1613</v>
      </c>
      <c r="C526">
        <v>7.56</v>
      </c>
      <c r="D526">
        <v>0.02</v>
      </c>
      <c r="E526">
        <v>0.14019999999999999</v>
      </c>
      <c r="F526">
        <v>0.60919999999999996</v>
      </c>
    </row>
    <row r="527" spans="1:6">
      <c r="A527" t="s">
        <v>1090</v>
      </c>
      <c r="B527" t="s">
        <v>1614</v>
      </c>
      <c r="C527">
        <v>7.56</v>
      </c>
      <c r="D527">
        <v>0.02</v>
      </c>
      <c r="E527">
        <v>0.14019999999999999</v>
      </c>
      <c r="F527">
        <v>0.60919999999999996</v>
      </c>
    </row>
    <row r="528" spans="1:6">
      <c r="A528" t="s">
        <v>1090</v>
      </c>
      <c r="B528" t="s">
        <v>1615</v>
      </c>
      <c r="C528">
        <v>7.56</v>
      </c>
      <c r="D528">
        <v>0.02</v>
      </c>
      <c r="E528">
        <v>0.14019999999999999</v>
      </c>
      <c r="F528">
        <v>0.60919999999999996</v>
      </c>
    </row>
    <row r="529" spans="1:6">
      <c r="A529" t="s">
        <v>1090</v>
      </c>
      <c r="B529" t="s">
        <v>1616</v>
      </c>
      <c r="C529">
        <v>7.56</v>
      </c>
      <c r="D529">
        <v>0.02</v>
      </c>
      <c r="E529">
        <v>0.14019999999999999</v>
      </c>
      <c r="F529">
        <v>0.60919999999999996</v>
      </c>
    </row>
    <row r="530" spans="1:6">
      <c r="A530" t="s">
        <v>1090</v>
      </c>
      <c r="B530" t="s">
        <v>1617</v>
      </c>
      <c r="C530">
        <v>7.56</v>
      </c>
      <c r="D530">
        <v>0.02</v>
      </c>
      <c r="E530">
        <v>0.14019999999999999</v>
      </c>
      <c r="F530">
        <v>0.60919999999999996</v>
      </c>
    </row>
    <row r="531" spans="1:6">
      <c r="A531" t="s">
        <v>1090</v>
      </c>
      <c r="B531" t="s">
        <v>1618</v>
      </c>
      <c r="C531">
        <v>7.56</v>
      </c>
      <c r="D531">
        <v>0.02</v>
      </c>
      <c r="E531">
        <v>0.14019999999999999</v>
      </c>
      <c r="F531">
        <v>0.60919999999999996</v>
      </c>
    </row>
    <row r="532" spans="1:6">
      <c r="A532" t="s">
        <v>1090</v>
      </c>
      <c r="B532" t="s">
        <v>1619</v>
      </c>
      <c r="C532">
        <v>7.56</v>
      </c>
      <c r="D532">
        <v>0.02</v>
      </c>
      <c r="E532">
        <v>0.14019999999999999</v>
      </c>
      <c r="F532">
        <v>0.60919999999999996</v>
      </c>
    </row>
    <row r="533" spans="1:6">
      <c r="A533" t="s">
        <v>1090</v>
      </c>
      <c r="B533" t="s">
        <v>1620</v>
      </c>
      <c r="C533">
        <v>7.56</v>
      </c>
      <c r="D533">
        <v>0.02</v>
      </c>
      <c r="E533">
        <v>0.14019999999999999</v>
      </c>
      <c r="F533">
        <v>0.60919999999999996</v>
      </c>
    </row>
    <row r="534" spans="1:6">
      <c r="A534" t="s">
        <v>1090</v>
      </c>
      <c r="B534" t="s">
        <v>1621</v>
      </c>
      <c r="C534">
        <v>7.56</v>
      </c>
      <c r="D534">
        <v>0.02</v>
      </c>
      <c r="E534">
        <v>0.14019999999999999</v>
      </c>
      <c r="F534">
        <v>0.60919999999999996</v>
      </c>
    </row>
    <row r="535" spans="1:6">
      <c r="A535" t="s">
        <v>1090</v>
      </c>
      <c r="B535" t="s">
        <v>1622</v>
      </c>
      <c r="C535">
        <v>7.56</v>
      </c>
      <c r="D535">
        <v>0.02</v>
      </c>
      <c r="E535">
        <v>0.14019999999999999</v>
      </c>
      <c r="F535">
        <v>0.60919999999999996</v>
      </c>
    </row>
    <row r="536" spans="1:6">
      <c r="A536" t="s">
        <v>1090</v>
      </c>
      <c r="B536" t="s">
        <v>1623</v>
      </c>
      <c r="C536">
        <v>7.56</v>
      </c>
      <c r="D536">
        <v>0.02</v>
      </c>
      <c r="E536">
        <v>0.14019999999999999</v>
      </c>
      <c r="F536">
        <v>0.60919999999999996</v>
      </c>
    </row>
    <row r="537" spans="1:6">
      <c r="A537" t="s">
        <v>1090</v>
      </c>
      <c r="B537" t="s">
        <v>1624</v>
      </c>
      <c r="C537">
        <v>7.56</v>
      </c>
      <c r="D537">
        <v>0.02</v>
      </c>
      <c r="E537">
        <v>0.14019999999999999</v>
      </c>
      <c r="F537">
        <v>0.60919999999999996</v>
      </c>
    </row>
    <row r="538" spans="1:6">
      <c r="A538" t="s">
        <v>1090</v>
      </c>
      <c r="B538" t="s">
        <v>1625</v>
      </c>
      <c r="C538">
        <v>7.56</v>
      </c>
      <c r="D538">
        <v>0.02</v>
      </c>
      <c r="E538">
        <v>0.14019999999999999</v>
      </c>
      <c r="F538">
        <v>0.60919999999999996</v>
      </c>
    </row>
    <row r="539" spans="1:6">
      <c r="A539" t="s">
        <v>1090</v>
      </c>
      <c r="B539" t="s">
        <v>1626</v>
      </c>
      <c r="C539">
        <v>7.56</v>
      </c>
      <c r="D539">
        <v>0.02</v>
      </c>
      <c r="E539">
        <v>0.14019999999999999</v>
      </c>
      <c r="F539">
        <v>0.60919999999999996</v>
      </c>
    </row>
    <row r="540" spans="1:6">
      <c r="A540" t="s">
        <v>1090</v>
      </c>
      <c r="B540" t="s">
        <v>1627</v>
      </c>
      <c r="C540">
        <v>7.56</v>
      </c>
      <c r="D540">
        <v>0.02</v>
      </c>
      <c r="E540">
        <v>0.14019999999999999</v>
      </c>
      <c r="F540">
        <v>0.60919999999999996</v>
      </c>
    </row>
    <row r="541" spans="1:6">
      <c r="A541" t="s">
        <v>1090</v>
      </c>
      <c r="B541" t="s">
        <v>1628</v>
      </c>
      <c r="C541">
        <v>7.56</v>
      </c>
      <c r="D541">
        <v>0.02</v>
      </c>
      <c r="E541">
        <v>0.14019999999999999</v>
      </c>
      <c r="F541">
        <v>0.60919999999999996</v>
      </c>
    </row>
    <row r="542" spans="1:6">
      <c r="A542" t="s">
        <v>1090</v>
      </c>
      <c r="B542" t="s">
        <v>1629</v>
      </c>
      <c r="C542">
        <v>7.56</v>
      </c>
      <c r="D542">
        <v>0.02</v>
      </c>
      <c r="E542">
        <v>0.14019999999999999</v>
      </c>
      <c r="F542">
        <v>0.60919999999999996</v>
      </c>
    </row>
    <row r="543" spans="1:6">
      <c r="A543" t="s">
        <v>1090</v>
      </c>
      <c r="B543" t="s">
        <v>1630</v>
      </c>
      <c r="C543">
        <v>7.56</v>
      </c>
      <c r="D543">
        <v>0.02</v>
      </c>
      <c r="E543">
        <v>0.14019999999999999</v>
      </c>
      <c r="F543">
        <v>0.60919999999999996</v>
      </c>
    </row>
    <row r="544" spans="1:6">
      <c r="A544" t="s">
        <v>1090</v>
      </c>
      <c r="B544" t="s">
        <v>1631</v>
      </c>
      <c r="C544">
        <v>7.56</v>
      </c>
      <c r="D544">
        <v>0.02</v>
      </c>
      <c r="E544">
        <v>0.14019999999999999</v>
      </c>
      <c r="F544">
        <v>0.60919999999999996</v>
      </c>
    </row>
    <row r="545" spans="1:6">
      <c r="A545" t="s">
        <v>1090</v>
      </c>
      <c r="B545" t="s">
        <v>1632</v>
      </c>
      <c r="C545">
        <v>7.56</v>
      </c>
      <c r="D545">
        <v>0.02</v>
      </c>
      <c r="E545">
        <v>0.14019999999999999</v>
      </c>
      <c r="F545">
        <v>0.60919999999999996</v>
      </c>
    </row>
    <row r="546" spans="1:6">
      <c r="A546" t="s">
        <v>1090</v>
      </c>
      <c r="B546" t="s">
        <v>1633</v>
      </c>
      <c r="C546">
        <v>7.56</v>
      </c>
      <c r="D546">
        <v>0.02</v>
      </c>
      <c r="E546">
        <v>0.14019999999999999</v>
      </c>
      <c r="F546">
        <v>0.60919999999999996</v>
      </c>
    </row>
    <row r="547" spans="1:6">
      <c r="A547" t="s">
        <v>1090</v>
      </c>
      <c r="B547" t="s">
        <v>1634</v>
      </c>
      <c r="C547">
        <v>7.56</v>
      </c>
      <c r="D547">
        <v>0.02</v>
      </c>
      <c r="E547">
        <v>0.14019999999999999</v>
      </c>
      <c r="F547">
        <v>0.60919999999999996</v>
      </c>
    </row>
    <row r="548" spans="1:6">
      <c r="A548" t="s">
        <v>1090</v>
      </c>
      <c r="B548" t="s">
        <v>1635</v>
      </c>
      <c r="C548">
        <v>7.56</v>
      </c>
      <c r="D548">
        <v>0.02</v>
      </c>
      <c r="E548">
        <v>0.14019999999999999</v>
      </c>
      <c r="F548">
        <v>0.60919999999999996</v>
      </c>
    </row>
    <row r="549" spans="1:6">
      <c r="A549" t="s">
        <v>1090</v>
      </c>
      <c r="B549" t="s">
        <v>1636</v>
      </c>
      <c r="C549">
        <v>7.56</v>
      </c>
      <c r="D549">
        <v>0.02</v>
      </c>
      <c r="E549">
        <v>0.14019999999999999</v>
      </c>
      <c r="F549">
        <v>0.60919999999999996</v>
      </c>
    </row>
    <row r="550" spans="1:6">
      <c r="A550" t="s">
        <v>1090</v>
      </c>
      <c r="B550" t="s">
        <v>1637</v>
      </c>
      <c r="C550">
        <v>7.56</v>
      </c>
      <c r="D550">
        <v>0.02</v>
      </c>
      <c r="E550">
        <v>0.14019999999999999</v>
      </c>
      <c r="F550">
        <v>0.60919999999999996</v>
      </c>
    </row>
    <row r="551" spans="1:6">
      <c r="A551" t="s">
        <v>1090</v>
      </c>
      <c r="B551" t="s">
        <v>1638</v>
      </c>
      <c r="C551">
        <v>7.56</v>
      </c>
      <c r="D551">
        <v>0.02</v>
      </c>
      <c r="E551">
        <v>0.14019999999999999</v>
      </c>
      <c r="F551">
        <v>0.60919999999999996</v>
      </c>
    </row>
    <row r="552" spans="1:6">
      <c r="A552" t="s">
        <v>1090</v>
      </c>
      <c r="B552" t="s">
        <v>1639</v>
      </c>
      <c r="C552">
        <v>7.56</v>
      </c>
      <c r="D552">
        <v>0.02</v>
      </c>
      <c r="E552">
        <v>0.14019999999999999</v>
      </c>
      <c r="F552">
        <v>0.60919999999999996</v>
      </c>
    </row>
    <row r="553" spans="1:6">
      <c r="A553" t="s">
        <v>1090</v>
      </c>
      <c r="B553" t="s">
        <v>1640</v>
      </c>
      <c r="C553">
        <v>7.56</v>
      </c>
      <c r="D553">
        <v>0.02</v>
      </c>
      <c r="E553">
        <v>0.14019999999999999</v>
      </c>
      <c r="F553">
        <v>0.60919999999999996</v>
      </c>
    </row>
    <row r="554" spans="1:6">
      <c r="A554" t="s">
        <v>1090</v>
      </c>
      <c r="B554" t="s">
        <v>1641</v>
      </c>
      <c r="C554">
        <v>7.56</v>
      </c>
      <c r="D554">
        <v>0.02</v>
      </c>
      <c r="E554">
        <v>0.14019999999999999</v>
      </c>
      <c r="F554">
        <v>0.60919999999999996</v>
      </c>
    </row>
    <row r="555" spans="1:6">
      <c r="A555" t="s">
        <v>1090</v>
      </c>
      <c r="B555" t="s">
        <v>1642</v>
      </c>
      <c r="C555">
        <v>7.56</v>
      </c>
      <c r="D555">
        <v>0.02</v>
      </c>
      <c r="E555">
        <v>0.14019999999999999</v>
      </c>
      <c r="F555">
        <v>0.60919999999999996</v>
      </c>
    </row>
    <row r="556" spans="1:6">
      <c r="A556" t="s">
        <v>1090</v>
      </c>
      <c r="B556" t="s">
        <v>1643</v>
      </c>
      <c r="C556">
        <v>7.56</v>
      </c>
      <c r="D556">
        <v>0.02</v>
      </c>
      <c r="E556">
        <v>0.14019999999999999</v>
      </c>
      <c r="F556">
        <v>0.60919999999999996</v>
      </c>
    </row>
    <row r="557" spans="1:6">
      <c r="A557" t="s">
        <v>1090</v>
      </c>
      <c r="B557" t="s">
        <v>1644</v>
      </c>
      <c r="C557">
        <v>7.56</v>
      </c>
      <c r="D557">
        <v>0.02</v>
      </c>
      <c r="E557">
        <v>0.14019999999999999</v>
      </c>
      <c r="F557">
        <v>0.60919999999999996</v>
      </c>
    </row>
    <row r="558" spans="1:6">
      <c r="A558" t="s">
        <v>1090</v>
      </c>
      <c r="B558" t="s">
        <v>1645</v>
      </c>
      <c r="C558">
        <v>7.56</v>
      </c>
      <c r="D558">
        <v>0.02</v>
      </c>
      <c r="E558">
        <v>0.14019999999999999</v>
      </c>
      <c r="F558">
        <v>0.60919999999999996</v>
      </c>
    </row>
    <row r="559" spans="1:6">
      <c r="A559" t="s">
        <v>1090</v>
      </c>
      <c r="B559" t="s">
        <v>1646</v>
      </c>
      <c r="C559">
        <v>7.56</v>
      </c>
      <c r="D559">
        <v>0.02</v>
      </c>
      <c r="E559">
        <v>0.14019999999999999</v>
      </c>
      <c r="F559">
        <v>0.60919999999999996</v>
      </c>
    </row>
    <row r="560" spans="1:6">
      <c r="A560" t="s">
        <v>1090</v>
      </c>
      <c r="B560" t="s">
        <v>1647</v>
      </c>
      <c r="C560">
        <v>7.56</v>
      </c>
      <c r="D560">
        <v>0.02</v>
      </c>
      <c r="E560">
        <v>0.14019999999999999</v>
      </c>
      <c r="F560">
        <v>0.60919999999999996</v>
      </c>
    </row>
    <row r="561" spans="1:6">
      <c r="A561" t="s">
        <v>1090</v>
      </c>
      <c r="B561" t="s">
        <v>1648</v>
      </c>
      <c r="C561">
        <v>7.56</v>
      </c>
      <c r="D561">
        <v>0.02</v>
      </c>
      <c r="E561">
        <v>0.14019999999999999</v>
      </c>
      <c r="F561">
        <v>0.60919999999999996</v>
      </c>
    </row>
    <row r="562" spans="1:6">
      <c r="A562" t="s">
        <v>1090</v>
      </c>
      <c r="B562" t="s">
        <v>1649</v>
      </c>
      <c r="C562">
        <v>7.56</v>
      </c>
      <c r="D562">
        <v>0.02</v>
      </c>
      <c r="E562">
        <v>0.14019999999999999</v>
      </c>
      <c r="F562">
        <v>0.60919999999999996</v>
      </c>
    </row>
    <row r="563" spans="1:6">
      <c r="A563" t="s">
        <v>1090</v>
      </c>
      <c r="B563" t="s">
        <v>1650</v>
      </c>
      <c r="C563">
        <v>7.56</v>
      </c>
      <c r="D563">
        <v>0.02</v>
      </c>
      <c r="E563">
        <v>0.14019999999999999</v>
      </c>
      <c r="F563">
        <v>0.60919999999999996</v>
      </c>
    </row>
    <row r="564" spans="1:6">
      <c r="A564" t="s">
        <v>1090</v>
      </c>
      <c r="B564" t="s">
        <v>1651</v>
      </c>
      <c r="C564">
        <v>7.56</v>
      </c>
      <c r="D564">
        <v>0.02</v>
      </c>
      <c r="E564">
        <v>0.14019999999999999</v>
      </c>
      <c r="F564">
        <v>0.60919999999999996</v>
      </c>
    </row>
    <row r="565" spans="1:6">
      <c r="A565" t="s">
        <v>1090</v>
      </c>
      <c r="B565" t="s">
        <v>1652</v>
      </c>
      <c r="C565">
        <v>7.56</v>
      </c>
      <c r="D565">
        <v>0.02</v>
      </c>
      <c r="E565">
        <v>0.14019999999999999</v>
      </c>
      <c r="F565">
        <v>0.60919999999999996</v>
      </c>
    </row>
    <row r="566" spans="1:6">
      <c r="A566" t="s">
        <v>1090</v>
      </c>
      <c r="B566" t="s">
        <v>1653</v>
      </c>
      <c r="C566">
        <v>7.56</v>
      </c>
      <c r="D566">
        <v>0.02</v>
      </c>
      <c r="E566">
        <v>0.14019999999999999</v>
      </c>
      <c r="F566">
        <v>0.60919999999999996</v>
      </c>
    </row>
    <row r="567" spans="1:6">
      <c r="A567" t="s">
        <v>1090</v>
      </c>
      <c r="B567" t="s">
        <v>1654</v>
      </c>
      <c r="C567">
        <v>7.56</v>
      </c>
      <c r="D567">
        <v>0.02</v>
      </c>
      <c r="E567">
        <v>0.14019999999999999</v>
      </c>
      <c r="F567">
        <v>0.60919999999999996</v>
      </c>
    </row>
    <row r="568" spans="1:6">
      <c r="A568" t="s">
        <v>1090</v>
      </c>
      <c r="B568" t="s">
        <v>1655</v>
      </c>
      <c r="C568">
        <v>7.56</v>
      </c>
      <c r="D568">
        <v>0.02</v>
      </c>
      <c r="E568">
        <v>0.14019999999999999</v>
      </c>
      <c r="F568">
        <v>0.60919999999999996</v>
      </c>
    </row>
    <row r="569" spans="1:6">
      <c r="A569" t="s">
        <v>1090</v>
      </c>
      <c r="B569" t="s">
        <v>1656</v>
      </c>
      <c r="C569">
        <v>7.56</v>
      </c>
      <c r="D569">
        <v>0.02</v>
      </c>
      <c r="E569">
        <v>0.14019999999999999</v>
      </c>
      <c r="F569">
        <v>0.60919999999999996</v>
      </c>
    </row>
    <row r="570" spans="1:6">
      <c r="A570" t="s">
        <v>1090</v>
      </c>
      <c r="B570" t="s">
        <v>1657</v>
      </c>
      <c r="C570">
        <v>7.56</v>
      </c>
      <c r="D570">
        <v>0.02</v>
      </c>
      <c r="E570">
        <v>0.14019999999999999</v>
      </c>
      <c r="F570">
        <v>0.60919999999999996</v>
      </c>
    </row>
    <row r="571" spans="1:6">
      <c r="A571" t="s">
        <v>1090</v>
      </c>
      <c r="B571" t="s">
        <v>1658</v>
      </c>
      <c r="C571">
        <v>7.56</v>
      </c>
      <c r="D571">
        <v>0.02</v>
      </c>
      <c r="E571">
        <v>0.14019999999999999</v>
      </c>
      <c r="F571">
        <v>0.60919999999999996</v>
      </c>
    </row>
    <row r="572" spans="1:6">
      <c r="A572" t="s">
        <v>1090</v>
      </c>
      <c r="B572" t="s">
        <v>1659</v>
      </c>
      <c r="C572">
        <v>7.56</v>
      </c>
      <c r="D572">
        <v>0.02</v>
      </c>
      <c r="E572">
        <v>0.14019999999999999</v>
      </c>
      <c r="F572">
        <v>0.60919999999999996</v>
      </c>
    </row>
    <row r="573" spans="1:6">
      <c r="A573" t="s">
        <v>1090</v>
      </c>
      <c r="B573" t="s">
        <v>1660</v>
      </c>
      <c r="C573">
        <v>7.56</v>
      </c>
      <c r="D573">
        <v>0.02</v>
      </c>
      <c r="E573">
        <v>0.14019999999999999</v>
      </c>
      <c r="F573">
        <v>0.60919999999999996</v>
      </c>
    </row>
    <row r="574" spans="1:6">
      <c r="A574" t="s">
        <v>1090</v>
      </c>
      <c r="B574" t="s">
        <v>1661</v>
      </c>
      <c r="C574">
        <v>7.56</v>
      </c>
      <c r="D574">
        <v>0.02</v>
      </c>
      <c r="E574">
        <v>0.14019999999999999</v>
      </c>
      <c r="F574">
        <v>0.60919999999999996</v>
      </c>
    </row>
    <row r="575" spans="1:6">
      <c r="A575" t="s">
        <v>1090</v>
      </c>
      <c r="B575" t="s">
        <v>1662</v>
      </c>
      <c r="C575">
        <v>7.56</v>
      </c>
      <c r="D575">
        <v>0.02</v>
      </c>
      <c r="E575">
        <v>0.14019999999999999</v>
      </c>
      <c r="F575">
        <v>0.60919999999999996</v>
      </c>
    </row>
    <row r="576" spans="1:6">
      <c r="A576" t="s">
        <v>1090</v>
      </c>
      <c r="B576" t="s">
        <v>1663</v>
      </c>
      <c r="C576">
        <v>7.56</v>
      </c>
      <c r="D576">
        <v>0.02</v>
      </c>
      <c r="E576">
        <v>0.14019999999999999</v>
      </c>
      <c r="F576">
        <v>0.60919999999999996</v>
      </c>
    </row>
    <row r="577" spans="1:6">
      <c r="A577" t="s">
        <v>1090</v>
      </c>
      <c r="B577" t="s">
        <v>1664</v>
      </c>
      <c r="C577">
        <v>7.56</v>
      </c>
      <c r="D577">
        <v>0.02</v>
      </c>
      <c r="E577">
        <v>0.14019999999999999</v>
      </c>
      <c r="F577">
        <v>0.60919999999999996</v>
      </c>
    </row>
    <row r="578" spans="1:6">
      <c r="A578" t="s">
        <v>1090</v>
      </c>
      <c r="B578" t="s">
        <v>1665</v>
      </c>
      <c r="C578">
        <v>7.56</v>
      </c>
      <c r="D578">
        <v>0.02</v>
      </c>
      <c r="E578">
        <v>0.14019999999999999</v>
      </c>
      <c r="F578">
        <v>0.60919999999999996</v>
      </c>
    </row>
    <row r="579" spans="1:6">
      <c r="A579" t="s">
        <v>1090</v>
      </c>
      <c r="B579" t="s">
        <v>1666</v>
      </c>
      <c r="C579">
        <v>7.56</v>
      </c>
      <c r="D579">
        <v>0.02</v>
      </c>
      <c r="E579">
        <v>0.14019999999999999</v>
      </c>
      <c r="F579">
        <v>0.60919999999999996</v>
      </c>
    </row>
    <row r="580" spans="1:6">
      <c r="A580" t="s">
        <v>1090</v>
      </c>
      <c r="B580" t="s">
        <v>1667</v>
      </c>
      <c r="C580">
        <v>7.56</v>
      </c>
      <c r="D580">
        <v>0.02</v>
      </c>
      <c r="E580">
        <v>0.14019999999999999</v>
      </c>
      <c r="F580">
        <v>0.60919999999999996</v>
      </c>
    </row>
    <row r="581" spans="1:6">
      <c r="A581" t="s">
        <v>1090</v>
      </c>
      <c r="B581" t="s">
        <v>1668</v>
      </c>
      <c r="C581">
        <v>7.56</v>
      </c>
      <c r="D581">
        <v>0.02</v>
      </c>
      <c r="E581">
        <v>0.14019999999999999</v>
      </c>
      <c r="F581">
        <v>0.60919999999999996</v>
      </c>
    </row>
    <row r="582" spans="1:6">
      <c r="A582" t="s">
        <v>1090</v>
      </c>
      <c r="B582" t="s">
        <v>1669</v>
      </c>
      <c r="C582">
        <v>7.56</v>
      </c>
      <c r="D582">
        <v>0.02</v>
      </c>
      <c r="E582">
        <v>0.14019999999999999</v>
      </c>
      <c r="F582">
        <v>0.60919999999999996</v>
      </c>
    </row>
    <row r="583" spans="1:6">
      <c r="A583" t="s">
        <v>1090</v>
      </c>
      <c r="B583" t="s">
        <v>1670</v>
      </c>
      <c r="C583">
        <v>7.56</v>
      </c>
      <c r="D583">
        <v>0.02</v>
      </c>
      <c r="E583">
        <v>0.14019999999999999</v>
      </c>
      <c r="F583">
        <v>0.60919999999999996</v>
      </c>
    </row>
    <row r="584" spans="1:6">
      <c r="A584" t="s">
        <v>1090</v>
      </c>
      <c r="B584" t="s">
        <v>1671</v>
      </c>
      <c r="C584">
        <v>7.56</v>
      </c>
      <c r="D584">
        <v>0.02</v>
      </c>
      <c r="E584">
        <v>0.14019999999999999</v>
      </c>
      <c r="F584">
        <v>0.60919999999999996</v>
      </c>
    </row>
    <row r="585" spans="1:6">
      <c r="A585" t="s">
        <v>1090</v>
      </c>
      <c r="B585" t="s">
        <v>1672</v>
      </c>
      <c r="C585">
        <v>7.56</v>
      </c>
      <c r="D585">
        <v>0.02</v>
      </c>
      <c r="E585">
        <v>0.14019999999999999</v>
      </c>
      <c r="F585">
        <v>0.60919999999999996</v>
      </c>
    </row>
    <row r="586" spans="1:6">
      <c r="A586" t="s">
        <v>1090</v>
      </c>
      <c r="B586" t="s">
        <v>1673</v>
      </c>
      <c r="C586">
        <v>7.56</v>
      </c>
      <c r="D586">
        <v>0.02</v>
      </c>
      <c r="E586">
        <v>0.14019999999999999</v>
      </c>
      <c r="F586">
        <v>0.60919999999999996</v>
      </c>
    </row>
    <row r="587" spans="1:6">
      <c r="A587" t="s">
        <v>1090</v>
      </c>
      <c r="B587" t="s">
        <v>1674</v>
      </c>
      <c r="C587">
        <v>7.56</v>
      </c>
      <c r="D587">
        <v>0.02</v>
      </c>
      <c r="E587">
        <v>0.14019999999999999</v>
      </c>
      <c r="F587">
        <v>0.60919999999999996</v>
      </c>
    </row>
    <row r="588" spans="1:6">
      <c r="A588" t="s">
        <v>1090</v>
      </c>
      <c r="B588" t="s">
        <v>1675</v>
      </c>
      <c r="C588">
        <v>7.56</v>
      </c>
      <c r="D588">
        <v>0.02</v>
      </c>
      <c r="E588">
        <v>0.14019999999999999</v>
      </c>
      <c r="F588">
        <v>0.60919999999999996</v>
      </c>
    </row>
    <row r="589" spans="1:6">
      <c r="A589" t="s">
        <v>1090</v>
      </c>
      <c r="B589" t="s">
        <v>1676</v>
      </c>
      <c r="C589">
        <v>7.56</v>
      </c>
      <c r="D589">
        <v>0.02</v>
      </c>
      <c r="E589">
        <v>0.14019999999999999</v>
      </c>
      <c r="F589">
        <v>0.60919999999999996</v>
      </c>
    </row>
    <row r="590" spans="1:6">
      <c r="A590" t="s">
        <v>1090</v>
      </c>
      <c r="B590" t="s">
        <v>1677</v>
      </c>
      <c r="C590">
        <v>7.56</v>
      </c>
      <c r="D590">
        <v>0.02</v>
      </c>
      <c r="E590">
        <v>0.14019999999999999</v>
      </c>
      <c r="F590">
        <v>0.60919999999999996</v>
      </c>
    </row>
    <row r="591" spans="1:6">
      <c r="A591" t="s">
        <v>1090</v>
      </c>
      <c r="B591" t="s">
        <v>1678</v>
      </c>
      <c r="C591">
        <v>7.56</v>
      </c>
      <c r="D591">
        <v>0.02</v>
      </c>
      <c r="E591">
        <v>0.14019999999999999</v>
      </c>
      <c r="F591">
        <v>0.60919999999999996</v>
      </c>
    </row>
    <row r="592" spans="1:6">
      <c r="A592" t="s">
        <v>1090</v>
      </c>
      <c r="B592" t="s">
        <v>1679</v>
      </c>
      <c r="C592">
        <v>7.56</v>
      </c>
      <c r="D592">
        <v>0.02</v>
      </c>
      <c r="E592">
        <v>0.14019999999999999</v>
      </c>
      <c r="F592">
        <v>0.60919999999999996</v>
      </c>
    </row>
    <row r="593" spans="1:6">
      <c r="A593" t="s">
        <v>1090</v>
      </c>
      <c r="B593" t="s">
        <v>1680</v>
      </c>
      <c r="C593">
        <v>7.56</v>
      </c>
      <c r="D593">
        <v>0.02</v>
      </c>
      <c r="E593">
        <v>0.14019999999999999</v>
      </c>
      <c r="F593">
        <v>0.60919999999999996</v>
      </c>
    </row>
    <row r="594" spans="1:6">
      <c r="A594" t="s">
        <v>1090</v>
      </c>
      <c r="B594" t="s">
        <v>1681</v>
      </c>
      <c r="C594">
        <v>7.56</v>
      </c>
      <c r="D594">
        <v>0.02</v>
      </c>
      <c r="E594">
        <v>0.14019999999999999</v>
      </c>
      <c r="F594">
        <v>0.60919999999999996</v>
      </c>
    </row>
    <row r="595" spans="1:6">
      <c r="A595" t="s">
        <v>1090</v>
      </c>
      <c r="B595" t="s">
        <v>1682</v>
      </c>
      <c r="C595">
        <v>7.56</v>
      </c>
      <c r="D595">
        <v>0.02</v>
      </c>
      <c r="E595">
        <v>0.14019999999999999</v>
      </c>
      <c r="F595">
        <v>0.60919999999999996</v>
      </c>
    </row>
    <row r="596" spans="1:6">
      <c r="A596" t="s">
        <v>1090</v>
      </c>
      <c r="B596" t="s">
        <v>1683</v>
      </c>
      <c r="C596">
        <v>7.56</v>
      </c>
      <c r="D596">
        <v>0.02</v>
      </c>
      <c r="E596">
        <v>0.14019999999999999</v>
      </c>
      <c r="F596">
        <v>0.60919999999999996</v>
      </c>
    </row>
    <row r="597" spans="1:6">
      <c r="A597" t="s">
        <v>1090</v>
      </c>
      <c r="B597" t="s">
        <v>1684</v>
      </c>
      <c r="C597">
        <v>7.56</v>
      </c>
      <c r="D597">
        <v>0.02</v>
      </c>
      <c r="E597">
        <v>0.14019999999999999</v>
      </c>
      <c r="F597">
        <v>0.60919999999999996</v>
      </c>
    </row>
    <row r="598" spans="1:6">
      <c r="A598" t="s">
        <v>1090</v>
      </c>
      <c r="B598" t="s">
        <v>1685</v>
      </c>
      <c r="C598">
        <v>7.56</v>
      </c>
      <c r="D598">
        <v>0.02</v>
      </c>
      <c r="E598">
        <v>0.14019999999999999</v>
      </c>
      <c r="F598">
        <v>0.60919999999999996</v>
      </c>
    </row>
    <row r="599" spans="1:6">
      <c r="A599" t="s">
        <v>1090</v>
      </c>
      <c r="B599" t="s">
        <v>1686</v>
      </c>
      <c r="C599">
        <v>7.56</v>
      </c>
      <c r="D599">
        <v>0.02</v>
      </c>
      <c r="E599">
        <v>0.14019999999999999</v>
      </c>
      <c r="F599">
        <v>0.60919999999999996</v>
      </c>
    </row>
    <row r="600" spans="1:6">
      <c r="A600" t="s">
        <v>1090</v>
      </c>
      <c r="B600" t="s">
        <v>1687</v>
      </c>
      <c r="C600">
        <v>7.56</v>
      </c>
      <c r="D600">
        <v>0.02</v>
      </c>
      <c r="E600">
        <v>0.14019999999999999</v>
      </c>
      <c r="F600">
        <v>0.60919999999999996</v>
      </c>
    </row>
    <row r="601" spans="1:6">
      <c r="A601" t="s">
        <v>1090</v>
      </c>
      <c r="B601" t="s">
        <v>1688</v>
      </c>
      <c r="C601">
        <v>7.56</v>
      </c>
      <c r="D601">
        <v>0.02</v>
      </c>
      <c r="E601">
        <v>0.14019999999999999</v>
      </c>
      <c r="F601">
        <v>0.60919999999999996</v>
      </c>
    </row>
    <row r="602" spans="1:6">
      <c r="A602" t="s">
        <v>1090</v>
      </c>
      <c r="B602" t="s">
        <v>1689</v>
      </c>
      <c r="C602">
        <v>7.56</v>
      </c>
      <c r="D602">
        <v>0.02</v>
      </c>
      <c r="E602">
        <v>0.14019999999999999</v>
      </c>
      <c r="F602">
        <v>0.60919999999999996</v>
      </c>
    </row>
    <row r="603" spans="1:6">
      <c r="A603" t="s">
        <v>1090</v>
      </c>
      <c r="B603" t="s">
        <v>1690</v>
      </c>
      <c r="C603">
        <v>7.56</v>
      </c>
      <c r="D603">
        <v>0.02</v>
      </c>
      <c r="E603">
        <v>0.14019999999999999</v>
      </c>
      <c r="F603">
        <v>0.60919999999999996</v>
      </c>
    </row>
    <row r="604" spans="1:6">
      <c r="A604" t="s">
        <v>1090</v>
      </c>
      <c r="B604" t="s">
        <v>1691</v>
      </c>
      <c r="C604">
        <v>7.56</v>
      </c>
      <c r="D604">
        <v>0.02</v>
      </c>
      <c r="E604">
        <v>0.14019999999999999</v>
      </c>
      <c r="F604">
        <v>0.60919999999999996</v>
      </c>
    </row>
    <row r="605" spans="1:6">
      <c r="A605" t="s">
        <v>1090</v>
      </c>
      <c r="B605" t="s">
        <v>1692</v>
      </c>
      <c r="C605">
        <v>7.56</v>
      </c>
      <c r="D605">
        <v>0.02</v>
      </c>
      <c r="E605">
        <v>0.14019999999999999</v>
      </c>
      <c r="F605">
        <v>0.60919999999999996</v>
      </c>
    </row>
    <row r="606" spans="1:6">
      <c r="A606" t="s">
        <v>1090</v>
      </c>
      <c r="B606" t="s">
        <v>1693</v>
      </c>
      <c r="C606">
        <v>7.56</v>
      </c>
      <c r="D606">
        <v>0.02</v>
      </c>
      <c r="E606">
        <v>0.14019999999999999</v>
      </c>
      <c r="F606">
        <v>0.60919999999999996</v>
      </c>
    </row>
    <row r="607" spans="1:6">
      <c r="A607" t="s">
        <v>1090</v>
      </c>
      <c r="B607" t="s">
        <v>1694</v>
      </c>
      <c r="C607">
        <v>7.56</v>
      </c>
      <c r="D607">
        <v>0.02</v>
      </c>
      <c r="E607">
        <v>0.14019999999999999</v>
      </c>
      <c r="F607">
        <v>0.60919999999999996</v>
      </c>
    </row>
    <row r="608" spans="1:6">
      <c r="A608" t="s">
        <v>1090</v>
      </c>
      <c r="B608" t="s">
        <v>1695</v>
      </c>
      <c r="C608">
        <v>7.56</v>
      </c>
      <c r="D608">
        <v>0.02</v>
      </c>
      <c r="E608">
        <v>0.14019999999999999</v>
      </c>
      <c r="F608">
        <v>0.60919999999999996</v>
      </c>
    </row>
    <row r="609" spans="1:6">
      <c r="A609" t="s">
        <v>1090</v>
      </c>
      <c r="B609" t="s">
        <v>1696</v>
      </c>
      <c r="C609">
        <v>7.56</v>
      </c>
      <c r="D609">
        <v>0.02</v>
      </c>
      <c r="E609">
        <v>0.14019999999999999</v>
      </c>
      <c r="F609">
        <v>0.60919999999999996</v>
      </c>
    </row>
    <row r="610" spans="1:6">
      <c r="A610" t="s">
        <v>1090</v>
      </c>
      <c r="B610" t="s">
        <v>1697</v>
      </c>
      <c r="C610">
        <v>7.56</v>
      </c>
      <c r="D610">
        <v>0.02</v>
      </c>
      <c r="E610">
        <v>0.14019999999999999</v>
      </c>
      <c r="F610">
        <v>0.60919999999999996</v>
      </c>
    </row>
    <row r="611" spans="1:6">
      <c r="A611" t="s">
        <v>1090</v>
      </c>
      <c r="B611" t="s">
        <v>1698</v>
      </c>
      <c r="C611">
        <v>7.56</v>
      </c>
      <c r="D611">
        <v>0.02</v>
      </c>
      <c r="E611">
        <v>0.14019999999999999</v>
      </c>
      <c r="F611">
        <v>0.60919999999999996</v>
      </c>
    </row>
    <row r="612" spans="1:6">
      <c r="A612" t="s">
        <v>1090</v>
      </c>
      <c r="B612" t="s">
        <v>1699</v>
      </c>
      <c r="C612">
        <v>7.56</v>
      </c>
      <c r="D612">
        <v>0.02</v>
      </c>
      <c r="E612">
        <v>0.14019999999999999</v>
      </c>
      <c r="F612">
        <v>0.60919999999999996</v>
      </c>
    </row>
    <row r="613" spans="1:6">
      <c r="A613" t="s">
        <v>1090</v>
      </c>
      <c r="B613" t="s">
        <v>1700</v>
      </c>
      <c r="C613">
        <v>7.56</v>
      </c>
      <c r="D613">
        <v>0.02</v>
      </c>
      <c r="E613">
        <v>0.14019999999999999</v>
      </c>
      <c r="F613">
        <v>0.60919999999999996</v>
      </c>
    </row>
    <row r="614" spans="1:6">
      <c r="A614" t="s">
        <v>1090</v>
      </c>
      <c r="B614" t="s">
        <v>1701</v>
      </c>
      <c r="C614">
        <v>7.56</v>
      </c>
      <c r="D614">
        <v>0.02</v>
      </c>
      <c r="E614">
        <v>0.14019999999999999</v>
      </c>
      <c r="F614">
        <v>0.60919999999999996</v>
      </c>
    </row>
    <row r="615" spans="1:6">
      <c r="A615" t="s">
        <v>1090</v>
      </c>
      <c r="B615" t="s">
        <v>1702</v>
      </c>
      <c r="C615">
        <v>7.56</v>
      </c>
      <c r="D615">
        <v>0.02</v>
      </c>
      <c r="E615">
        <v>0.14019999999999999</v>
      </c>
      <c r="F615">
        <v>0.60919999999999996</v>
      </c>
    </row>
    <row r="616" spans="1:6">
      <c r="A616" t="s">
        <v>1090</v>
      </c>
      <c r="B616" t="s">
        <v>1703</v>
      </c>
      <c r="C616">
        <v>7.56</v>
      </c>
      <c r="D616">
        <v>0.02</v>
      </c>
      <c r="E616">
        <v>0.14019999999999999</v>
      </c>
      <c r="F616">
        <v>0.60919999999999996</v>
      </c>
    </row>
    <row r="617" spans="1:6">
      <c r="A617" t="s">
        <v>1090</v>
      </c>
      <c r="B617" t="s">
        <v>1704</v>
      </c>
      <c r="C617">
        <v>7.56</v>
      </c>
      <c r="D617">
        <v>0.02</v>
      </c>
      <c r="E617">
        <v>0.14019999999999999</v>
      </c>
      <c r="F617">
        <v>0.60919999999999996</v>
      </c>
    </row>
    <row r="618" spans="1:6">
      <c r="A618" t="s">
        <v>1090</v>
      </c>
      <c r="B618" t="s">
        <v>1705</v>
      </c>
      <c r="C618">
        <v>7.56</v>
      </c>
      <c r="D618">
        <v>0.02</v>
      </c>
      <c r="E618">
        <v>0.14019999999999999</v>
      </c>
      <c r="F618">
        <v>0.60919999999999996</v>
      </c>
    </row>
    <row r="619" spans="1:6">
      <c r="A619" t="s">
        <v>1090</v>
      </c>
      <c r="B619" t="s">
        <v>1706</v>
      </c>
      <c r="C619">
        <v>7.56</v>
      </c>
      <c r="D619">
        <v>0.02</v>
      </c>
      <c r="E619">
        <v>0.14019999999999999</v>
      </c>
      <c r="F619">
        <v>0.60919999999999996</v>
      </c>
    </row>
    <row r="620" spans="1:6">
      <c r="A620" t="s">
        <v>1090</v>
      </c>
      <c r="B620" t="s">
        <v>1707</v>
      </c>
      <c r="C620">
        <v>7.56</v>
      </c>
      <c r="D620">
        <v>0.02</v>
      </c>
      <c r="E620">
        <v>0.14019999999999999</v>
      </c>
      <c r="F620">
        <v>0.60919999999999996</v>
      </c>
    </row>
    <row r="621" spans="1:6">
      <c r="A621" t="s">
        <v>1090</v>
      </c>
      <c r="B621" t="s">
        <v>1708</v>
      </c>
      <c r="C621">
        <v>7.56</v>
      </c>
      <c r="D621">
        <v>0.02</v>
      </c>
      <c r="E621">
        <v>0.14019999999999999</v>
      </c>
      <c r="F621">
        <v>0.60919999999999996</v>
      </c>
    </row>
    <row r="622" spans="1:6">
      <c r="A622" t="s">
        <v>1090</v>
      </c>
      <c r="B622" t="s">
        <v>1709</v>
      </c>
      <c r="C622">
        <v>7.56</v>
      </c>
      <c r="D622">
        <v>0.02</v>
      </c>
      <c r="E622">
        <v>0.14019999999999999</v>
      </c>
      <c r="F622">
        <v>0.60919999999999996</v>
      </c>
    </row>
    <row r="623" spans="1:6">
      <c r="A623" t="s">
        <v>1090</v>
      </c>
      <c r="B623" t="s">
        <v>1710</v>
      </c>
      <c r="C623">
        <v>7.56</v>
      </c>
      <c r="D623">
        <v>0.02</v>
      </c>
      <c r="E623">
        <v>0.14019999999999999</v>
      </c>
      <c r="F623">
        <v>0.60919999999999996</v>
      </c>
    </row>
    <row r="624" spans="1:6">
      <c r="A624" t="s">
        <v>1090</v>
      </c>
      <c r="B624" t="s">
        <v>1711</v>
      </c>
      <c r="C624">
        <v>7.56</v>
      </c>
      <c r="D624">
        <v>0.02</v>
      </c>
      <c r="E624">
        <v>0.14019999999999999</v>
      </c>
      <c r="F624">
        <v>0.60919999999999996</v>
      </c>
    </row>
    <row r="625" spans="1:6">
      <c r="A625" t="s">
        <v>1090</v>
      </c>
      <c r="B625" t="s">
        <v>1712</v>
      </c>
      <c r="C625">
        <v>7.56</v>
      </c>
      <c r="D625">
        <v>0.02</v>
      </c>
      <c r="E625">
        <v>0.14019999999999999</v>
      </c>
      <c r="F625">
        <v>0.60919999999999996</v>
      </c>
    </row>
    <row r="626" spans="1:6">
      <c r="A626" t="s">
        <v>1090</v>
      </c>
      <c r="B626" t="s">
        <v>1713</v>
      </c>
      <c r="C626">
        <v>7.56</v>
      </c>
      <c r="D626">
        <v>0.02</v>
      </c>
      <c r="E626">
        <v>0.14019999999999999</v>
      </c>
      <c r="F626">
        <v>0.60919999999999996</v>
      </c>
    </row>
    <row r="627" spans="1:6">
      <c r="A627" t="s">
        <v>1090</v>
      </c>
      <c r="B627" t="s">
        <v>1714</v>
      </c>
      <c r="C627">
        <v>7.56</v>
      </c>
      <c r="D627">
        <v>0.02</v>
      </c>
      <c r="E627">
        <v>0.14019999999999999</v>
      </c>
      <c r="F627">
        <v>0.60919999999999996</v>
      </c>
    </row>
    <row r="628" spans="1:6">
      <c r="A628" t="s">
        <v>1090</v>
      </c>
      <c r="B628" t="s">
        <v>1715</v>
      </c>
      <c r="C628">
        <v>7.56</v>
      </c>
      <c r="D628">
        <v>0.02</v>
      </c>
      <c r="E628">
        <v>0.14019999999999999</v>
      </c>
      <c r="F628">
        <v>0.60919999999999996</v>
      </c>
    </row>
    <row r="629" spans="1:6">
      <c r="A629" t="s">
        <v>1090</v>
      </c>
      <c r="B629" t="s">
        <v>1716</v>
      </c>
      <c r="C629">
        <v>7.56</v>
      </c>
      <c r="D629">
        <v>0.02</v>
      </c>
      <c r="E629">
        <v>0.14019999999999999</v>
      </c>
      <c r="F629">
        <v>0.60919999999999996</v>
      </c>
    </row>
    <row r="630" spans="1:6">
      <c r="A630" t="s">
        <v>1090</v>
      </c>
      <c r="B630" t="s">
        <v>1717</v>
      </c>
      <c r="C630">
        <v>7.56</v>
      </c>
      <c r="D630">
        <v>0.02</v>
      </c>
      <c r="E630">
        <v>0.14019999999999999</v>
      </c>
      <c r="F630">
        <v>0.60919999999999996</v>
      </c>
    </row>
    <row r="631" spans="1:6">
      <c r="A631" t="s">
        <v>1090</v>
      </c>
      <c r="B631" t="s">
        <v>1718</v>
      </c>
      <c r="C631">
        <v>7.56</v>
      </c>
      <c r="D631">
        <v>0.02</v>
      </c>
      <c r="E631">
        <v>0.14019999999999999</v>
      </c>
      <c r="F631">
        <v>0.60919999999999996</v>
      </c>
    </row>
    <row r="632" spans="1:6">
      <c r="A632" t="s">
        <v>1090</v>
      </c>
      <c r="B632" t="s">
        <v>1719</v>
      </c>
      <c r="C632">
        <v>7.56</v>
      </c>
      <c r="D632">
        <v>0.02</v>
      </c>
      <c r="E632">
        <v>0.14019999999999999</v>
      </c>
      <c r="F632">
        <v>0.60919999999999996</v>
      </c>
    </row>
    <row r="633" spans="1:6">
      <c r="A633" t="s">
        <v>1090</v>
      </c>
      <c r="B633" t="s">
        <v>1720</v>
      </c>
      <c r="C633">
        <v>7.56</v>
      </c>
      <c r="D633">
        <v>0.02</v>
      </c>
      <c r="E633">
        <v>0.14019999999999999</v>
      </c>
      <c r="F633">
        <v>0.60919999999999996</v>
      </c>
    </row>
    <row r="634" spans="1:6">
      <c r="A634" t="s">
        <v>1090</v>
      </c>
      <c r="B634" t="s">
        <v>1721</v>
      </c>
      <c r="C634">
        <v>7.56</v>
      </c>
      <c r="D634">
        <v>0.02</v>
      </c>
      <c r="E634">
        <v>0.14019999999999999</v>
      </c>
      <c r="F634">
        <v>0.60919999999999996</v>
      </c>
    </row>
    <row r="635" spans="1:6">
      <c r="A635" t="s">
        <v>1090</v>
      </c>
      <c r="B635" t="s">
        <v>1722</v>
      </c>
      <c r="C635">
        <v>7.56</v>
      </c>
      <c r="D635">
        <v>0.02</v>
      </c>
      <c r="E635">
        <v>0.14019999999999999</v>
      </c>
      <c r="F635">
        <v>0.60919999999999996</v>
      </c>
    </row>
    <row r="636" spans="1:6">
      <c r="A636" t="s">
        <v>1090</v>
      </c>
      <c r="B636" t="s">
        <v>1723</v>
      </c>
      <c r="C636">
        <v>7.56</v>
      </c>
      <c r="D636">
        <v>0.02</v>
      </c>
      <c r="E636">
        <v>0.14019999999999999</v>
      </c>
      <c r="F636">
        <v>0.60919999999999996</v>
      </c>
    </row>
    <row r="637" spans="1:6">
      <c r="A637" t="s">
        <v>1090</v>
      </c>
      <c r="B637" t="s">
        <v>1724</v>
      </c>
      <c r="C637">
        <v>7.56</v>
      </c>
      <c r="D637">
        <v>0.02</v>
      </c>
      <c r="E637">
        <v>0.14019999999999999</v>
      </c>
      <c r="F637">
        <v>0.60919999999999996</v>
      </c>
    </row>
    <row r="638" spans="1:6">
      <c r="A638" t="s">
        <v>1090</v>
      </c>
      <c r="B638" t="s">
        <v>1725</v>
      </c>
      <c r="C638">
        <v>7.56</v>
      </c>
      <c r="D638">
        <v>0.02</v>
      </c>
      <c r="E638">
        <v>0.14019999999999999</v>
      </c>
      <c r="F638">
        <v>0.60919999999999996</v>
      </c>
    </row>
    <row r="639" spans="1:6">
      <c r="A639" t="s">
        <v>1090</v>
      </c>
      <c r="B639" t="s">
        <v>1726</v>
      </c>
      <c r="C639">
        <v>7.56</v>
      </c>
      <c r="D639">
        <v>0.02</v>
      </c>
      <c r="E639">
        <v>0.14019999999999999</v>
      </c>
      <c r="F639">
        <v>0.60919999999999996</v>
      </c>
    </row>
    <row r="640" spans="1:6">
      <c r="A640" t="s">
        <v>1090</v>
      </c>
      <c r="B640" t="s">
        <v>1727</v>
      </c>
      <c r="C640">
        <v>7.56</v>
      </c>
      <c r="D640">
        <v>0.02</v>
      </c>
      <c r="E640">
        <v>0.14019999999999999</v>
      </c>
      <c r="F640">
        <v>0.60919999999999996</v>
      </c>
    </row>
    <row r="641" spans="1:6">
      <c r="A641" t="s">
        <v>1090</v>
      </c>
      <c r="B641" t="s">
        <v>1728</v>
      </c>
      <c r="C641">
        <v>7.56</v>
      </c>
      <c r="D641">
        <v>0.02</v>
      </c>
      <c r="E641">
        <v>0.14019999999999999</v>
      </c>
      <c r="F641">
        <v>0.60919999999999996</v>
      </c>
    </row>
    <row r="642" spans="1:6">
      <c r="A642" t="s">
        <v>1090</v>
      </c>
      <c r="B642" t="s">
        <v>1729</v>
      </c>
      <c r="C642">
        <v>7.56</v>
      </c>
      <c r="D642">
        <v>0.02</v>
      </c>
      <c r="E642">
        <v>0.14019999999999999</v>
      </c>
      <c r="F642">
        <v>0.60919999999999996</v>
      </c>
    </row>
    <row r="643" spans="1:6">
      <c r="A643" t="s">
        <v>1090</v>
      </c>
      <c r="B643" t="s">
        <v>1730</v>
      </c>
      <c r="C643">
        <v>7.56</v>
      </c>
      <c r="D643">
        <v>0.02</v>
      </c>
      <c r="E643">
        <v>0.14019999999999999</v>
      </c>
      <c r="F643">
        <v>0.60919999999999996</v>
      </c>
    </row>
    <row r="644" spans="1:6">
      <c r="A644" t="s">
        <v>1090</v>
      </c>
      <c r="B644" t="s">
        <v>1731</v>
      </c>
      <c r="C644">
        <v>7.56</v>
      </c>
      <c r="D644">
        <v>0.02</v>
      </c>
      <c r="E644">
        <v>0.14019999999999999</v>
      </c>
      <c r="F644">
        <v>0.60919999999999996</v>
      </c>
    </row>
    <row r="645" spans="1:6">
      <c r="A645" t="s">
        <v>1090</v>
      </c>
      <c r="B645" t="s">
        <v>1732</v>
      </c>
      <c r="C645">
        <v>7.56</v>
      </c>
      <c r="D645">
        <v>0.02</v>
      </c>
      <c r="E645">
        <v>0.14019999999999999</v>
      </c>
      <c r="F645">
        <v>0.60919999999999996</v>
      </c>
    </row>
    <row r="646" spans="1:6">
      <c r="A646" t="s">
        <v>1090</v>
      </c>
      <c r="B646" t="s">
        <v>1733</v>
      </c>
      <c r="C646">
        <v>7.56</v>
      </c>
      <c r="D646">
        <v>0.02</v>
      </c>
      <c r="E646">
        <v>0.14019999999999999</v>
      </c>
      <c r="F646">
        <v>0.60919999999999996</v>
      </c>
    </row>
    <row r="647" spans="1:6">
      <c r="A647" t="s">
        <v>1090</v>
      </c>
      <c r="B647" t="s">
        <v>1734</v>
      </c>
      <c r="C647">
        <v>7.56</v>
      </c>
      <c r="D647">
        <v>0.02</v>
      </c>
      <c r="E647">
        <v>0.14019999999999999</v>
      </c>
      <c r="F647">
        <v>0.60919999999999996</v>
      </c>
    </row>
    <row r="648" spans="1:6">
      <c r="A648" t="s">
        <v>1090</v>
      </c>
      <c r="B648" t="s">
        <v>1735</v>
      </c>
      <c r="C648">
        <v>7.56</v>
      </c>
      <c r="D648">
        <v>0.02</v>
      </c>
      <c r="E648">
        <v>0.14019999999999999</v>
      </c>
      <c r="F648">
        <v>0.60919999999999996</v>
      </c>
    </row>
    <row r="649" spans="1:6">
      <c r="A649" t="s">
        <v>1090</v>
      </c>
      <c r="B649" t="s">
        <v>1736</v>
      </c>
      <c r="C649">
        <v>7.56</v>
      </c>
      <c r="D649">
        <v>0.02</v>
      </c>
      <c r="E649">
        <v>0.14019999999999999</v>
      </c>
      <c r="F649">
        <v>0.60919999999999996</v>
      </c>
    </row>
    <row r="650" spans="1:6">
      <c r="A650" t="s">
        <v>1090</v>
      </c>
      <c r="B650" t="s">
        <v>1737</v>
      </c>
      <c r="C650">
        <v>7.56</v>
      </c>
      <c r="D650">
        <v>0.02</v>
      </c>
      <c r="E650">
        <v>0.14019999999999999</v>
      </c>
      <c r="F650">
        <v>0.60919999999999996</v>
      </c>
    </row>
    <row r="651" spans="1:6">
      <c r="A651" t="s">
        <v>1090</v>
      </c>
      <c r="B651" t="s">
        <v>1738</v>
      </c>
      <c r="C651">
        <v>7.56</v>
      </c>
      <c r="D651">
        <v>0.02</v>
      </c>
      <c r="E651">
        <v>0.14019999999999999</v>
      </c>
      <c r="F651">
        <v>0.60919999999999996</v>
      </c>
    </row>
    <row r="652" spans="1:6">
      <c r="A652" t="s">
        <v>1090</v>
      </c>
      <c r="B652" t="s">
        <v>1739</v>
      </c>
      <c r="C652">
        <v>7.56</v>
      </c>
      <c r="D652">
        <v>0.02</v>
      </c>
      <c r="E652">
        <v>0.14019999999999999</v>
      </c>
      <c r="F652">
        <v>0.60919999999999996</v>
      </c>
    </row>
    <row r="653" spans="1:6">
      <c r="A653" t="s">
        <v>1090</v>
      </c>
      <c r="B653" t="s">
        <v>1740</v>
      </c>
      <c r="C653">
        <v>7.56</v>
      </c>
      <c r="D653">
        <v>0.02</v>
      </c>
      <c r="E653">
        <v>0.14019999999999999</v>
      </c>
      <c r="F653">
        <v>0.60919999999999996</v>
      </c>
    </row>
    <row r="654" spans="1:6">
      <c r="A654" t="s">
        <v>1090</v>
      </c>
      <c r="B654" t="s">
        <v>1741</v>
      </c>
      <c r="C654">
        <v>7.56</v>
      </c>
      <c r="D654">
        <v>0.02</v>
      </c>
      <c r="E654">
        <v>0.14019999999999999</v>
      </c>
      <c r="F654">
        <v>0.60919999999999996</v>
      </c>
    </row>
    <row r="655" spans="1:6">
      <c r="A655" t="s">
        <v>1090</v>
      </c>
      <c r="B655" t="s">
        <v>1742</v>
      </c>
      <c r="C655">
        <v>7.56</v>
      </c>
      <c r="D655">
        <v>0.02</v>
      </c>
      <c r="E655">
        <v>0.14019999999999999</v>
      </c>
      <c r="F655">
        <v>0.60919999999999996</v>
      </c>
    </row>
    <row r="656" spans="1:6">
      <c r="A656" t="s">
        <v>1090</v>
      </c>
      <c r="B656" t="s">
        <v>1743</v>
      </c>
      <c r="C656">
        <v>7.56</v>
      </c>
      <c r="D656">
        <v>0.02</v>
      </c>
      <c r="E656">
        <v>0.14019999999999999</v>
      </c>
      <c r="F656">
        <v>0.60919999999999996</v>
      </c>
    </row>
    <row r="657" spans="1:6">
      <c r="A657" t="s">
        <v>1090</v>
      </c>
      <c r="B657" t="s">
        <v>1744</v>
      </c>
      <c r="C657">
        <v>7.56</v>
      </c>
      <c r="D657">
        <v>0.02</v>
      </c>
      <c r="E657">
        <v>0.14019999999999999</v>
      </c>
      <c r="F657">
        <v>0.60919999999999996</v>
      </c>
    </row>
    <row r="658" spans="1:6">
      <c r="A658" t="s">
        <v>1090</v>
      </c>
      <c r="B658" t="s">
        <v>1745</v>
      </c>
      <c r="C658">
        <v>7.56</v>
      </c>
      <c r="D658">
        <v>0.02</v>
      </c>
      <c r="E658">
        <v>0.14019999999999999</v>
      </c>
      <c r="F658">
        <v>0.60919999999999996</v>
      </c>
    </row>
    <row r="659" spans="1:6">
      <c r="A659" t="s">
        <v>1090</v>
      </c>
      <c r="B659" t="s">
        <v>1746</v>
      </c>
      <c r="C659">
        <v>7.56</v>
      </c>
      <c r="D659">
        <v>0.02</v>
      </c>
      <c r="E659">
        <v>0.14019999999999999</v>
      </c>
      <c r="F659">
        <v>0.60919999999999996</v>
      </c>
    </row>
    <row r="660" spans="1:6">
      <c r="A660" t="s">
        <v>1090</v>
      </c>
      <c r="B660" t="s">
        <v>1747</v>
      </c>
      <c r="C660">
        <v>7.56</v>
      </c>
      <c r="D660">
        <v>0.02</v>
      </c>
      <c r="E660">
        <v>0.14019999999999999</v>
      </c>
      <c r="F660">
        <v>0.60919999999999996</v>
      </c>
    </row>
    <row r="661" spans="1:6">
      <c r="A661" t="s">
        <v>1090</v>
      </c>
      <c r="B661" t="s">
        <v>1748</v>
      </c>
      <c r="C661">
        <v>7.56</v>
      </c>
      <c r="D661">
        <v>0.02</v>
      </c>
      <c r="E661">
        <v>0.14019999999999999</v>
      </c>
      <c r="F661">
        <v>0.60919999999999996</v>
      </c>
    </row>
    <row r="662" spans="1:6">
      <c r="A662" t="s">
        <v>1090</v>
      </c>
      <c r="B662" t="s">
        <v>1749</v>
      </c>
      <c r="C662">
        <v>7.56</v>
      </c>
      <c r="D662">
        <v>0.02</v>
      </c>
      <c r="E662">
        <v>0.14019999999999999</v>
      </c>
      <c r="F662">
        <v>0.60919999999999996</v>
      </c>
    </row>
    <row r="663" spans="1:6">
      <c r="A663" t="s">
        <v>1090</v>
      </c>
      <c r="B663" t="s">
        <v>1750</v>
      </c>
      <c r="C663">
        <v>7.56</v>
      </c>
      <c r="D663">
        <v>0.02</v>
      </c>
      <c r="E663">
        <v>0.14019999999999999</v>
      </c>
      <c r="F663">
        <v>0.60919999999999996</v>
      </c>
    </row>
    <row r="664" spans="1:6">
      <c r="A664" t="s">
        <v>1090</v>
      </c>
      <c r="B664" t="s">
        <v>1751</v>
      </c>
      <c r="C664">
        <v>7.56</v>
      </c>
      <c r="D664">
        <v>0.02</v>
      </c>
      <c r="E664">
        <v>0.14019999999999999</v>
      </c>
      <c r="F664">
        <v>0.60919999999999996</v>
      </c>
    </row>
    <row r="665" spans="1:6">
      <c r="A665" t="s">
        <v>1090</v>
      </c>
      <c r="B665" t="s">
        <v>1752</v>
      </c>
      <c r="C665">
        <v>7.56</v>
      </c>
      <c r="D665">
        <v>0.02</v>
      </c>
      <c r="E665">
        <v>0.14019999999999999</v>
      </c>
      <c r="F665">
        <v>0.60919999999999996</v>
      </c>
    </row>
    <row r="666" spans="1:6">
      <c r="A666" t="s">
        <v>1090</v>
      </c>
      <c r="B666" t="s">
        <v>1753</v>
      </c>
      <c r="C666">
        <v>7.56</v>
      </c>
      <c r="D666">
        <v>0.02</v>
      </c>
      <c r="E666">
        <v>0.14019999999999999</v>
      </c>
      <c r="F666">
        <v>0.60919999999999996</v>
      </c>
    </row>
    <row r="667" spans="1:6">
      <c r="A667" t="s">
        <v>1090</v>
      </c>
      <c r="B667" t="s">
        <v>1754</v>
      </c>
      <c r="C667">
        <v>7.56</v>
      </c>
      <c r="D667">
        <v>0.02</v>
      </c>
      <c r="E667">
        <v>0.14019999999999999</v>
      </c>
      <c r="F667">
        <v>0.60919999999999996</v>
      </c>
    </row>
    <row r="668" spans="1:6">
      <c r="A668" t="s">
        <v>1090</v>
      </c>
      <c r="B668" t="s">
        <v>1755</v>
      </c>
      <c r="C668">
        <v>7.56</v>
      </c>
      <c r="D668">
        <v>0.02</v>
      </c>
      <c r="E668">
        <v>0.14019999999999999</v>
      </c>
      <c r="F668">
        <v>0.60919999999999996</v>
      </c>
    </row>
    <row r="669" spans="1:6">
      <c r="A669" t="s">
        <v>1090</v>
      </c>
      <c r="B669" t="s">
        <v>1756</v>
      </c>
      <c r="C669">
        <v>7.56</v>
      </c>
      <c r="D669">
        <v>0.02</v>
      </c>
      <c r="E669">
        <v>0.14019999999999999</v>
      </c>
      <c r="F669">
        <v>0.60919999999999996</v>
      </c>
    </row>
    <row r="670" spans="1:6">
      <c r="A670" t="s">
        <v>1090</v>
      </c>
      <c r="B670" t="s">
        <v>1757</v>
      </c>
      <c r="C670">
        <v>7.56</v>
      </c>
      <c r="D670">
        <v>0.02</v>
      </c>
      <c r="E670">
        <v>0.14019999999999999</v>
      </c>
      <c r="F670">
        <v>0.60919999999999996</v>
      </c>
    </row>
    <row r="671" spans="1:6">
      <c r="A671" t="s">
        <v>1090</v>
      </c>
      <c r="B671" t="s">
        <v>1758</v>
      </c>
      <c r="C671">
        <v>7.56</v>
      </c>
      <c r="D671">
        <v>0.02</v>
      </c>
      <c r="E671">
        <v>0.14019999999999999</v>
      </c>
      <c r="F671">
        <v>0.60919999999999996</v>
      </c>
    </row>
    <row r="672" spans="1:6">
      <c r="A672" t="s">
        <v>1090</v>
      </c>
      <c r="B672" t="s">
        <v>1759</v>
      </c>
      <c r="C672">
        <v>7.56</v>
      </c>
      <c r="D672">
        <v>0.02</v>
      </c>
      <c r="E672">
        <v>0.14019999999999999</v>
      </c>
      <c r="F672">
        <v>0.60919999999999996</v>
      </c>
    </row>
    <row r="673" spans="1:6">
      <c r="A673" t="s">
        <v>1090</v>
      </c>
      <c r="B673" t="s">
        <v>1760</v>
      </c>
      <c r="C673">
        <v>7.56</v>
      </c>
      <c r="D673">
        <v>0.02</v>
      </c>
      <c r="E673">
        <v>0.14019999999999999</v>
      </c>
      <c r="F673">
        <v>0.60919999999999996</v>
      </c>
    </row>
    <row r="674" spans="1:6">
      <c r="A674" t="s">
        <v>1090</v>
      </c>
      <c r="B674" t="s">
        <v>1761</v>
      </c>
      <c r="C674">
        <v>7.56</v>
      </c>
      <c r="D674">
        <v>0.02</v>
      </c>
      <c r="E674">
        <v>0.14019999999999999</v>
      </c>
      <c r="F674">
        <v>0.60919999999999996</v>
      </c>
    </row>
    <row r="675" spans="1:6">
      <c r="A675" t="s">
        <v>1090</v>
      </c>
      <c r="B675" t="s">
        <v>1762</v>
      </c>
      <c r="C675">
        <v>7.56</v>
      </c>
      <c r="D675">
        <v>0.02</v>
      </c>
      <c r="E675">
        <v>0.14019999999999999</v>
      </c>
      <c r="F675">
        <v>0.60919999999999996</v>
      </c>
    </row>
    <row r="676" spans="1:6">
      <c r="A676" t="s">
        <v>1090</v>
      </c>
      <c r="B676" t="s">
        <v>1763</v>
      </c>
      <c r="C676">
        <v>7.56</v>
      </c>
      <c r="D676">
        <v>0.02</v>
      </c>
      <c r="E676">
        <v>0.14019999999999999</v>
      </c>
      <c r="F676">
        <v>0.60919999999999996</v>
      </c>
    </row>
    <row r="677" spans="1:6">
      <c r="A677" t="s">
        <v>1090</v>
      </c>
      <c r="B677" t="s">
        <v>1764</v>
      </c>
      <c r="C677">
        <v>7.56</v>
      </c>
      <c r="D677">
        <v>0.02</v>
      </c>
      <c r="E677">
        <v>0.14019999999999999</v>
      </c>
      <c r="F677">
        <v>0.60919999999999996</v>
      </c>
    </row>
    <row r="678" spans="1:6">
      <c r="A678" t="s">
        <v>1090</v>
      </c>
      <c r="B678" t="s">
        <v>1765</v>
      </c>
      <c r="C678">
        <v>7.56</v>
      </c>
      <c r="D678">
        <v>0.02</v>
      </c>
      <c r="E678">
        <v>0.14019999999999999</v>
      </c>
      <c r="F678">
        <v>0.60919999999999996</v>
      </c>
    </row>
    <row r="679" spans="1:6">
      <c r="A679" t="s">
        <v>1090</v>
      </c>
      <c r="B679" t="s">
        <v>1766</v>
      </c>
      <c r="C679">
        <v>7.56</v>
      </c>
      <c r="D679">
        <v>0.02</v>
      </c>
      <c r="E679">
        <v>0.14019999999999999</v>
      </c>
      <c r="F679">
        <v>0.60919999999999996</v>
      </c>
    </row>
    <row r="680" spans="1:6">
      <c r="A680" t="s">
        <v>1090</v>
      </c>
      <c r="B680" t="s">
        <v>1767</v>
      </c>
      <c r="C680">
        <v>7.56</v>
      </c>
      <c r="D680">
        <v>0.02</v>
      </c>
      <c r="E680">
        <v>0.14019999999999999</v>
      </c>
      <c r="F680">
        <v>0.60919999999999996</v>
      </c>
    </row>
    <row r="681" spans="1:6">
      <c r="A681" t="s">
        <v>1090</v>
      </c>
      <c r="B681" t="s">
        <v>1768</v>
      </c>
      <c r="C681">
        <v>7.56</v>
      </c>
      <c r="D681">
        <v>0.02</v>
      </c>
      <c r="E681">
        <v>0.14019999999999999</v>
      </c>
      <c r="F681">
        <v>0.60919999999999996</v>
      </c>
    </row>
    <row r="682" spans="1:6">
      <c r="A682" t="s">
        <v>1090</v>
      </c>
      <c r="B682" t="s">
        <v>1769</v>
      </c>
      <c r="C682">
        <v>7.56</v>
      </c>
      <c r="D682">
        <v>0.02</v>
      </c>
      <c r="E682">
        <v>0.14019999999999999</v>
      </c>
      <c r="F682">
        <v>0.60919999999999996</v>
      </c>
    </row>
    <row r="683" spans="1:6">
      <c r="A683" t="s">
        <v>1090</v>
      </c>
      <c r="B683" t="s">
        <v>1770</v>
      </c>
      <c r="C683">
        <v>7.56</v>
      </c>
      <c r="D683">
        <v>0.02</v>
      </c>
      <c r="E683">
        <v>0.14019999999999999</v>
      </c>
      <c r="F683">
        <v>0.60919999999999996</v>
      </c>
    </row>
    <row r="684" spans="1:6">
      <c r="A684" t="s">
        <v>1090</v>
      </c>
      <c r="B684" t="s">
        <v>1771</v>
      </c>
      <c r="C684">
        <v>7.56</v>
      </c>
      <c r="D684">
        <v>0.02</v>
      </c>
      <c r="E684">
        <v>0.14019999999999999</v>
      </c>
      <c r="F684">
        <v>0.60919999999999996</v>
      </c>
    </row>
    <row r="685" spans="1:6">
      <c r="A685" t="s">
        <v>1090</v>
      </c>
      <c r="B685" t="s">
        <v>1772</v>
      </c>
      <c r="C685">
        <v>7.56</v>
      </c>
      <c r="D685">
        <v>0.02</v>
      </c>
      <c r="E685">
        <v>0.14019999999999999</v>
      </c>
      <c r="F685">
        <v>0.60919999999999996</v>
      </c>
    </row>
    <row r="686" spans="1:6">
      <c r="A686" t="s">
        <v>1090</v>
      </c>
      <c r="B686" t="s">
        <v>1773</v>
      </c>
      <c r="C686">
        <v>7.56</v>
      </c>
      <c r="D686">
        <v>0.02</v>
      </c>
      <c r="E686">
        <v>0.14019999999999999</v>
      </c>
      <c r="F686">
        <v>0.60919999999999996</v>
      </c>
    </row>
    <row r="687" spans="1:6">
      <c r="A687" t="s">
        <v>1090</v>
      </c>
      <c r="B687" t="s">
        <v>1774</v>
      </c>
      <c r="C687">
        <v>7.56</v>
      </c>
      <c r="D687">
        <v>0.02</v>
      </c>
      <c r="E687">
        <v>0.14019999999999999</v>
      </c>
      <c r="F687">
        <v>0.60919999999999996</v>
      </c>
    </row>
    <row r="688" spans="1:6">
      <c r="A688" t="s">
        <v>1090</v>
      </c>
      <c r="B688" t="s">
        <v>1775</v>
      </c>
      <c r="C688">
        <v>7.56</v>
      </c>
      <c r="D688">
        <v>0.02</v>
      </c>
      <c r="E688">
        <v>0.14019999999999999</v>
      </c>
      <c r="F688">
        <v>0.60919999999999996</v>
      </c>
    </row>
    <row r="689" spans="1:6">
      <c r="A689" t="s">
        <v>1090</v>
      </c>
      <c r="B689" t="s">
        <v>1776</v>
      </c>
      <c r="C689">
        <v>7.56</v>
      </c>
      <c r="D689">
        <v>0.02</v>
      </c>
      <c r="E689">
        <v>0.14019999999999999</v>
      </c>
      <c r="F689">
        <v>0.60919999999999996</v>
      </c>
    </row>
    <row r="690" spans="1:6">
      <c r="A690" t="s">
        <v>1090</v>
      </c>
      <c r="B690" t="s">
        <v>1777</v>
      </c>
      <c r="C690">
        <v>7.56</v>
      </c>
      <c r="D690">
        <v>0.02</v>
      </c>
      <c r="E690">
        <v>0.14019999999999999</v>
      </c>
      <c r="F690">
        <v>0.60919999999999996</v>
      </c>
    </row>
    <row r="691" spans="1:6">
      <c r="A691" t="s">
        <v>1090</v>
      </c>
      <c r="B691" t="s">
        <v>1778</v>
      </c>
      <c r="C691">
        <v>7.56</v>
      </c>
      <c r="D691">
        <v>0.02</v>
      </c>
      <c r="E691">
        <v>0.14019999999999999</v>
      </c>
      <c r="F691">
        <v>0.60919999999999996</v>
      </c>
    </row>
    <row r="692" spans="1:6">
      <c r="A692" t="s">
        <v>1090</v>
      </c>
      <c r="B692" t="s">
        <v>1779</v>
      </c>
      <c r="C692">
        <v>7.56</v>
      </c>
      <c r="D692">
        <v>0.02</v>
      </c>
      <c r="E692">
        <v>0.14019999999999999</v>
      </c>
      <c r="F692">
        <v>0.60919999999999996</v>
      </c>
    </row>
    <row r="693" spans="1:6">
      <c r="A693" t="s">
        <v>1090</v>
      </c>
      <c r="B693" t="s">
        <v>1780</v>
      </c>
      <c r="C693">
        <v>7.56</v>
      </c>
      <c r="D693">
        <v>0.02</v>
      </c>
      <c r="E693">
        <v>0.14019999999999999</v>
      </c>
      <c r="F693">
        <v>0.60919999999999996</v>
      </c>
    </row>
    <row r="694" spans="1:6">
      <c r="A694" t="s">
        <v>1090</v>
      </c>
      <c r="B694" t="s">
        <v>1781</v>
      </c>
      <c r="C694">
        <v>7.56</v>
      </c>
      <c r="D694">
        <v>0.02</v>
      </c>
      <c r="E694">
        <v>0.14019999999999999</v>
      </c>
      <c r="F694">
        <v>0.60919999999999996</v>
      </c>
    </row>
    <row r="695" spans="1:6">
      <c r="A695" t="s">
        <v>1090</v>
      </c>
      <c r="B695" t="s">
        <v>1782</v>
      </c>
      <c r="C695">
        <v>7.56</v>
      </c>
      <c r="D695">
        <v>0.02</v>
      </c>
      <c r="E695">
        <v>0.14019999999999999</v>
      </c>
      <c r="F695">
        <v>0.60919999999999996</v>
      </c>
    </row>
    <row r="696" spans="1:6">
      <c r="A696" t="s">
        <v>1090</v>
      </c>
      <c r="B696" t="s">
        <v>1783</v>
      </c>
      <c r="C696">
        <v>7.56</v>
      </c>
      <c r="D696">
        <v>0.02</v>
      </c>
      <c r="E696">
        <v>0.14019999999999999</v>
      </c>
      <c r="F696">
        <v>0.60919999999999996</v>
      </c>
    </row>
    <row r="697" spans="1:6">
      <c r="A697" t="s">
        <v>1090</v>
      </c>
      <c r="B697" t="s">
        <v>1784</v>
      </c>
      <c r="C697">
        <v>7.56</v>
      </c>
      <c r="D697">
        <v>0.02</v>
      </c>
      <c r="E697">
        <v>0.14019999999999999</v>
      </c>
      <c r="F697">
        <v>0.60919999999999996</v>
      </c>
    </row>
    <row r="698" spans="1:6">
      <c r="A698" t="s">
        <v>1090</v>
      </c>
      <c r="B698" t="s">
        <v>1785</v>
      </c>
      <c r="C698">
        <v>7.56</v>
      </c>
      <c r="D698">
        <v>0.02</v>
      </c>
      <c r="E698">
        <v>0.14019999999999999</v>
      </c>
      <c r="F698">
        <v>0.60919999999999996</v>
      </c>
    </row>
    <row r="699" spans="1:6">
      <c r="A699" t="s">
        <v>1090</v>
      </c>
      <c r="B699" t="s">
        <v>1786</v>
      </c>
      <c r="C699">
        <v>7.56</v>
      </c>
      <c r="D699">
        <v>0.02</v>
      </c>
      <c r="E699">
        <v>0.14019999999999999</v>
      </c>
      <c r="F699">
        <v>0.60919999999999996</v>
      </c>
    </row>
    <row r="700" spans="1:6">
      <c r="A700" t="s">
        <v>1090</v>
      </c>
      <c r="B700" t="s">
        <v>1787</v>
      </c>
      <c r="C700">
        <v>7.56</v>
      </c>
      <c r="D700">
        <v>0.02</v>
      </c>
      <c r="E700">
        <v>0.14019999999999999</v>
      </c>
      <c r="F700">
        <v>0.60919999999999996</v>
      </c>
    </row>
    <row r="701" spans="1:6">
      <c r="A701" t="s">
        <v>1090</v>
      </c>
      <c r="B701" t="s">
        <v>1788</v>
      </c>
      <c r="C701">
        <v>7.56</v>
      </c>
      <c r="D701">
        <v>0.02</v>
      </c>
      <c r="E701">
        <v>0.14019999999999999</v>
      </c>
      <c r="F701">
        <v>0.60919999999999996</v>
      </c>
    </row>
    <row r="702" spans="1:6">
      <c r="A702" t="s">
        <v>1090</v>
      </c>
      <c r="B702" t="s">
        <v>1789</v>
      </c>
      <c r="C702">
        <v>7.56</v>
      </c>
      <c r="D702">
        <v>0.02</v>
      </c>
      <c r="E702">
        <v>0.14019999999999999</v>
      </c>
      <c r="F702">
        <v>0.60919999999999996</v>
      </c>
    </row>
    <row r="703" spans="1:6">
      <c r="A703" t="s">
        <v>1090</v>
      </c>
      <c r="B703" t="s">
        <v>1790</v>
      </c>
      <c r="C703">
        <v>7.56</v>
      </c>
      <c r="D703">
        <v>0.02</v>
      </c>
      <c r="E703">
        <v>0.14019999999999999</v>
      </c>
      <c r="F703">
        <v>0.60919999999999996</v>
      </c>
    </row>
    <row r="704" spans="1:6">
      <c r="A704" t="s">
        <v>1090</v>
      </c>
      <c r="B704" t="s">
        <v>1791</v>
      </c>
      <c r="C704">
        <v>7.56</v>
      </c>
      <c r="D704">
        <v>0.02</v>
      </c>
      <c r="E704">
        <v>0.14019999999999999</v>
      </c>
      <c r="F704">
        <v>0.60919999999999996</v>
      </c>
    </row>
    <row r="705" spans="1:6">
      <c r="A705" t="s">
        <v>1090</v>
      </c>
      <c r="B705" t="s">
        <v>1792</v>
      </c>
      <c r="C705">
        <v>7.56</v>
      </c>
      <c r="D705">
        <v>0.02</v>
      </c>
      <c r="E705">
        <v>0.14019999999999999</v>
      </c>
      <c r="F705">
        <v>0.60919999999999996</v>
      </c>
    </row>
    <row r="706" spans="1:6">
      <c r="A706" t="s">
        <v>1090</v>
      </c>
      <c r="B706" t="s">
        <v>1793</v>
      </c>
      <c r="C706">
        <v>7.56</v>
      </c>
      <c r="D706">
        <v>0.02</v>
      </c>
      <c r="E706">
        <v>0.14019999999999999</v>
      </c>
      <c r="F706">
        <v>0.60919999999999996</v>
      </c>
    </row>
    <row r="707" spans="1:6">
      <c r="A707" t="s">
        <v>1090</v>
      </c>
      <c r="B707" t="s">
        <v>1794</v>
      </c>
      <c r="C707">
        <v>7.56</v>
      </c>
      <c r="D707">
        <v>0.02</v>
      </c>
      <c r="E707">
        <v>0.14019999999999999</v>
      </c>
      <c r="F707">
        <v>0.60919999999999996</v>
      </c>
    </row>
    <row r="708" spans="1:6">
      <c r="A708" t="s">
        <v>1090</v>
      </c>
      <c r="B708" t="s">
        <v>1795</v>
      </c>
      <c r="C708">
        <v>7.56</v>
      </c>
      <c r="D708">
        <v>0.02</v>
      </c>
      <c r="E708">
        <v>0.14019999999999999</v>
      </c>
      <c r="F708">
        <v>0.60919999999999996</v>
      </c>
    </row>
    <row r="709" spans="1:6">
      <c r="A709" t="s">
        <v>1090</v>
      </c>
      <c r="B709" t="s">
        <v>1796</v>
      </c>
      <c r="C709">
        <v>7.56</v>
      </c>
      <c r="D709">
        <v>0.02</v>
      </c>
      <c r="E709">
        <v>0.14019999999999999</v>
      </c>
      <c r="F709">
        <v>0.60919999999999996</v>
      </c>
    </row>
    <row r="710" spans="1:6">
      <c r="A710" t="s">
        <v>1090</v>
      </c>
      <c r="B710" t="s">
        <v>1797</v>
      </c>
      <c r="C710">
        <v>7.56</v>
      </c>
      <c r="D710">
        <v>0.02</v>
      </c>
      <c r="E710">
        <v>0.14019999999999999</v>
      </c>
      <c r="F710">
        <v>0.60919999999999996</v>
      </c>
    </row>
    <row r="711" spans="1:6">
      <c r="A711" t="s">
        <v>1090</v>
      </c>
      <c r="B711" t="s">
        <v>1798</v>
      </c>
      <c r="C711">
        <v>7.56</v>
      </c>
      <c r="D711">
        <v>0.02</v>
      </c>
      <c r="E711">
        <v>0.14019999999999999</v>
      </c>
      <c r="F711">
        <v>0.60919999999999996</v>
      </c>
    </row>
    <row r="712" spans="1:6">
      <c r="A712" t="s">
        <v>1090</v>
      </c>
      <c r="B712" t="s">
        <v>1799</v>
      </c>
      <c r="C712">
        <v>7.56</v>
      </c>
      <c r="D712">
        <v>0.02</v>
      </c>
      <c r="E712">
        <v>0.14019999999999999</v>
      </c>
      <c r="F712">
        <v>0.60919999999999996</v>
      </c>
    </row>
    <row r="713" spans="1:6">
      <c r="A713" t="s">
        <v>1090</v>
      </c>
      <c r="B713" t="s">
        <v>1800</v>
      </c>
      <c r="C713">
        <v>7.56</v>
      </c>
      <c r="D713">
        <v>0.02</v>
      </c>
      <c r="E713">
        <v>0.14019999999999999</v>
      </c>
      <c r="F713">
        <v>0.60919999999999996</v>
      </c>
    </row>
    <row r="714" spans="1:6">
      <c r="A714" t="s">
        <v>1090</v>
      </c>
      <c r="B714" t="s">
        <v>1801</v>
      </c>
      <c r="C714">
        <v>7.56</v>
      </c>
      <c r="D714">
        <v>0.02</v>
      </c>
      <c r="E714">
        <v>0.14019999999999999</v>
      </c>
      <c r="F714">
        <v>0.60919999999999996</v>
      </c>
    </row>
    <row r="715" spans="1:6">
      <c r="A715" t="s">
        <v>1090</v>
      </c>
      <c r="B715" t="s">
        <v>1802</v>
      </c>
      <c r="C715">
        <v>7.56</v>
      </c>
      <c r="D715">
        <v>0.02</v>
      </c>
      <c r="E715">
        <v>0.14019999999999999</v>
      </c>
      <c r="F715">
        <v>0.60919999999999996</v>
      </c>
    </row>
    <row r="716" spans="1:6">
      <c r="A716" t="s">
        <v>1090</v>
      </c>
      <c r="B716" t="s">
        <v>1803</v>
      </c>
      <c r="C716">
        <v>7.56</v>
      </c>
      <c r="D716">
        <v>0.02</v>
      </c>
      <c r="E716">
        <v>0.14019999999999999</v>
      </c>
      <c r="F716">
        <v>0.60919999999999996</v>
      </c>
    </row>
    <row r="717" spans="1:6">
      <c r="A717" t="s">
        <v>1090</v>
      </c>
      <c r="B717" t="s">
        <v>1804</v>
      </c>
      <c r="C717">
        <v>7.56</v>
      </c>
      <c r="D717">
        <v>0.02</v>
      </c>
      <c r="E717">
        <v>0.14019999999999999</v>
      </c>
      <c r="F717">
        <v>0.60919999999999996</v>
      </c>
    </row>
    <row r="718" spans="1:6">
      <c r="A718" t="s">
        <v>1090</v>
      </c>
      <c r="B718" t="s">
        <v>1805</v>
      </c>
      <c r="C718">
        <v>7.56</v>
      </c>
      <c r="D718">
        <v>0.02</v>
      </c>
      <c r="E718">
        <v>0.14019999999999999</v>
      </c>
      <c r="F718">
        <v>0.60919999999999996</v>
      </c>
    </row>
    <row r="719" spans="1:6">
      <c r="A719" t="s">
        <v>1090</v>
      </c>
      <c r="B719" t="s">
        <v>1806</v>
      </c>
      <c r="C719">
        <v>7.56</v>
      </c>
      <c r="D719">
        <v>0.02</v>
      </c>
      <c r="E719">
        <v>0.14019999999999999</v>
      </c>
      <c r="F719">
        <v>0.60919999999999996</v>
      </c>
    </row>
    <row r="720" spans="1:6">
      <c r="A720" t="s">
        <v>1090</v>
      </c>
      <c r="B720" t="s">
        <v>1807</v>
      </c>
      <c r="C720">
        <v>7.56</v>
      </c>
      <c r="D720">
        <v>0.02</v>
      </c>
      <c r="E720">
        <v>0.14019999999999999</v>
      </c>
      <c r="F720">
        <v>0.60919999999999996</v>
      </c>
    </row>
    <row r="721" spans="1:6">
      <c r="A721" t="s">
        <v>1090</v>
      </c>
      <c r="B721" t="s">
        <v>1808</v>
      </c>
      <c r="C721">
        <v>7.56</v>
      </c>
      <c r="D721">
        <v>0.02</v>
      </c>
      <c r="E721">
        <v>0.14019999999999999</v>
      </c>
      <c r="F721">
        <v>0.60919999999999996</v>
      </c>
    </row>
    <row r="722" spans="1:6">
      <c r="A722" t="s">
        <v>1090</v>
      </c>
      <c r="B722" t="s">
        <v>1809</v>
      </c>
      <c r="C722">
        <v>7.56</v>
      </c>
      <c r="D722">
        <v>0.02</v>
      </c>
      <c r="E722">
        <v>0.14019999999999999</v>
      </c>
      <c r="F722">
        <v>0.60919999999999996</v>
      </c>
    </row>
    <row r="723" spans="1:6">
      <c r="A723" t="s">
        <v>1090</v>
      </c>
      <c r="B723" t="s">
        <v>1810</v>
      </c>
      <c r="C723">
        <v>7.56</v>
      </c>
      <c r="D723">
        <v>0.02</v>
      </c>
      <c r="E723">
        <v>0.14019999999999999</v>
      </c>
      <c r="F723">
        <v>0.60919999999999996</v>
      </c>
    </row>
    <row r="724" spans="1:6">
      <c r="A724" t="s">
        <v>1090</v>
      </c>
      <c r="B724" t="s">
        <v>1811</v>
      </c>
      <c r="C724">
        <v>7.56</v>
      </c>
      <c r="D724">
        <v>0.02</v>
      </c>
      <c r="E724">
        <v>0.14019999999999999</v>
      </c>
      <c r="F724">
        <v>0.60919999999999996</v>
      </c>
    </row>
    <row r="725" spans="1:6">
      <c r="A725" t="s">
        <v>1090</v>
      </c>
      <c r="B725" t="s">
        <v>1812</v>
      </c>
      <c r="C725">
        <v>7.56</v>
      </c>
      <c r="D725">
        <v>0.02</v>
      </c>
      <c r="E725">
        <v>0.14019999999999999</v>
      </c>
      <c r="F725">
        <v>0.60919999999999996</v>
      </c>
    </row>
    <row r="726" spans="1:6">
      <c r="A726" t="s">
        <v>1090</v>
      </c>
      <c r="B726" t="s">
        <v>1813</v>
      </c>
      <c r="C726">
        <v>7.56</v>
      </c>
      <c r="D726">
        <v>0.02</v>
      </c>
      <c r="E726">
        <v>0.14019999999999999</v>
      </c>
      <c r="F726">
        <v>0.60919999999999996</v>
      </c>
    </row>
    <row r="727" spans="1:6">
      <c r="A727" t="s">
        <v>1090</v>
      </c>
      <c r="B727" t="s">
        <v>1814</v>
      </c>
      <c r="C727">
        <v>7.56</v>
      </c>
      <c r="D727">
        <v>0.02</v>
      </c>
      <c r="E727">
        <v>0.14019999999999999</v>
      </c>
      <c r="F727">
        <v>0.60919999999999996</v>
      </c>
    </row>
    <row r="728" spans="1:6">
      <c r="A728" t="s">
        <v>1090</v>
      </c>
      <c r="B728" t="s">
        <v>1815</v>
      </c>
      <c r="C728">
        <v>7.56</v>
      </c>
      <c r="D728">
        <v>0.02</v>
      </c>
      <c r="E728">
        <v>0.14019999999999999</v>
      </c>
      <c r="F728">
        <v>0.60919999999999996</v>
      </c>
    </row>
    <row r="729" spans="1:6">
      <c r="A729" t="s">
        <v>1090</v>
      </c>
      <c r="B729" t="s">
        <v>1816</v>
      </c>
      <c r="C729">
        <v>7.56</v>
      </c>
      <c r="D729">
        <v>0.02</v>
      </c>
      <c r="E729">
        <v>0.14019999999999999</v>
      </c>
      <c r="F729">
        <v>0.60919999999999996</v>
      </c>
    </row>
    <row r="730" spans="1:6">
      <c r="A730" t="s">
        <v>1090</v>
      </c>
      <c r="B730" t="s">
        <v>1817</v>
      </c>
      <c r="C730">
        <v>7.56</v>
      </c>
      <c r="D730">
        <v>0.02</v>
      </c>
      <c r="E730">
        <v>0.14019999999999999</v>
      </c>
      <c r="F730">
        <v>0.60919999999999996</v>
      </c>
    </row>
    <row r="731" spans="1:6">
      <c r="A731" t="s">
        <v>1090</v>
      </c>
      <c r="B731" t="s">
        <v>1818</v>
      </c>
      <c r="C731">
        <v>7.56</v>
      </c>
      <c r="D731">
        <v>0.02</v>
      </c>
      <c r="E731">
        <v>0.14019999999999999</v>
      </c>
      <c r="F731">
        <v>0.60919999999999996</v>
      </c>
    </row>
    <row r="732" spans="1:6">
      <c r="A732" t="s">
        <v>1090</v>
      </c>
      <c r="B732" t="s">
        <v>1819</v>
      </c>
      <c r="C732">
        <v>7.56</v>
      </c>
      <c r="D732">
        <v>0.02</v>
      </c>
      <c r="E732">
        <v>0.14019999999999999</v>
      </c>
      <c r="F732">
        <v>0.60919999999999996</v>
      </c>
    </row>
    <row r="733" spans="1:6">
      <c r="A733" t="s">
        <v>1090</v>
      </c>
      <c r="B733" t="s">
        <v>1820</v>
      </c>
      <c r="C733">
        <v>7.56</v>
      </c>
      <c r="D733">
        <v>0.02</v>
      </c>
      <c r="E733">
        <v>0.14019999999999999</v>
      </c>
      <c r="F733">
        <v>0.60919999999999996</v>
      </c>
    </row>
    <row r="734" spans="1:6">
      <c r="A734" t="s">
        <v>1090</v>
      </c>
      <c r="B734" t="s">
        <v>1821</v>
      </c>
      <c r="C734">
        <v>7.56</v>
      </c>
      <c r="D734">
        <v>0.02</v>
      </c>
      <c r="E734">
        <v>0.14019999999999999</v>
      </c>
      <c r="F734">
        <v>0.60919999999999996</v>
      </c>
    </row>
    <row r="735" spans="1:6">
      <c r="A735" t="s">
        <v>1090</v>
      </c>
      <c r="B735" t="s">
        <v>1822</v>
      </c>
      <c r="C735">
        <v>7.56</v>
      </c>
      <c r="D735">
        <v>0.02</v>
      </c>
      <c r="E735">
        <v>0.14019999999999999</v>
      </c>
      <c r="F735">
        <v>0.60919999999999996</v>
      </c>
    </row>
    <row r="736" spans="1:6">
      <c r="A736" t="s">
        <v>1090</v>
      </c>
      <c r="B736" t="s">
        <v>1823</v>
      </c>
      <c r="C736">
        <v>7.56</v>
      </c>
      <c r="D736">
        <v>0.02</v>
      </c>
      <c r="E736">
        <v>0.14019999999999999</v>
      </c>
      <c r="F736">
        <v>0.60919999999999996</v>
      </c>
    </row>
    <row r="737" spans="1:6">
      <c r="A737" t="s">
        <v>1090</v>
      </c>
      <c r="B737" t="s">
        <v>1824</v>
      </c>
      <c r="C737">
        <v>7.56</v>
      </c>
      <c r="D737">
        <v>0.02</v>
      </c>
      <c r="E737">
        <v>0.14019999999999999</v>
      </c>
      <c r="F737">
        <v>0.60919999999999996</v>
      </c>
    </row>
    <row r="738" spans="1:6">
      <c r="A738" t="s">
        <v>1090</v>
      </c>
      <c r="B738" t="s">
        <v>1825</v>
      </c>
      <c r="C738">
        <v>7.56</v>
      </c>
      <c r="D738">
        <v>0.02</v>
      </c>
      <c r="E738">
        <v>0.14019999999999999</v>
      </c>
      <c r="F738">
        <v>0.60919999999999996</v>
      </c>
    </row>
    <row r="739" spans="1:6">
      <c r="A739" t="s">
        <v>1090</v>
      </c>
      <c r="B739" t="s">
        <v>1826</v>
      </c>
      <c r="C739">
        <v>7.56</v>
      </c>
      <c r="D739">
        <v>0.02</v>
      </c>
      <c r="E739">
        <v>0.14019999999999999</v>
      </c>
      <c r="F739">
        <v>0.60919999999999996</v>
      </c>
    </row>
    <row r="740" spans="1:6">
      <c r="A740" t="s">
        <v>1090</v>
      </c>
      <c r="B740" t="s">
        <v>1827</v>
      </c>
      <c r="C740">
        <v>7.56</v>
      </c>
      <c r="D740">
        <v>0.02</v>
      </c>
      <c r="E740">
        <v>0.14019999999999999</v>
      </c>
      <c r="F740">
        <v>0.60919999999999996</v>
      </c>
    </row>
    <row r="741" spans="1:6">
      <c r="A741" t="s">
        <v>1090</v>
      </c>
      <c r="B741" t="s">
        <v>1828</v>
      </c>
      <c r="C741">
        <v>7.56</v>
      </c>
      <c r="D741">
        <v>0.02</v>
      </c>
      <c r="E741">
        <v>0.14019999999999999</v>
      </c>
      <c r="F741">
        <v>0.60919999999999996</v>
      </c>
    </row>
    <row r="742" spans="1:6">
      <c r="A742" t="s">
        <v>1090</v>
      </c>
      <c r="B742" t="s">
        <v>1829</v>
      </c>
      <c r="C742">
        <v>7.56</v>
      </c>
      <c r="D742">
        <v>0.02</v>
      </c>
      <c r="E742">
        <v>0.14019999999999999</v>
      </c>
      <c r="F742">
        <v>0.60919999999999996</v>
      </c>
    </row>
    <row r="743" spans="1:6">
      <c r="A743" t="s">
        <v>1090</v>
      </c>
      <c r="B743" t="s">
        <v>1830</v>
      </c>
      <c r="C743">
        <v>7.56</v>
      </c>
      <c r="D743">
        <v>0.02</v>
      </c>
      <c r="E743">
        <v>0.14019999999999999</v>
      </c>
      <c r="F743">
        <v>0.60919999999999996</v>
      </c>
    </row>
    <row r="744" spans="1:6">
      <c r="A744" t="s">
        <v>1090</v>
      </c>
      <c r="B744" t="s">
        <v>1831</v>
      </c>
      <c r="C744">
        <v>7.56</v>
      </c>
      <c r="D744">
        <v>0.02</v>
      </c>
      <c r="E744">
        <v>0.14019999999999999</v>
      </c>
      <c r="F744">
        <v>0.60919999999999996</v>
      </c>
    </row>
    <row r="745" spans="1:6">
      <c r="A745" t="s">
        <v>1090</v>
      </c>
      <c r="B745" t="s">
        <v>1832</v>
      </c>
      <c r="C745">
        <v>7.56</v>
      </c>
      <c r="D745">
        <v>0.02</v>
      </c>
      <c r="E745">
        <v>0.14019999999999999</v>
      </c>
      <c r="F745">
        <v>0.60919999999999996</v>
      </c>
    </row>
    <row r="746" spans="1:6">
      <c r="A746" t="s">
        <v>1090</v>
      </c>
      <c r="B746" t="s">
        <v>1833</v>
      </c>
      <c r="C746">
        <v>7.56</v>
      </c>
      <c r="D746">
        <v>0.02</v>
      </c>
      <c r="E746">
        <v>0.14019999999999999</v>
      </c>
      <c r="F746">
        <v>0.60919999999999996</v>
      </c>
    </row>
    <row r="747" spans="1:6">
      <c r="A747" t="s">
        <v>1090</v>
      </c>
      <c r="B747" t="s">
        <v>1834</v>
      </c>
      <c r="C747">
        <v>7.56</v>
      </c>
      <c r="D747">
        <v>0.02</v>
      </c>
      <c r="E747">
        <v>0.14019999999999999</v>
      </c>
      <c r="F747">
        <v>0.60919999999999996</v>
      </c>
    </row>
    <row r="748" spans="1:6">
      <c r="A748" t="s">
        <v>1090</v>
      </c>
      <c r="B748" t="s">
        <v>1835</v>
      </c>
      <c r="C748">
        <v>7.56</v>
      </c>
      <c r="D748">
        <v>0.02</v>
      </c>
      <c r="E748">
        <v>0.14019999999999999</v>
      </c>
      <c r="F748">
        <v>0.60919999999999996</v>
      </c>
    </row>
    <row r="749" spans="1:6">
      <c r="A749" t="s">
        <v>1090</v>
      </c>
      <c r="B749" t="s">
        <v>1836</v>
      </c>
      <c r="C749">
        <v>7.56</v>
      </c>
      <c r="D749">
        <v>0.02</v>
      </c>
      <c r="E749">
        <v>0.14019999999999999</v>
      </c>
      <c r="F749">
        <v>0.60919999999999996</v>
      </c>
    </row>
    <row r="750" spans="1:6">
      <c r="A750" t="s">
        <v>1090</v>
      </c>
      <c r="B750" t="s">
        <v>1837</v>
      </c>
      <c r="C750">
        <v>7.56</v>
      </c>
      <c r="D750">
        <v>0.02</v>
      </c>
      <c r="E750">
        <v>0.14019999999999999</v>
      </c>
      <c r="F750">
        <v>0.60919999999999996</v>
      </c>
    </row>
    <row r="751" spans="1:6">
      <c r="A751" t="s">
        <v>1090</v>
      </c>
      <c r="B751" t="s">
        <v>1838</v>
      </c>
      <c r="C751">
        <v>7.56</v>
      </c>
      <c r="D751">
        <v>0.02</v>
      </c>
      <c r="E751">
        <v>0.14019999999999999</v>
      </c>
      <c r="F751">
        <v>0.60919999999999996</v>
      </c>
    </row>
    <row r="752" spans="1:6">
      <c r="A752" t="s">
        <v>1090</v>
      </c>
      <c r="B752" t="s">
        <v>1839</v>
      </c>
      <c r="C752">
        <v>7.56</v>
      </c>
      <c r="D752">
        <v>0.02</v>
      </c>
      <c r="E752">
        <v>0.14019999999999999</v>
      </c>
      <c r="F752">
        <v>0.60919999999999996</v>
      </c>
    </row>
    <row r="753" spans="1:6">
      <c r="A753" t="s">
        <v>1090</v>
      </c>
      <c r="B753" t="s">
        <v>1840</v>
      </c>
      <c r="C753">
        <v>7.56</v>
      </c>
      <c r="D753">
        <v>0.02</v>
      </c>
      <c r="E753">
        <v>0.14019999999999999</v>
      </c>
      <c r="F753">
        <v>0.60919999999999996</v>
      </c>
    </row>
    <row r="754" spans="1:6">
      <c r="A754" t="s">
        <v>1090</v>
      </c>
      <c r="B754" t="s">
        <v>1841</v>
      </c>
      <c r="C754">
        <v>7.56</v>
      </c>
      <c r="D754">
        <v>0.02</v>
      </c>
      <c r="E754">
        <v>0.14019999999999999</v>
      </c>
      <c r="F754">
        <v>0.60919999999999996</v>
      </c>
    </row>
    <row r="755" spans="1:6">
      <c r="A755" t="s">
        <v>1090</v>
      </c>
      <c r="B755" t="s">
        <v>1842</v>
      </c>
      <c r="C755">
        <v>7.56</v>
      </c>
      <c r="D755">
        <v>0.02</v>
      </c>
      <c r="E755">
        <v>0.14019999999999999</v>
      </c>
      <c r="F755">
        <v>0.60919999999999996</v>
      </c>
    </row>
    <row r="756" spans="1:6">
      <c r="A756" t="s">
        <v>1090</v>
      </c>
      <c r="B756" t="s">
        <v>1843</v>
      </c>
      <c r="C756">
        <v>7.56</v>
      </c>
      <c r="D756">
        <v>0.02</v>
      </c>
      <c r="E756">
        <v>0.14019999999999999</v>
      </c>
      <c r="F756">
        <v>0.60919999999999996</v>
      </c>
    </row>
    <row r="757" spans="1:6">
      <c r="A757" t="s">
        <v>1090</v>
      </c>
      <c r="B757" t="s">
        <v>1844</v>
      </c>
      <c r="C757">
        <v>7.56</v>
      </c>
      <c r="D757">
        <v>0.02</v>
      </c>
      <c r="E757">
        <v>0.14019999999999999</v>
      </c>
      <c r="F757">
        <v>0.60919999999999996</v>
      </c>
    </row>
    <row r="758" spans="1:6">
      <c r="A758" t="s">
        <v>1090</v>
      </c>
      <c r="B758" t="s">
        <v>1845</v>
      </c>
      <c r="C758">
        <v>7.56</v>
      </c>
      <c r="D758">
        <v>0.02</v>
      </c>
      <c r="E758">
        <v>0.14019999999999999</v>
      </c>
      <c r="F758">
        <v>0.60919999999999996</v>
      </c>
    </row>
    <row r="759" spans="1:6">
      <c r="A759" t="s">
        <v>1090</v>
      </c>
      <c r="B759" t="s">
        <v>1846</v>
      </c>
      <c r="C759">
        <v>7.56</v>
      </c>
      <c r="D759">
        <v>0.02</v>
      </c>
      <c r="E759">
        <v>0.14019999999999999</v>
      </c>
      <c r="F759">
        <v>0.60919999999999996</v>
      </c>
    </row>
    <row r="760" spans="1:6">
      <c r="A760" t="s">
        <v>1090</v>
      </c>
      <c r="B760" t="s">
        <v>1847</v>
      </c>
      <c r="C760">
        <v>7.56</v>
      </c>
      <c r="D760">
        <v>0.02</v>
      </c>
      <c r="E760">
        <v>0.14019999999999999</v>
      </c>
      <c r="F760">
        <v>0.60919999999999996</v>
      </c>
    </row>
    <row r="761" spans="1:6">
      <c r="A761" t="s">
        <v>1090</v>
      </c>
      <c r="B761" t="s">
        <v>1848</v>
      </c>
      <c r="C761">
        <v>7.56</v>
      </c>
      <c r="D761">
        <v>0.02</v>
      </c>
      <c r="E761">
        <v>0.14019999999999999</v>
      </c>
      <c r="F761">
        <v>0.60919999999999996</v>
      </c>
    </row>
    <row r="762" spans="1:6">
      <c r="A762" t="s">
        <v>1090</v>
      </c>
      <c r="B762" t="s">
        <v>1849</v>
      </c>
      <c r="C762">
        <v>7.56</v>
      </c>
      <c r="D762">
        <v>0.02</v>
      </c>
      <c r="E762">
        <v>0.14019999999999999</v>
      </c>
      <c r="F762">
        <v>0.60919999999999996</v>
      </c>
    </row>
    <row r="763" spans="1:6">
      <c r="A763" t="s">
        <v>1090</v>
      </c>
      <c r="B763" t="s">
        <v>1850</v>
      </c>
      <c r="C763">
        <v>7.56</v>
      </c>
      <c r="D763">
        <v>0.02</v>
      </c>
      <c r="E763">
        <v>0.14019999999999999</v>
      </c>
      <c r="F763">
        <v>0.60919999999999996</v>
      </c>
    </row>
    <row r="764" spans="1:6">
      <c r="A764" t="s">
        <v>1090</v>
      </c>
      <c r="B764" t="s">
        <v>1851</v>
      </c>
      <c r="C764">
        <v>7.56</v>
      </c>
      <c r="D764">
        <v>0.02</v>
      </c>
      <c r="E764">
        <v>0.14019999999999999</v>
      </c>
      <c r="F764">
        <v>0.60919999999999996</v>
      </c>
    </row>
    <row r="765" spans="1:6">
      <c r="A765" t="s">
        <v>1090</v>
      </c>
      <c r="B765" t="s">
        <v>1852</v>
      </c>
      <c r="C765">
        <v>7.56</v>
      </c>
      <c r="D765">
        <v>0.02</v>
      </c>
      <c r="E765">
        <v>0.14019999999999999</v>
      </c>
      <c r="F765">
        <v>0.60919999999999996</v>
      </c>
    </row>
    <row r="766" spans="1:6">
      <c r="A766" t="s">
        <v>1090</v>
      </c>
      <c r="B766" t="s">
        <v>1853</v>
      </c>
      <c r="C766">
        <v>7.56</v>
      </c>
      <c r="D766">
        <v>0.02</v>
      </c>
      <c r="E766">
        <v>0.14019999999999999</v>
      </c>
      <c r="F766">
        <v>0.60919999999999996</v>
      </c>
    </row>
    <row r="767" spans="1:6">
      <c r="A767" t="s">
        <v>1090</v>
      </c>
      <c r="B767" t="s">
        <v>1854</v>
      </c>
      <c r="C767">
        <v>7.56</v>
      </c>
      <c r="D767">
        <v>0.02</v>
      </c>
      <c r="E767">
        <v>0.14019999999999999</v>
      </c>
      <c r="F767">
        <v>0.60919999999999996</v>
      </c>
    </row>
    <row r="768" spans="1:6">
      <c r="A768" t="s">
        <v>1090</v>
      </c>
      <c r="B768" t="s">
        <v>1855</v>
      </c>
      <c r="C768">
        <v>7.56</v>
      </c>
      <c r="D768">
        <v>0.02</v>
      </c>
      <c r="E768">
        <v>0.14019999999999999</v>
      </c>
      <c r="F768">
        <v>0.60919999999999996</v>
      </c>
    </row>
    <row r="769" spans="1:6">
      <c r="A769" t="s">
        <v>1090</v>
      </c>
      <c r="B769" t="s">
        <v>1856</v>
      </c>
      <c r="C769">
        <v>7.56</v>
      </c>
      <c r="D769">
        <v>0.02</v>
      </c>
      <c r="E769">
        <v>0.14019999999999999</v>
      </c>
      <c r="F769">
        <v>0.60919999999999996</v>
      </c>
    </row>
    <row r="770" spans="1:6">
      <c r="A770" t="s">
        <v>1090</v>
      </c>
      <c r="B770" t="s">
        <v>1857</v>
      </c>
      <c r="C770">
        <v>7.56</v>
      </c>
      <c r="D770">
        <v>0.02</v>
      </c>
      <c r="E770">
        <v>0.14019999999999999</v>
      </c>
      <c r="F770">
        <v>0.60919999999999996</v>
      </c>
    </row>
    <row r="771" spans="1:6">
      <c r="A771" t="s">
        <v>1090</v>
      </c>
      <c r="B771" t="s">
        <v>1858</v>
      </c>
      <c r="C771">
        <v>7.56</v>
      </c>
      <c r="D771">
        <v>0.02</v>
      </c>
      <c r="E771">
        <v>0.14019999999999999</v>
      </c>
      <c r="F771">
        <v>0.60919999999999996</v>
      </c>
    </row>
    <row r="772" spans="1:6">
      <c r="A772" t="s">
        <v>1090</v>
      </c>
      <c r="B772" t="s">
        <v>1859</v>
      </c>
      <c r="C772">
        <v>7.56</v>
      </c>
      <c r="D772">
        <v>0.02</v>
      </c>
      <c r="E772">
        <v>0.14019999999999999</v>
      </c>
      <c r="F772">
        <v>0.60919999999999996</v>
      </c>
    </row>
    <row r="773" spans="1:6">
      <c r="A773" t="s">
        <v>1090</v>
      </c>
      <c r="B773" t="s">
        <v>1860</v>
      </c>
      <c r="C773">
        <v>7.56</v>
      </c>
      <c r="D773">
        <v>0.02</v>
      </c>
      <c r="E773">
        <v>0.14019999999999999</v>
      </c>
      <c r="F773">
        <v>0.60919999999999996</v>
      </c>
    </row>
    <row r="774" spans="1:6">
      <c r="A774" t="s">
        <v>1090</v>
      </c>
      <c r="B774" t="s">
        <v>1861</v>
      </c>
      <c r="C774">
        <v>7.56</v>
      </c>
      <c r="D774">
        <v>0.02</v>
      </c>
      <c r="E774">
        <v>0.14019999999999999</v>
      </c>
      <c r="F774">
        <v>0.60919999999999996</v>
      </c>
    </row>
    <row r="775" spans="1:6">
      <c r="A775" t="s">
        <v>1090</v>
      </c>
      <c r="B775" t="s">
        <v>1862</v>
      </c>
      <c r="C775">
        <v>7.56</v>
      </c>
      <c r="D775">
        <v>0.02</v>
      </c>
      <c r="E775">
        <v>0.14019999999999999</v>
      </c>
      <c r="F775">
        <v>0.60919999999999996</v>
      </c>
    </row>
    <row r="776" spans="1:6">
      <c r="A776" t="s">
        <v>1090</v>
      </c>
      <c r="B776" t="s">
        <v>1863</v>
      </c>
      <c r="C776">
        <v>7.56</v>
      </c>
      <c r="D776">
        <v>0.02</v>
      </c>
      <c r="E776">
        <v>0.14019999999999999</v>
      </c>
      <c r="F776">
        <v>0.60919999999999996</v>
      </c>
    </row>
    <row r="777" spans="1:6">
      <c r="A777" t="s">
        <v>1090</v>
      </c>
      <c r="B777" t="s">
        <v>1864</v>
      </c>
      <c r="C777">
        <v>7.56</v>
      </c>
      <c r="D777">
        <v>0.02</v>
      </c>
      <c r="E777">
        <v>0.14019999999999999</v>
      </c>
      <c r="F777">
        <v>0.60919999999999996</v>
      </c>
    </row>
    <row r="778" spans="1:6">
      <c r="A778" t="s">
        <v>1090</v>
      </c>
      <c r="B778" t="s">
        <v>1865</v>
      </c>
      <c r="C778">
        <v>7.56</v>
      </c>
      <c r="D778">
        <v>0.02</v>
      </c>
      <c r="E778">
        <v>0.14019999999999999</v>
      </c>
      <c r="F778">
        <v>0.60919999999999996</v>
      </c>
    </row>
    <row r="779" spans="1:6">
      <c r="A779" t="s">
        <v>1090</v>
      </c>
      <c r="B779" t="s">
        <v>1866</v>
      </c>
      <c r="C779">
        <v>7.56</v>
      </c>
      <c r="D779">
        <v>0.02</v>
      </c>
      <c r="E779">
        <v>0.14019999999999999</v>
      </c>
      <c r="F779">
        <v>0.60919999999999996</v>
      </c>
    </row>
    <row r="780" spans="1:6">
      <c r="A780" t="s">
        <v>1090</v>
      </c>
      <c r="B780" t="s">
        <v>1867</v>
      </c>
      <c r="C780">
        <v>7.56</v>
      </c>
      <c r="D780">
        <v>0.02</v>
      </c>
      <c r="E780">
        <v>0.14019999999999999</v>
      </c>
      <c r="F780">
        <v>0.60919999999999996</v>
      </c>
    </row>
    <row r="781" spans="1:6">
      <c r="A781" t="s">
        <v>1090</v>
      </c>
      <c r="B781" t="s">
        <v>1868</v>
      </c>
      <c r="C781">
        <v>7.56</v>
      </c>
      <c r="D781">
        <v>0.02</v>
      </c>
      <c r="E781">
        <v>0.14019999999999999</v>
      </c>
      <c r="F781">
        <v>0.60919999999999996</v>
      </c>
    </row>
    <row r="782" spans="1:6">
      <c r="A782" t="s">
        <v>1090</v>
      </c>
      <c r="B782" t="s">
        <v>1869</v>
      </c>
      <c r="C782">
        <v>7.56</v>
      </c>
      <c r="D782">
        <v>0.02</v>
      </c>
      <c r="E782">
        <v>0.14019999999999999</v>
      </c>
      <c r="F782">
        <v>0.60919999999999996</v>
      </c>
    </row>
    <row r="783" spans="1:6">
      <c r="A783" t="s">
        <v>1090</v>
      </c>
      <c r="B783" t="s">
        <v>1870</v>
      </c>
      <c r="C783">
        <v>7.56</v>
      </c>
      <c r="D783">
        <v>0.02</v>
      </c>
      <c r="E783">
        <v>0.14019999999999999</v>
      </c>
      <c r="F783">
        <v>0.60919999999999996</v>
      </c>
    </row>
    <row r="784" spans="1:6">
      <c r="A784" t="s">
        <v>1090</v>
      </c>
      <c r="B784" t="s">
        <v>1871</v>
      </c>
      <c r="C784">
        <v>7.56</v>
      </c>
      <c r="D784">
        <v>0.02</v>
      </c>
      <c r="E784">
        <v>0.14019999999999999</v>
      </c>
      <c r="F784">
        <v>0.60919999999999996</v>
      </c>
    </row>
    <row r="785" spans="1:6">
      <c r="A785" t="s">
        <v>1090</v>
      </c>
      <c r="B785" t="s">
        <v>1872</v>
      </c>
      <c r="C785">
        <v>7.56</v>
      </c>
      <c r="D785">
        <v>0.02</v>
      </c>
      <c r="E785">
        <v>0.14019999999999999</v>
      </c>
      <c r="F785">
        <v>0.60919999999999996</v>
      </c>
    </row>
    <row r="786" spans="1:6">
      <c r="A786" t="s">
        <v>1090</v>
      </c>
      <c r="B786" t="s">
        <v>1873</v>
      </c>
      <c r="C786">
        <v>7.56</v>
      </c>
      <c r="D786">
        <v>0.02</v>
      </c>
      <c r="E786">
        <v>0.14019999999999999</v>
      </c>
      <c r="F786">
        <v>0.60919999999999996</v>
      </c>
    </row>
    <row r="787" spans="1:6">
      <c r="A787" t="s">
        <v>1090</v>
      </c>
      <c r="B787" t="s">
        <v>1874</v>
      </c>
      <c r="C787">
        <v>7.56</v>
      </c>
      <c r="D787">
        <v>0.02</v>
      </c>
      <c r="E787">
        <v>0.14019999999999999</v>
      </c>
      <c r="F787">
        <v>0.60919999999999996</v>
      </c>
    </row>
    <row r="788" spans="1:6">
      <c r="A788" t="s">
        <v>1090</v>
      </c>
      <c r="B788" t="s">
        <v>1875</v>
      </c>
      <c r="C788">
        <v>7.56</v>
      </c>
      <c r="D788">
        <v>0.02</v>
      </c>
      <c r="E788">
        <v>0.14019999999999999</v>
      </c>
      <c r="F788">
        <v>0.60919999999999996</v>
      </c>
    </row>
    <row r="789" spans="1:6">
      <c r="A789" t="s">
        <v>1090</v>
      </c>
      <c r="B789" t="s">
        <v>1876</v>
      </c>
      <c r="C789">
        <v>7.56</v>
      </c>
      <c r="D789">
        <v>0.02</v>
      </c>
      <c r="E789">
        <v>0.14019999999999999</v>
      </c>
      <c r="F789">
        <v>0.60919999999999996</v>
      </c>
    </row>
    <row r="790" spans="1:6">
      <c r="A790" t="s">
        <v>1090</v>
      </c>
      <c r="B790" t="s">
        <v>1877</v>
      </c>
      <c r="C790">
        <v>7.56</v>
      </c>
      <c r="D790">
        <v>0.02</v>
      </c>
      <c r="E790">
        <v>0.14019999999999999</v>
      </c>
      <c r="F790">
        <v>0.60919999999999996</v>
      </c>
    </row>
    <row r="791" spans="1:6">
      <c r="A791" t="s">
        <v>1090</v>
      </c>
      <c r="B791" t="s">
        <v>1878</v>
      </c>
      <c r="C791">
        <v>7.56</v>
      </c>
      <c r="D791">
        <v>0.02</v>
      </c>
      <c r="E791">
        <v>0.14019999999999999</v>
      </c>
      <c r="F791">
        <v>0.60919999999999996</v>
      </c>
    </row>
    <row r="792" spans="1:6">
      <c r="A792" t="s">
        <v>1090</v>
      </c>
      <c r="B792" t="s">
        <v>1879</v>
      </c>
      <c r="C792">
        <v>7.56</v>
      </c>
      <c r="D792">
        <v>0.02</v>
      </c>
      <c r="E792">
        <v>0.14019999999999999</v>
      </c>
      <c r="F792">
        <v>0.60919999999999996</v>
      </c>
    </row>
    <row r="793" spans="1:6">
      <c r="A793" t="s">
        <v>1090</v>
      </c>
      <c r="B793" t="s">
        <v>1880</v>
      </c>
      <c r="C793">
        <v>7.56</v>
      </c>
      <c r="D793">
        <v>0.02</v>
      </c>
      <c r="E793">
        <v>0.14019999999999999</v>
      </c>
      <c r="F793">
        <v>0.60919999999999996</v>
      </c>
    </row>
    <row r="794" spans="1:6">
      <c r="A794" t="s">
        <v>1090</v>
      </c>
      <c r="B794" t="s">
        <v>1881</v>
      </c>
      <c r="C794">
        <v>7.56</v>
      </c>
      <c r="D794">
        <v>0.02</v>
      </c>
      <c r="E794">
        <v>0.14019999999999999</v>
      </c>
      <c r="F794">
        <v>0.60919999999999996</v>
      </c>
    </row>
    <row r="795" spans="1:6">
      <c r="A795" t="s">
        <v>1090</v>
      </c>
      <c r="B795" t="s">
        <v>1882</v>
      </c>
      <c r="C795">
        <v>7.56</v>
      </c>
      <c r="D795">
        <v>0.02</v>
      </c>
      <c r="E795">
        <v>0.14019999999999999</v>
      </c>
      <c r="F795">
        <v>0.60919999999999996</v>
      </c>
    </row>
    <row r="796" spans="1:6">
      <c r="A796" t="s">
        <v>1090</v>
      </c>
      <c r="B796" t="s">
        <v>1883</v>
      </c>
      <c r="C796">
        <v>7.56</v>
      </c>
      <c r="D796">
        <v>0.02</v>
      </c>
      <c r="E796">
        <v>0.14019999999999999</v>
      </c>
      <c r="F796">
        <v>0.60919999999999996</v>
      </c>
    </row>
    <row r="797" spans="1:6">
      <c r="A797" t="s">
        <v>1090</v>
      </c>
      <c r="B797" t="s">
        <v>1884</v>
      </c>
      <c r="C797">
        <v>7.56</v>
      </c>
      <c r="D797">
        <v>0.02</v>
      </c>
      <c r="E797">
        <v>0.14019999999999999</v>
      </c>
      <c r="F797">
        <v>0.60919999999999996</v>
      </c>
    </row>
    <row r="798" spans="1:6">
      <c r="A798" t="s">
        <v>1090</v>
      </c>
      <c r="B798" t="s">
        <v>1885</v>
      </c>
      <c r="C798">
        <v>7.56</v>
      </c>
      <c r="D798">
        <v>0.02</v>
      </c>
      <c r="E798">
        <v>0.14019999999999999</v>
      </c>
      <c r="F798">
        <v>0.60919999999999996</v>
      </c>
    </row>
    <row r="799" spans="1:6">
      <c r="A799" t="s">
        <v>1090</v>
      </c>
      <c r="B799" t="s">
        <v>1886</v>
      </c>
      <c r="C799">
        <v>7.56</v>
      </c>
      <c r="D799">
        <v>0.02</v>
      </c>
      <c r="E799">
        <v>0.14019999999999999</v>
      </c>
      <c r="F799">
        <v>0.60919999999999996</v>
      </c>
    </row>
    <row r="800" spans="1:6">
      <c r="A800" t="s">
        <v>1090</v>
      </c>
      <c r="B800" t="s">
        <v>1887</v>
      </c>
      <c r="C800">
        <v>7.56</v>
      </c>
      <c r="D800">
        <v>0.02</v>
      </c>
      <c r="E800">
        <v>0.14019999999999999</v>
      </c>
      <c r="F800">
        <v>0.60919999999999996</v>
      </c>
    </row>
    <row r="801" spans="1:6">
      <c r="A801" t="s">
        <v>1090</v>
      </c>
      <c r="B801" t="s">
        <v>1888</v>
      </c>
      <c r="C801">
        <v>7.56</v>
      </c>
      <c r="D801">
        <v>0.02</v>
      </c>
      <c r="E801">
        <v>0.14019999999999999</v>
      </c>
      <c r="F801">
        <v>0.60919999999999996</v>
      </c>
    </row>
    <row r="802" spans="1:6">
      <c r="A802" t="s">
        <v>1090</v>
      </c>
      <c r="B802" t="s">
        <v>1889</v>
      </c>
      <c r="C802">
        <v>7.56</v>
      </c>
      <c r="D802">
        <v>0.02</v>
      </c>
      <c r="E802">
        <v>0.14019999999999999</v>
      </c>
      <c r="F802">
        <v>0.60919999999999996</v>
      </c>
    </row>
    <row r="803" spans="1:6">
      <c r="A803" t="s">
        <v>1090</v>
      </c>
      <c r="B803" t="s">
        <v>1890</v>
      </c>
      <c r="C803">
        <v>7.56</v>
      </c>
      <c r="D803">
        <v>0.02</v>
      </c>
      <c r="E803">
        <v>0.14019999999999999</v>
      </c>
      <c r="F803">
        <v>0.60919999999999996</v>
      </c>
    </row>
    <row r="804" spans="1:6">
      <c r="A804" t="s">
        <v>1090</v>
      </c>
      <c r="B804" t="s">
        <v>1891</v>
      </c>
      <c r="C804">
        <v>7.56</v>
      </c>
      <c r="D804">
        <v>0.02</v>
      </c>
      <c r="E804">
        <v>0.14019999999999999</v>
      </c>
      <c r="F804">
        <v>0.60919999999999996</v>
      </c>
    </row>
    <row r="805" spans="1:6">
      <c r="A805" t="s">
        <v>1090</v>
      </c>
      <c r="B805" t="s">
        <v>1892</v>
      </c>
      <c r="C805">
        <v>7.56</v>
      </c>
      <c r="D805">
        <v>0.02</v>
      </c>
      <c r="E805">
        <v>0.14019999999999999</v>
      </c>
      <c r="F805">
        <v>0.60919999999999996</v>
      </c>
    </row>
    <row r="806" spans="1:6">
      <c r="A806" t="s">
        <v>1090</v>
      </c>
      <c r="B806" t="s">
        <v>1893</v>
      </c>
      <c r="C806">
        <v>7.56</v>
      </c>
      <c r="D806">
        <v>0.02</v>
      </c>
      <c r="E806">
        <v>0.14019999999999999</v>
      </c>
      <c r="F806">
        <v>0.60919999999999996</v>
      </c>
    </row>
    <row r="807" spans="1:6">
      <c r="A807" t="s">
        <v>1090</v>
      </c>
      <c r="B807" t="s">
        <v>1894</v>
      </c>
      <c r="C807">
        <v>7.56</v>
      </c>
      <c r="D807">
        <v>0.02</v>
      </c>
      <c r="E807">
        <v>0.14019999999999999</v>
      </c>
      <c r="F807">
        <v>0.60919999999999996</v>
      </c>
    </row>
    <row r="808" spans="1:6">
      <c r="A808" t="s">
        <v>1090</v>
      </c>
      <c r="B808" t="s">
        <v>1895</v>
      </c>
      <c r="C808">
        <v>7.56</v>
      </c>
      <c r="D808">
        <v>0.02</v>
      </c>
      <c r="E808">
        <v>0.14019999999999999</v>
      </c>
      <c r="F808">
        <v>0.60919999999999996</v>
      </c>
    </row>
    <row r="809" spans="1:6">
      <c r="A809" t="s">
        <v>1090</v>
      </c>
      <c r="B809" t="s">
        <v>1896</v>
      </c>
      <c r="C809">
        <v>7.56</v>
      </c>
      <c r="D809">
        <v>0.02</v>
      </c>
      <c r="E809">
        <v>0.14019999999999999</v>
      </c>
      <c r="F809">
        <v>0.60919999999999996</v>
      </c>
    </row>
    <row r="810" spans="1:6">
      <c r="A810" t="s">
        <v>1090</v>
      </c>
      <c r="B810" t="s">
        <v>1897</v>
      </c>
      <c r="C810">
        <v>7.56</v>
      </c>
      <c r="D810">
        <v>0.02</v>
      </c>
      <c r="E810">
        <v>0.14019999999999999</v>
      </c>
      <c r="F810">
        <v>0.60919999999999996</v>
      </c>
    </row>
    <row r="811" spans="1:6">
      <c r="A811" t="s">
        <v>1090</v>
      </c>
      <c r="B811" t="s">
        <v>1898</v>
      </c>
      <c r="C811">
        <v>7.56</v>
      </c>
      <c r="D811">
        <v>0.02</v>
      </c>
      <c r="E811">
        <v>0.14019999999999999</v>
      </c>
      <c r="F811">
        <v>0.60919999999999996</v>
      </c>
    </row>
    <row r="812" spans="1:6">
      <c r="A812" t="s">
        <v>1090</v>
      </c>
      <c r="B812" t="s">
        <v>1899</v>
      </c>
      <c r="C812">
        <v>7.56</v>
      </c>
      <c r="D812">
        <v>0.02</v>
      </c>
      <c r="E812">
        <v>0.14019999999999999</v>
      </c>
      <c r="F812">
        <v>0.60919999999999996</v>
      </c>
    </row>
    <row r="813" spans="1:6">
      <c r="A813" t="s">
        <v>1090</v>
      </c>
      <c r="B813" t="s">
        <v>1900</v>
      </c>
      <c r="C813">
        <v>7.56</v>
      </c>
      <c r="D813">
        <v>0.02</v>
      </c>
      <c r="E813">
        <v>0.14019999999999999</v>
      </c>
      <c r="F813">
        <v>0.60919999999999996</v>
      </c>
    </row>
    <row r="814" spans="1:6">
      <c r="A814" t="s">
        <v>1090</v>
      </c>
      <c r="B814" t="s">
        <v>1901</v>
      </c>
      <c r="C814">
        <v>7.56</v>
      </c>
      <c r="D814">
        <v>0.02</v>
      </c>
      <c r="E814">
        <v>0.14019999999999999</v>
      </c>
      <c r="F814">
        <v>0.60919999999999996</v>
      </c>
    </row>
    <row r="815" spans="1:6">
      <c r="A815" t="s">
        <v>1090</v>
      </c>
      <c r="B815" t="s">
        <v>1902</v>
      </c>
      <c r="C815">
        <v>7.56</v>
      </c>
      <c r="D815">
        <v>0.02</v>
      </c>
      <c r="E815">
        <v>0.14019999999999999</v>
      </c>
      <c r="F815">
        <v>0.60919999999999996</v>
      </c>
    </row>
    <row r="816" spans="1:6">
      <c r="A816" t="s">
        <v>1090</v>
      </c>
      <c r="B816" t="s">
        <v>1903</v>
      </c>
      <c r="C816">
        <v>7.56</v>
      </c>
      <c r="D816">
        <v>0.02</v>
      </c>
      <c r="E816">
        <v>0.14019999999999999</v>
      </c>
      <c r="F816">
        <v>0.60919999999999996</v>
      </c>
    </row>
    <row r="817" spans="1:6">
      <c r="A817" t="s">
        <v>1090</v>
      </c>
      <c r="B817" t="s">
        <v>1904</v>
      </c>
      <c r="C817">
        <v>7.56</v>
      </c>
      <c r="D817">
        <v>0.02</v>
      </c>
      <c r="E817">
        <v>0.14019999999999999</v>
      </c>
      <c r="F817">
        <v>0.60919999999999996</v>
      </c>
    </row>
    <row r="818" spans="1:6">
      <c r="A818" t="s">
        <v>1090</v>
      </c>
      <c r="B818" t="s">
        <v>1905</v>
      </c>
      <c r="C818">
        <v>7.56</v>
      </c>
      <c r="D818">
        <v>0.02</v>
      </c>
      <c r="E818">
        <v>0.14019999999999999</v>
      </c>
      <c r="F818">
        <v>0.60919999999999996</v>
      </c>
    </row>
    <row r="819" spans="1:6">
      <c r="A819" t="s">
        <v>1090</v>
      </c>
      <c r="B819" t="s">
        <v>1906</v>
      </c>
      <c r="C819">
        <v>7.56</v>
      </c>
      <c r="D819">
        <v>0.02</v>
      </c>
      <c r="E819">
        <v>0.14019999999999999</v>
      </c>
      <c r="F819">
        <v>0.60919999999999996</v>
      </c>
    </row>
    <row r="820" spans="1:6">
      <c r="A820" t="s">
        <v>1090</v>
      </c>
      <c r="B820" t="s">
        <v>1907</v>
      </c>
      <c r="C820">
        <v>7.56</v>
      </c>
      <c r="D820">
        <v>0.02</v>
      </c>
      <c r="E820">
        <v>0.14019999999999999</v>
      </c>
      <c r="F820">
        <v>0.60919999999999996</v>
      </c>
    </row>
    <row r="821" spans="1:6">
      <c r="A821" t="s">
        <v>1090</v>
      </c>
      <c r="B821" t="s">
        <v>1908</v>
      </c>
      <c r="C821">
        <v>7.56</v>
      </c>
      <c r="D821">
        <v>0.02</v>
      </c>
      <c r="E821">
        <v>0.14019999999999999</v>
      </c>
      <c r="F821">
        <v>0.60919999999999996</v>
      </c>
    </row>
    <row r="822" spans="1:6">
      <c r="A822" t="s">
        <v>1090</v>
      </c>
      <c r="B822" t="s">
        <v>1909</v>
      </c>
      <c r="C822">
        <v>7.56</v>
      </c>
      <c r="D822">
        <v>0.02</v>
      </c>
      <c r="E822">
        <v>0.14019999999999999</v>
      </c>
      <c r="F822">
        <v>0.60919999999999996</v>
      </c>
    </row>
    <row r="823" spans="1:6">
      <c r="A823" t="s">
        <v>1090</v>
      </c>
      <c r="B823" t="s">
        <v>1910</v>
      </c>
      <c r="C823">
        <v>7.56</v>
      </c>
      <c r="D823">
        <v>0.02</v>
      </c>
      <c r="E823">
        <v>0.14019999999999999</v>
      </c>
      <c r="F823">
        <v>0.60919999999999996</v>
      </c>
    </row>
    <row r="824" spans="1:6">
      <c r="A824" t="s">
        <v>1090</v>
      </c>
      <c r="B824" t="s">
        <v>1911</v>
      </c>
      <c r="C824">
        <v>7.56</v>
      </c>
      <c r="D824">
        <v>0.02</v>
      </c>
      <c r="E824">
        <v>0.14019999999999999</v>
      </c>
      <c r="F824">
        <v>0.60919999999999996</v>
      </c>
    </row>
    <row r="825" spans="1:6">
      <c r="A825" t="s">
        <v>1090</v>
      </c>
      <c r="B825" t="s">
        <v>1912</v>
      </c>
      <c r="C825">
        <v>7.56</v>
      </c>
      <c r="D825">
        <v>0.02</v>
      </c>
      <c r="E825">
        <v>0.14019999999999999</v>
      </c>
      <c r="F825">
        <v>0.60919999999999996</v>
      </c>
    </row>
    <row r="826" spans="1:6">
      <c r="A826" t="s">
        <v>1090</v>
      </c>
      <c r="B826" t="s">
        <v>1913</v>
      </c>
      <c r="C826">
        <v>7.56</v>
      </c>
      <c r="D826">
        <v>0.02</v>
      </c>
      <c r="E826">
        <v>0.14019999999999999</v>
      </c>
      <c r="F826">
        <v>0.60919999999999996</v>
      </c>
    </row>
    <row r="827" spans="1:6">
      <c r="A827" t="s">
        <v>1090</v>
      </c>
      <c r="B827" t="s">
        <v>1914</v>
      </c>
      <c r="C827">
        <v>7.56</v>
      </c>
      <c r="D827">
        <v>0.02</v>
      </c>
      <c r="E827">
        <v>0.14019999999999999</v>
      </c>
      <c r="F827">
        <v>0.60919999999999996</v>
      </c>
    </row>
    <row r="828" spans="1:6">
      <c r="A828" t="s">
        <v>1090</v>
      </c>
      <c r="B828" t="s">
        <v>1915</v>
      </c>
      <c r="C828">
        <v>7.56</v>
      </c>
      <c r="D828">
        <v>0.02</v>
      </c>
      <c r="E828">
        <v>0.14019999999999999</v>
      </c>
      <c r="F828">
        <v>0.60919999999999996</v>
      </c>
    </row>
    <row r="829" spans="1:6">
      <c r="A829" t="s">
        <v>1090</v>
      </c>
      <c r="B829" t="s">
        <v>1916</v>
      </c>
      <c r="C829">
        <v>7.56</v>
      </c>
      <c r="D829">
        <v>0.02</v>
      </c>
      <c r="E829">
        <v>0.14019999999999999</v>
      </c>
      <c r="F829">
        <v>0.60919999999999996</v>
      </c>
    </row>
    <row r="830" spans="1:6">
      <c r="A830" t="s">
        <v>1090</v>
      </c>
      <c r="B830" t="s">
        <v>1917</v>
      </c>
      <c r="C830">
        <v>7.56</v>
      </c>
      <c r="D830">
        <v>0.02</v>
      </c>
      <c r="E830">
        <v>0.14019999999999999</v>
      </c>
      <c r="F830">
        <v>0.60919999999999996</v>
      </c>
    </row>
    <row r="831" spans="1:6">
      <c r="A831" t="s">
        <v>1090</v>
      </c>
      <c r="B831" t="s">
        <v>1918</v>
      </c>
      <c r="C831">
        <v>7.56</v>
      </c>
      <c r="D831">
        <v>0.02</v>
      </c>
      <c r="E831">
        <v>0.14019999999999999</v>
      </c>
      <c r="F831">
        <v>0.60919999999999996</v>
      </c>
    </row>
    <row r="832" spans="1:6">
      <c r="A832" t="s">
        <v>1090</v>
      </c>
      <c r="B832" t="s">
        <v>1919</v>
      </c>
      <c r="C832">
        <v>7.56</v>
      </c>
      <c r="D832">
        <v>0.02</v>
      </c>
      <c r="E832">
        <v>0.14019999999999999</v>
      </c>
      <c r="F832">
        <v>0.60919999999999996</v>
      </c>
    </row>
    <row r="833" spans="1:6">
      <c r="A833" t="s">
        <v>1090</v>
      </c>
      <c r="B833" t="s">
        <v>1920</v>
      </c>
      <c r="C833">
        <v>7.56</v>
      </c>
      <c r="D833">
        <v>0.02</v>
      </c>
      <c r="E833">
        <v>0.14019999999999999</v>
      </c>
      <c r="F833">
        <v>0.60919999999999996</v>
      </c>
    </row>
    <row r="834" spans="1:6">
      <c r="A834" t="s">
        <v>1090</v>
      </c>
      <c r="B834" t="s">
        <v>1921</v>
      </c>
      <c r="C834">
        <v>7.56</v>
      </c>
      <c r="D834">
        <v>0.02</v>
      </c>
      <c r="E834">
        <v>0.14019999999999999</v>
      </c>
      <c r="F834">
        <v>0.60919999999999996</v>
      </c>
    </row>
    <row r="835" spans="1:6">
      <c r="A835" t="s">
        <v>1090</v>
      </c>
      <c r="B835" t="s">
        <v>1922</v>
      </c>
      <c r="C835">
        <v>7.56</v>
      </c>
      <c r="D835">
        <v>0.02</v>
      </c>
      <c r="E835">
        <v>0.14019999999999999</v>
      </c>
      <c r="F835">
        <v>0.60919999999999996</v>
      </c>
    </row>
    <row r="836" spans="1:6">
      <c r="A836" t="s">
        <v>1090</v>
      </c>
      <c r="B836" t="s">
        <v>1923</v>
      </c>
      <c r="C836">
        <v>7.56</v>
      </c>
      <c r="D836">
        <v>0.02</v>
      </c>
      <c r="E836">
        <v>0.14019999999999999</v>
      </c>
      <c r="F836">
        <v>0.60919999999999996</v>
      </c>
    </row>
    <row r="837" spans="1:6">
      <c r="A837" t="s">
        <v>1090</v>
      </c>
      <c r="B837" t="s">
        <v>1924</v>
      </c>
      <c r="C837">
        <v>7.56</v>
      </c>
      <c r="D837">
        <v>0.02</v>
      </c>
      <c r="E837">
        <v>0.14019999999999999</v>
      </c>
      <c r="F837">
        <v>0.60919999999999996</v>
      </c>
    </row>
    <row r="838" spans="1:6">
      <c r="A838" t="s">
        <v>1090</v>
      </c>
      <c r="B838" t="s">
        <v>1925</v>
      </c>
      <c r="C838">
        <v>7.56</v>
      </c>
      <c r="D838">
        <v>0.02</v>
      </c>
      <c r="E838">
        <v>0.14019999999999999</v>
      </c>
      <c r="F838">
        <v>0.60919999999999996</v>
      </c>
    </row>
    <row r="839" spans="1:6">
      <c r="A839" t="s">
        <v>1090</v>
      </c>
      <c r="B839" t="s">
        <v>1926</v>
      </c>
      <c r="C839">
        <v>7.56</v>
      </c>
      <c r="D839">
        <v>0.02</v>
      </c>
      <c r="E839">
        <v>0.14019999999999999</v>
      </c>
      <c r="F839">
        <v>0.60919999999999996</v>
      </c>
    </row>
    <row r="840" spans="1:6">
      <c r="A840" t="s">
        <v>1090</v>
      </c>
      <c r="B840" t="s">
        <v>1927</v>
      </c>
      <c r="C840">
        <v>7.56</v>
      </c>
      <c r="D840">
        <v>0.02</v>
      </c>
      <c r="E840">
        <v>0.14019999999999999</v>
      </c>
      <c r="F840">
        <v>0.60919999999999996</v>
      </c>
    </row>
    <row r="841" spans="1:6">
      <c r="A841" t="s">
        <v>1090</v>
      </c>
      <c r="B841" t="s">
        <v>1928</v>
      </c>
      <c r="C841">
        <v>7.56</v>
      </c>
      <c r="D841">
        <v>0.02</v>
      </c>
      <c r="E841">
        <v>0.14019999999999999</v>
      </c>
      <c r="F841">
        <v>0.60919999999999996</v>
      </c>
    </row>
    <row r="842" spans="1:6">
      <c r="A842" t="s">
        <v>1090</v>
      </c>
      <c r="B842" t="s">
        <v>1929</v>
      </c>
      <c r="C842">
        <v>7.56</v>
      </c>
      <c r="D842">
        <v>0.02</v>
      </c>
      <c r="E842">
        <v>0.14019999999999999</v>
      </c>
      <c r="F842">
        <v>0.60919999999999996</v>
      </c>
    </row>
    <row r="843" spans="1:6">
      <c r="A843" t="s">
        <v>1090</v>
      </c>
      <c r="B843" t="s">
        <v>1930</v>
      </c>
      <c r="C843">
        <v>7.56</v>
      </c>
      <c r="D843">
        <v>0.02</v>
      </c>
      <c r="E843">
        <v>0.14019999999999999</v>
      </c>
      <c r="F843">
        <v>0.60919999999999996</v>
      </c>
    </row>
    <row r="844" spans="1:6">
      <c r="A844" t="s">
        <v>1090</v>
      </c>
      <c r="B844" t="s">
        <v>1931</v>
      </c>
      <c r="C844">
        <v>7.56</v>
      </c>
      <c r="D844">
        <v>0.02</v>
      </c>
      <c r="E844">
        <v>0.14019999999999999</v>
      </c>
      <c r="F844">
        <v>0.60919999999999996</v>
      </c>
    </row>
    <row r="845" spans="1:6">
      <c r="A845" t="s">
        <v>1090</v>
      </c>
      <c r="B845" t="s">
        <v>1932</v>
      </c>
      <c r="C845">
        <v>7.56</v>
      </c>
      <c r="D845">
        <v>0.02</v>
      </c>
      <c r="E845">
        <v>0.14019999999999999</v>
      </c>
      <c r="F845">
        <v>0.60919999999999996</v>
      </c>
    </row>
    <row r="846" spans="1:6">
      <c r="A846" t="s">
        <v>1090</v>
      </c>
      <c r="B846" t="s">
        <v>1933</v>
      </c>
      <c r="C846">
        <v>7.56</v>
      </c>
      <c r="D846">
        <v>0.02</v>
      </c>
      <c r="E846">
        <v>0.14019999999999999</v>
      </c>
      <c r="F846">
        <v>0.60919999999999996</v>
      </c>
    </row>
    <row r="847" spans="1:6">
      <c r="A847" t="s">
        <v>1090</v>
      </c>
      <c r="B847" t="s">
        <v>1934</v>
      </c>
      <c r="C847">
        <v>7.56</v>
      </c>
      <c r="D847">
        <v>0.02</v>
      </c>
      <c r="E847">
        <v>0.14019999999999999</v>
      </c>
      <c r="F847">
        <v>0.60919999999999996</v>
      </c>
    </row>
    <row r="848" spans="1:6">
      <c r="A848" t="s">
        <v>1090</v>
      </c>
      <c r="B848" t="s">
        <v>1935</v>
      </c>
      <c r="C848">
        <v>7.56</v>
      </c>
      <c r="D848">
        <v>0.02</v>
      </c>
      <c r="E848">
        <v>0.14019999999999999</v>
      </c>
      <c r="F848">
        <v>0.60919999999999996</v>
      </c>
    </row>
    <row r="849" spans="1:6">
      <c r="A849" t="s">
        <v>1090</v>
      </c>
      <c r="B849" t="s">
        <v>1936</v>
      </c>
      <c r="C849">
        <v>7.56</v>
      </c>
      <c r="D849">
        <v>0.02</v>
      </c>
      <c r="E849">
        <v>0.14019999999999999</v>
      </c>
      <c r="F849">
        <v>0.60919999999999996</v>
      </c>
    </row>
    <row r="850" spans="1:6">
      <c r="A850" t="s">
        <v>1090</v>
      </c>
      <c r="B850" t="s">
        <v>1937</v>
      </c>
      <c r="C850">
        <v>7.56</v>
      </c>
      <c r="D850">
        <v>0.02</v>
      </c>
      <c r="E850">
        <v>0.14019999999999999</v>
      </c>
      <c r="F850">
        <v>0.60919999999999996</v>
      </c>
    </row>
    <row r="851" spans="1:6">
      <c r="A851" t="s">
        <v>1090</v>
      </c>
      <c r="B851" t="s">
        <v>1938</v>
      </c>
      <c r="C851">
        <v>7.56</v>
      </c>
      <c r="D851">
        <v>0.02</v>
      </c>
      <c r="E851">
        <v>0.14019999999999999</v>
      </c>
      <c r="F851">
        <v>0.60919999999999996</v>
      </c>
    </row>
    <row r="852" spans="1:6">
      <c r="A852" t="s">
        <v>1090</v>
      </c>
      <c r="B852" t="s">
        <v>1939</v>
      </c>
      <c r="C852">
        <v>7.56</v>
      </c>
      <c r="D852">
        <v>0.02</v>
      </c>
      <c r="E852">
        <v>0.14019999999999999</v>
      </c>
      <c r="F852">
        <v>0.60919999999999996</v>
      </c>
    </row>
    <row r="853" spans="1:6">
      <c r="A853" t="s">
        <v>1090</v>
      </c>
      <c r="B853" t="s">
        <v>1940</v>
      </c>
      <c r="C853">
        <v>7.56</v>
      </c>
      <c r="D853">
        <v>0.02</v>
      </c>
      <c r="E853">
        <v>0.14019999999999999</v>
      </c>
      <c r="F853">
        <v>0.60919999999999996</v>
      </c>
    </row>
    <row r="854" spans="1:6">
      <c r="A854" t="s">
        <v>1090</v>
      </c>
      <c r="B854" t="s">
        <v>1941</v>
      </c>
      <c r="C854">
        <v>7.56</v>
      </c>
      <c r="D854">
        <v>0.02</v>
      </c>
      <c r="E854">
        <v>0.14019999999999999</v>
      </c>
      <c r="F854">
        <v>0.60919999999999996</v>
      </c>
    </row>
    <row r="855" spans="1:6">
      <c r="A855" t="s">
        <v>1090</v>
      </c>
      <c r="B855" t="s">
        <v>1942</v>
      </c>
      <c r="C855">
        <v>7.56</v>
      </c>
      <c r="D855">
        <v>0.02</v>
      </c>
      <c r="E855">
        <v>0.14019999999999999</v>
      </c>
      <c r="F855">
        <v>0.60919999999999996</v>
      </c>
    </row>
    <row r="856" spans="1:6">
      <c r="A856" t="s">
        <v>1090</v>
      </c>
      <c r="B856" t="s">
        <v>1943</v>
      </c>
      <c r="C856">
        <v>7.56</v>
      </c>
      <c r="D856">
        <v>0.02</v>
      </c>
      <c r="E856">
        <v>0.14019999999999999</v>
      </c>
      <c r="F856">
        <v>0.60919999999999996</v>
      </c>
    </row>
    <row r="857" spans="1:6">
      <c r="A857" t="s">
        <v>1090</v>
      </c>
      <c r="B857" t="s">
        <v>1944</v>
      </c>
      <c r="C857">
        <v>7.56</v>
      </c>
      <c r="D857">
        <v>0.02</v>
      </c>
      <c r="E857">
        <v>0.14019999999999999</v>
      </c>
      <c r="F857">
        <v>0.60919999999999996</v>
      </c>
    </row>
    <row r="858" spans="1:6">
      <c r="A858" t="s">
        <v>1090</v>
      </c>
      <c r="B858" t="s">
        <v>1945</v>
      </c>
      <c r="C858">
        <v>7.56</v>
      </c>
      <c r="D858">
        <v>0.02</v>
      </c>
      <c r="E858">
        <v>0.14019999999999999</v>
      </c>
      <c r="F858">
        <v>0.60919999999999996</v>
      </c>
    </row>
    <row r="859" spans="1:6">
      <c r="A859" t="s">
        <v>1090</v>
      </c>
      <c r="B859" t="s">
        <v>1946</v>
      </c>
      <c r="C859">
        <v>7.56</v>
      </c>
      <c r="D859">
        <v>0.02</v>
      </c>
      <c r="E859">
        <v>0.14019999999999999</v>
      </c>
      <c r="F859">
        <v>0.60919999999999996</v>
      </c>
    </row>
    <row r="860" spans="1:6">
      <c r="A860" t="s">
        <v>1090</v>
      </c>
      <c r="B860" t="s">
        <v>1947</v>
      </c>
      <c r="C860">
        <v>7.56</v>
      </c>
      <c r="D860">
        <v>0.02</v>
      </c>
      <c r="E860">
        <v>0.14019999999999999</v>
      </c>
      <c r="F860">
        <v>0.60919999999999996</v>
      </c>
    </row>
    <row r="861" spans="1:6">
      <c r="A861" t="s">
        <v>1090</v>
      </c>
      <c r="B861" t="s">
        <v>1948</v>
      </c>
      <c r="C861">
        <v>7.56</v>
      </c>
      <c r="D861">
        <v>0.02</v>
      </c>
      <c r="E861">
        <v>0.14019999999999999</v>
      </c>
      <c r="F861">
        <v>0.60919999999999996</v>
      </c>
    </row>
    <row r="862" spans="1:6">
      <c r="A862" t="s">
        <v>1090</v>
      </c>
      <c r="B862" t="s">
        <v>1949</v>
      </c>
      <c r="C862">
        <v>7.56</v>
      </c>
      <c r="D862">
        <v>0.02</v>
      </c>
      <c r="E862">
        <v>0.14019999999999999</v>
      </c>
      <c r="F862">
        <v>0.60919999999999996</v>
      </c>
    </row>
    <row r="863" spans="1:6">
      <c r="A863" t="s">
        <v>1090</v>
      </c>
      <c r="B863" t="s">
        <v>1950</v>
      </c>
      <c r="C863">
        <v>7.56</v>
      </c>
      <c r="D863">
        <v>0.02</v>
      </c>
      <c r="E863">
        <v>0.14019999999999999</v>
      </c>
      <c r="F863">
        <v>0.60919999999999996</v>
      </c>
    </row>
    <row r="864" spans="1:6">
      <c r="A864" t="s">
        <v>1090</v>
      </c>
      <c r="B864" t="s">
        <v>1951</v>
      </c>
      <c r="C864">
        <v>7.56</v>
      </c>
      <c r="D864">
        <v>0.02</v>
      </c>
      <c r="E864">
        <v>0.14019999999999999</v>
      </c>
      <c r="F864">
        <v>0.60919999999999996</v>
      </c>
    </row>
    <row r="865" spans="1:6">
      <c r="A865" t="s">
        <v>1090</v>
      </c>
      <c r="B865" t="s">
        <v>1952</v>
      </c>
      <c r="C865">
        <v>7.56</v>
      </c>
      <c r="D865">
        <v>0.02</v>
      </c>
      <c r="E865">
        <v>0.14019999999999999</v>
      </c>
      <c r="F865">
        <v>0.60919999999999996</v>
      </c>
    </row>
    <row r="866" spans="1:6">
      <c r="A866" t="s">
        <v>1090</v>
      </c>
      <c r="B866" t="s">
        <v>1953</v>
      </c>
      <c r="C866">
        <v>7.56</v>
      </c>
      <c r="D866">
        <v>0.02</v>
      </c>
      <c r="E866">
        <v>0.14019999999999999</v>
      </c>
      <c r="F866">
        <v>0.60919999999999996</v>
      </c>
    </row>
    <row r="867" spans="1:6">
      <c r="A867" t="s">
        <v>1090</v>
      </c>
      <c r="B867" t="s">
        <v>1954</v>
      </c>
      <c r="C867">
        <v>7.56</v>
      </c>
      <c r="D867">
        <v>0.02</v>
      </c>
      <c r="E867">
        <v>0.14019999999999999</v>
      </c>
      <c r="F867">
        <v>0.60919999999999996</v>
      </c>
    </row>
    <row r="868" spans="1:6">
      <c r="A868" t="s">
        <v>1090</v>
      </c>
      <c r="B868" t="s">
        <v>1955</v>
      </c>
      <c r="C868">
        <v>7.56</v>
      </c>
      <c r="D868">
        <v>0.02</v>
      </c>
      <c r="E868">
        <v>0.14019999999999999</v>
      </c>
      <c r="F868">
        <v>0.60919999999999996</v>
      </c>
    </row>
    <row r="869" spans="1:6">
      <c r="A869" t="s">
        <v>1090</v>
      </c>
      <c r="B869" t="s">
        <v>1956</v>
      </c>
      <c r="C869">
        <v>7.56</v>
      </c>
      <c r="D869">
        <v>0.02</v>
      </c>
      <c r="E869">
        <v>0.14019999999999999</v>
      </c>
      <c r="F869">
        <v>0.60919999999999996</v>
      </c>
    </row>
    <row r="870" spans="1:6">
      <c r="A870" t="s">
        <v>1090</v>
      </c>
      <c r="B870" t="s">
        <v>1957</v>
      </c>
      <c r="C870">
        <v>7.56</v>
      </c>
      <c r="D870">
        <v>0.02</v>
      </c>
      <c r="E870">
        <v>0.14019999999999999</v>
      </c>
      <c r="F870">
        <v>0.60919999999999996</v>
      </c>
    </row>
    <row r="871" spans="1:6">
      <c r="A871" t="s">
        <v>1090</v>
      </c>
      <c r="B871" t="s">
        <v>1958</v>
      </c>
      <c r="C871">
        <v>7.56</v>
      </c>
      <c r="D871">
        <v>0.02</v>
      </c>
      <c r="E871">
        <v>0.14019999999999999</v>
      </c>
      <c r="F871">
        <v>0.60919999999999996</v>
      </c>
    </row>
    <row r="872" spans="1:6">
      <c r="A872" t="s">
        <v>1090</v>
      </c>
      <c r="B872" t="s">
        <v>1959</v>
      </c>
      <c r="C872">
        <v>7.56</v>
      </c>
      <c r="D872">
        <v>0.02</v>
      </c>
      <c r="E872">
        <v>0.14019999999999999</v>
      </c>
      <c r="F872">
        <v>0.60919999999999996</v>
      </c>
    </row>
    <row r="873" spans="1:6">
      <c r="A873" t="s">
        <v>1090</v>
      </c>
      <c r="B873" t="s">
        <v>1960</v>
      </c>
      <c r="C873">
        <v>7.56</v>
      </c>
      <c r="D873">
        <v>0.02</v>
      </c>
      <c r="E873">
        <v>0.14019999999999999</v>
      </c>
      <c r="F873">
        <v>0.60919999999999996</v>
      </c>
    </row>
    <row r="874" spans="1:6">
      <c r="A874" t="s">
        <v>1090</v>
      </c>
      <c r="B874" t="s">
        <v>1961</v>
      </c>
      <c r="C874">
        <v>7.56</v>
      </c>
      <c r="D874">
        <v>0.02</v>
      </c>
      <c r="E874">
        <v>0.14019999999999999</v>
      </c>
      <c r="F874">
        <v>0.60919999999999996</v>
      </c>
    </row>
    <row r="875" spans="1:6">
      <c r="A875" t="s">
        <v>1090</v>
      </c>
      <c r="B875" t="s">
        <v>1962</v>
      </c>
      <c r="C875">
        <v>7.56</v>
      </c>
      <c r="D875">
        <v>0.02</v>
      </c>
      <c r="E875">
        <v>0.14019999999999999</v>
      </c>
      <c r="F875">
        <v>0.60919999999999996</v>
      </c>
    </row>
    <row r="876" spans="1:6">
      <c r="A876" t="s">
        <v>1090</v>
      </c>
      <c r="B876" t="s">
        <v>1963</v>
      </c>
      <c r="C876">
        <v>7.56</v>
      </c>
      <c r="D876">
        <v>0.02</v>
      </c>
      <c r="E876">
        <v>0.14019999999999999</v>
      </c>
      <c r="F876">
        <v>0.60919999999999996</v>
      </c>
    </row>
    <row r="877" spans="1:6">
      <c r="A877" t="s">
        <v>1090</v>
      </c>
      <c r="B877" t="s">
        <v>1964</v>
      </c>
      <c r="C877">
        <v>7.56</v>
      </c>
      <c r="D877">
        <v>0.02</v>
      </c>
      <c r="E877">
        <v>0.14019999999999999</v>
      </c>
      <c r="F877">
        <v>0.60919999999999996</v>
      </c>
    </row>
    <row r="878" spans="1:6">
      <c r="A878" t="s">
        <v>1090</v>
      </c>
      <c r="B878" t="s">
        <v>1965</v>
      </c>
      <c r="C878">
        <v>7.56</v>
      </c>
      <c r="D878">
        <v>0.02</v>
      </c>
      <c r="E878">
        <v>0.14019999999999999</v>
      </c>
      <c r="F878">
        <v>0.60919999999999996</v>
      </c>
    </row>
    <row r="879" spans="1:6">
      <c r="A879" t="s">
        <v>1090</v>
      </c>
      <c r="B879" t="s">
        <v>1966</v>
      </c>
      <c r="C879">
        <v>7.56</v>
      </c>
      <c r="D879">
        <v>0.02</v>
      </c>
      <c r="E879">
        <v>0.14019999999999999</v>
      </c>
      <c r="F879">
        <v>0.60919999999999996</v>
      </c>
    </row>
    <row r="880" spans="1:6">
      <c r="A880" t="s">
        <v>1090</v>
      </c>
      <c r="B880" t="s">
        <v>1967</v>
      </c>
      <c r="C880">
        <v>7.56</v>
      </c>
      <c r="D880">
        <v>0.02</v>
      </c>
      <c r="E880">
        <v>0.14019999999999999</v>
      </c>
      <c r="F880">
        <v>0.60919999999999996</v>
      </c>
    </row>
    <row r="881" spans="1:6">
      <c r="A881" t="s">
        <v>1090</v>
      </c>
      <c r="B881" t="s">
        <v>1968</v>
      </c>
      <c r="C881">
        <v>7.56</v>
      </c>
      <c r="D881">
        <v>0.02</v>
      </c>
      <c r="E881">
        <v>0.14019999999999999</v>
      </c>
      <c r="F881">
        <v>0.60919999999999996</v>
      </c>
    </row>
    <row r="882" spans="1:6">
      <c r="A882" t="s">
        <v>1090</v>
      </c>
      <c r="B882" t="s">
        <v>1969</v>
      </c>
      <c r="C882">
        <v>7.56</v>
      </c>
      <c r="D882">
        <v>0.02</v>
      </c>
      <c r="E882">
        <v>0.14019999999999999</v>
      </c>
      <c r="F882">
        <v>0.60919999999999996</v>
      </c>
    </row>
    <row r="883" spans="1:6">
      <c r="A883" t="s">
        <v>1090</v>
      </c>
      <c r="B883" t="s">
        <v>1970</v>
      </c>
      <c r="C883">
        <v>7.56</v>
      </c>
      <c r="D883">
        <v>0.02</v>
      </c>
      <c r="E883">
        <v>0.14019999999999999</v>
      </c>
      <c r="F883">
        <v>0.60919999999999996</v>
      </c>
    </row>
    <row r="884" spans="1:6">
      <c r="A884" t="s">
        <v>1090</v>
      </c>
      <c r="B884" t="s">
        <v>1971</v>
      </c>
      <c r="C884">
        <v>9.18</v>
      </c>
      <c r="D884">
        <v>2.41E-2</v>
      </c>
      <c r="E884">
        <v>0.16900000000000001</v>
      </c>
      <c r="F884">
        <v>0.73460000000000003</v>
      </c>
    </row>
    <row r="885" spans="1:6">
      <c r="A885" t="s">
        <v>1090</v>
      </c>
      <c r="B885" t="s">
        <v>1972</v>
      </c>
      <c r="C885">
        <v>9.18</v>
      </c>
      <c r="D885">
        <v>2.41E-2</v>
      </c>
      <c r="E885">
        <v>0.16900000000000001</v>
      </c>
      <c r="F885">
        <v>0.73460000000000003</v>
      </c>
    </row>
    <row r="886" spans="1:6">
      <c r="A886" t="s">
        <v>1090</v>
      </c>
      <c r="B886" t="s">
        <v>1973</v>
      </c>
      <c r="C886">
        <v>9.18</v>
      </c>
      <c r="D886">
        <v>2.41E-2</v>
      </c>
      <c r="E886">
        <v>0.16900000000000001</v>
      </c>
      <c r="F886">
        <v>0.73460000000000003</v>
      </c>
    </row>
    <row r="887" spans="1:6">
      <c r="A887" t="s">
        <v>1090</v>
      </c>
      <c r="B887" t="s">
        <v>1974</v>
      </c>
      <c r="C887">
        <v>9.18</v>
      </c>
      <c r="D887">
        <v>2.41E-2</v>
      </c>
      <c r="E887">
        <v>0.16900000000000001</v>
      </c>
      <c r="F887">
        <v>0.73460000000000003</v>
      </c>
    </row>
    <row r="888" spans="1:6">
      <c r="A888" t="s">
        <v>1090</v>
      </c>
      <c r="B888" t="s">
        <v>1975</v>
      </c>
      <c r="C888">
        <v>9.18</v>
      </c>
      <c r="D888">
        <v>2.41E-2</v>
      </c>
      <c r="E888">
        <v>0.16900000000000001</v>
      </c>
      <c r="F888">
        <v>0.73460000000000003</v>
      </c>
    </row>
    <row r="889" spans="1:6">
      <c r="A889" t="s">
        <v>1090</v>
      </c>
      <c r="B889" t="s">
        <v>1976</v>
      </c>
      <c r="C889">
        <v>9.18</v>
      </c>
      <c r="D889">
        <v>2.41E-2</v>
      </c>
      <c r="E889">
        <v>0.16900000000000001</v>
      </c>
      <c r="F889">
        <v>0.73460000000000003</v>
      </c>
    </row>
    <row r="890" spans="1:6">
      <c r="A890" t="s">
        <v>1090</v>
      </c>
      <c r="B890" t="s">
        <v>1977</v>
      </c>
      <c r="C890">
        <v>9.18</v>
      </c>
      <c r="D890">
        <v>2.41E-2</v>
      </c>
      <c r="E890">
        <v>0.16900000000000001</v>
      </c>
      <c r="F890">
        <v>0.73460000000000003</v>
      </c>
    </row>
    <row r="891" spans="1:6">
      <c r="A891" t="s">
        <v>1090</v>
      </c>
      <c r="B891" t="s">
        <v>1978</v>
      </c>
      <c r="C891">
        <v>9.18</v>
      </c>
      <c r="D891">
        <v>2.41E-2</v>
      </c>
      <c r="E891">
        <v>0.16900000000000001</v>
      </c>
      <c r="F891">
        <v>0.73460000000000003</v>
      </c>
    </row>
    <row r="892" spans="1:6">
      <c r="A892" t="s">
        <v>1090</v>
      </c>
      <c r="B892" t="s">
        <v>1979</v>
      </c>
      <c r="C892">
        <v>9.18</v>
      </c>
      <c r="D892">
        <v>2.41E-2</v>
      </c>
      <c r="E892">
        <v>0.16900000000000001</v>
      </c>
      <c r="F892">
        <v>0.73460000000000003</v>
      </c>
    </row>
    <row r="893" spans="1:6">
      <c r="A893" t="s">
        <v>1090</v>
      </c>
      <c r="B893" t="s">
        <v>1980</v>
      </c>
      <c r="C893">
        <v>9.18</v>
      </c>
      <c r="D893">
        <v>2.41E-2</v>
      </c>
      <c r="E893">
        <v>0.16900000000000001</v>
      </c>
      <c r="F893">
        <v>0.73460000000000003</v>
      </c>
    </row>
    <row r="894" spans="1:6">
      <c r="A894" t="s">
        <v>1090</v>
      </c>
      <c r="B894" t="s">
        <v>1981</v>
      </c>
      <c r="C894">
        <v>9.18</v>
      </c>
      <c r="D894">
        <v>2.41E-2</v>
      </c>
      <c r="E894">
        <v>0.16900000000000001</v>
      </c>
      <c r="F894">
        <v>0.73460000000000003</v>
      </c>
    </row>
    <row r="895" spans="1:6">
      <c r="A895" t="s">
        <v>1090</v>
      </c>
      <c r="B895" t="s">
        <v>1982</v>
      </c>
      <c r="C895">
        <v>9.18</v>
      </c>
      <c r="D895">
        <v>2.41E-2</v>
      </c>
      <c r="E895">
        <v>0.16900000000000001</v>
      </c>
      <c r="F895">
        <v>0.73460000000000003</v>
      </c>
    </row>
    <row r="896" spans="1:6">
      <c r="A896" t="s">
        <v>1090</v>
      </c>
      <c r="B896" t="s">
        <v>1983</v>
      </c>
      <c r="C896">
        <v>9.18</v>
      </c>
      <c r="D896">
        <v>2.41E-2</v>
      </c>
      <c r="E896">
        <v>0.16900000000000001</v>
      </c>
      <c r="F896">
        <v>0.73460000000000003</v>
      </c>
    </row>
    <row r="897" spans="1:6">
      <c r="A897" t="s">
        <v>1090</v>
      </c>
      <c r="B897" t="s">
        <v>1984</v>
      </c>
      <c r="C897">
        <v>9.18</v>
      </c>
      <c r="D897">
        <v>2.41E-2</v>
      </c>
      <c r="E897">
        <v>0.16900000000000001</v>
      </c>
      <c r="F897">
        <v>0.73460000000000003</v>
      </c>
    </row>
    <row r="898" spans="1:6">
      <c r="A898" t="s">
        <v>1090</v>
      </c>
      <c r="B898" t="s">
        <v>1985</v>
      </c>
      <c r="C898">
        <v>9.18</v>
      </c>
      <c r="D898">
        <v>2.41E-2</v>
      </c>
      <c r="E898">
        <v>0.16900000000000001</v>
      </c>
      <c r="F898">
        <v>0.73460000000000003</v>
      </c>
    </row>
    <row r="899" spans="1:6">
      <c r="A899" t="s">
        <v>1090</v>
      </c>
      <c r="B899" t="s">
        <v>1986</v>
      </c>
      <c r="C899">
        <v>9.18</v>
      </c>
      <c r="D899">
        <v>2.41E-2</v>
      </c>
      <c r="E899">
        <v>0.16900000000000001</v>
      </c>
      <c r="F899">
        <v>0.73460000000000003</v>
      </c>
    </row>
    <row r="900" spans="1:6">
      <c r="A900" t="s">
        <v>1090</v>
      </c>
      <c r="B900" t="s">
        <v>1987</v>
      </c>
      <c r="C900">
        <v>9.18</v>
      </c>
      <c r="D900">
        <v>2.41E-2</v>
      </c>
      <c r="E900">
        <v>0.16900000000000001</v>
      </c>
      <c r="F900">
        <v>0.73460000000000003</v>
      </c>
    </row>
    <row r="901" spans="1:6">
      <c r="A901" t="s">
        <v>1090</v>
      </c>
      <c r="B901" t="s">
        <v>1988</v>
      </c>
      <c r="C901">
        <v>9.18</v>
      </c>
      <c r="D901">
        <v>2.41E-2</v>
      </c>
      <c r="E901">
        <v>0.16900000000000001</v>
      </c>
      <c r="F901">
        <v>0.73460000000000003</v>
      </c>
    </row>
    <row r="902" spans="1:6">
      <c r="A902" t="s">
        <v>1090</v>
      </c>
      <c r="B902" t="s">
        <v>1989</v>
      </c>
      <c r="C902">
        <v>9.18</v>
      </c>
      <c r="D902">
        <v>2.41E-2</v>
      </c>
      <c r="E902">
        <v>0.16900000000000001</v>
      </c>
      <c r="F902">
        <v>0.73460000000000003</v>
      </c>
    </row>
    <row r="903" spans="1:6">
      <c r="A903" t="s">
        <v>1090</v>
      </c>
      <c r="B903" t="s">
        <v>1990</v>
      </c>
      <c r="C903">
        <v>9.18</v>
      </c>
      <c r="D903">
        <v>2.41E-2</v>
      </c>
      <c r="E903">
        <v>0.16900000000000001</v>
      </c>
      <c r="F903">
        <v>0.73460000000000003</v>
      </c>
    </row>
    <row r="904" spans="1:6">
      <c r="A904" t="s">
        <v>1090</v>
      </c>
      <c r="B904" t="s">
        <v>1991</v>
      </c>
      <c r="C904">
        <v>9.18</v>
      </c>
      <c r="D904">
        <v>2.41E-2</v>
      </c>
      <c r="E904">
        <v>0.16900000000000001</v>
      </c>
      <c r="F904">
        <v>0.73460000000000003</v>
      </c>
    </row>
    <row r="905" spans="1:6">
      <c r="A905" t="s">
        <v>1090</v>
      </c>
      <c r="B905" t="s">
        <v>1992</v>
      </c>
      <c r="C905">
        <v>9.18</v>
      </c>
      <c r="D905">
        <v>2.41E-2</v>
      </c>
      <c r="E905">
        <v>0.16900000000000001</v>
      </c>
      <c r="F905">
        <v>0.73460000000000003</v>
      </c>
    </row>
    <row r="906" spans="1:6">
      <c r="A906" t="s">
        <v>1090</v>
      </c>
      <c r="B906" t="s">
        <v>1993</v>
      </c>
      <c r="C906">
        <v>9.18</v>
      </c>
      <c r="D906">
        <v>2.41E-2</v>
      </c>
      <c r="E906">
        <v>0.16900000000000001</v>
      </c>
      <c r="F906">
        <v>0.73460000000000003</v>
      </c>
    </row>
    <row r="907" spans="1:6">
      <c r="A907" t="s">
        <v>1090</v>
      </c>
      <c r="B907" t="s">
        <v>1994</v>
      </c>
      <c r="C907">
        <v>9.18</v>
      </c>
      <c r="D907">
        <v>2.41E-2</v>
      </c>
      <c r="E907">
        <v>0.16900000000000001</v>
      </c>
      <c r="F907">
        <v>0.73460000000000003</v>
      </c>
    </row>
    <row r="908" spans="1:6">
      <c r="A908" t="s">
        <v>1090</v>
      </c>
      <c r="B908" t="s">
        <v>1995</v>
      </c>
      <c r="C908">
        <v>9.18</v>
      </c>
      <c r="D908">
        <v>2.41E-2</v>
      </c>
      <c r="E908">
        <v>0.16900000000000001</v>
      </c>
      <c r="F908">
        <v>0.73460000000000003</v>
      </c>
    </row>
    <row r="909" spans="1:6">
      <c r="A909" t="s">
        <v>1090</v>
      </c>
      <c r="B909" t="s">
        <v>1996</v>
      </c>
      <c r="C909">
        <v>9.18</v>
      </c>
      <c r="D909">
        <v>2.41E-2</v>
      </c>
      <c r="E909">
        <v>0.16900000000000001</v>
      </c>
      <c r="F909">
        <v>0.73460000000000003</v>
      </c>
    </row>
    <row r="910" spans="1:6">
      <c r="A910" t="s">
        <v>1090</v>
      </c>
      <c r="B910" t="s">
        <v>1997</v>
      </c>
      <c r="C910">
        <v>9.18</v>
      </c>
      <c r="D910">
        <v>2.41E-2</v>
      </c>
      <c r="E910">
        <v>0.16900000000000001</v>
      </c>
      <c r="F910">
        <v>0.73460000000000003</v>
      </c>
    </row>
    <row r="911" spans="1:6">
      <c r="A911" t="s">
        <v>1090</v>
      </c>
      <c r="B911" t="s">
        <v>1998</v>
      </c>
      <c r="C911">
        <v>9.18</v>
      </c>
      <c r="D911">
        <v>2.41E-2</v>
      </c>
      <c r="E911">
        <v>0.16900000000000001</v>
      </c>
      <c r="F911">
        <v>0.73460000000000003</v>
      </c>
    </row>
    <row r="912" spans="1:6">
      <c r="A912" t="s">
        <v>1090</v>
      </c>
      <c r="B912" t="s">
        <v>1999</v>
      </c>
      <c r="C912">
        <v>9.18</v>
      </c>
      <c r="D912">
        <v>2.41E-2</v>
      </c>
      <c r="E912">
        <v>0.16900000000000001</v>
      </c>
      <c r="F912">
        <v>0.73460000000000003</v>
      </c>
    </row>
    <row r="913" spans="1:6">
      <c r="A913" t="s">
        <v>1090</v>
      </c>
      <c r="B913" t="s">
        <v>2000</v>
      </c>
      <c r="C913">
        <v>9.18</v>
      </c>
      <c r="D913">
        <v>2.41E-2</v>
      </c>
      <c r="E913">
        <v>0.16900000000000001</v>
      </c>
      <c r="F913">
        <v>0.73460000000000003</v>
      </c>
    </row>
    <row r="914" spans="1:6">
      <c r="A914" t="s">
        <v>1090</v>
      </c>
      <c r="B914" t="s">
        <v>2001</v>
      </c>
      <c r="C914">
        <v>9.18</v>
      </c>
      <c r="D914">
        <v>2.41E-2</v>
      </c>
      <c r="E914">
        <v>0.16900000000000001</v>
      </c>
      <c r="F914">
        <v>0.73460000000000003</v>
      </c>
    </row>
    <row r="915" spans="1:6">
      <c r="A915" t="s">
        <v>1090</v>
      </c>
      <c r="B915" t="s">
        <v>2002</v>
      </c>
      <c r="C915">
        <v>9.18</v>
      </c>
      <c r="D915">
        <v>2.41E-2</v>
      </c>
      <c r="E915">
        <v>0.16900000000000001</v>
      </c>
      <c r="F915">
        <v>0.73460000000000003</v>
      </c>
    </row>
    <row r="916" spans="1:6">
      <c r="A916" t="s">
        <v>1090</v>
      </c>
      <c r="B916" t="s">
        <v>2003</v>
      </c>
      <c r="C916">
        <v>9.18</v>
      </c>
      <c r="D916">
        <v>2.41E-2</v>
      </c>
      <c r="E916">
        <v>0.16900000000000001</v>
      </c>
      <c r="F916">
        <v>0.73460000000000003</v>
      </c>
    </row>
    <row r="917" spans="1:6">
      <c r="A917" t="s">
        <v>1090</v>
      </c>
      <c r="B917" t="s">
        <v>2004</v>
      </c>
      <c r="C917">
        <v>9.18</v>
      </c>
      <c r="D917">
        <v>2.41E-2</v>
      </c>
      <c r="E917">
        <v>0.16900000000000001</v>
      </c>
      <c r="F917">
        <v>0.73460000000000003</v>
      </c>
    </row>
    <row r="918" spans="1:6">
      <c r="A918" t="s">
        <v>1090</v>
      </c>
      <c r="B918" t="s">
        <v>2005</v>
      </c>
      <c r="C918">
        <v>9.18</v>
      </c>
      <c r="D918">
        <v>2.41E-2</v>
      </c>
      <c r="E918">
        <v>0.16900000000000001</v>
      </c>
      <c r="F918">
        <v>0.73460000000000003</v>
      </c>
    </row>
    <row r="919" spans="1:6">
      <c r="A919" t="s">
        <v>1090</v>
      </c>
      <c r="B919" t="s">
        <v>2006</v>
      </c>
      <c r="C919">
        <v>9.18</v>
      </c>
      <c r="D919">
        <v>2.41E-2</v>
      </c>
      <c r="E919">
        <v>0.16900000000000001</v>
      </c>
      <c r="F919">
        <v>0.73460000000000003</v>
      </c>
    </row>
    <row r="920" spans="1:6">
      <c r="A920" t="s">
        <v>1090</v>
      </c>
      <c r="B920" t="s">
        <v>2007</v>
      </c>
      <c r="C920">
        <v>9.18</v>
      </c>
      <c r="D920">
        <v>2.41E-2</v>
      </c>
      <c r="E920">
        <v>0.16900000000000001</v>
      </c>
      <c r="F920">
        <v>0.73460000000000003</v>
      </c>
    </row>
    <row r="921" spans="1:6">
      <c r="A921" t="s">
        <v>1090</v>
      </c>
      <c r="B921" t="s">
        <v>2008</v>
      </c>
      <c r="C921">
        <v>9.18</v>
      </c>
      <c r="D921">
        <v>2.41E-2</v>
      </c>
      <c r="E921">
        <v>0.16900000000000001</v>
      </c>
      <c r="F921">
        <v>0.73460000000000003</v>
      </c>
    </row>
    <row r="922" spans="1:6">
      <c r="A922" t="s">
        <v>1090</v>
      </c>
      <c r="B922" t="s">
        <v>2009</v>
      </c>
      <c r="C922">
        <v>9.18</v>
      </c>
      <c r="D922">
        <v>2.41E-2</v>
      </c>
      <c r="E922">
        <v>0.16900000000000001</v>
      </c>
      <c r="F922">
        <v>0.73460000000000003</v>
      </c>
    </row>
    <row r="923" spans="1:6">
      <c r="A923" t="s">
        <v>1090</v>
      </c>
      <c r="B923" t="s">
        <v>2010</v>
      </c>
      <c r="C923">
        <v>9.18</v>
      </c>
      <c r="D923">
        <v>2.41E-2</v>
      </c>
      <c r="E923">
        <v>0.16900000000000001</v>
      </c>
      <c r="F923">
        <v>0.73460000000000003</v>
      </c>
    </row>
    <row r="924" spans="1:6">
      <c r="A924" t="s">
        <v>1090</v>
      </c>
      <c r="B924" t="s">
        <v>2011</v>
      </c>
      <c r="C924">
        <v>9.18</v>
      </c>
      <c r="D924">
        <v>2.41E-2</v>
      </c>
      <c r="E924">
        <v>0.16900000000000001</v>
      </c>
      <c r="F924">
        <v>0.73460000000000003</v>
      </c>
    </row>
    <row r="925" spans="1:6">
      <c r="A925" t="s">
        <v>1090</v>
      </c>
      <c r="B925" t="s">
        <v>2012</v>
      </c>
      <c r="C925">
        <v>9.18</v>
      </c>
      <c r="D925">
        <v>2.41E-2</v>
      </c>
      <c r="E925">
        <v>0.16900000000000001</v>
      </c>
      <c r="F925">
        <v>0.73460000000000003</v>
      </c>
    </row>
    <row r="926" spans="1:6">
      <c r="A926" t="s">
        <v>1090</v>
      </c>
      <c r="B926" t="s">
        <v>2013</v>
      </c>
      <c r="C926">
        <v>9.18</v>
      </c>
      <c r="D926">
        <v>2.41E-2</v>
      </c>
      <c r="E926">
        <v>0.16900000000000001</v>
      </c>
      <c r="F926">
        <v>0.73460000000000003</v>
      </c>
    </row>
    <row r="927" spans="1:6">
      <c r="A927" t="s">
        <v>1090</v>
      </c>
      <c r="B927" t="s">
        <v>2014</v>
      </c>
      <c r="C927">
        <v>9.18</v>
      </c>
      <c r="D927">
        <v>2.41E-2</v>
      </c>
      <c r="E927">
        <v>0.16900000000000001</v>
      </c>
      <c r="F927">
        <v>0.73460000000000003</v>
      </c>
    </row>
    <row r="928" spans="1:6">
      <c r="A928" t="s">
        <v>1090</v>
      </c>
      <c r="B928" t="s">
        <v>2015</v>
      </c>
      <c r="C928">
        <v>9.18</v>
      </c>
      <c r="D928">
        <v>2.41E-2</v>
      </c>
      <c r="E928">
        <v>0.16900000000000001</v>
      </c>
      <c r="F928">
        <v>0.73460000000000003</v>
      </c>
    </row>
    <row r="929" spans="1:6">
      <c r="A929" t="s">
        <v>1090</v>
      </c>
      <c r="B929" t="s">
        <v>2016</v>
      </c>
      <c r="C929">
        <v>9.18</v>
      </c>
      <c r="D929">
        <v>2.41E-2</v>
      </c>
      <c r="E929">
        <v>0.16900000000000001</v>
      </c>
      <c r="F929">
        <v>0.73460000000000003</v>
      </c>
    </row>
    <row r="930" spans="1:6">
      <c r="A930" t="s">
        <v>1090</v>
      </c>
      <c r="B930" t="s">
        <v>2017</v>
      </c>
      <c r="C930">
        <v>9.18</v>
      </c>
      <c r="D930">
        <v>2.41E-2</v>
      </c>
      <c r="E930">
        <v>0.16900000000000001</v>
      </c>
      <c r="F930">
        <v>0.73460000000000003</v>
      </c>
    </row>
    <row r="931" spans="1:6">
      <c r="A931" t="s">
        <v>1090</v>
      </c>
      <c r="B931" t="s">
        <v>2018</v>
      </c>
      <c r="C931">
        <v>9.18</v>
      </c>
      <c r="D931">
        <v>2.41E-2</v>
      </c>
      <c r="E931">
        <v>0.16900000000000001</v>
      </c>
      <c r="F931">
        <v>0.73460000000000003</v>
      </c>
    </row>
    <row r="932" spans="1:6">
      <c r="A932" t="s">
        <v>1090</v>
      </c>
      <c r="B932" t="s">
        <v>2019</v>
      </c>
      <c r="C932">
        <v>9.18</v>
      </c>
      <c r="D932">
        <v>2.41E-2</v>
      </c>
      <c r="E932">
        <v>0.16900000000000001</v>
      </c>
      <c r="F932">
        <v>0.73460000000000003</v>
      </c>
    </row>
    <row r="933" spans="1:6">
      <c r="A933" t="s">
        <v>1090</v>
      </c>
      <c r="B933" t="s">
        <v>2020</v>
      </c>
      <c r="C933">
        <v>9.18</v>
      </c>
      <c r="D933">
        <v>2.41E-2</v>
      </c>
      <c r="E933">
        <v>0.16900000000000001</v>
      </c>
      <c r="F933">
        <v>0.73460000000000003</v>
      </c>
    </row>
    <row r="934" spans="1:6">
      <c r="A934" t="s">
        <v>1090</v>
      </c>
      <c r="B934" t="s">
        <v>2021</v>
      </c>
      <c r="C934">
        <v>9.18</v>
      </c>
      <c r="D934">
        <v>2.41E-2</v>
      </c>
      <c r="E934">
        <v>0.16900000000000001</v>
      </c>
      <c r="F934">
        <v>0.73460000000000003</v>
      </c>
    </row>
    <row r="935" spans="1:6">
      <c r="A935" t="s">
        <v>1090</v>
      </c>
      <c r="B935" t="s">
        <v>2022</v>
      </c>
      <c r="C935">
        <v>9.18</v>
      </c>
      <c r="D935">
        <v>2.41E-2</v>
      </c>
      <c r="E935">
        <v>0.16900000000000001</v>
      </c>
      <c r="F935">
        <v>0.73460000000000003</v>
      </c>
    </row>
    <row r="936" spans="1:6">
      <c r="A936" t="s">
        <v>1090</v>
      </c>
      <c r="B936" t="s">
        <v>2023</v>
      </c>
      <c r="C936">
        <v>9.18</v>
      </c>
      <c r="D936">
        <v>2.41E-2</v>
      </c>
      <c r="E936">
        <v>0.16900000000000001</v>
      </c>
      <c r="F936">
        <v>0.73460000000000003</v>
      </c>
    </row>
    <row r="937" spans="1:6">
      <c r="A937" t="s">
        <v>1090</v>
      </c>
      <c r="B937" t="s">
        <v>2024</v>
      </c>
      <c r="C937">
        <v>9.18</v>
      </c>
      <c r="D937">
        <v>2.41E-2</v>
      </c>
      <c r="E937">
        <v>0.16900000000000001</v>
      </c>
      <c r="F937">
        <v>0.73460000000000003</v>
      </c>
    </row>
    <row r="938" spans="1:6">
      <c r="A938" t="s">
        <v>1090</v>
      </c>
      <c r="B938" t="s">
        <v>2025</v>
      </c>
      <c r="C938">
        <v>9.18</v>
      </c>
      <c r="D938">
        <v>2.41E-2</v>
      </c>
      <c r="E938">
        <v>0.16900000000000001</v>
      </c>
      <c r="F938">
        <v>0.73460000000000003</v>
      </c>
    </row>
    <row r="939" spans="1:6">
      <c r="A939" t="s">
        <v>1090</v>
      </c>
      <c r="B939" t="s">
        <v>2026</v>
      </c>
      <c r="C939">
        <v>9.18</v>
      </c>
      <c r="D939">
        <v>2.41E-2</v>
      </c>
      <c r="E939">
        <v>0.16900000000000001</v>
      </c>
      <c r="F939">
        <v>0.73460000000000003</v>
      </c>
    </row>
    <row r="940" spans="1:6">
      <c r="A940" t="s">
        <v>1090</v>
      </c>
      <c r="B940" t="s">
        <v>2027</v>
      </c>
      <c r="C940">
        <v>9.18</v>
      </c>
      <c r="D940">
        <v>2.41E-2</v>
      </c>
      <c r="E940">
        <v>0.16900000000000001</v>
      </c>
      <c r="F940">
        <v>0.73460000000000003</v>
      </c>
    </row>
    <row r="941" spans="1:6">
      <c r="A941" t="s">
        <v>1090</v>
      </c>
      <c r="B941" t="s">
        <v>2028</v>
      </c>
      <c r="C941">
        <v>10.98</v>
      </c>
      <c r="D941">
        <v>2.8500000000000001E-2</v>
      </c>
      <c r="E941">
        <v>0.20050000000000001</v>
      </c>
      <c r="F941">
        <v>0.87190000000000001</v>
      </c>
    </row>
    <row r="942" spans="1:6">
      <c r="A942" t="s">
        <v>1090</v>
      </c>
      <c r="B942" t="s">
        <v>2029</v>
      </c>
      <c r="C942">
        <v>10.98</v>
      </c>
      <c r="D942">
        <v>2.8500000000000001E-2</v>
      </c>
      <c r="E942">
        <v>0.20050000000000001</v>
      </c>
      <c r="F942">
        <v>0.87190000000000001</v>
      </c>
    </row>
    <row r="943" spans="1:6">
      <c r="A943" t="s">
        <v>1090</v>
      </c>
      <c r="B943" t="s">
        <v>2030</v>
      </c>
      <c r="C943">
        <v>10.98</v>
      </c>
      <c r="D943">
        <v>2.8500000000000001E-2</v>
      </c>
      <c r="E943">
        <v>0.20050000000000001</v>
      </c>
      <c r="F943">
        <v>0.87190000000000001</v>
      </c>
    </row>
    <row r="944" spans="1:6">
      <c r="A944" t="s">
        <v>1090</v>
      </c>
      <c r="B944" t="s">
        <v>2031</v>
      </c>
      <c r="C944">
        <v>10.98</v>
      </c>
      <c r="D944">
        <v>2.8500000000000001E-2</v>
      </c>
      <c r="E944">
        <v>0.20050000000000001</v>
      </c>
      <c r="F944">
        <v>0.87190000000000001</v>
      </c>
    </row>
    <row r="945" spans="1:6">
      <c r="A945" t="s">
        <v>1090</v>
      </c>
      <c r="B945" t="s">
        <v>2032</v>
      </c>
      <c r="C945">
        <v>10.98</v>
      </c>
      <c r="D945">
        <v>2.8500000000000001E-2</v>
      </c>
      <c r="E945">
        <v>0.20050000000000001</v>
      </c>
      <c r="F945">
        <v>0.87190000000000001</v>
      </c>
    </row>
    <row r="946" spans="1:6">
      <c r="A946" t="s">
        <v>1090</v>
      </c>
      <c r="B946" t="s">
        <v>2033</v>
      </c>
      <c r="C946">
        <v>10.98</v>
      </c>
      <c r="D946">
        <v>2.8500000000000001E-2</v>
      </c>
      <c r="E946">
        <v>0.20050000000000001</v>
      </c>
      <c r="F946">
        <v>0.87190000000000001</v>
      </c>
    </row>
    <row r="947" spans="1:6">
      <c r="A947" t="s">
        <v>1090</v>
      </c>
      <c r="B947" t="s">
        <v>2034</v>
      </c>
      <c r="C947">
        <v>10.98</v>
      </c>
      <c r="D947">
        <v>2.8500000000000001E-2</v>
      </c>
      <c r="E947">
        <v>0.20050000000000001</v>
      </c>
      <c r="F947">
        <v>0.87190000000000001</v>
      </c>
    </row>
    <row r="948" spans="1:6">
      <c r="A948" t="s">
        <v>1090</v>
      </c>
      <c r="B948" t="s">
        <v>2035</v>
      </c>
      <c r="C948">
        <v>10.98</v>
      </c>
      <c r="D948">
        <v>2.8500000000000001E-2</v>
      </c>
      <c r="E948">
        <v>0.20050000000000001</v>
      </c>
      <c r="F948">
        <v>0.87190000000000001</v>
      </c>
    </row>
    <row r="949" spans="1:6">
      <c r="A949" t="s">
        <v>1090</v>
      </c>
      <c r="B949" t="s">
        <v>2036</v>
      </c>
      <c r="C949">
        <v>10.98</v>
      </c>
      <c r="D949">
        <v>2.8500000000000001E-2</v>
      </c>
      <c r="E949">
        <v>0.20050000000000001</v>
      </c>
      <c r="F949">
        <v>0.87190000000000001</v>
      </c>
    </row>
    <row r="950" spans="1:6">
      <c r="A950" t="s">
        <v>1090</v>
      </c>
      <c r="B950" t="s">
        <v>2037</v>
      </c>
      <c r="C950">
        <v>10.98</v>
      </c>
      <c r="D950">
        <v>2.8500000000000001E-2</v>
      </c>
      <c r="E950">
        <v>0.20050000000000001</v>
      </c>
      <c r="F950">
        <v>0.87190000000000001</v>
      </c>
    </row>
    <row r="951" spans="1:6">
      <c r="A951" t="s">
        <v>1090</v>
      </c>
      <c r="B951" t="s">
        <v>2038</v>
      </c>
      <c r="C951">
        <v>10.98</v>
      </c>
      <c r="D951">
        <v>2.8500000000000001E-2</v>
      </c>
      <c r="E951">
        <v>0.20050000000000001</v>
      </c>
      <c r="F951">
        <v>0.87190000000000001</v>
      </c>
    </row>
    <row r="952" spans="1:6">
      <c r="A952" t="s">
        <v>1090</v>
      </c>
      <c r="B952" t="s">
        <v>2039</v>
      </c>
      <c r="C952">
        <v>10.98</v>
      </c>
      <c r="D952">
        <v>2.8500000000000001E-2</v>
      </c>
      <c r="E952">
        <v>0.20050000000000001</v>
      </c>
      <c r="F952">
        <v>0.87190000000000001</v>
      </c>
    </row>
    <row r="953" spans="1:6">
      <c r="A953" t="s">
        <v>1090</v>
      </c>
      <c r="B953" t="s">
        <v>2040</v>
      </c>
      <c r="C953">
        <v>10.98</v>
      </c>
      <c r="D953">
        <v>2.8500000000000001E-2</v>
      </c>
      <c r="E953">
        <v>0.20050000000000001</v>
      </c>
      <c r="F953">
        <v>0.87190000000000001</v>
      </c>
    </row>
    <row r="954" spans="1:6">
      <c r="A954" t="s">
        <v>1090</v>
      </c>
      <c r="B954" t="s">
        <v>2041</v>
      </c>
      <c r="C954">
        <v>10.98</v>
      </c>
      <c r="D954">
        <v>2.8500000000000001E-2</v>
      </c>
      <c r="E954">
        <v>0.20050000000000001</v>
      </c>
      <c r="F954">
        <v>0.87190000000000001</v>
      </c>
    </row>
    <row r="955" spans="1:6">
      <c r="A955" t="s">
        <v>1090</v>
      </c>
      <c r="B955" t="s">
        <v>2042</v>
      </c>
      <c r="C955">
        <v>10.98</v>
      </c>
      <c r="D955">
        <v>2.8500000000000001E-2</v>
      </c>
      <c r="E955">
        <v>0.20050000000000001</v>
      </c>
      <c r="F955">
        <v>0.87190000000000001</v>
      </c>
    </row>
    <row r="956" spans="1:6">
      <c r="A956" t="s">
        <v>1090</v>
      </c>
      <c r="B956" t="s">
        <v>2043</v>
      </c>
      <c r="C956">
        <v>10.98</v>
      </c>
      <c r="D956">
        <v>2.8500000000000001E-2</v>
      </c>
      <c r="E956">
        <v>0.20050000000000001</v>
      </c>
      <c r="F956">
        <v>0.87190000000000001</v>
      </c>
    </row>
    <row r="957" spans="1:6">
      <c r="A957" t="s">
        <v>1090</v>
      </c>
      <c r="B957" t="s">
        <v>2044</v>
      </c>
      <c r="C957">
        <v>10.98</v>
      </c>
      <c r="D957">
        <v>2.8500000000000001E-2</v>
      </c>
      <c r="E957">
        <v>0.20050000000000001</v>
      </c>
      <c r="F957">
        <v>0.87190000000000001</v>
      </c>
    </row>
    <row r="958" spans="1:6">
      <c r="A958" t="s">
        <v>1090</v>
      </c>
      <c r="B958" t="s">
        <v>2045</v>
      </c>
      <c r="C958">
        <v>10.98</v>
      </c>
      <c r="D958">
        <v>2.8500000000000001E-2</v>
      </c>
      <c r="E958">
        <v>0.20050000000000001</v>
      </c>
      <c r="F958">
        <v>0.87190000000000001</v>
      </c>
    </row>
    <row r="959" spans="1:6">
      <c r="A959" t="s">
        <v>1090</v>
      </c>
      <c r="B959" t="s">
        <v>2046</v>
      </c>
      <c r="C959">
        <v>10.98</v>
      </c>
      <c r="D959">
        <v>2.8500000000000001E-2</v>
      </c>
      <c r="E959">
        <v>0.20050000000000001</v>
      </c>
      <c r="F959">
        <v>0.87190000000000001</v>
      </c>
    </row>
    <row r="960" spans="1:6">
      <c r="A960" t="s">
        <v>1090</v>
      </c>
      <c r="B960" t="s">
        <v>2047</v>
      </c>
      <c r="C960">
        <v>10.98</v>
      </c>
      <c r="D960">
        <v>2.8500000000000001E-2</v>
      </c>
      <c r="E960">
        <v>0.20050000000000001</v>
      </c>
      <c r="F960">
        <v>0.87190000000000001</v>
      </c>
    </row>
    <row r="961" spans="1:6">
      <c r="A961" t="s">
        <v>1090</v>
      </c>
      <c r="B961" t="s">
        <v>2048</v>
      </c>
      <c r="C961">
        <v>10.98</v>
      </c>
      <c r="D961">
        <v>2.8500000000000001E-2</v>
      </c>
      <c r="E961">
        <v>0.20050000000000001</v>
      </c>
      <c r="F961">
        <v>0.87190000000000001</v>
      </c>
    </row>
    <row r="962" spans="1:6">
      <c r="A962" t="s">
        <v>1090</v>
      </c>
      <c r="B962" t="s">
        <v>2049</v>
      </c>
      <c r="C962">
        <v>10.98</v>
      </c>
      <c r="D962">
        <v>2.8500000000000001E-2</v>
      </c>
      <c r="E962">
        <v>0.20050000000000001</v>
      </c>
      <c r="F962">
        <v>0.87190000000000001</v>
      </c>
    </row>
    <row r="963" spans="1:6">
      <c r="A963" t="s">
        <v>1090</v>
      </c>
      <c r="B963" t="s">
        <v>2050</v>
      </c>
      <c r="C963">
        <v>10.98</v>
      </c>
      <c r="D963">
        <v>2.8500000000000001E-2</v>
      </c>
      <c r="E963">
        <v>0.20050000000000001</v>
      </c>
      <c r="F963">
        <v>0.87190000000000001</v>
      </c>
    </row>
    <row r="964" spans="1:6">
      <c r="A964" t="s">
        <v>1090</v>
      </c>
      <c r="B964" t="s">
        <v>2051</v>
      </c>
      <c r="C964">
        <v>10.98</v>
      </c>
      <c r="D964">
        <v>2.8500000000000001E-2</v>
      </c>
      <c r="E964">
        <v>0.20050000000000001</v>
      </c>
      <c r="F964">
        <v>0.87190000000000001</v>
      </c>
    </row>
    <row r="965" spans="1:6">
      <c r="A965" t="s">
        <v>1090</v>
      </c>
      <c r="B965" t="s">
        <v>2052</v>
      </c>
      <c r="C965">
        <v>10.98</v>
      </c>
      <c r="D965">
        <v>2.8500000000000001E-2</v>
      </c>
      <c r="E965">
        <v>0.20050000000000001</v>
      </c>
      <c r="F965">
        <v>0.87190000000000001</v>
      </c>
    </row>
    <row r="966" spans="1:6">
      <c r="A966" t="s">
        <v>1090</v>
      </c>
      <c r="B966" t="s">
        <v>2053</v>
      </c>
      <c r="C966">
        <v>10.98</v>
      </c>
      <c r="D966">
        <v>2.8500000000000001E-2</v>
      </c>
      <c r="E966">
        <v>0.20050000000000001</v>
      </c>
      <c r="F966">
        <v>0.87190000000000001</v>
      </c>
    </row>
    <row r="967" spans="1:6">
      <c r="A967" t="s">
        <v>1090</v>
      </c>
      <c r="B967" t="s">
        <v>2054</v>
      </c>
      <c r="C967">
        <v>10.98</v>
      </c>
      <c r="D967">
        <v>2.8500000000000001E-2</v>
      </c>
      <c r="E967">
        <v>0.20050000000000001</v>
      </c>
      <c r="F967">
        <v>0.87190000000000001</v>
      </c>
    </row>
    <row r="968" spans="1:6">
      <c r="A968" t="s">
        <v>1090</v>
      </c>
      <c r="B968" t="s">
        <v>2055</v>
      </c>
      <c r="C968">
        <v>10.98</v>
      </c>
      <c r="D968">
        <v>2.8500000000000001E-2</v>
      </c>
      <c r="E968">
        <v>0.20050000000000001</v>
      </c>
      <c r="F968">
        <v>0.87190000000000001</v>
      </c>
    </row>
    <row r="969" spans="1:6">
      <c r="A969" t="s">
        <v>1090</v>
      </c>
      <c r="B969" t="s">
        <v>2056</v>
      </c>
      <c r="C969">
        <v>10.98</v>
      </c>
      <c r="D969">
        <v>2.8500000000000001E-2</v>
      </c>
      <c r="E969">
        <v>0.20050000000000001</v>
      </c>
      <c r="F969">
        <v>0.87190000000000001</v>
      </c>
    </row>
    <row r="970" spans="1:6">
      <c r="A970" t="s">
        <v>1090</v>
      </c>
      <c r="B970" t="s">
        <v>2057</v>
      </c>
      <c r="C970">
        <v>10.98</v>
      </c>
      <c r="D970">
        <v>2.8500000000000001E-2</v>
      </c>
      <c r="E970">
        <v>0.20050000000000001</v>
      </c>
      <c r="F970">
        <v>0.87190000000000001</v>
      </c>
    </row>
    <row r="971" spans="1:6">
      <c r="A971" t="s">
        <v>1090</v>
      </c>
      <c r="B971" t="s">
        <v>2058</v>
      </c>
      <c r="C971">
        <v>10.98</v>
      </c>
      <c r="D971">
        <v>2.8500000000000001E-2</v>
      </c>
      <c r="E971">
        <v>0.20050000000000001</v>
      </c>
      <c r="F971">
        <v>0.87190000000000001</v>
      </c>
    </row>
    <row r="972" spans="1:6">
      <c r="A972" t="s">
        <v>1090</v>
      </c>
      <c r="B972" t="s">
        <v>2059</v>
      </c>
      <c r="C972">
        <v>10.98</v>
      </c>
      <c r="D972">
        <v>2.8500000000000001E-2</v>
      </c>
      <c r="E972">
        <v>0.20050000000000001</v>
      </c>
      <c r="F972">
        <v>0.87190000000000001</v>
      </c>
    </row>
    <row r="973" spans="1:6">
      <c r="A973" t="s">
        <v>1090</v>
      </c>
      <c r="B973" t="s">
        <v>2060</v>
      </c>
      <c r="C973">
        <v>10.98</v>
      </c>
      <c r="D973">
        <v>2.8500000000000001E-2</v>
      </c>
      <c r="E973">
        <v>0.20050000000000001</v>
      </c>
      <c r="F973">
        <v>0.87190000000000001</v>
      </c>
    </row>
    <row r="974" spans="1:6">
      <c r="A974" t="s">
        <v>1090</v>
      </c>
      <c r="B974" t="s">
        <v>2061</v>
      </c>
      <c r="C974">
        <v>10.98</v>
      </c>
      <c r="D974">
        <v>2.8500000000000001E-2</v>
      </c>
      <c r="E974">
        <v>0.20050000000000001</v>
      </c>
      <c r="F974">
        <v>0.87190000000000001</v>
      </c>
    </row>
    <row r="975" spans="1:6">
      <c r="A975" t="s">
        <v>1090</v>
      </c>
      <c r="B975" t="s">
        <v>2062</v>
      </c>
      <c r="C975">
        <v>10.98</v>
      </c>
      <c r="D975">
        <v>2.8500000000000001E-2</v>
      </c>
      <c r="E975">
        <v>0.20050000000000001</v>
      </c>
      <c r="F975">
        <v>0.87190000000000001</v>
      </c>
    </row>
    <row r="976" spans="1:6">
      <c r="A976" t="s">
        <v>1090</v>
      </c>
      <c r="B976" t="s">
        <v>2063</v>
      </c>
      <c r="C976">
        <v>10.98</v>
      </c>
      <c r="D976">
        <v>2.8500000000000001E-2</v>
      </c>
      <c r="E976">
        <v>0.20050000000000001</v>
      </c>
      <c r="F976">
        <v>0.87190000000000001</v>
      </c>
    </row>
    <row r="977" spans="1:6">
      <c r="A977" t="s">
        <v>1090</v>
      </c>
      <c r="B977" t="s">
        <v>2064</v>
      </c>
      <c r="C977">
        <v>10.98</v>
      </c>
      <c r="D977">
        <v>2.8500000000000001E-2</v>
      </c>
      <c r="E977">
        <v>0.20050000000000001</v>
      </c>
      <c r="F977">
        <v>0.87190000000000001</v>
      </c>
    </row>
    <row r="978" spans="1:6">
      <c r="A978" t="s">
        <v>1090</v>
      </c>
      <c r="B978" t="s">
        <v>2065</v>
      </c>
      <c r="C978">
        <v>10.98</v>
      </c>
      <c r="D978">
        <v>2.8500000000000001E-2</v>
      </c>
      <c r="E978">
        <v>0.20050000000000001</v>
      </c>
      <c r="F978">
        <v>0.87190000000000001</v>
      </c>
    </row>
    <row r="979" spans="1:6">
      <c r="A979" t="s">
        <v>1090</v>
      </c>
      <c r="B979" t="s">
        <v>2066</v>
      </c>
      <c r="C979">
        <v>10.98</v>
      </c>
      <c r="D979">
        <v>2.8500000000000001E-2</v>
      </c>
      <c r="E979">
        <v>0.20050000000000001</v>
      </c>
      <c r="F979">
        <v>0.87190000000000001</v>
      </c>
    </row>
    <row r="980" spans="1:6">
      <c r="A980" t="s">
        <v>1090</v>
      </c>
      <c r="B980" t="s">
        <v>2067</v>
      </c>
      <c r="C980">
        <v>10.98</v>
      </c>
      <c r="D980">
        <v>2.8500000000000001E-2</v>
      </c>
      <c r="E980">
        <v>0.20050000000000001</v>
      </c>
      <c r="F980">
        <v>0.87190000000000001</v>
      </c>
    </row>
    <row r="981" spans="1:6">
      <c r="A981" t="s">
        <v>1090</v>
      </c>
      <c r="B981" t="s">
        <v>2068</v>
      </c>
      <c r="C981">
        <v>10.98</v>
      </c>
      <c r="D981">
        <v>2.8500000000000001E-2</v>
      </c>
      <c r="E981">
        <v>0.20050000000000001</v>
      </c>
      <c r="F981">
        <v>0.87190000000000001</v>
      </c>
    </row>
    <row r="982" spans="1:6">
      <c r="A982" t="s">
        <v>1090</v>
      </c>
      <c r="B982" t="s">
        <v>2069</v>
      </c>
      <c r="C982">
        <v>10.98</v>
      </c>
      <c r="D982">
        <v>2.8500000000000001E-2</v>
      </c>
      <c r="E982">
        <v>0.20050000000000001</v>
      </c>
      <c r="F982">
        <v>0.87190000000000001</v>
      </c>
    </row>
    <row r="983" spans="1:6">
      <c r="A983" t="s">
        <v>1090</v>
      </c>
      <c r="B983" t="s">
        <v>2070</v>
      </c>
      <c r="C983">
        <v>10.98</v>
      </c>
      <c r="D983">
        <v>2.8500000000000001E-2</v>
      </c>
      <c r="E983">
        <v>0.20050000000000001</v>
      </c>
      <c r="F983">
        <v>0.87190000000000001</v>
      </c>
    </row>
    <row r="984" spans="1:6">
      <c r="A984" t="s">
        <v>1090</v>
      </c>
      <c r="B984" t="s">
        <v>2071</v>
      </c>
      <c r="C984">
        <v>10.98</v>
      </c>
      <c r="D984">
        <v>2.8500000000000001E-2</v>
      </c>
      <c r="E984">
        <v>0.20050000000000001</v>
      </c>
      <c r="F984">
        <v>0.87190000000000001</v>
      </c>
    </row>
    <row r="985" spans="1:6">
      <c r="A985" t="s">
        <v>1090</v>
      </c>
      <c r="B985" t="s">
        <v>2072</v>
      </c>
      <c r="C985">
        <v>10.98</v>
      </c>
      <c r="D985">
        <v>2.8500000000000001E-2</v>
      </c>
      <c r="E985">
        <v>0.20050000000000001</v>
      </c>
      <c r="F985">
        <v>0.87190000000000001</v>
      </c>
    </row>
    <row r="986" spans="1:6">
      <c r="A986" t="s">
        <v>1090</v>
      </c>
      <c r="B986" t="s">
        <v>2073</v>
      </c>
      <c r="C986">
        <v>10.98</v>
      </c>
      <c r="D986">
        <v>2.8500000000000001E-2</v>
      </c>
      <c r="E986">
        <v>0.20050000000000001</v>
      </c>
      <c r="F986">
        <v>0.87190000000000001</v>
      </c>
    </row>
    <row r="987" spans="1:6">
      <c r="A987" t="s">
        <v>1090</v>
      </c>
      <c r="B987" t="s">
        <v>2074</v>
      </c>
      <c r="C987">
        <v>10.98</v>
      </c>
      <c r="D987">
        <v>2.8500000000000001E-2</v>
      </c>
      <c r="E987">
        <v>0.20050000000000001</v>
      </c>
      <c r="F987">
        <v>0.87190000000000001</v>
      </c>
    </row>
    <row r="988" spans="1:6">
      <c r="A988" t="s">
        <v>1090</v>
      </c>
      <c r="B988" t="s">
        <v>2075</v>
      </c>
      <c r="C988">
        <v>10.98</v>
      </c>
      <c r="D988">
        <v>2.8500000000000001E-2</v>
      </c>
      <c r="E988">
        <v>0.20050000000000001</v>
      </c>
      <c r="F988">
        <v>0.87190000000000001</v>
      </c>
    </row>
    <row r="989" spans="1:6">
      <c r="A989" t="s">
        <v>1090</v>
      </c>
      <c r="B989" t="s">
        <v>2076</v>
      </c>
      <c r="C989">
        <v>10.98</v>
      </c>
      <c r="D989">
        <v>2.8500000000000001E-2</v>
      </c>
      <c r="E989">
        <v>0.20050000000000001</v>
      </c>
      <c r="F989">
        <v>0.87190000000000001</v>
      </c>
    </row>
    <row r="990" spans="1:6">
      <c r="A990" t="s">
        <v>1090</v>
      </c>
      <c r="B990" t="s">
        <v>2077</v>
      </c>
      <c r="C990">
        <v>10.98</v>
      </c>
      <c r="D990">
        <v>2.8500000000000001E-2</v>
      </c>
      <c r="E990">
        <v>0.20050000000000001</v>
      </c>
      <c r="F990">
        <v>0.87190000000000001</v>
      </c>
    </row>
    <row r="991" spans="1:6">
      <c r="A991" t="s">
        <v>1090</v>
      </c>
      <c r="B991" t="s">
        <v>2078</v>
      </c>
      <c r="C991">
        <v>10.98</v>
      </c>
      <c r="D991">
        <v>2.8500000000000001E-2</v>
      </c>
      <c r="E991">
        <v>0.20050000000000001</v>
      </c>
      <c r="F991">
        <v>0.87190000000000001</v>
      </c>
    </row>
    <row r="992" spans="1:6">
      <c r="A992" t="s">
        <v>1090</v>
      </c>
      <c r="B992" t="s">
        <v>2079</v>
      </c>
      <c r="C992">
        <v>10.98</v>
      </c>
      <c r="D992">
        <v>2.8500000000000001E-2</v>
      </c>
      <c r="E992">
        <v>0.20050000000000001</v>
      </c>
      <c r="F992">
        <v>0.87190000000000001</v>
      </c>
    </row>
    <row r="993" spans="1:6">
      <c r="A993" t="s">
        <v>1090</v>
      </c>
      <c r="B993" t="s">
        <v>2080</v>
      </c>
      <c r="C993">
        <v>10.98</v>
      </c>
      <c r="D993">
        <v>2.8500000000000001E-2</v>
      </c>
      <c r="E993">
        <v>0.20050000000000001</v>
      </c>
      <c r="F993">
        <v>0.87190000000000001</v>
      </c>
    </row>
    <row r="994" spans="1:6">
      <c r="A994" t="s">
        <v>1090</v>
      </c>
      <c r="B994" t="s">
        <v>2081</v>
      </c>
      <c r="C994">
        <v>10.98</v>
      </c>
      <c r="D994">
        <v>2.8500000000000001E-2</v>
      </c>
      <c r="E994">
        <v>0.20050000000000001</v>
      </c>
      <c r="F994">
        <v>0.87190000000000001</v>
      </c>
    </row>
    <row r="995" spans="1:6">
      <c r="A995" t="s">
        <v>1090</v>
      </c>
      <c r="B995" t="s">
        <v>2082</v>
      </c>
      <c r="C995">
        <v>10.98</v>
      </c>
      <c r="D995">
        <v>2.8500000000000001E-2</v>
      </c>
      <c r="E995">
        <v>0.20050000000000001</v>
      </c>
      <c r="F995">
        <v>0.87190000000000001</v>
      </c>
    </row>
    <row r="996" spans="1:6">
      <c r="A996" t="s">
        <v>1090</v>
      </c>
      <c r="B996" t="s">
        <v>2083</v>
      </c>
      <c r="C996">
        <v>10.98</v>
      </c>
      <c r="D996">
        <v>2.8500000000000001E-2</v>
      </c>
      <c r="E996">
        <v>0.20050000000000001</v>
      </c>
      <c r="F996">
        <v>0.87190000000000001</v>
      </c>
    </row>
    <row r="997" spans="1:6">
      <c r="A997" t="s">
        <v>1090</v>
      </c>
      <c r="B997" t="s">
        <v>2084</v>
      </c>
      <c r="C997">
        <v>10.98</v>
      </c>
      <c r="D997">
        <v>2.8500000000000001E-2</v>
      </c>
      <c r="E997">
        <v>0.20050000000000001</v>
      </c>
      <c r="F997">
        <v>0.87190000000000001</v>
      </c>
    </row>
    <row r="998" spans="1:6">
      <c r="A998" t="s">
        <v>1090</v>
      </c>
      <c r="B998" t="s">
        <v>2085</v>
      </c>
      <c r="C998">
        <v>10.98</v>
      </c>
      <c r="D998">
        <v>2.8500000000000001E-2</v>
      </c>
      <c r="E998">
        <v>0.20050000000000001</v>
      </c>
      <c r="F998">
        <v>0.87190000000000001</v>
      </c>
    </row>
    <row r="999" spans="1:6">
      <c r="A999" t="s">
        <v>1090</v>
      </c>
      <c r="B999" t="s">
        <v>2086</v>
      </c>
      <c r="C999">
        <v>10.98</v>
      </c>
      <c r="D999">
        <v>2.8500000000000001E-2</v>
      </c>
      <c r="E999">
        <v>0.20050000000000001</v>
      </c>
      <c r="F999">
        <v>0.87190000000000001</v>
      </c>
    </row>
    <row r="1000" spans="1:6">
      <c r="A1000" t="s">
        <v>1090</v>
      </c>
      <c r="B1000" t="s">
        <v>2087</v>
      </c>
      <c r="C1000">
        <v>10.98</v>
      </c>
      <c r="D1000">
        <v>2.8500000000000001E-2</v>
      </c>
      <c r="E1000">
        <v>0.20050000000000001</v>
      </c>
      <c r="F1000">
        <v>0.87190000000000001</v>
      </c>
    </row>
    <row r="1001" spans="1:6">
      <c r="A1001" t="s">
        <v>1090</v>
      </c>
      <c r="B1001" t="s">
        <v>2088</v>
      </c>
      <c r="C1001">
        <v>10.98</v>
      </c>
      <c r="D1001">
        <v>2.8500000000000001E-2</v>
      </c>
      <c r="E1001">
        <v>0.20050000000000001</v>
      </c>
      <c r="F1001">
        <v>0.87190000000000001</v>
      </c>
    </row>
    <row r="1002" spans="1:6">
      <c r="A1002" t="s">
        <v>1090</v>
      </c>
      <c r="B1002" t="s">
        <v>2089</v>
      </c>
      <c r="C1002">
        <v>10.98</v>
      </c>
      <c r="D1002">
        <v>2.8500000000000001E-2</v>
      </c>
      <c r="E1002">
        <v>0.20050000000000001</v>
      </c>
      <c r="F1002">
        <v>0.87190000000000001</v>
      </c>
    </row>
    <row r="1003" spans="1:6">
      <c r="A1003" t="s">
        <v>1090</v>
      </c>
      <c r="B1003" t="s">
        <v>2090</v>
      </c>
      <c r="C1003">
        <v>10.98</v>
      </c>
      <c r="D1003">
        <v>2.8500000000000001E-2</v>
      </c>
      <c r="E1003">
        <v>0.20050000000000001</v>
      </c>
      <c r="F1003">
        <v>0.87190000000000001</v>
      </c>
    </row>
    <row r="1004" spans="1:6">
      <c r="A1004" t="s">
        <v>1090</v>
      </c>
      <c r="B1004" t="s">
        <v>2091</v>
      </c>
      <c r="C1004">
        <v>10.98</v>
      </c>
      <c r="D1004">
        <v>2.8500000000000001E-2</v>
      </c>
      <c r="E1004">
        <v>0.20050000000000001</v>
      </c>
      <c r="F1004">
        <v>0.87190000000000001</v>
      </c>
    </row>
    <row r="1005" spans="1:6">
      <c r="A1005" t="s">
        <v>1090</v>
      </c>
      <c r="B1005" t="s">
        <v>2092</v>
      </c>
      <c r="C1005">
        <v>10.98</v>
      </c>
      <c r="D1005">
        <v>2.8500000000000001E-2</v>
      </c>
      <c r="E1005">
        <v>0.20050000000000001</v>
      </c>
      <c r="F1005">
        <v>0.87190000000000001</v>
      </c>
    </row>
    <row r="1006" spans="1:6">
      <c r="A1006" t="s">
        <v>1090</v>
      </c>
      <c r="B1006" t="s">
        <v>2093</v>
      </c>
      <c r="C1006">
        <v>10.98</v>
      </c>
      <c r="D1006">
        <v>2.8500000000000001E-2</v>
      </c>
      <c r="E1006">
        <v>0.20050000000000001</v>
      </c>
      <c r="F1006">
        <v>0.87190000000000001</v>
      </c>
    </row>
    <row r="1007" spans="1:6">
      <c r="A1007" t="s">
        <v>1090</v>
      </c>
      <c r="B1007" t="s">
        <v>2094</v>
      </c>
      <c r="C1007">
        <v>10.98</v>
      </c>
      <c r="D1007">
        <v>2.8500000000000001E-2</v>
      </c>
      <c r="E1007">
        <v>0.20050000000000001</v>
      </c>
      <c r="F1007">
        <v>0.87190000000000001</v>
      </c>
    </row>
    <row r="1008" spans="1:6">
      <c r="A1008" t="s">
        <v>1090</v>
      </c>
      <c r="B1008" t="s">
        <v>2095</v>
      </c>
      <c r="C1008">
        <v>10.98</v>
      </c>
      <c r="D1008">
        <v>2.8500000000000001E-2</v>
      </c>
      <c r="E1008">
        <v>0.20050000000000001</v>
      </c>
      <c r="F1008">
        <v>0.87190000000000001</v>
      </c>
    </row>
    <row r="1009" spans="1:6">
      <c r="A1009" t="s">
        <v>1090</v>
      </c>
      <c r="B1009" t="s">
        <v>2096</v>
      </c>
      <c r="C1009">
        <v>10.98</v>
      </c>
      <c r="D1009">
        <v>2.8500000000000001E-2</v>
      </c>
      <c r="E1009">
        <v>0.20050000000000001</v>
      </c>
      <c r="F1009">
        <v>0.87190000000000001</v>
      </c>
    </row>
    <row r="1010" spans="1:6">
      <c r="A1010" t="s">
        <v>1090</v>
      </c>
      <c r="B1010" t="s">
        <v>2097</v>
      </c>
      <c r="C1010">
        <v>10.98</v>
      </c>
      <c r="D1010">
        <v>2.8500000000000001E-2</v>
      </c>
      <c r="E1010">
        <v>0.20050000000000001</v>
      </c>
      <c r="F1010">
        <v>0.87190000000000001</v>
      </c>
    </row>
    <row r="1011" spans="1:6">
      <c r="A1011" t="s">
        <v>1090</v>
      </c>
      <c r="B1011" t="s">
        <v>2098</v>
      </c>
      <c r="C1011">
        <v>10.98</v>
      </c>
      <c r="D1011">
        <v>2.8500000000000001E-2</v>
      </c>
      <c r="E1011">
        <v>0.20050000000000001</v>
      </c>
      <c r="F1011">
        <v>0.87190000000000001</v>
      </c>
    </row>
    <row r="1012" spans="1:6">
      <c r="A1012" t="s">
        <v>1090</v>
      </c>
      <c r="B1012" t="s">
        <v>2099</v>
      </c>
      <c r="C1012">
        <v>10.98</v>
      </c>
      <c r="D1012">
        <v>2.8500000000000001E-2</v>
      </c>
      <c r="E1012">
        <v>0.20050000000000001</v>
      </c>
      <c r="F1012">
        <v>0.87190000000000001</v>
      </c>
    </row>
    <row r="1013" spans="1:6">
      <c r="A1013" t="s">
        <v>1090</v>
      </c>
      <c r="B1013" t="s">
        <v>2100</v>
      </c>
      <c r="C1013">
        <v>10.98</v>
      </c>
      <c r="D1013">
        <v>2.8500000000000001E-2</v>
      </c>
      <c r="E1013">
        <v>0.20050000000000001</v>
      </c>
      <c r="F1013">
        <v>0.87190000000000001</v>
      </c>
    </row>
    <row r="1014" spans="1:6">
      <c r="A1014" t="s">
        <v>1090</v>
      </c>
      <c r="B1014" t="s">
        <v>2101</v>
      </c>
      <c r="C1014">
        <v>10.98</v>
      </c>
      <c r="D1014">
        <v>2.8500000000000001E-2</v>
      </c>
      <c r="E1014">
        <v>0.20050000000000001</v>
      </c>
      <c r="F1014">
        <v>0.87190000000000001</v>
      </c>
    </row>
    <row r="1015" spans="1:6">
      <c r="A1015" t="s">
        <v>1090</v>
      </c>
      <c r="B1015" t="s">
        <v>2102</v>
      </c>
      <c r="C1015">
        <v>10.98</v>
      </c>
      <c r="D1015">
        <v>2.8500000000000001E-2</v>
      </c>
      <c r="E1015">
        <v>0.20050000000000001</v>
      </c>
      <c r="F1015">
        <v>0.87190000000000001</v>
      </c>
    </row>
    <row r="1016" spans="1:6">
      <c r="A1016" t="s">
        <v>1090</v>
      </c>
      <c r="B1016" t="s">
        <v>2103</v>
      </c>
      <c r="C1016">
        <v>10.98</v>
      </c>
      <c r="D1016">
        <v>2.8500000000000001E-2</v>
      </c>
      <c r="E1016">
        <v>0.20050000000000001</v>
      </c>
      <c r="F1016">
        <v>0.87190000000000001</v>
      </c>
    </row>
    <row r="1017" spans="1:6">
      <c r="A1017" t="s">
        <v>1090</v>
      </c>
      <c r="B1017" t="s">
        <v>2104</v>
      </c>
      <c r="C1017">
        <v>10.98</v>
      </c>
      <c r="D1017">
        <v>2.8500000000000001E-2</v>
      </c>
      <c r="E1017">
        <v>0.20050000000000001</v>
      </c>
      <c r="F1017">
        <v>0.87190000000000001</v>
      </c>
    </row>
    <row r="1018" spans="1:6">
      <c r="A1018" t="s">
        <v>1090</v>
      </c>
      <c r="B1018" t="s">
        <v>2105</v>
      </c>
      <c r="C1018">
        <v>10.98</v>
      </c>
      <c r="D1018">
        <v>2.8500000000000001E-2</v>
      </c>
      <c r="E1018">
        <v>0.20050000000000001</v>
      </c>
      <c r="F1018">
        <v>0.87190000000000001</v>
      </c>
    </row>
    <row r="1019" spans="1:6">
      <c r="A1019" t="s">
        <v>1090</v>
      </c>
      <c r="B1019" t="s">
        <v>2106</v>
      </c>
      <c r="C1019">
        <v>10.98</v>
      </c>
      <c r="D1019">
        <v>2.8500000000000001E-2</v>
      </c>
      <c r="E1019">
        <v>0.20050000000000001</v>
      </c>
      <c r="F1019">
        <v>0.87190000000000001</v>
      </c>
    </row>
    <row r="1020" spans="1:6">
      <c r="A1020" t="s">
        <v>1090</v>
      </c>
      <c r="B1020" t="s">
        <v>2107</v>
      </c>
      <c r="C1020">
        <v>10.98</v>
      </c>
      <c r="D1020">
        <v>2.8500000000000001E-2</v>
      </c>
      <c r="E1020">
        <v>0.20050000000000001</v>
      </c>
      <c r="F1020">
        <v>0.87190000000000001</v>
      </c>
    </row>
    <row r="1021" spans="1:6">
      <c r="A1021" t="s">
        <v>1090</v>
      </c>
      <c r="B1021" t="s">
        <v>2108</v>
      </c>
      <c r="C1021">
        <v>10.98</v>
      </c>
      <c r="D1021">
        <v>2.8500000000000001E-2</v>
      </c>
      <c r="E1021">
        <v>0.20050000000000001</v>
      </c>
      <c r="F1021">
        <v>0.87190000000000001</v>
      </c>
    </row>
    <row r="1022" spans="1:6">
      <c r="A1022" t="s">
        <v>1090</v>
      </c>
      <c r="B1022" t="s">
        <v>2109</v>
      </c>
      <c r="C1022">
        <v>10.98</v>
      </c>
      <c r="D1022">
        <v>2.8500000000000001E-2</v>
      </c>
      <c r="E1022">
        <v>0.20050000000000001</v>
      </c>
      <c r="F1022">
        <v>0.87190000000000001</v>
      </c>
    </row>
    <row r="1023" spans="1:6">
      <c r="A1023" t="s">
        <v>1090</v>
      </c>
      <c r="B1023" t="s">
        <v>2110</v>
      </c>
      <c r="C1023">
        <v>10.98</v>
      </c>
      <c r="D1023">
        <v>2.8500000000000001E-2</v>
      </c>
      <c r="E1023">
        <v>0.20050000000000001</v>
      </c>
      <c r="F1023">
        <v>0.87190000000000001</v>
      </c>
    </row>
    <row r="1024" spans="1:6">
      <c r="A1024" t="s">
        <v>1090</v>
      </c>
      <c r="B1024" t="s">
        <v>2111</v>
      </c>
      <c r="C1024">
        <v>10.98</v>
      </c>
      <c r="D1024">
        <v>2.8500000000000001E-2</v>
      </c>
      <c r="E1024">
        <v>0.20050000000000001</v>
      </c>
      <c r="F1024">
        <v>0.87190000000000001</v>
      </c>
    </row>
    <row r="1025" spans="1:6">
      <c r="A1025" t="s">
        <v>1090</v>
      </c>
      <c r="B1025" t="s">
        <v>2112</v>
      </c>
      <c r="C1025">
        <v>10.98</v>
      </c>
      <c r="D1025">
        <v>2.8500000000000001E-2</v>
      </c>
      <c r="E1025">
        <v>0.20050000000000001</v>
      </c>
      <c r="F1025">
        <v>0.87190000000000001</v>
      </c>
    </row>
    <row r="1026" spans="1:6">
      <c r="A1026" t="s">
        <v>1090</v>
      </c>
      <c r="B1026" t="s">
        <v>2113</v>
      </c>
      <c r="C1026">
        <v>10.98</v>
      </c>
      <c r="D1026">
        <v>2.8500000000000001E-2</v>
      </c>
      <c r="E1026">
        <v>0.20050000000000001</v>
      </c>
      <c r="F1026">
        <v>0.87190000000000001</v>
      </c>
    </row>
    <row r="1027" spans="1:6">
      <c r="A1027" t="s">
        <v>1090</v>
      </c>
      <c r="B1027" t="s">
        <v>2114</v>
      </c>
      <c r="C1027">
        <v>10.98</v>
      </c>
      <c r="D1027">
        <v>2.8500000000000001E-2</v>
      </c>
      <c r="E1027">
        <v>0.20050000000000001</v>
      </c>
      <c r="F1027">
        <v>0.87190000000000001</v>
      </c>
    </row>
    <row r="1028" spans="1:6">
      <c r="A1028" t="s">
        <v>1090</v>
      </c>
      <c r="B1028" t="s">
        <v>2115</v>
      </c>
      <c r="C1028">
        <v>10.98</v>
      </c>
      <c r="D1028">
        <v>2.8500000000000001E-2</v>
      </c>
      <c r="E1028">
        <v>0.20050000000000001</v>
      </c>
      <c r="F1028">
        <v>0.87190000000000001</v>
      </c>
    </row>
    <row r="1029" spans="1:6">
      <c r="A1029" t="s">
        <v>1090</v>
      </c>
      <c r="B1029" t="s">
        <v>2116</v>
      </c>
      <c r="C1029">
        <v>10.98</v>
      </c>
      <c r="D1029">
        <v>2.8500000000000001E-2</v>
      </c>
      <c r="E1029">
        <v>0.20050000000000001</v>
      </c>
      <c r="F1029">
        <v>0.87190000000000001</v>
      </c>
    </row>
    <row r="1030" spans="1:6">
      <c r="A1030" t="s">
        <v>1090</v>
      </c>
      <c r="B1030" t="s">
        <v>2117</v>
      </c>
      <c r="C1030">
        <v>10.98</v>
      </c>
      <c r="D1030">
        <v>2.8500000000000001E-2</v>
      </c>
      <c r="E1030">
        <v>0.20050000000000001</v>
      </c>
      <c r="F1030">
        <v>0.87190000000000001</v>
      </c>
    </row>
    <row r="1031" spans="1:6">
      <c r="A1031" t="s">
        <v>1090</v>
      </c>
      <c r="B1031" t="s">
        <v>2118</v>
      </c>
      <c r="C1031">
        <v>10.98</v>
      </c>
      <c r="D1031">
        <v>2.8500000000000001E-2</v>
      </c>
      <c r="E1031">
        <v>0.20050000000000001</v>
      </c>
      <c r="F1031">
        <v>0.87190000000000001</v>
      </c>
    </row>
    <row r="1032" spans="1:6">
      <c r="A1032" t="s">
        <v>1090</v>
      </c>
      <c r="B1032" t="s">
        <v>2119</v>
      </c>
      <c r="C1032">
        <v>10.98</v>
      </c>
      <c r="D1032">
        <v>2.8500000000000001E-2</v>
      </c>
      <c r="E1032">
        <v>0.20050000000000001</v>
      </c>
      <c r="F1032">
        <v>0.87190000000000001</v>
      </c>
    </row>
    <row r="1033" spans="1:6">
      <c r="A1033" t="s">
        <v>1090</v>
      </c>
      <c r="B1033" t="s">
        <v>2120</v>
      </c>
      <c r="C1033">
        <v>10.98</v>
      </c>
      <c r="D1033">
        <v>2.8500000000000001E-2</v>
      </c>
      <c r="E1033">
        <v>0.20050000000000001</v>
      </c>
      <c r="F1033">
        <v>0.87190000000000001</v>
      </c>
    </row>
    <row r="1034" spans="1:6">
      <c r="A1034" t="s">
        <v>1090</v>
      </c>
      <c r="B1034" t="s">
        <v>2121</v>
      </c>
      <c r="C1034">
        <v>10.98</v>
      </c>
      <c r="D1034">
        <v>2.8500000000000001E-2</v>
      </c>
      <c r="E1034">
        <v>0.20050000000000001</v>
      </c>
      <c r="F1034">
        <v>0.87190000000000001</v>
      </c>
    </row>
    <row r="1035" spans="1:6">
      <c r="A1035" t="s">
        <v>1090</v>
      </c>
      <c r="B1035" t="s">
        <v>2122</v>
      </c>
      <c r="C1035">
        <v>10.98</v>
      </c>
      <c r="D1035">
        <v>2.8500000000000001E-2</v>
      </c>
      <c r="E1035">
        <v>0.20050000000000001</v>
      </c>
      <c r="F1035">
        <v>0.87190000000000001</v>
      </c>
    </row>
    <row r="1036" spans="1:6">
      <c r="A1036" t="s">
        <v>1090</v>
      </c>
      <c r="B1036" t="s">
        <v>2123</v>
      </c>
      <c r="C1036">
        <v>10.98</v>
      </c>
      <c r="D1036">
        <v>2.8500000000000001E-2</v>
      </c>
      <c r="E1036">
        <v>0.20050000000000001</v>
      </c>
      <c r="F1036">
        <v>0.87190000000000001</v>
      </c>
    </row>
    <row r="1037" spans="1:6">
      <c r="A1037" t="s">
        <v>1090</v>
      </c>
      <c r="B1037" t="s">
        <v>2124</v>
      </c>
      <c r="C1037">
        <v>10.98</v>
      </c>
      <c r="D1037">
        <v>2.8500000000000001E-2</v>
      </c>
      <c r="E1037">
        <v>0.20050000000000001</v>
      </c>
      <c r="F1037">
        <v>0.87190000000000001</v>
      </c>
    </row>
    <row r="1038" spans="1:6">
      <c r="A1038" t="s">
        <v>1090</v>
      </c>
      <c r="B1038" t="s">
        <v>2125</v>
      </c>
      <c r="C1038">
        <v>10.98</v>
      </c>
      <c r="D1038">
        <v>2.8500000000000001E-2</v>
      </c>
      <c r="E1038">
        <v>0.20050000000000001</v>
      </c>
      <c r="F1038">
        <v>0.87190000000000001</v>
      </c>
    </row>
    <row r="1039" spans="1:6">
      <c r="A1039" t="s">
        <v>1090</v>
      </c>
      <c r="B1039" t="s">
        <v>2126</v>
      </c>
      <c r="C1039">
        <v>10.98</v>
      </c>
      <c r="D1039">
        <v>2.8500000000000001E-2</v>
      </c>
      <c r="E1039">
        <v>0.20050000000000001</v>
      </c>
      <c r="F1039">
        <v>0.87190000000000001</v>
      </c>
    </row>
    <row r="1040" spans="1:6">
      <c r="A1040" t="s">
        <v>1090</v>
      </c>
      <c r="B1040" t="s">
        <v>2127</v>
      </c>
      <c r="C1040">
        <v>10.98</v>
      </c>
      <c r="D1040">
        <v>2.8500000000000001E-2</v>
      </c>
      <c r="E1040">
        <v>0.20050000000000001</v>
      </c>
      <c r="F1040">
        <v>0.87190000000000001</v>
      </c>
    </row>
    <row r="1041" spans="1:6">
      <c r="A1041" t="s">
        <v>1090</v>
      </c>
      <c r="B1041" t="s">
        <v>2128</v>
      </c>
      <c r="C1041">
        <v>10.98</v>
      </c>
      <c r="D1041">
        <v>2.8500000000000001E-2</v>
      </c>
      <c r="E1041">
        <v>0.20050000000000001</v>
      </c>
      <c r="F1041">
        <v>0.87190000000000001</v>
      </c>
    </row>
    <row r="1042" spans="1:6">
      <c r="A1042" t="s">
        <v>1090</v>
      </c>
      <c r="B1042" t="s">
        <v>2129</v>
      </c>
      <c r="C1042">
        <v>10.98</v>
      </c>
      <c r="D1042">
        <v>2.8500000000000001E-2</v>
      </c>
      <c r="E1042">
        <v>0.20050000000000001</v>
      </c>
      <c r="F1042">
        <v>0.87190000000000001</v>
      </c>
    </row>
    <row r="1043" spans="1:6">
      <c r="A1043" t="s">
        <v>1090</v>
      </c>
      <c r="B1043" t="s">
        <v>2130</v>
      </c>
      <c r="C1043">
        <v>10.98</v>
      </c>
      <c r="D1043">
        <v>2.8500000000000001E-2</v>
      </c>
      <c r="E1043">
        <v>0.20050000000000001</v>
      </c>
      <c r="F1043">
        <v>0.87190000000000001</v>
      </c>
    </row>
    <row r="1044" spans="1:6">
      <c r="A1044" t="s">
        <v>1090</v>
      </c>
      <c r="B1044" t="s">
        <v>2131</v>
      </c>
      <c r="C1044">
        <v>10.98</v>
      </c>
      <c r="D1044">
        <v>2.8500000000000001E-2</v>
      </c>
      <c r="E1044">
        <v>0.20050000000000001</v>
      </c>
      <c r="F1044">
        <v>0.87190000000000001</v>
      </c>
    </row>
    <row r="1045" spans="1:6">
      <c r="A1045" t="s">
        <v>1090</v>
      </c>
      <c r="B1045" t="s">
        <v>2132</v>
      </c>
      <c r="C1045">
        <v>10.98</v>
      </c>
      <c r="D1045">
        <v>2.8500000000000001E-2</v>
      </c>
      <c r="E1045">
        <v>0.20050000000000001</v>
      </c>
      <c r="F1045">
        <v>0.87190000000000001</v>
      </c>
    </row>
    <row r="1046" spans="1:6">
      <c r="A1046" t="s">
        <v>1090</v>
      </c>
      <c r="B1046" t="s">
        <v>2133</v>
      </c>
      <c r="C1046">
        <v>10.98</v>
      </c>
      <c r="D1046">
        <v>2.8500000000000001E-2</v>
      </c>
      <c r="E1046">
        <v>0.20050000000000001</v>
      </c>
      <c r="F1046">
        <v>0.87190000000000001</v>
      </c>
    </row>
    <row r="1047" spans="1:6">
      <c r="A1047" t="s">
        <v>1090</v>
      </c>
      <c r="B1047" t="s">
        <v>2134</v>
      </c>
      <c r="C1047">
        <v>10.98</v>
      </c>
      <c r="D1047">
        <v>2.8500000000000001E-2</v>
      </c>
      <c r="E1047">
        <v>0.20050000000000001</v>
      </c>
      <c r="F1047">
        <v>0.87190000000000001</v>
      </c>
    </row>
    <row r="1048" spans="1:6">
      <c r="A1048" t="s">
        <v>1090</v>
      </c>
      <c r="B1048" t="s">
        <v>2135</v>
      </c>
      <c r="C1048">
        <v>10.98</v>
      </c>
      <c r="D1048">
        <v>2.8500000000000001E-2</v>
      </c>
      <c r="E1048">
        <v>0.20050000000000001</v>
      </c>
      <c r="F1048">
        <v>0.87190000000000001</v>
      </c>
    </row>
    <row r="1049" spans="1:6">
      <c r="A1049" t="s">
        <v>1090</v>
      </c>
      <c r="B1049" t="s">
        <v>2136</v>
      </c>
      <c r="C1049">
        <v>10.98</v>
      </c>
      <c r="D1049">
        <v>2.8500000000000001E-2</v>
      </c>
      <c r="E1049">
        <v>0.20050000000000001</v>
      </c>
      <c r="F1049">
        <v>0.87190000000000001</v>
      </c>
    </row>
    <row r="1050" spans="1:6">
      <c r="A1050" t="s">
        <v>1090</v>
      </c>
      <c r="B1050" t="s">
        <v>2137</v>
      </c>
      <c r="C1050">
        <v>10.98</v>
      </c>
      <c r="D1050">
        <v>2.8500000000000001E-2</v>
      </c>
      <c r="E1050">
        <v>0.20050000000000001</v>
      </c>
      <c r="F1050">
        <v>0.87190000000000001</v>
      </c>
    </row>
    <row r="1051" spans="1:6">
      <c r="A1051" t="s">
        <v>1090</v>
      </c>
      <c r="B1051" t="s">
        <v>2138</v>
      </c>
      <c r="C1051">
        <v>10.98</v>
      </c>
      <c r="D1051">
        <v>2.8500000000000001E-2</v>
      </c>
      <c r="E1051">
        <v>0.20050000000000001</v>
      </c>
      <c r="F1051">
        <v>0.87190000000000001</v>
      </c>
    </row>
    <row r="1052" spans="1:6">
      <c r="A1052" t="s">
        <v>1090</v>
      </c>
      <c r="B1052" t="s">
        <v>2139</v>
      </c>
      <c r="C1052">
        <v>10.98</v>
      </c>
      <c r="D1052">
        <v>2.8500000000000001E-2</v>
      </c>
      <c r="E1052">
        <v>0.20050000000000001</v>
      </c>
      <c r="F1052">
        <v>0.87190000000000001</v>
      </c>
    </row>
    <row r="1053" spans="1:6">
      <c r="A1053" t="s">
        <v>1090</v>
      </c>
      <c r="B1053" t="s">
        <v>2140</v>
      </c>
      <c r="C1053">
        <v>10.98</v>
      </c>
      <c r="D1053">
        <v>2.8500000000000001E-2</v>
      </c>
      <c r="E1053">
        <v>0.20050000000000001</v>
      </c>
      <c r="F1053">
        <v>0.87190000000000001</v>
      </c>
    </row>
    <row r="1054" spans="1:6">
      <c r="A1054" t="s">
        <v>1090</v>
      </c>
      <c r="B1054" t="s">
        <v>2141</v>
      </c>
      <c r="C1054">
        <v>10.98</v>
      </c>
      <c r="D1054">
        <v>2.8500000000000001E-2</v>
      </c>
      <c r="E1054">
        <v>0.20050000000000001</v>
      </c>
      <c r="F1054">
        <v>0.87190000000000001</v>
      </c>
    </row>
    <row r="1055" spans="1:6">
      <c r="A1055" t="s">
        <v>1090</v>
      </c>
      <c r="B1055" t="s">
        <v>2142</v>
      </c>
      <c r="C1055">
        <v>10.98</v>
      </c>
      <c r="D1055">
        <v>2.8500000000000001E-2</v>
      </c>
      <c r="E1055">
        <v>0.20050000000000001</v>
      </c>
      <c r="F1055">
        <v>0.87190000000000001</v>
      </c>
    </row>
    <row r="1056" spans="1:6">
      <c r="A1056" t="s">
        <v>1090</v>
      </c>
      <c r="B1056" t="s">
        <v>2143</v>
      </c>
      <c r="C1056">
        <v>10.98</v>
      </c>
      <c r="D1056">
        <v>2.8500000000000001E-2</v>
      </c>
      <c r="E1056">
        <v>0.20050000000000001</v>
      </c>
      <c r="F1056">
        <v>0.87190000000000001</v>
      </c>
    </row>
    <row r="1057" spans="1:6">
      <c r="A1057" t="s">
        <v>1090</v>
      </c>
      <c r="B1057" t="s">
        <v>2144</v>
      </c>
      <c r="C1057">
        <v>10.98</v>
      </c>
      <c r="D1057">
        <v>2.8500000000000001E-2</v>
      </c>
      <c r="E1057">
        <v>0.20050000000000001</v>
      </c>
      <c r="F1057">
        <v>0.87190000000000001</v>
      </c>
    </row>
    <row r="1058" spans="1:6">
      <c r="A1058" t="s">
        <v>1090</v>
      </c>
      <c r="B1058" t="s">
        <v>2145</v>
      </c>
      <c r="C1058">
        <v>10.98</v>
      </c>
      <c r="D1058">
        <v>2.8500000000000001E-2</v>
      </c>
      <c r="E1058">
        <v>0.20050000000000001</v>
      </c>
      <c r="F1058">
        <v>0.87190000000000001</v>
      </c>
    </row>
    <row r="1059" spans="1:6">
      <c r="A1059" t="s">
        <v>1090</v>
      </c>
      <c r="B1059" t="s">
        <v>2146</v>
      </c>
      <c r="C1059">
        <v>10.98</v>
      </c>
      <c r="D1059">
        <v>2.8500000000000001E-2</v>
      </c>
      <c r="E1059">
        <v>0.20050000000000001</v>
      </c>
      <c r="F1059">
        <v>0.87190000000000001</v>
      </c>
    </row>
    <row r="1060" spans="1:6">
      <c r="A1060" t="s">
        <v>1090</v>
      </c>
      <c r="B1060" t="s">
        <v>2147</v>
      </c>
      <c r="C1060">
        <v>10.98</v>
      </c>
      <c r="D1060">
        <v>2.8500000000000001E-2</v>
      </c>
      <c r="E1060">
        <v>0.20050000000000001</v>
      </c>
      <c r="F1060">
        <v>0.87190000000000001</v>
      </c>
    </row>
    <row r="1061" spans="1:6">
      <c r="A1061" t="s">
        <v>1090</v>
      </c>
      <c r="B1061" t="s">
        <v>2148</v>
      </c>
      <c r="C1061">
        <v>10.98</v>
      </c>
      <c r="D1061">
        <v>2.8500000000000001E-2</v>
      </c>
      <c r="E1061">
        <v>0.20050000000000001</v>
      </c>
      <c r="F1061">
        <v>0.87190000000000001</v>
      </c>
    </row>
    <row r="1062" spans="1:6">
      <c r="A1062" t="s">
        <v>1090</v>
      </c>
      <c r="B1062" t="s">
        <v>2149</v>
      </c>
      <c r="C1062">
        <v>10.98</v>
      </c>
      <c r="D1062">
        <v>2.8500000000000001E-2</v>
      </c>
      <c r="E1062">
        <v>0.20050000000000001</v>
      </c>
      <c r="F1062">
        <v>0.87190000000000001</v>
      </c>
    </row>
    <row r="1063" spans="1:6">
      <c r="A1063" t="s">
        <v>1090</v>
      </c>
      <c r="B1063" t="s">
        <v>2150</v>
      </c>
      <c r="C1063">
        <v>10.98</v>
      </c>
      <c r="D1063">
        <v>2.8500000000000001E-2</v>
      </c>
      <c r="E1063">
        <v>0.20050000000000001</v>
      </c>
      <c r="F1063">
        <v>0.87190000000000001</v>
      </c>
    </row>
    <row r="1064" spans="1:6">
      <c r="A1064" t="s">
        <v>1090</v>
      </c>
      <c r="B1064" t="s">
        <v>2151</v>
      </c>
      <c r="C1064">
        <v>10.98</v>
      </c>
      <c r="D1064">
        <v>2.8500000000000001E-2</v>
      </c>
      <c r="E1064">
        <v>0.20050000000000001</v>
      </c>
      <c r="F1064">
        <v>0.87190000000000001</v>
      </c>
    </row>
    <row r="1065" spans="1:6">
      <c r="A1065" t="s">
        <v>1090</v>
      </c>
      <c r="B1065" t="s">
        <v>2152</v>
      </c>
      <c r="C1065">
        <v>10.98</v>
      </c>
      <c r="D1065">
        <v>2.8500000000000001E-2</v>
      </c>
      <c r="E1065">
        <v>0.20050000000000001</v>
      </c>
      <c r="F1065">
        <v>0.87190000000000001</v>
      </c>
    </row>
    <row r="1066" spans="1:6">
      <c r="A1066" t="s">
        <v>1090</v>
      </c>
      <c r="B1066" t="s">
        <v>2153</v>
      </c>
      <c r="C1066">
        <v>10.98</v>
      </c>
      <c r="D1066">
        <v>2.8500000000000001E-2</v>
      </c>
      <c r="E1066">
        <v>0.20050000000000001</v>
      </c>
      <c r="F1066">
        <v>0.87190000000000001</v>
      </c>
    </row>
    <row r="1067" spans="1:6">
      <c r="A1067" t="s">
        <v>1090</v>
      </c>
      <c r="B1067" t="s">
        <v>2154</v>
      </c>
      <c r="C1067">
        <v>10.98</v>
      </c>
      <c r="D1067">
        <v>2.8500000000000001E-2</v>
      </c>
      <c r="E1067">
        <v>0.20050000000000001</v>
      </c>
      <c r="F1067">
        <v>0.87190000000000001</v>
      </c>
    </row>
    <row r="1068" spans="1:6">
      <c r="A1068" t="s">
        <v>1090</v>
      </c>
      <c r="B1068" t="s">
        <v>2155</v>
      </c>
      <c r="C1068">
        <v>10.98</v>
      </c>
      <c r="D1068">
        <v>2.8500000000000001E-2</v>
      </c>
      <c r="E1068">
        <v>0.20050000000000001</v>
      </c>
      <c r="F1068">
        <v>0.87190000000000001</v>
      </c>
    </row>
    <row r="1069" spans="1:6">
      <c r="A1069" t="s">
        <v>1090</v>
      </c>
      <c r="B1069" t="s">
        <v>2156</v>
      </c>
      <c r="C1069">
        <v>10.98</v>
      </c>
      <c r="D1069">
        <v>2.8500000000000001E-2</v>
      </c>
      <c r="E1069">
        <v>0.20050000000000001</v>
      </c>
      <c r="F1069">
        <v>0.87190000000000001</v>
      </c>
    </row>
    <row r="1070" spans="1:6">
      <c r="A1070" t="s">
        <v>1090</v>
      </c>
      <c r="B1070" t="s">
        <v>2157</v>
      </c>
      <c r="C1070">
        <v>10.98</v>
      </c>
      <c r="D1070">
        <v>2.8500000000000001E-2</v>
      </c>
      <c r="E1070">
        <v>0.20050000000000001</v>
      </c>
      <c r="F1070">
        <v>0.87190000000000001</v>
      </c>
    </row>
    <row r="1071" spans="1:6">
      <c r="A1071" t="s">
        <v>1090</v>
      </c>
      <c r="B1071" t="s">
        <v>2158</v>
      </c>
      <c r="C1071">
        <v>10.98</v>
      </c>
      <c r="D1071">
        <v>2.8500000000000001E-2</v>
      </c>
      <c r="E1071">
        <v>0.20050000000000001</v>
      </c>
      <c r="F1071">
        <v>0.87190000000000001</v>
      </c>
    </row>
    <row r="1072" spans="1:6">
      <c r="A1072" t="s">
        <v>1090</v>
      </c>
      <c r="B1072" t="s">
        <v>2159</v>
      </c>
      <c r="C1072">
        <v>10.98</v>
      </c>
      <c r="D1072">
        <v>2.8500000000000001E-2</v>
      </c>
      <c r="E1072">
        <v>0.20050000000000001</v>
      </c>
      <c r="F1072">
        <v>0.87190000000000001</v>
      </c>
    </row>
    <row r="1073" spans="1:6">
      <c r="A1073" t="s">
        <v>1090</v>
      </c>
      <c r="B1073" t="s">
        <v>2160</v>
      </c>
      <c r="C1073">
        <v>10.98</v>
      </c>
      <c r="D1073">
        <v>2.8500000000000001E-2</v>
      </c>
      <c r="E1073">
        <v>0.20050000000000001</v>
      </c>
      <c r="F1073">
        <v>0.87190000000000001</v>
      </c>
    </row>
    <row r="1074" spans="1:6">
      <c r="A1074" t="s">
        <v>1090</v>
      </c>
      <c r="B1074" t="s">
        <v>2161</v>
      </c>
      <c r="C1074">
        <v>10.98</v>
      </c>
      <c r="D1074">
        <v>2.8500000000000001E-2</v>
      </c>
      <c r="E1074">
        <v>0.20050000000000001</v>
      </c>
      <c r="F1074">
        <v>0.87190000000000001</v>
      </c>
    </row>
    <row r="1075" spans="1:6">
      <c r="A1075" t="s">
        <v>1090</v>
      </c>
      <c r="B1075" t="s">
        <v>2162</v>
      </c>
      <c r="C1075">
        <v>10.98</v>
      </c>
      <c r="D1075">
        <v>2.8500000000000001E-2</v>
      </c>
      <c r="E1075">
        <v>0.20050000000000001</v>
      </c>
      <c r="F1075">
        <v>0.87190000000000001</v>
      </c>
    </row>
    <row r="1076" spans="1:6">
      <c r="A1076" t="s">
        <v>1090</v>
      </c>
      <c r="B1076" t="s">
        <v>2163</v>
      </c>
      <c r="C1076">
        <v>10.98</v>
      </c>
      <c r="D1076">
        <v>2.8500000000000001E-2</v>
      </c>
      <c r="E1076">
        <v>0.20050000000000001</v>
      </c>
      <c r="F1076">
        <v>0.87190000000000001</v>
      </c>
    </row>
    <row r="1077" spans="1:6">
      <c r="A1077" t="s">
        <v>1090</v>
      </c>
      <c r="B1077" t="s">
        <v>2164</v>
      </c>
      <c r="C1077">
        <v>10.98</v>
      </c>
      <c r="D1077">
        <v>2.8500000000000001E-2</v>
      </c>
      <c r="E1077">
        <v>0.20050000000000001</v>
      </c>
      <c r="F1077">
        <v>0.87190000000000001</v>
      </c>
    </row>
    <row r="1078" spans="1:6">
      <c r="A1078" t="s">
        <v>1090</v>
      </c>
      <c r="B1078" t="s">
        <v>2165</v>
      </c>
      <c r="C1078">
        <v>10.98</v>
      </c>
      <c r="D1078">
        <v>2.8500000000000001E-2</v>
      </c>
      <c r="E1078">
        <v>0.20050000000000001</v>
      </c>
      <c r="F1078">
        <v>0.87190000000000001</v>
      </c>
    </row>
    <row r="1079" spans="1:6">
      <c r="A1079" t="s">
        <v>1090</v>
      </c>
      <c r="B1079" t="s">
        <v>2166</v>
      </c>
      <c r="C1079">
        <v>10.98</v>
      </c>
      <c r="D1079">
        <v>2.8500000000000001E-2</v>
      </c>
      <c r="E1079">
        <v>0.20050000000000001</v>
      </c>
      <c r="F1079">
        <v>0.87190000000000001</v>
      </c>
    </row>
    <row r="1080" spans="1:6">
      <c r="A1080" t="s">
        <v>1090</v>
      </c>
      <c r="B1080" t="s">
        <v>2167</v>
      </c>
      <c r="C1080">
        <v>10.98</v>
      </c>
      <c r="D1080">
        <v>2.8500000000000001E-2</v>
      </c>
      <c r="E1080">
        <v>0.20050000000000001</v>
      </c>
      <c r="F1080">
        <v>0.87190000000000001</v>
      </c>
    </row>
    <row r="1081" spans="1:6">
      <c r="A1081" t="s">
        <v>1090</v>
      </c>
      <c r="B1081" t="s">
        <v>2168</v>
      </c>
      <c r="C1081">
        <v>10.98</v>
      </c>
      <c r="D1081">
        <v>2.8500000000000001E-2</v>
      </c>
      <c r="E1081">
        <v>0.20050000000000001</v>
      </c>
      <c r="F1081">
        <v>0.87190000000000001</v>
      </c>
    </row>
    <row r="1082" spans="1:6">
      <c r="A1082" t="s">
        <v>1090</v>
      </c>
      <c r="B1082" t="s">
        <v>2169</v>
      </c>
      <c r="C1082">
        <v>10.98</v>
      </c>
      <c r="D1082">
        <v>2.8500000000000001E-2</v>
      </c>
      <c r="E1082">
        <v>0.20050000000000001</v>
      </c>
      <c r="F1082">
        <v>0.87190000000000001</v>
      </c>
    </row>
    <row r="1083" spans="1:6">
      <c r="A1083" t="s">
        <v>1090</v>
      </c>
      <c r="B1083" t="s">
        <v>2170</v>
      </c>
      <c r="C1083">
        <v>10.98</v>
      </c>
      <c r="D1083">
        <v>2.8500000000000001E-2</v>
      </c>
      <c r="E1083">
        <v>0.20050000000000001</v>
      </c>
      <c r="F1083">
        <v>0.87190000000000001</v>
      </c>
    </row>
    <row r="1084" spans="1:6">
      <c r="A1084" t="s">
        <v>1090</v>
      </c>
      <c r="B1084" t="s">
        <v>2171</v>
      </c>
      <c r="C1084">
        <v>10.98</v>
      </c>
      <c r="D1084">
        <v>2.8500000000000001E-2</v>
      </c>
      <c r="E1084">
        <v>0.20050000000000001</v>
      </c>
      <c r="F1084">
        <v>0.87190000000000001</v>
      </c>
    </row>
    <row r="1085" spans="1:6">
      <c r="A1085" t="s">
        <v>1090</v>
      </c>
      <c r="B1085" t="s">
        <v>2172</v>
      </c>
      <c r="C1085">
        <v>10.98</v>
      </c>
      <c r="D1085">
        <v>2.8500000000000001E-2</v>
      </c>
      <c r="E1085">
        <v>0.20050000000000001</v>
      </c>
      <c r="F1085">
        <v>0.87190000000000001</v>
      </c>
    </row>
    <row r="1086" spans="1:6">
      <c r="A1086" t="s">
        <v>1090</v>
      </c>
      <c r="B1086" t="s">
        <v>2173</v>
      </c>
      <c r="C1086">
        <v>10.98</v>
      </c>
      <c r="D1086">
        <v>2.8500000000000001E-2</v>
      </c>
      <c r="E1086">
        <v>0.20050000000000001</v>
      </c>
      <c r="F1086">
        <v>0.87190000000000001</v>
      </c>
    </row>
    <row r="1087" spans="1:6">
      <c r="A1087" t="s">
        <v>1090</v>
      </c>
      <c r="B1087" t="s">
        <v>2174</v>
      </c>
      <c r="C1087">
        <v>10.98</v>
      </c>
      <c r="D1087">
        <v>2.8500000000000001E-2</v>
      </c>
      <c r="E1087">
        <v>0.20050000000000001</v>
      </c>
      <c r="F1087">
        <v>0.87190000000000001</v>
      </c>
    </row>
    <row r="1088" spans="1:6">
      <c r="A1088" t="s">
        <v>1090</v>
      </c>
      <c r="B1088" t="s">
        <v>2175</v>
      </c>
      <c r="C1088">
        <v>10.98</v>
      </c>
      <c r="D1088">
        <v>2.8500000000000001E-2</v>
      </c>
      <c r="E1088">
        <v>0.20050000000000001</v>
      </c>
      <c r="F1088">
        <v>0.87190000000000001</v>
      </c>
    </row>
    <row r="1089" spans="1:6">
      <c r="A1089" t="s">
        <v>1090</v>
      </c>
      <c r="B1089" t="s">
        <v>2176</v>
      </c>
      <c r="C1089">
        <v>10.98</v>
      </c>
      <c r="D1089">
        <v>2.8500000000000001E-2</v>
      </c>
      <c r="E1089">
        <v>0.20050000000000001</v>
      </c>
      <c r="F1089">
        <v>0.87190000000000001</v>
      </c>
    </row>
    <row r="1090" spans="1:6">
      <c r="A1090" t="s">
        <v>1090</v>
      </c>
      <c r="B1090" t="s">
        <v>2177</v>
      </c>
      <c r="C1090">
        <v>10.98</v>
      </c>
      <c r="D1090">
        <v>2.8500000000000001E-2</v>
      </c>
      <c r="E1090">
        <v>0.20050000000000001</v>
      </c>
      <c r="F1090">
        <v>0.87190000000000001</v>
      </c>
    </row>
    <row r="1091" spans="1:6">
      <c r="A1091" t="s">
        <v>1090</v>
      </c>
      <c r="B1091" t="s">
        <v>2178</v>
      </c>
      <c r="C1091">
        <v>10.98</v>
      </c>
      <c r="D1091">
        <v>2.8500000000000001E-2</v>
      </c>
      <c r="E1091">
        <v>0.20050000000000001</v>
      </c>
      <c r="F1091">
        <v>0.87190000000000001</v>
      </c>
    </row>
    <row r="1092" spans="1:6">
      <c r="A1092" t="s">
        <v>1090</v>
      </c>
      <c r="B1092" t="s">
        <v>2179</v>
      </c>
      <c r="C1092">
        <v>10.98</v>
      </c>
      <c r="D1092">
        <v>2.8500000000000001E-2</v>
      </c>
      <c r="E1092">
        <v>0.20050000000000001</v>
      </c>
      <c r="F1092">
        <v>0.87190000000000001</v>
      </c>
    </row>
    <row r="1093" spans="1:6">
      <c r="A1093" t="s">
        <v>1090</v>
      </c>
      <c r="B1093" t="s">
        <v>2180</v>
      </c>
      <c r="C1093">
        <v>10.98</v>
      </c>
      <c r="D1093">
        <v>2.8500000000000001E-2</v>
      </c>
      <c r="E1093">
        <v>0.20050000000000001</v>
      </c>
      <c r="F1093">
        <v>0.87190000000000001</v>
      </c>
    </row>
    <row r="1094" spans="1:6">
      <c r="A1094" t="s">
        <v>1090</v>
      </c>
      <c r="B1094" t="s">
        <v>2181</v>
      </c>
      <c r="C1094">
        <v>10.98</v>
      </c>
      <c r="D1094">
        <v>2.8500000000000001E-2</v>
      </c>
      <c r="E1094">
        <v>0.20050000000000001</v>
      </c>
      <c r="F1094">
        <v>0.87190000000000001</v>
      </c>
    </row>
    <row r="1095" spans="1:6">
      <c r="A1095" t="s">
        <v>1090</v>
      </c>
      <c r="B1095" t="s">
        <v>2182</v>
      </c>
      <c r="C1095">
        <v>10.98</v>
      </c>
      <c r="D1095">
        <v>2.8500000000000001E-2</v>
      </c>
      <c r="E1095">
        <v>0.20050000000000001</v>
      </c>
      <c r="F1095">
        <v>0.87190000000000001</v>
      </c>
    </row>
    <row r="1096" spans="1:6">
      <c r="A1096" t="s">
        <v>1090</v>
      </c>
      <c r="B1096" t="s">
        <v>2183</v>
      </c>
      <c r="C1096">
        <v>10.98</v>
      </c>
      <c r="D1096">
        <v>2.8500000000000001E-2</v>
      </c>
      <c r="E1096">
        <v>0.20050000000000001</v>
      </c>
      <c r="F1096">
        <v>0.87190000000000001</v>
      </c>
    </row>
    <row r="1097" spans="1:6">
      <c r="A1097" t="s">
        <v>1090</v>
      </c>
      <c r="B1097" t="s">
        <v>2184</v>
      </c>
      <c r="C1097">
        <v>10.98</v>
      </c>
      <c r="D1097">
        <v>2.8500000000000001E-2</v>
      </c>
      <c r="E1097">
        <v>0.20050000000000001</v>
      </c>
      <c r="F1097">
        <v>0.87190000000000001</v>
      </c>
    </row>
    <row r="1098" spans="1:6">
      <c r="A1098" t="s">
        <v>1090</v>
      </c>
      <c r="B1098" t="s">
        <v>2185</v>
      </c>
      <c r="C1098">
        <v>10.98</v>
      </c>
      <c r="D1098">
        <v>2.8500000000000001E-2</v>
      </c>
      <c r="E1098">
        <v>0.20050000000000001</v>
      </c>
      <c r="F1098">
        <v>0.87190000000000001</v>
      </c>
    </row>
    <row r="1099" spans="1:6">
      <c r="A1099" t="s">
        <v>1090</v>
      </c>
      <c r="B1099" t="s">
        <v>2186</v>
      </c>
      <c r="C1099">
        <v>10.98</v>
      </c>
      <c r="D1099">
        <v>2.8500000000000001E-2</v>
      </c>
      <c r="E1099">
        <v>0.20050000000000001</v>
      </c>
      <c r="F1099">
        <v>0.87190000000000001</v>
      </c>
    </row>
    <row r="1100" spans="1:6">
      <c r="A1100" t="s">
        <v>1090</v>
      </c>
      <c r="B1100" t="s">
        <v>2187</v>
      </c>
      <c r="C1100">
        <v>10.98</v>
      </c>
      <c r="D1100">
        <v>2.8500000000000001E-2</v>
      </c>
      <c r="E1100">
        <v>0.20050000000000001</v>
      </c>
      <c r="F1100">
        <v>0.87190000000000001</v>
      </c>
    </row>
    <row r="1101" spans="1:6">
      <c r="A1101" t="s">
        <v>1090</v>
      </c>
      <c r="B1101" t="s">
        <v>2188</v>
      </c>
      <c r="C1101">
        <v>10.98</v>
      </c>
      <c r="D1101">
        <v>2.8500000000000001E-2</v>
      </c>
      <c r="E1101">
        <v>0.20050000000000001</v>
      </c>
      <c r="F1101">
        <v>0.87190000000000001</v>
      </c>
    </row>
    <row r="1102" spans="1:6">
      <c r="A1102" t="s">
        <v>1090</v>
      </c>
      <c r="B1102" t="s">
        <v>2189</v>
      </c>
      <c r="C1102">
        <v>10.98</v>
      </c>
      <c r="D1102">
        <v>2.8500000000000001E-2</v>
      </c>
      <c r="E1102">
        <v>0.20050000000000001</v>
      </c>
      <c r="F1102">
        <v>0.87190000000000001</v>
      </c>
    </row>
    <row r="1103" spans="1:6">
      <c r="A1103" t="s">
        <v>1090</v>
      </c>
      <c r="B1103" t="s">
        <v>2190</v>
      </c>
      <c r="C1103">
        <v>10.98</v>
      </c>
      <c r="D1103">
        <v>2.8500000000000001E-2</v>
      </c>
      <c r="E1103">
        <v>0.20050000000000001</v>
      </c>
      <c r="F1103">
        <v>0.87190000000000001</v>
      </c>
    </row>
    <row r="1104" spans="1:6">
      <c r="A1104" t="s">
        <v>1090</v>
      </c>
      <c r="B1104" t="s">
        <v>2191</v>
      </c>
      <c r="C1104">
        <v>10.98</v>
      </c>
      <c r="D1104">
        <v>2.8500000000000001E-2</v>
      </c>
      <c r="E1104">
        <v>0.20050000000000001</v>
      </c>
      <c r="F1104">
        <v>0.87190000000000001</v>
      </c>
    </row>
    <row r="1105" spans="1:6">
      <c r="A1105" t="s">
        <v>1090</v>
      </c>
      <c r="B1105" t="s">
        <v>2192</v>
      </c>
      <c r="C1105">
        <v>10.98</v>
      </c>
      <c r="D1105">
        <v>2.8500000000000001E-2</v>
      </c>
      <c r="E1105">
        <v>0.20050000000000001</v>
      </c>
      <c r="F1105">
        <v>0.87190000000000001</v>
      </c>
    </row>
    <row r="1106" spans="1:6">
      <c r="A1106" t="s">
        <v>1090</v>
      </c>
      <c r="B1106" t="s">
        <v>2193</v>
      </c>
      <c r="C1106">
        <v>10.98</v>
      </c>
      <c r="D1106">
        <v>2.8500000000000001E-2</v>
      </c>
      <c r="E1106">
        <v>0.20050000000000001</v>
      </c>
      <c r="F1106">
        <v>0.87190000000000001</v>
      </c>
    </row>
    <row r="1107" spans="1:6">
      <c r="A1107" t="s">
        <v>1090</v>
      </c>
      <c r="B1107" t="s">
        <v>2194</v>
      </c>
      <c r="C1107">
        <v>10.98</v>
      </c>
      <c r="D1107">
        <v>2.8500000000000001E-2</v>
      </c>
      <c r="E1107">
        <v>0.20050000000000001</v>
      </c>
      <c r="F1107">
        <v>0.87190000000000001</v>
      </c>
    </row>
    <row r="1108" spans="1:6">
      <c r="A1108" t="s">
        <v>1090</v>
      </c>
      <c r="B1108" t="s">
        <v>2195</v>
      </c>
      <c r="C1108">
        <v>10.98</v>
      </c>
      <c r="D1108">
        <v>2.8500000000000001E-2</v>
      </c>
      <c r="E1108">
        <v>0.20050000000000001</v>
      </c>
      <c r="F1108">
        <v>0.87190000000000001</v>
      </c>
    </row>
    <row r="1109" spans="1:6">
      <c r="A1109" t="s">
        <v>1090</v>
      </c>
      <c r="B1109" t="s">
        <v>2196</v>
      </c>
      <c r="C1109">
        <v>10.98</v>
      </c>
      <c r="D1109">
        <v>2.8500000000000001E-2</v>
      </c>
      <c r="E1109">
        <v>0.20050000000000001</v>
      </c>
      <c r="F1109">
        <v>0.87190000000000001</v>
      </c>
    </row>
    <row r="1110" spans="1:6">
      <c r="A1110" t="s">
        <v>1090</v>
      </c>
      <c r="B1110" t="s">
        <v>2197</v>
      </c>
      <c r="C1110">
        <v>10.98</v>
      </c>
      <c r="D1110">
        <v>2.8500000000000001E-2</v>
      </c>
      <c r="E1110">
        <v>0.20050000000000001</v>
      </c>
      <c r="F1110">
        <v>0.87190000000000001</v>
      </c>
    </row>
    <row r="1111" spans="1:6">
      <c r="A1111" t="s">
        <v>1090</v>
      </c>
      <c r="B1111" t="s">
        <v>2198</v>
      </c>
      <c r="C1111">
        <v>10.98</v>
      </c>
      <c r="D1111">
        <v>2.8500000000000001E-2</v>
      </c>
      <c r="E1111">
        <v>0.20050000000000001</v>
      </c>
      <c r="F1111">
        <v>0.87190000000000001</v>
      </c>
    </row>
    <row r="1112" spans="1:6">
      <c r="A1112" t="s">
        <v>1090</v>
      </c>
      <c r="B1112" t="s">
        <v>2199</v>
      </c>
      <c r="C1112">
        <v>10.98</v>
      </c>
      <c r="D1112">
        <v>2.8500000000000001E-2</v>
      </c>
      <c r="E1112">
        <v>0.20050000000000001</v>
      </c>
      <c r="F1112">
        <v>0.87190000000000001</v>
      </c>
    </row>
    <row r="1113" spans="1:6">
      <c r="A1113" t="s">
        <v>1090</v>
      </c>
      <c r="B1113" t="s">
        <v>2200</v>
      </c>
      <c r="C1113">
        <v>10.98</v>
      </c>
      <c r="D1113">
        <v>2.8500000000000001E-2</v>
      </c>
      <c r="E1113">
        <v>0.20050000000000001</v>
      </c>
      <c r="F1113">
        <v>0.87190000000000001</v>
      </c>
    </row>
    <row r="1114" spans="1:6">
      <c r="A1114" t="s">
        <v>1090</v>
      </c>
      <c r="B1114" t="s">
        <v>2201</v>
      </c>
      <c r="C1114">
        <v>10.98</v>
      </c>
      <c r="D1114">
        <v>2.8500000000000001E-2</v>
      </c>
      <c r="E1114">
        <v>0.20050000000000001</v>
      </c>
      <c r="F1114">
        <v>0.87190000000000001</v>
      </c>
    </row>
    <row r="1115" spans="1:6">
      <c r="A1115" t="s">
        <v>1090</v>
      </c>
      <c r="B1115" t="s">
        <v>2202</v>
      </c>
      <c r="C1115">
        <v>10.98</v>
      </c>
      <c r="D1115">
        <v>2.8500000000000001E-2</v>
      </c>
      <c r="E1115">
        <v>0.20050000000000001</v>
      </c>
      <c r="F1115">
        <v>0.87190000000000001</v>
      </c>
    </row>
    <row r="1116" spans="1:6">
      <c r="A1116" t="s">
        <v>1090</v>
      </c>
      <c r="B1116" t="s">
        <v>2203</v>
      </c>
      <c r="C1116">
        <v>10.98</v>
      </c>
      <c r="D1116">
        <v>2.8500000000000001E-2</v>
      </c>
      <c r="E1116">
        <v>0.20050000000000001</v>
      </c>
      <c r="F1116">
        <v>0.87190000000000001</v>
      </c>
    </row>
    <row r="1117" spans="1:6">
      <c r="A1117" t="s">
        <v>1090</v>
      </c>
      <c r="B1117" t="s">
        <v>2204</v>
      </c>
      <c r="C1117">
        <v>10.98</v>
      </c>
      <c r="D1117">
        <v>2.8500000000000001E-2</v>
      </c>
      <c r="E1117">
        <v>0.20050000000000001</v>
      </c>
      <c r="F1117">
        <v>0.87190000000000001</v>
      </c>
    </row>
    <row r="1118" spans="1:6">
      <c r="A1118" t="s">
        <v>1090</v>
      </c>
      <c r="B1118" t="s">
        <v>2205</v>
      </c>
      <c r="C1118">
        <v>10.98</v>
      </c>
      <c r="D1118">
        <v>2.8500000000000001E-2</v>
      </c>
      <c r="E1118">
        <v>0.20050000000000001</v>
      </c>
      <c r="F1118">
        <v>0.87190000000000001</v>
      </c>
    </row>
    <row r="1119" spans="1:6">
      <c r="A1119" t="s">
        <v>1090</v>
      </c>
      <c r="B1119" t="s">
        <v>2206</v>
      </c>
      <c r="C1119">
        <v>10.98</v>
      </c>
      <c r="D1119">
        <v>2.8500000000000001E-2</v>
      </c>
      <c r="E1119">
        <v>0.20050000000000001</v>
      </c>
      <c r="F1119">
        <v>0.87190000000000001</v>
      </c>
    </row>
    <row r="1120" spans="1:6">
      <c r="A1120" t="s">
        <v>1090</v>
      </c>
      <c r="B1120" t="s">
        <v>2207</v>
      </c>
      <c r="C1120">
        <v>10.98</v>
      </c>
      <c r="D1120">
        <v>2.8500000000000001E-2</v>
      </c>
      <c r="E1120">
        <v>0.20050000000000001</v>
      </c>
      <c r="F1120">
        <v>0.87190000000000001</v>
      </c>
    </row>
    <row r="1121" spans="1:6">
      <c r="A1121" t="s">
        <v>1090</v>
      </c>
      <c r="B1121" t="s">
        <v>2208</v>
      </c>
      <c r="C1121">
        <v>10.98</v>
      </c>
      <c r="D1121">
        <v>2.8500000000000001E-2</v>
      </c>
      <c r="E1121">
        <v>0.20050000000000001</v>
      </c>
      <c r="F1121">
        <v>0.87190000000000001</v>
      </c>
    </row>
    <row r="1122" spans="1:6">
      <c r="A1122" t="s">
        <v>1090</v>
      </c>
      <c r="B1122" t="s">
        <v>2209</v>
      </c>
      <c r="C1122">
        <v>10.98</v>
      </c>
      <c r="D1122">
        <v>2.8500000000000001E-2</v>
      </c>
      <c r="E1122">
        <v>0.20050000000000001</v>
      </c>
      <c r="F1122">
        <v>0.87190000000000001</v>
      </c>
    </row>
    <row r="1123" spans="1:6">
      <c r="A1123" t="s">
        <v>1090</v>
      </c>
      <c r="B1123" t="s">
        <v>2210</v>
      </c>
      <c r="C1123">
        <v>10.98</v>
      </c>
      <c r="D1123">
        <v>2.8500000000000001E-2</v>
      </c>
      <c r="E1123">
        <v>0.20050000000000001</v>
      </c>
      <c r="F1123">
        <v>0.87190000000000001</v>
      </c>
    </row>
    <row r="1124" spans="1:6">
      <c r="A1124" t="s">
        <v>1090</v>
      </c>
      <c r="B1124" t="s">
        <v>2211</v>
      </c>
      <c r="C1124">
        <v>10.98</v>
      </c>
      <c r="D1124">
        <v>2.8500000000000001E-2</v>
      </c>
      <c r="E1124">
        <v>0.20050000000000001</v>
      </c>
      <c r="F1124">
        <v>0.87190000000000001</v>
      </c>
    </row>
    <row r="1125" spans="1:6">
      <c r="A1125" t="s">
        <v>1090</v>
      </c>
      <c r="B1125" t="s">
        <v>2212</v>
      </c>
      <c r="C1125">
        <v>10.98</v>
      </c>
      <c r="D1125">
        <v>2.8500000000000001E-2</v>
      </c>
      <c r="E1125">
        <v>0.20050000000000001</v>
      </c>
      <c r="F1125">
        <v>0.87190000000000001</v>
      </c>
    </row>
    <row r="1126" spans="1:6">
      <c r="A1126" t="s">
        <v>1090</v>
      </c>
      <c r="B1126" t="s">
        <v>2213</v>
      </c>
      <c r="C1126">
        <v>10.98</v>
      </c>
      <c r="D1126">
        <v>2.8500000000000001E-2</v>
      </c>
      <c r="E1126">
        <v>0.20050000000000001</v>
      </c>
      <c r="F1126">
        <v>0.87190000000000001</v>
      </c>
    </row>
    <row r="1127" spans="1:6">
      <c r="A1127" t="s">
        <v>1090</v>
      </c>
      <c r="B1127" t="s">
        <v>2214</v>
      </c>
      <c r="C1127">
        <v>10.98</v>
      </c>
      <c r="D1127">
        <v>2.8500000000000001E-2</v>
      </c>
      <c r="E1127">
        <v>0.20050000000000001</v>
      </c>
      <c r="F1127">
        <v>0.87190000000000001</v>
      </c>
    </row>
    <row r="1128" spans="1:6">
      <c r="A1128" t="s">
        <v>1090</v>
      </c>
      <c r="B1128" t="s">
        <v>2215</v>
      </c>
      <c r="C1128">
        <v>10.98</v>
      </c>
      <c r="D1128">
        <v>2.8500000000000001E-2</v>
      </c>
      <c r="E1128">
        <v>0.20050000000000001</v>
      </c>
      <c r="F1128">
        <v>0.87190000000000001</v>
      </c>
    </row>
    <row r="1129" spans="1:6">
      <c r="A1129" t="s">
        <v>1090</v>
      </c>
      <c r="B1129" t="s">
        <v>2216</v>
      </c>
      <c r="C1129">
        <v>10.98</v>
      </c>
      <c r="D1129">
        <v>2.8500000000000001E-2</v>
      </c>
      <c r="E1129">
        <v>0.20050000000000001</v>
      </c>
      <c r="F1129">
        <v>0.87190000000000001</v>
      </c>
    </row>
    <row r="1130" spans="1:6">
      <c r="A1130" t="s">
        <v>1090</v>
      </c>
      <c r="B1130" t="s">
        <v>2217</v>
      </c>
      <c r="C1130">
        <v>10.98</v>
      </c>
      <c r="D1130">
        <v>2.8500000000000001E-2</v>
      </c>
      <c r="E1130">
        <v>0.20050000000000001</v>
      </c>
      <c r="F1130">
        <v>0.87190000000000001</v>
      </c>
    </row>
    <row r="1131" spans="1:6">
      <c r="A1131" t="s">
        <v>1090</v>
      </c>
      <c r="B1131" t="s">
        <v>2218</v>
      </c>
      <c r="C1131">
        <v>10.98</v>
      </c>
      <c r="D1131">
        <v>2.8500000000000001E-2</v>
      </c>
      <c r="E1131">
        <v>0.20050000000000001</v>
      </c>
      <c r="F1131">
        <v>0.87190000000000001</v>
      </c>
    </row>
    <row r="1132" spans="1:6">
      <c r="A1132" t="s">
        <v>1090</v>
      </c>
      <c r="B1132" t="s">
        <v>2219</v>
      </c>
      <c r="C1132">
        <v>10.98</v>
      </c>
      <c r="D1132">
        <v>2.8500000000000001E-2</v>
      </c>
      <c r="E1132">
        <v>0.20050000000000001</v>
      </c>
      <c r="F1132">
        <v>0.87190000000000001</v>
      </c>
    </row>
    <row r="1133" spans="1:6">
      <c r="A1133" t="s">
        <v>1090</v>
      </c>
      <c r="B1133" t="s">
        <v>2220</v>
      </c>
      <c r="C1133">
        <v>10.98</v>
      </c>
      <c r="D1133">
        <v>2.8500000000000001E-2</v>
      </c>
      <c r="E1133">
        <v>0.20050000000000001</v>
      </c>
      <c r="F1133">
        <v>0.87190000000000001</v>
      </c>
    </row>
    <row r="1134" spans="1:6">
      <c r="A1134" t="s">
        <v>1090</v>
      </c>
      <c r="B1134" t="s">
        <v>2221</v>
      </c>
      <c r="C1134">
        <v>10.98</v>
      </c>
      <c r="D1134">
        <v>2.8500000000000001E-2</v>
      </c>
      <c r="E1134">
        <v>0.20050000000000001</v>
      </c>
      <c r="F1134">
        <v>0.87190000000000001</v>
      </c>
    </row>
    <row r="1135" spans="1:6">
      <c r="A1135" t="s">
        <v>1090</v>
      </c>
      <c r="B1135" t="s">
        <v>2222</v>
      </c>
      <c r="C1135">
        <v>10.98</v>
      </c>
      <c r="D1135">
        <v>2.8500000000000001E-2</v>
      </c>
      <c r="E1135">
        <v>0.20050000000000001</v>
      </c>
      <c r="F1135">
        <v>0.87190000000000001</v>
      </c>
    </row>
    <row r="1136" spans="1:6">
      <c r="A1136" t="s">
        <v>1090</v>
      </c>
      <c r="B1136" t="s">
        <v>2223</v>
      </c>
      <c r="C1136">
        <v>10.98</v>
      </c>
      <c r="D1136">
        <v>2.8500000000000001E-2</v>
      </c>
      <c r="E1136">
        <v>0.20050000000000001</v>
      </c>
      <c r="F1136">
        <v>0.87190000000000001</v>
      </c>
    </row>
    <row r="1137" spans="1:6">
      <c r="A1137" t="s">
        <v>1090</v>
      </c>
      <c r="B1137" t="s">
        <v>2224</v>
      </c>
      <c r="C1137">
        <v>10.98</v>
      </c>
      <c r="D1137">
        <v>2.8500000000000001E-2</v>
      </c>
      <c r="E1137">
        <v>0.20050000000000001</v>
      </c>
      <c r="F1137">
        <v>0.87190000000000001</v>
      </c>
    </row>
    <row r="1138" spans="1:6">
      <c r="A1138" t="s">
        <v>1090</v>
      </c>
      <c r="B1138" t="s">
        <v>2225</v>
      </c>
      <c r="C1138">
        <v>10.98</v>
      </c>
      <c r="D1138">
        <v>2.8500000000000001E-2</v>
      </c>
      <c r="E1138">
        <v>0.20050000000000001</v>
      </c>
      <c r="F1138">
        <v>0.87190000000000001</v>
      </c>
    </row>
    <row r="1139" spans="1:6">
      <c r="A1139" t="s">
        <v>1090</v>
      </c>
      <c r="B1139" t="s">
        <v>2226</v>
      </c>
      <c r="C1139">
        <v>10.98</v>
      </c>
      <c r="D1139">
        <v>2.8500000000000001E-2</v>
      </c>
      <c r="E1139">
        <v>0.20050000000000001</v>
      </c>
      <c r="F1139">
        <v>0.87190000000000001</v>
      </c>
    </row>
    <row r="1140" spans="1:6">
      <c r="A1140" t="s">
        <v>1090</v>
      </c>
      <c r="B1140" t="s">
        <v>2227</v>
      </c>
      <c r="C1140">
        <v>10.98</v>
      </c>
      <c r="D1140">
        <v>2.8500000000000001E-2</v>
      </c>
      <c r="E1140">
        <v>0.20050000000000001</v>
      </c>
      <c r="F1140">
        <v>0.87190000000000001</v>
      </c>
    </row>
    <row r="1141" spans="1:6">
      <c r="A1141" t="s">
        <v>1090</v>
      </c>
      <c r="B1141" t="s">
        <v>2228</v>
      </c>
      <c r="C1141">
        <v>10.98</v>
      </c>
      <c r="D1141">
        <v>2.8500000000000001E-2</v>
      </c>
      <c r="E1141">
        <v>0.20050000000000001</v>
      </c>
      <c r="F1141">
        <v>0.87190000000000001</v>
      </c>
    </row>
    <row r="1142" spans="1:6">
      <c r="A1142" t="s">
        <v>1090</v>
      </c>
      <c r="B1142" t="s">
        <v>2229</v>
      </c>
      <c r="C1142">
        <v>10.98</v>
      </c>
      <c r="D1142">
        <v>2.8500000000000001E-2</v>
      </c>
      <c r="E1142">
        <v>0.20050000000000001</v>
      </c>
      <c r="F1142">
        <v>0.87190000000000001</v>
      </c>
    </row>
    <row r="1143" spans="1:6">
      <c r="A1143" t="s">
        <v>1090</v>
      </c>
      <c r="B1143" t="s">
        <v>2230</v>
      </c>
      <c r="C1143">
        <v>10.98</v>
      </c>
      <c r="D1143">
        <v>2.8500000000000001E-2</v>
      </c>
      <c r="E1143">
        <v>0.20050000000000001</v>
      </c>
      <c r="F1143">
        <v>0.87190000000000001</v>
      </c>
    </row>
    <row r="1144" spans="1:6">
      <c r="A1144" t="s">
        <v>1090</v>
      </c>
      <c r="B1144" t="s">
        <v>2231</v>
      </c>
      <c r="C1144">
        <v>10.98</v>
      </c>
      <c r="D1144">
        <v>2.8500000000000001E-2</v>
      </c>
      <c r="E1144">
        <v>0.20050000000000001</v>
      </c>
      <c r="F1144">
        <v>0.87190000000000001</v>
      </c>
    </row>
    <row r="1145" spans="1:6">
      <c r="A1145" t="s">
        <v>1090</v>
      </c>
      <c r="B1145" t="s">
        <v>2232</v>
      </c>
      <c r="C1145">
        <v>10.98</v>
      </c>
      <c r="D1145">
        <v>2.8500000000000001E-2</v>
      </c>
      <c r="E1145">
        <v>0.20050000000000001</v>
      </c>
      <c r="F1145">
        <v>0.87190000000000001</v>
      </c>
    </row>
    <row r="1146" spans="1:6">
      <c r="A1146" t="s">
        <v>1090</v>
      </c>
      <c r="B1146" t="s">
        <v>2233</v>
      </c>
      <c r="C1146">
        <v>10.98</v>
      </c>
      <c r="D1146">
        <v>2.8500000000000001E-2</v>
      </c>
      <c r="E1146">
        <v>0.20050000000000001</v>
      </c>
      <c r="F1146">
        <v>0.87190000000000001</v>
      </c>
    </row>
    <row r="1147" spans="1:6">
      <c r="A1147" t="s">
        <v>1090</v>
      </c>
      <c r="B1147" t="s">
        <v>2234</v>
      </c>
      <c r="C1147">
        <v>10.98</v>
      </c>
      <c r="D1147">
        <v>2.8500000000000001E-2</v>
      </c>
      <c r="E1147">
        <v>0.20050000000000001</v>
      </c>
      <c r="F1147">
        <v>0.87190000000000001</v>
      </c>
    </row>
    <row r="1148" spans="1:6">
      <c r="A1148" t="s">
        <v>1090</v>
      </c>
      <c r="B1148" t="s">
        <v>2235</v>
      </c>
      <c r="C1148">
        <v>10.98</v>
      </c>
      <c r="D1148">
        <v>2.8500000000000001E-2</v>
      </c>
      <c r="E1148">
        <v>0.20050000000000001</v>
      </c>
      <c r="F1148">
        <v>0.87190000000000001</v>
      </c>
    </row>
    <row r="1149" spans="1:6">
      <c r="A1149" t="s">
        <v>1090</v>
      </c>
      <c r="B1149" t="s">
        <v>2236</v>
      </c>
      <c r="C1149">
        <v>10.98</v>
      </c>
      <c r="D1149">
        <v>2.8500000000000001E-2</v>
      </c>
      <c r="E1149">
        <v>0.20050000000000001</v>
      </c>
      <c r="F1149">
        <v>0.87190000000000001</v>
      </c>
    </row>
    <row r="1150" spans="1:6">
      <c r="A1150" t="s">
        <v>1090</v>
      </c>
      <c r="B1150" t="s">
        <v>2237</v>
      </c>
      <c r="C1150">
        <v>10.98</v>
      </c>
      <c r="D1150">
        <v>2.8500000000000001E-2</v>
      </c>
      <c r="E1150">
        <v>0.20050000000000001</v>
      </c>
      <c r="F1150">
        <v>0.87190000000000001</v>
      </c>
    </row>
    <row r="1151" spans="1:6">
      <c r="A1151" t="s">
        <v>1090</v>
      </c>
      <c r="B1151" t="s">
        <v>2238</v>
      </c>
      <c r="C1151">
        <v>10.98</v>
      </c>
      <c r="D1151">
        <v>2.8500000000000001E-2</v>
      </c>
      <c r="E1151">
        <v>0.20050000000000001</v>
      </c>
      <c r="F1151">
        <v>0.87190000000000001</v>
      </c>
    </row>
    <row r="1152" spans="1:6">
      <c r="A1152" t="s">
        <v>1090</v>
      </c>
      <c r="B1152" t="s">
        <v>2239</v>
      </c>
      <c r="C1152">
        <v>10.98</v>
      </c>
      <c r="D1152">
        <v>2.8500000000000001E-2</v>
      </c>
      <c r="E1152">
        <v>0.20050000000000001</v>
      </c>
      <c r="F1152">
        <v>0.87190000000000001</v>
      </c>
    </row>
    <row r="1153" spans="1:6">
      <c r="A1153" t="s">
        <v>1090</v>
      </c>
      <c r="B1153" t="s">
        <v>2240</v>
      </c>
      <c r="C1153">
        <v>10.98</v>
      </c>
      <c r="D1153">
        <v>2.8500000000000001E-2</v>
      </c>
      <c r="E1153">
        <v>0.20050000000000001</v>
      </c>
      <c r="F1153">
        <v>0.87190000000000001</v>
      </c>
    </row>
    <row r="1154" spans="1:6">
      <c r="A1154" t="s">
        <v>1090</v>
      </c>
      <c r="B1154" t="s">
        <v>2241</v>
      </c>
      <c r="C1154">
        <v>10.98</v>
      </c>
      <c r="D1154">
        <v>2.8500000000000001E-2</v>
      </c>
      <c r="E1154">
        <v>0.20050000000000001</v>
      </c>
      <c r="F1154">
        <v>0.87190000000000001</v>
      </c>
    </row>
    <row r="1155" spans="1:6">
      <c r="A1155" t="s">
        <v>1090</v>
      </c>
      <c r="B1155" t="s">
        <v>2242</v>
      </c>
      <c r="C1155">
        <v>10.98</v>
      </c>
      <c r="D1155">
        <v>2.8500000000000001E-2</v>
      </c>
      <c r="E1155">
        <v>0.20050000000000001</v>
      </c>
      <c r="F1155">
        <v>0.87190000000000001</v>
      </c>
    </row>
    <row r="1156" spans="1:6">
      <c r="A1156" t="s">
        <v>1090</v>
      </c>
      <c r="B1156" t="s">
        <v>2243</v>
      </c>
      <c r="C1156">
        <v>10.98</v>
      </c>
      <c r="D1156">
        <v>2.8500000000000001E-2</v>
      </c>
      <c r="E1156">
        <v>0.20050000000000001</v>
      </c>
      <c r="F1156">
        <v>0.87190000000000001</v>
      </c>
    </row>
    <row r="1157" spans="1:6">
      <c r="A1157" t="s">
        <v>1090</v>
      </c>
      <c r="B1157" t="s">
        <v>2244</v>
      </c>
      <c r="C1157">
        <v>10.98</v>
      </c>
      <c r="D1157">
        <v>2.8500000000000001E-2</v>
      </c>
      <c r="E1157">
        <v>0.20050000000000001</v>
      </c>
      <c r="F1157">
        <v>0.87190000000000001</v>
      </c>
    </row>
    <row r="1158" spans="1:6">
      <c r="A1158" t="s">
        <v>1090</v>
      </c>
      <c r="B1158" t="s">
        <v>2245</v>
      </c>
      <c r="C1158">
        <v>10.98</v>
      </c>
      <c r="D1158">
        <v>2.8500000000000001E-2</v>
      </c>
      <c r="E1158">
        <v>0.20050000000000001</v>
      </c>
      <c r="F1158">
        <v>0.87190000000000001</v>
      </c>
    </row>
    <row r="1159" spans="1:6">
      <c r="A1159" t="s">
        <v>1090</v>
      </c>
      <c r="B1159" t="s">
        <v>2246</v>
      </c>
      <c r="C1159">
        <v>10.98</v>
      </c>
      <c r="D1159">
        <v>2.8500000000000001E-2</v>
      </c>
      <c r="E1159">
        <v>0.20050000000000001</v>
      </c>
      <c r="F1159">
        <v>0.87190000000000001</v>
      </c>
    </row>
    <row r="1160" spans="1:6">
      <c r="A1160" t="s">
        <v>1090</v>
      </c>
      <c r="B1160" t="s">
        <v>2247</v>
      </c>
      <c r="C1160">
        <v>10.98</v>
      </c>
      <c r="D1160">
        <v>2.8500000000000001E-2</v>
      </c>
      <c r="E1160">
        <v>0.20050000000000001</v>
      </c>
      <c r="F1160">
        <v>0.87190000000000001</v>
      </c>
    </row>
    <row r="1161" spans="1:6">
      <c r="A1161" t="s">
        <v>1090</v>
      </c>
      <c r="B1161" t="s">
        <v>2248</v>
      </c>
      <c r="C1161">
        <v>10.98</v>
      </c>
      <c r="D1161">
        <v>2.8500000000000001E-2</v>
      </c>
      <c r="E1161">
        <v>0.20050000000000001</v>
      </c>
      <c r="F1161">
        <v>0.87190000000000001</v>
      </c>
    </row>
    <row r="1162" spans="1:6">
      <c r="A1162" t="s">
        <v>1090</v>
      </c>
      <c r="B1162" t="s">
        <v>2249</v>
      </c>
      <c r="C1162">
        <v>10.98</v>
      </c>
      <c r="D1162">
        <v>2.8500000000000001E-2</v>
      </c>
      <c r="E1162">
        <v>0.20050000000000001</v>
      </c>
      <c r="F1162">
        <v>0.87190000000000001</v>
      </c>
    </row>
    <row r="1163" spans="1:6">
      <c r="A1163" t="s">
        <v>1090</v>
      </c>
      <c r="B1163" t="s">
        <v>2250</v>
      </c>
      <c r="C1163">
        <v>10.98</v>
      </c>
      <c r="D1163">
        <v>2.8500000000000001E-2</v>
      </c>
      <c r="E1163">
        <v>0.20050000000000001</v>
      </c>
      <c r="F1163">
        <v>0.87190000000000001</v>
      </c>
    </row>
    <row r="1164" spans="1:6">
      <c r="A1164" t="s">
        <v>1090</v>
      </c>
      <c r="B1164" t="s">
        <v>2251</v>
      </c>
      <c r="C1164">
        <v>10.98</v>
      </c>
      <c r="D1164">
        <v>2.8500000000000001E-2</v>
      </c>
      <c r="E1164">
        <v>0.20050000000000001</v>
      </c>
      <c r="F1164">
        <v>0.87190000000000001</v>
      </c>
    </row>
    <row r="1165" spans="1:6">
      <c r="A1165" t="s">
        <v>1090</v>
      </c>
      <c r="B1165" t="s">
        <v>2252</v>
      </c>
      <c r="C1165">
        <v>10.98</v>
      </c>
      <c r="D1165">
        <v>2.8500000000000001E-2</v>
      </c>
      <c r="E1165">
        <v>0.20050000000000001</v>
      </c>
      <c r="F1165">
        <v>0.87190000000000001</v>
      </c>
    </row>
    <row r="1166" spans="1:6">
      <c r="A1166" t="s">
        <v>1090</v>
      </c>
      <c r="B1166" t="s">
        <v>2253</v>
      </c>
      <c r="C1166">
        <v>10.98</v>
      </c>
      <c r="D1166">
        <v>2.8500000000000001E-2</v>
      </c>
      <c r="E1166">
        <v>0.20050000000000001</v>
      </c>
      <c r="F1166">
        <v>0.87190000000000001</v>
      </c>
    </row>
    <row r="1167" spans="1:6">
      <c r="A1167" t="s">
        <v>1090</v>
      </c>
      <c r="B1167" t="s">
        <v>2254</v>
      </c>
      <c r="C1167">
        <v>10.98</v>
      </c>
      <c r="D1167">
        <v>2.8500000000000001E-2</v>
      </c>
      <c r="E1167">
        <v>0.20050000000000001</v>
      </c>
      <c r="F1167">
        <v>0.87190000000000001</v>
      </c>
    </row>
    <row r="1168" spans="1:6">
      <c r="A1168" t="s">
        <v>1090</v>
      </c>
      <c r="B1168" t="s">
        <v>2255</v>
      </c>
      <c r="C1168">
        <v>10.98</v>
      </c>
      <c r="D1168">
        <v>2.8500000000000001E-2</v>
      </c>
      <c r="E1168">
        <v>0.20050000000000001</v>
      </c>
      <c r="F1168">
        <v>0.87190000000000001</v>
      </c>
    </row>
    <row r="1169" spans="1:6">
      <c r="A1169" t="s">
        <v>1090</v>
      </c>
      <c r="B1169" t="s">
        <v>2256</v>
      </c>
      <c r="C1169">
        <v>10.98</v>
      </c>
      <c r="D1169">
        <v>2.8500000000000001E-2</v>
      </c>
      <c r="E1169">
        <v>0.20050000000000001</v>
      </c>
      <c r="F1169">
        <v>0.87190000000000001</v>
      </c>
    </row>
    <row r="1170" spans="1:6">
      <c r="A1170" t="s">
        <v>1090</v>
      </c>
      <c r="B1170" t="s">
        <v>2257</v>
      </c>
      <c r="C1170">
        <v>10.98</v>
      </c>
      <c r="D1170">
        <v>2.8500000000000001E-2</v>
      </c>
      <c r="E1170">
        <v>0.20050000000000001</v>
      </c>
      <c r="F1170">
        <v>0.87190000000000001</v>
      </c>
    </row>
    <row r="1171" spans="1:6">
      <c r="A1171" t="s">
        <v>1090</v>
      </c>
      <c r="B1171" t="s">
        <v>2258</v>
      </c>
      <c r="C1171">
        <v>10.98</v>
      </c>
      <c r="D1171">
        <v>2.8500000000000001E-2</v>
      </c>
      <c r="E1171">
        <v>0.20050000000000001</v>
      </c>
      <c r="F1171">
        <v>0.87190000000000001</v>
      </c>
    </row>
    <row r="1172" spans="1:6">
      <c r="A1172" t="s">
        <v>1090</v>
      </c>
      <c r="B1172" t="s">
        <v>2259</v>
      </c>
      <c r="C1172">
        <v>10.98</v>
      </c>
      <c r="D1172">
        <v>2.8500000000000001E-2</v>
      </c>
      <c r="E1172">
        <v>0.20050000000000001</v>
      </c>
      <c r="F1172">
        <v>0.87190000000000001</v>
      </c>
    </row>
    <row r="1173" spans="1:6">
      <c r="A1173" t="s">
        <v>1090</v>
      </c>
      <c r="B1173" t="s">
        <v>2260</v>
      </c>
      <c r="C1173">
        <v>10.98</v>
      </c>
      <c r="D1173">
        <v>2.8500000000000001E-2</v>
      </c>
      <c r="E1173">
        <v>0.20050000000000001</v>
      </c>
      <c r="F1173">
        <v>0.87190000000000001</v>
      </c>
    </row>
    <row r="1174" spans="1:6">
      <c r="A1174" t="s">
        <v>1090</v>
      </c>
      <c r="B1174" t="s">
        <v>2261</v>
      </c>
      <c r="C1174">
        <v>10.98</v>
      </c>
      <c r="D1174">
        <v>2.8500000000000001E-2</v>
      </c>
      <c r="E1174">
        <v>0.20050000000000001</v>
      </c>
      <c r="F1174">
        <v>0.87190000000000001</v>
      </c>
    </row>
    <row r="1175" spans="1:6">
      <c r="A1175" t="s">
        <v>1090</v>
      </c>
      <c r="B1175" t="s">
        <v>2262</v>
      </c>
      <c r="C1175">
        <v>10.98</v>
      </c>
      <c r="D1175">
        <v>2.8500000000000001E-2</v>
      </c>
      <c r="E1175">
        <v>0.20050000000000001</v>
      </c>
      <c r="F1175">
        <v>0.87190000000000001</v>
      </c>
    </row>
    <row r="1176" spans="1:6">
      <c r="A1176" t="s">
        <v>1090</v>
      </c>
      <c r="B1176" t="s">
        <v>2263</v>
      </c>
      <c r="C1176">
        <v>10.98</v>
      </c>
      <c r="D1176">
        <v>2.8500000000000001E-2</v>
      </c>
      <c r="E1176">
        <v>0.20050000000000001</v>
      </c>
      <c r="F1176">
        <v>0.87190000000000001</v>
      </c>
    </row>
    <row r="1177" spans="1:6">
      <c r="A1177" t="s">
        <v>1090</v>
      </c>
      <c r="B1177" t="s">
        <v>2264</v>
      </c>
      <c r="C1177">
        <v>10.98</v>
      </c>
      <c r="D1177">
        <v>2.8500000000000001E-2</v>
      </c>
      <c r="E1177">
        <v>0.20050000000000001</v>
      </c>
      <c r="F1177">
        <v>0.87190000000000001</v>
      </c>
    </row>
    <row r="1178" spans="1:6">
      <c r="A1178" t="s">
        <v>1090</v>
      </c>
      <c r="B1178" t="s">
        <v>2265</v>
      </c>
      <c r="C1178">
        <v>10.98</v>
      </c>
      <c r="D1178">
        <v>2.8500000000000001E-2</v>
      </c>
      <c r="E1178">
        <v>0.20050000000000001</v>
      </c>
      <c r="F1178">
        <v>0.87190000000000001</v>
      </c>
    </row>
    <row r="1179" spans="1:6">
      <c r="A1179" t="s">
        <v>1090</v>
      </c>
      <c r="B1179" t="s">
        <v>2266</v>
      </c>
      <c r="C1179">
        <v>10.98</v>
      </c>
      <c r="D1179">
        <v>2.8500000000000001E-2</v>
      </c>
      <c r="E1179">
        <v>0.20050000000000001</v>
      </c>
      <c r="F1179">
        <v>0.87190000000000001</v>
      </c>
    </row>
    <row r="1180" spans="1:6">
      <c r="A1180" t="s">
        <v>1090</v>
      </c>
      <c r="B1180" t="s">
        <v>2267</v>
      </c>
      <c r="C1180">
        <v>10.98</v>
      </c>
      <c r="D1180">
        <v>2.8500000000000001E-2</v>
      </c>
      <c r="E1180">
        <v>0.20050000000000001</v>
      </c>
      <c r="F1180">
        <v>0.87190000000000001</v>
      </c>
    </row>
    <row r="1181" spans="1:6">
      <c r="A1181" t="s">
        <v>1090</v>
      </c>
      <c r="B1181" t="s">
        <v>2268</v>
      </c>
      <c r="C1181">
        <v>10.98</v>
      </c>
      <c r="D1181">
        <v>2.8500000000000001E-2</v>
      </c>
      <c r="E1181">
        <v>0.20050000000000001</v>
      </c>
      <c r="F1181">
        <v>0.87190000000000001</v>
      </c>
    </row>
    <row r="1182" spans="1:6">
      <c r="A1182" t="s">
        <v>1090</v>
      </c>
      <c r="B1182" t="s">
        <v>2269</v>
      </c>
      <c r="C1182">
        <v>10.98</v>
      </c>
      <c r="D1182">
        <v>2.8500000000000001E-2</v>
      </c>
      <c r="E1182">
        <v>0.20050000000000001</v>
      </c>
      <c r="F1182">
        <v>0.87190000000000001</v>
      </c>
    </row>
    <row r="1183" spans="1:6">
      <c r="A1183" t="s">
        <v>1090</v>
      </c>
      <c r="B1183" t="s">
        <v>2270</v>
      </c>
      <c r="C1183">
        <v>10.98</v>
      </c>
      <c r="D1183">
        <v>2.8500000000000001E-2</v>
      </c>
      <c r="E1183">
        <v>0.20050000000000001</v>
      </c>
      <c r="F1183">
        <v>0.87190000000000001</v>
      </c>
    </row>
    <row r="1184" spans="1:6">
      <c r="A1184" t="s">
        <v>1090</v>
      </c>
      <c r="B1184" t="s">
        <v>2271</v>
      </c>
      <c r="C1184">
        <v>10.98</v>
      </c>
      <c r="D1184">
        <v>2.8500000000000001E-2</v>
      </c>
      <c r="E1184">
        <v>0.20050000000000001</v>
      </c>
      <c r="F1184">
        <v>0.87190000000000001</v>
      </c>
    </row>
    <row r="1185" spans="1:6">
      <c r="A1185" t="s">
        <v>1090</v>
      </c>
      <c r="B1185" t="s">
        <v>2272</v>
      </c>
      <c r="C1185">
        <v>10.98</v>
      </c>
      <c r="D1185">
        <v>2.8500000000000001E-2</v>
      </c>
      <c r="E1185">
        <v>0.20050000000000001</v>
      </c>
      <c r="F1185">
        <v>0.87190000000000001</v>
      </c>
    </row>
    <row r="1186" spans="1:6">
      <c r="A1186" t="s">
        <v>1090</v>
      </c>
      <c r="B1186" t="s">
        <v>2273</v>
      </c>
      <c r="C1186">
        <v>10.98</v>
      </c>
      <c r="D1186">
        <v>2.8500000000000001E-2</v>
      </c>
      <c r="E1186">
        <v>0.20050000000000001</v>
      </c>
      <c r="F1186">
        <v>0.87190000000000001</v>
      </c>
    </row>
    <row r="1187" spans="1:6">
      <c r="A1187" t="s">
        <v>1090</v>
      </c>
      <c r="B1187" t="s">
        <v>2274</v>
      </c>
      <c r="C1187">
        <v>10.98</v>
      </c>
      <c r="D1187">
        <v>2.8500000000000001E-2</v>
      </c>
      <c r="E1187">
        <v>0.20050000000000001</v>
      </c>
      <c r="F1187">
        <v>0.87190000000000001</v>
      </c>
    </row>
    <row r="1188" spans="1:6">
      <c r="A1188" t="s">
        <v>1090</v>
      </c>
      <c r="B1188" t="s">
        <v>2275</v>
      </c>
      <c r="C1188">
        <v>10.98</v>
      </c>
      <c r="D1188">
        <v>2.8500000000000001E-2</v>
      </c>
      <c r="E1188">
        <v>0.20050000000000001</v>
      </c>
      <c r="F1188">
        <v>0.87190000000000001</v>
      </c>
    </row>
    <row r="1189" spans="1:6">
      <c r="A1189" t="s">
        <v>1090</v>
      </c>
      <c r="B1189" t="s">
        <v>2276</v>
      </c>
      <c r="C1189">
        <v>10.98</v>
      </c>
      <c r="D1189">
        <v>2.8500000000000001E-2</v>
      </c>
      <c r="E1189">
        <v>0.20050000000000001</v>
      </c>
      <c r="F1189">
        <v>0.87190000000000001</v>
      </c>
    </row>
    <row r="1190" spans="1:6">
      <c r="A1190" t="s">
        <v>1090</v>
      </c>
      <c r="B1190" t="s">
        <v>2277</v>
      </c>
      <c r="C1190">
        <v>10.98</v>
      </c>
      <c r="D1190">
        <v>2.8500000000000001E-2</v>
      </c>
      <c r="E1190">
        <v>0.20050000000000001</v>
      </c>
      <c r="F1190">
        <v>0.87190000000000001</v>
      </c>
    </row>
    <row r="1191" spans="1:6">
      <c r="A1191" t="s">
        <v>1090</v>
      </c>
      <c r="B1191" t="s">
        <v>2278</v>
      </c>
      <c r="C1191">
        <v>10.98</v>
      </c>
      <c r="D1191">
        <v>2.8500000000000001E-2</v>
      </c>
      <c r="E1191">
        <v>0.20050000000000001</v>
      </c>
      <c r="F1191">
        <v>0.87190000000000001</v>
      </c>
    </row>
    <row r="1192" spans="1:6">
      <c r="A1192" t="s">
        <v>1090</v>
      </c>
      <c r="B1192" t="s">
        <v>2279</v>
      </c>
      <c r="C1192">
        <v>10.98</v>
      </c>
      <c r="D1192">
        <v>2.8500000000000001E-2</v>
      </c>
      <c r="E1192">
        <v>0.20050000000000001</v>
      </c>
      <c r="F1192">
        <v>0.87190000000000001</v>
      </c>
    </row>
    <row r="1193" spans="1:6">
      <c r="A1193" t="s">
        <v>1090</v>
      </c>
      <c r="B1193" t="s">
        <v>2280</v>
      </c>
      <c r="C1193">
        <v>10.98</v>
      </c>
      <c r="D1193">
        <v>2.8500000000000001E-2</v>
      </c>
      <c r="E1193">
        <v>0.20050000000000001</v>
      </c>
      <c r="F1193">
        <v>0.87190000000000001</v>
      </c>
    </row>
    <row r="1194" spans="1:6">
      <c r="A1194" t="s">
        <v>1090</v>
      </c>
      <c r="B1194" t="s">
        <v>2281</v>
      </c>
      <c r="C1194">
        <v>10.98</v>
      </c>
      <c r="D1194">
        <v>2.8500000000000001E-2</v>
      </c>
      <c r="E1194">
        <v>0.20050000000000001</v>
      </c>
      <c r="F1194">
        <v>0.87190000000000001</v>
      </c>
    </row>
    <row r="1195" spans="1:6">
      <c r="A1195" t="s">
        <v>1090</v>
      </c>
      <c r="B1195" t="s">
        <v>2282</v>
      </c>
      <c r="C1195">
        <v>10.98</v>
      </c>
      <c r="D1195">
        <v>2.8500000000000001E-2</v>
      </c>
      <c r="E1195">
        <v>0.20050000000000001</v>
      </c>
      <c r="F1195">
        <v>0.87190000000000001</v>
      </c>
    </row>
    <row r="1196" spans="1:6">
      <c r="A1196" t="s">
        <v>1090</v>
      </c>
      <c r="B1196" t="s">
        <v>2283</v>
      </c>
      <c r="C1196">
        <v>10.98</v>
      </c>
      <c r="D1196">
        <v>2.8500000000000001E-2</v>
      </c>
      <c r="E1196">
        <v>0.20050000000000001</v>
      </c>
      <c r="F1196">
        <v>0.87190000000000001</v>
      </c>
    </row>
    <row r="1197" spans="1:6">
      <c r="A1197" t="s">
        <v>1090</v>
      </c>
      <c r="B1197" t="s">
        <v>2284</v>
      </c>
      <c r="C1197">
        <v>10.98</v>
      </c>
      <c r="D1197">
        <v>2.8500000000000001E-2</v>
      </c>
      <c r="E1197">
        <v>0.20050000000000001</v>
      </c>
      <c r="F1197">
        <v>0.87190000000000001</v>
      </c>
    </row>
    <row r="1198" spans="1:6">
      <c r="A1198" t="s">
        <v>1090</v>
      </c>
      <c r="B1198" t="s">
        <v>2285</v>
      </c>
      <c r="C1198">
        <v>10.98</v>
      </c>
      <c r="D1198">
        <v>2.8500000000000001E-2</v>
      </c>
      <c r="E1198">
        <v>0.20050000000000001</v>
      </c>
      <c r="F1198">
        <v>0.87190000000000001</v>
      </c>
    </row>
    <row r="1199" spans="1:6">
      <c r="A1199" t="s">
        <v>1090</v>
      </c>
      <c r="B1199" t="s">
        <v>2286</v>
      </c>
      <c r="C1199">
        <v>10.98</v>
      </c>
      <c r="D1199">
        <v>2.8500000000000001E-2</v>
      </c>
      <c r="E1199">
        <v>0.20050000000000001</v>
      </c>
      <c r="F1199">
        <v>0.87190000000000001</v>
      </c>
    </row>
    <row r="1200" spans="1:6">
      <c r="A1200" t="s">
        <v>1090</v>
      </c>
      <c r="B1200" t="s">
        <v>2287</v>
      </c>
      <c r="C1200">
        <v>10.98</v>
      </c>
      <c r="D1200">
        <v>2.8500000000000001E-2</v>
      </c>
      <c r="E1200">
        <v>0.20050000000000001</v>
      </c>
      <c r="F1200">
        <v>0.87190000000000001</v>
      </c>
    </row>
    <row r="1201" spans="1:6">
      <c r="A1201" t="s">
        <v>1090</v>
      </c>
      <c r="B1201" t="s">
        <v>2288</v>
      </c>
      <c r="C1201">
        <v>10.98</v>
      </c>
      <c r="D1201">
        <v>2.8500000000000001E-2</v>
      </c>
      <c r="E1201">
        <v>0.20050000000000001</v>
      </c>
      <c r="F1201">
        <v>0.87190000000000001</v>
      </c>
    </row>
    <row r="1202" spans="1:6">
      <c r="A1202" t="s">
        <v>1090</v>
      </c>
      <c r="B1202" t="s">
        <v>2289</v>
      </c>
      <c r="C1202">
        <v>10.98</v>
      </c>
      <c r="D1202">
        <v>2.8500000000000001E-2</v>
      </c>
      <c r="E1202">
        <v>0.20050000000000001</v>
      </c>
      <c r="F1202">
        <v>0.87190000000000001</v>
      </c>
    </row>
    <row r="1203" spans="1:6">
      <c r="A1203" t="s">
        <v>1090</v>
      </c>
      <c r="B1203" t="s">
        <v>2290</v>
      </c>
      <c r="C1203">
        <v>10.98</v>
      </c>
      <c r="D1203">
        <v>2.8500000000000001E-2</v>
      </c>
      <c r="E1203">
        <v>0.20050000000000001</v>
      </c>
      <c r="F1203">
        <v>0.87190000000000001</v>
      </c>
    </row>
    <row r="1204" spans="1:6">
      <c r="A1204" t="s">
        <v>1090</v>
      </c>
      <c r="B1204" t="s">
        <v>2291</v>
      </c>
      <c r="C1204">
        <v>10.98</v>
      </c>
      <c r="D1204">
        <v>2.8500000000000001E-2</v>
      </c>
      <c r="E1204">
        <v>0.20050000000000001</v>
      </c>
      <c r="F1204">
        <v>0.87190000000000001</v>
      </c>
    </row>
    <row r="1205" spans="1:6">
      <c r="A1205" t="s">
        <v>1090</v>
      </c>
      <c r="B1205" t="s">
        <v>2292</v>
      </c>
      <c r="C1205">
        <v>10.98</v>
      </c>
      <c r="D1205">
        <v>2.8500000000000001E-2</v>
      </c>
      <c r="E1205">
        <v>0.20050000000000001</v>
      </c>
      <c r="F1205">
        <v>0.87190000000000001</v>
      </c>
    </row>
    <row r="1206" spans="1:6">
      <c r="A1206" t="s">
        <v>1090</v>
      </c>
      <c r="B1206" t="s">
        <v>2293</v>
      </c>
      <c r="C1206">
        <v>10.98</v>
      </c>
      <c r="D1206">
        <v>2.8500000000000001E-2</v>
      </c>
      <c r="E1206">
        <v>0.20050000000000001</v>
      </c>
      <c r="F1206">
        <v>0.87190000000000001</v>
      </c>
    </row>
    <row r="1207" spans="1:6">
      <c r="A1207" t="s">
        <v>1090</v>
      </c>
      <c r="B1207" t="s">
        <v>2294</v>
      </c>
      <c r="C1207">
        <v>10.98</v>
      </c>
      <c r="D1207">
        <v>2.8500000000000001E-2</v>
      </c>
      <c r="E1207">
        <v>0.20050000000000001</v>
      </c>
      <c r="F1207">
        <v>0.87190000000000001</v>
      </c>
    </row>
    <row r="1208" spans="1:6">
      <c r="A1208" t="s">
        <v>1090</v>
      </c>
      <c r="B1208" t="s">
        <v>2295</v>
      </c>
      <c r="C1208">
        <v>10.98</v>
      </c>
      <c r="D1208">
        <v>2.8500000000000001E-2</v>
      </c>
      <c r="E1208">
        <v>0.20050000000000001</v>
      </c>
      <c r="F1208">
        <v>0.87190000000000001</v>
      </c>
    </row>
    <row r="1209" spans="1:6">
      <c r="A1209" t="s">
        <v>1090</v>
      </c>
      <c r="B1209" t="s">
        <v>2296</v>
      </c>
      <c r="C1209">
        <v>10.98</v>
      </c>
      <c r="D1209">
        <v>2.8500000000000001E-2</v>
      </c>
      <c r="E1209">
        <v>0.20050000000000001</v>
      </c>
      <c r="F1209">
        <v>0.87190000000000001</v>
      </c>
    </row>
    <row r="1210" spans="1:6">
      <c r="A1210" t="s">
        <v>1090</v>
      </c>
      <c r="B1210" t="s">
        <v>2297</v>
      </c>
      <c r="C1210">
        <v>10.98</v>
      </c>
      <c r="D1210">
        <v>2.8500000000000001E-2</v>
      </c>
      <c r="E1210">
        <v>0.20050000000000001</v>
      </c>
      <c r="F1210">
        <v>0.87190000000000001</v>
      </c>
    </row>
    <row r="1211" spans="1:6">
      <c r="A1211" t="s">
        <v>1090</v>
      </c>
      <c r="B1211" t="s">
        <v>2298</v>
      </c>
      <c r="C1211">
        <v>10.98</v>
      </c>
      <c r="D1211">
        <v>2.8500000000000001E-2</v>
      </c>
      <c r="E1211">
        <v>0.20050000000000001</v>
      </c>
      <c r="F1211">
        <v>0.87190000000000001</v>
      </c>
    </row>
    <row r="1212" spans="1:6">
      <c r="A1212" t="s">
        <v>1090</v>
      </c>
      <c r="B1212" t="s">
        <v>2299</v>
      </c>
      <c r="C1212">
        <v>10.98</v>
      </c>
      <c r="D1212">
        <v>2.8500000000000001E-2</v>
      </c>
      <c r="E1212">
        <v>0.20050000000000001</v>
      </c>
      <c r="F1212">
        <v>0.87190000000000001</v>
      </c>
    </row>
    <row r="1213" spans="1:6">
      <c r="A1213" t="s">
        <v>1090</v>
      </c>
      <c r="B1213" t="s">
        <v>2300</v>
      </c>
      <c r="C1213">
        <v>10.98</v>
      </c>
      <c r="D1213">
        <v>2.8500000000000001E-2</v>
      </c>
      <c r="E1213">
        <v>0.20050000000000001</v>
      </c>
      <c r="F1213">
        <v>0.87190000000000001</v>
      </c>
    </row>
    <row r="1214" spans="1:6">
      <c r="A1214" t="s">
        <v>1090</v>
      </c>
      <c r="B1214" t="s">
        <v>2301</v>
      </c>
      <c r="C1214">
        <v>10.98</v>
      </c>
      <c r="D1214">
        <v>2.8500000000000001E-2</v>
      </c>
      <c r="E1214">
        <v>0.20050000000000001</v>
      </c>
      <c r="F1214">
        <v>0.87190000000000001</v>
      </c>
    </row>
    <row r="1215" spans="1:6">
      <c r="A1215" t="s">
        <v>1090</v>
      </c>
      <c r="B1215" t="s">
        <v>2302</v>
      </c>
      <c r="C1215">
        <v>10.98</v>
      </c>
      <c r="D1215">
        <v>2.8500000000000001E-2</v>
      </c>
      <c r="E1215">
        <v>0.20050000000000001</v>
      </c>
      <c r="F1215">
        <v>0.87190000000000001</v>
      </c>
    </row>
    <row r="1216" spans="1:6">
      <c r="A1216" t="s">
        <v>1090</v>
      </c>
      <c r="B1216" t="s">
        <v>2303</v>
      </c>
      <c r="C1216">
        <v>10.98</v>
      </c>
      <c r="D1216">
        <v>2.8500000000000001E-2</v>
      </c>
      <c r="E1216">
        <v>0.20050000000000001</v>
      </c>
      <c r="F1216">
        <v>0.87190000000000001</v>
      </c>
    </row>
    <row r="1217" spans="1:6">
      <c r="A1217" t="s">
        <v>1090</v>
      </c>
      <c r="B1217" t="s">
        <v>2304</v>
      </c>
      <c r="C1217">
        <v>10.98</v>
      </c>
      <c r="D1217">
        <v>2.8500000000000001E-2</v>
      </c>
      <c r="E1217">
        <v>0.20050000000000001</v>
      </c>
      <c r="F1217">
        <v>0.87190000000000001</v>
      </c>
    </row>
    <row r="1218" spans="1:6">
      <c r="A1218" t="s">
        <v>1090</v>
      </c>
      <c r="B1218" t="s">
        <v>2305</v>
      </c>
      <c r="C1218">
        <v>10.98</v>
      </c>
      <c r="D1218">
        <v>2.8500000000000001E-2</v>
      </c>
      <c r="E1218">
        <v>0.20050000000000001</v>
      </c>
      <c r="F1218">
        <v>0.87190000000000001</v>
      </c>
    </row>
    <row r="1219" spans="1:6">
      <c r="A1219" t="s">
        <v>1090</v>
      </c>
      <c r="B1219" t="s">
        <v>2306</v>
      </c>
      <c r="C1219">
        <v>10.98</v>
      </c>
      <c r="D1219">
        <v>2.8500000000000001E-2</v>
      </c>
      <c r="E1219">
        <v>0.20050000000000001</v>
      </c>
      <c r="F1219">
        <v>0.87190000000000001</v>
      </c>
    </row>
    <row r="1220" spans="1:6">
      <c r="A1220" t="s">
        <v>1090</v>
      </c>
      <c r="B1220" t="s">
        <v>2307</v>
      </c>
      <c r="C1220">
        <v>10.98</v>
      </c>
      <c r="D1220">
        <v>2.8500000000000001E-2</v>
      </c>
      <c r="E1220">
        <v>0.20050000000000001</v>
      </c>
      <c r="F1220">
        <v>0.87190000000000001</v>
      </c>
    </row>
    <row r="1221" spans="1:6">
      <c r="A1221" t="s">
        <v>1090</v>
      </c>
      <c r="B1221" t="s">
        <v>2308</v>
      </c>
      <c r="C1221">
        <v>10.98</v>
      </c>
      <c r="D1221">
        <v>2.8500000000000001E-2</v>
      </c>
      <c r="E1221">
        <v>0.20050000000000001</v>
      </c>
      <c r="F1221">
        <v>0.87190000000000001</v>
      </c>
    </row>
    <row r="1222" spans="1:6">
      <c r="A1222" t="s">
        <v>1090</v>
      </c>
      <c r="B1222" t="s">
        <v>2309</v>
      </c>
      <c r="C1222">
        <v>10.98</v>
      </c>
      <c r="D1222">
        <v>2.8500000000000001E-2</v>
      </c>
      <c r="E1222">
        <v>0.20050000000000001</v>
      </c>
      <c r="F1222">
        <v>0.87190000000000001</v>
      </c>
    </row>
    <row r="1223" spans="1:6">
      <c r="A1223" t="s">
        <v>1090</v>
      </c>
      <c r="B1223" t="s">
        <v>2310</v>
      </c>
      <c r="C1223">
        <v>10.98</v>
      </c>
      <c r="D1223">
        <v>2.8500000000000001E-2</v>
      </c>
      <c r="E1223">
        <v>0.20050000000000001</v>
      </c>
      <c r="F1223">
        <v>0.87190000000000001</v>
      </c>
    </row>
    <row r="1224" spans="1:6">
      <c r="A1224" t="s">
        <v>1090</v>
      </c>
      <c r="B1224" t="s">
        <v>2311</v>
      </c>
      <c r="C1224">
        <v>10.98</v>
      </c>
      <c r="D1224">
        <v>2.8500000000000001E-2</v>
      </c>
      <c r="E1224">
        <v>0.20050000000000001</v>
      </c>
      <c r="F1224">
        <v>0.87190000000000001</v>
      </c>
    </row>
    <row r="1225" spans="1:6">
      <c r="A1225" t="s">
        <v>1090</v>
      </c>
      <c r="B1225" t="s">
        <v>2312</v>
      </c>
      <c r="C1225">
        <v>10.98</v>
      </c>
      <c r="D1225">
        <v>2.8500000000000001E-2</v>
      </c>
      <c r="E1225">
        <v>0.20050000000000001</v>
      </c>
      <c r="F1225">
        <v>0.87190000000000001</v>
      </c>
    </row>
    <row r="1226" spans="1:6">
      <c r="A1226" t="s">
        <v>1090</v>
      </c>
      <c r="B1226" t="s">
        <v>2313</v>
      </c>
      <c r="C1226">
        <v>10.98</v>
      </c>
      <c r="D1226">
        <v>2.8500000000000001E-2</v>
      </c>
      <c r="E1226">
        <v>0.20050000000000001</v>
      </c>
      <c r="F1226">
        <v>0.87190000000000001</v>
      </c>
    </row>
    <row r="1227" spans="1:6">
      <c r="A1227" t="s">
        <v>1090</v>
      </c>
      <c r="B1227" t="s">
        <v>2314</v>
      </c>
      <c r="C1227">
        <v>10.98</v>
      </c>
      <c r="D1227">
        <v>2.8500000000000001E-2</v>
      </c>
      <c r="E1227">
        <v>0.20050000000000001</v>
      </c>
      <c r="F1227">
        <v>0.87190000000000001</v>
      </c>
    </row>
    <row r="1228" spans="1:6">
      <c r="A1228" t="s">
        <v>1090</v>
      </c>
      <c r="B1228" t="s">
        <v>2315</v>
      </c>
      <c r="C1228">
        <v>10.98</v>
      </c>
      <c r="D1228">
        <v>2.8500000000000001E-2</v>
      </c>
      <c r="E1228">
        <v>0.20050000000000001</v>
      </c>
      <c r="F1228">
        <v>0.87190000000000001</v>
      </c>
    </row>
    <row r="1229" spans="1:6">
      <c r="A1229" t="s">
        <v>1090</v>
      </c>
      <c r="B1229" t="s">
        <v>2316</v>
      </c>
      <c r="C1229">
        <v>10.98</v>
      </c>
      <c r="D1229">
        <v>2.8500000000000001E-2</v>
      </c>
      <c r="E1229">
        <v>0.20050000000000001</v>
      </c>
      <c r="F1229">
        <v>0.87190000000000001</v>
      </c>
    </row>
    <row r="1230" spans="1:6">
      <c r="A1230" t="s">
        <v>1090</v>
      </c>
      <c r="B1230" t="s">
        <v>2317</v>
      </c>
      <c r="C1230">
        <v>10.98</v>
      </c>
      <c r="D1230">
        <v>2.8500000000000001E-2</v>
      </c>
      <c r="E1230">
        <v>0.20050000000000001</v>
      </c>
      <c r="F1230">
        <v>0.87190000000000001</v>
      </c>
    </row>
    <row r="1231" spans="1:6">
      <c r="A1231" t="s">
        <v>1090</v>
      </c>
      <c r="B1231" t="s">
        <v>2318</v>
      </c>
      <c r="C1231">
        <v>10.98</v>
      </c>
      <c r="D1231">
        <v>2.8500000000000001E-2</v>
      </c>
      <c r="E1231">
        <v>0.20050000000000001</v>
      </c>
      <c r="F1231">
        <v>0.87190000000000001</v>
      </c>
    </row>
    <row r="1232" spans="1:6">
      <c r="A1232" t="s">
        <v>1090</v>
      </c>
      <c r="B1232" t="s">
        <v>2319</v>
      </c>
      <c r="C1232">
        <v>10.98</v>
      </c>
      <c r="D1232">
        <v>2.8500000000000001E-2</v>
      </c>
      <c r="E1232">
        <v>0.20050000000000001</v>
      </c>
      <c r="F1232">
        <v>0.87190000000000001</v>
      </c>
    </row>
    <row r="1233" spans="1:6">
      <c r="A1233" t="s">
        <v>1090</v>
      </c>
      <c r="B1233" t="s">
        <v>2320</v>
      </c>
      <c r="C1233">
        <v>10.98</v>
      </c>
      <c r="D1233">
        <v>2.8500000000000001E-2</v>
      </c>
      <c r="E1233">
        <v>0.20050000000000001</v>
      </c>
      <c r="F1233">
        <v>0.87190000000000001</v>
      </c>
    </row>
    <row r="1234" spans="1:6">
      <c r="A1234" t="s">
        <v>1090</v>
      </c>
      <c r="B1234" t="s">
        <v>2321</v>
      </c>
      <c r="C1234">
        <v>10.98</v>
      </c>
      <c r="D1234">
        <v>2.8500000000000001E-2</v>
      </c>
      <c r="E1234">
        <v>0.20050000000000001</v>
      </c>
      <c r="F1234">
        <v>0.87190000000000001</v>
      </c>
    </row>
    <row r="1235" spans="1:6">
      <c r="A1235" t="s">
        <v>1090</v>
      </c>
      <c r="B1235" t="s">
        <v>2322</v>
      </c>
      <c r="C1235">
        <v>10.98</v>
      </c>
      <c r="D1235">
        <v>2.8500000000000001E-2</v>
      </c>
      <c r="E1235">
        <v>0.20050000000000001</v>
      </c>
      <c r="F1235">
        <v>0.87190000000000001</v>
      </c>
    </row>
    <row r="1236" spans="1:6">
      <c r="A1236" t="s">
        <v>1090</v>
      </c>
      <c r="B1236" t="s">
        <v>2323</v>
      </c>
      <c r="C1236">
        <v>10.98</v>
      </c>
      <c r="D1236">
        <v>2.8500000000000001E-2</v>
      </c>
      <c r="E1236">
        <v>0.20050000000000001</v>
      </c>
      <c r="F1236">
        <v>0.87190000000000001</v>
      </c>
    </row>
    <row r="1237" spans="1:6">
      <c r="A1237" t="s">
        <v>1090</v>
      </c>
      <c r="B1237" t="s">
        <v>2324</v>
      </c>
      <c r="C1237">
        <v>10.98</v>
      </c>
      <c r="D1237">
        <v>2.8500000000000001E-2</v>
      </c>
      <c r="E1237">
        <v>0.20050000000000001</v>
      </c>
      <c r="F1237">
        <v>0.87190000000000001</v>
      </c>
    </row>
    <row r="1238" spans="1:6">
      <c r="A1238" t="s">
        <v>1090</v>
      </c>
      <c r="B1238" t="s">
        <v>2325</v>
      </c>
      <c r="C1238">
        <v>10.98</v>
      </c>
      <c r="D1238">
        <v>2.8500000000000001E-2</v>
      </c>
      <c r="E1238">
        <v>0.20050000000000001</v>
      </c>
      <c r="F1238">
        <v>0.87190000000000001</v>
      </c>
    </row>
    <row r="1239" spans="1:6">
      <c r="A1239" t="s">
        <v>1090</v>
      </c>
      <c r="B1239" t="s">
        <v>2326</v>
      </c>
      <c r="C1239">
        <v>10.98</v>
      </c>
      <c r="D1239">
        <v>2.8500000000000001E-2</v>
      </c>
      <c r="E1239">
        <v>0.20050000000000001</v>
      </c>
      <c r="F1239">
        <v>0.87190000000000001</v>
      </c>
    </row>
    <row r="1240" spans="1:6">
      <c r="A1240" t="s">
        <v>1090</v>
      </c>
      <c r="B1240" t="s">
        <v>2327</v>
      </c>
      <c r="C1240">
        <v>10.98</v>
      </c>
      <c r="D1240">
        <v>2.8500000000000001E-2</v>
      </c>
      <c r="E1240">
        <v>0.20050000000000001</v>
      </c>
      <c r="F1240">
        <v>0.87190000000000001</v>
      </c>
    </row>
    <row r="1241" spans="1:6">
      <c r="A1241" t="s">
        <v>1090</v>
      </c>
      <c r="B1241" t="s">
        <v>2328</v>
      </c>
      <c r="C1241">
        <v>10.98</v>
      </c>
      <c r="D1241">
        <v>2.8500000000000001E-2</v>
      </c>
      <c r="E1241">
        <v>0.20050000000000001</v>
      </c>
      <c r="F1241">
        <v>0.87190000000000001</v>
      </c>
    </row>
    <row r="1242" spans="1:6">
      <c r="A1242" t="s">
        <v>1090</v>
      </c>
      <c r="B1242" t="s">
        <v>2329</v>
      </c>
      <c r="C1242">
        <v>10.98</v>
      </c>
      <c r="D1242">
        <v>2.8500000000000001E-2</v>
      </c>
      <c r="E1242">
        <v>0.20050000000000001</v>
      </c>
      <c r="F1242">
        <v>0.87190000000000001</v>
      </c>
    </row>
    <row r="1243" spans="1:6">
      <c r="A1243" t="s">
        <v>1090</v>
      </c>
      <c r="B1243" t="s">
        <v>2330</v>
      </c>
      <c r="C1243">
        <v>10.98</v>
      </c>
      <c r="D1243">
        <v>2.8500000000000001E-2</v>
      </c>
      <c r="E1243">
        <v>0.20050000000000001</v>
      </c>
      <c r="F1243">
        <v>0.87190000000000001</v>
      </c>
    </row>
    <row r="1244" spans="1:6">
      <c r="A1244" t="s">
        <v>1090</v>
      </c>
      <c r="B1244" t="s">
        <v>2331</v>
      </c>
      <c r="C1244">
        <v>10.98</v>
      </c>
      <c r="D1244">
        <v>2.8500000000000001E-2</v>
      </c>
      <c r="E1244">
        <v>0.20050000000000001</v>
      </c>
      <c r="F1244">
        <v>0.87190000000000001</v>
      </c>
    </row>
    <row r="1245" spans="1:6">
      <c r="A1245" t="s">
        <v>1090</v>
      </c>
      <c r="B1245" t="s">
        <v>2332</v>
      </c>
      <c r="C1245">
        <v>10.98</v>
      </c>
      <c r="D1245">
        <v>2.8500000000000001E-2</v>
      </c>
      <c r="E1245">
        <v>0.20050000000000001</v>
      </c>
      <c r="F1245">
        <v>0.87190000000000001</v>
      </c>
    </row>
    <row r="1246" spans="1:6">
      <c r="A1246" t="s">
        <v>1090</v>
      </c>
      <c r="B1246" t="s">
        <v>2333</v>
      </c>
      <c r="C1246">
        <v>10.98</v>
      </c>
      <c r="D1246">
        <v>2.8500000000000001E-2</v>
      </c>
      <c r="E1246">
        <v>0.20050000000000001</v>
      </c>
      <c r="F1246">
        <v>0.87190000000000001</v>
      </c>
    </row>
    <row r="1247" spans="1:6">
      <c r="A1247" t="s">
        <v>1090</v>
      </c>
      <c r="B1247" t="s">
        <v>2334</v>
      </c>
      <c r="C1247">
        <v>10.98</v>
      </c>
      <c r="D1247">
        <v>2.8500000000000001E-2</v>
      </c>
      <c r="E1247">
        <v>0.20050000000000001</v>
      </c>
      <c r="F1247">
        <v>0.87190000000000001</v>
      </c>
    </row>
    <row r="1248" spans="1:6">
      <c r="A1248" t="s">
        <v>1090</v>
      </c>
      <c r="B1248" t="s">
        <v>2335</v>
      </c>
      <c r="C1248">
        <v>10.98</v>
      </c>
      <c r="D1248">
        <v>2.8500000000000001E-2</v>
      </c>
      <c r="E1248">
        <v>0.20050000000000001</v>
      </c>
      <c r="F1248">
        <v>0.87190000000000001</v>
      </c>
    </row>
    <row r="1249" spans="1:6">
      <c r="A1249" t="s">
        <v>1090</v>
      </c>
      <c r="B1249" t="s">
        <v>2336</v>
      </c>
      <c r="C1249">
        <v>10.98</v>
      </c>
      <c r="D1249">
        <v>2.8500000000000001E-2</v>
      </c>
      <c r="E1249">
        <v>0.20050000000000001</v>
      </c>
      <c r="F1249">
        <v>0.87190000000000001</v>
      </c>
    </row>
    <row r="1250" spans="1:6">
      <c r="A1250" t="s">
        <v>1090</v>
      </c>
      <c r="B1250" t="s">
        <v>2337</v>
      </c>
      <c r="C1250">
        <v>10.98</v>
      </c>
      <c r="D1250">
        <v>2.8500000000000001E-2</v>
      </c>
      <c r="E1250">
        <v>0.20050000000000001</v>
      </c>
      <c r="F1250">
        <v>0.87190000000000001</v>
      </c>
    </row>
    <row r="1251" spans="1:6">
      <c r="A1251" t="s">
        <v>1090</v>
      </c>
      <c r="B1251" t="s">
        <v>2338</v>
      </c>
      <c r="C1251">
        <v>10.98</v>
      </c>
      <c r="D1251">
        <v>2.8500000000000001E-2</v>
      </c>
      <c r="E1251">
        <v>0.20050000000000001</v>
      </c>
      <c r="F1251">
        <v>0.87190000000000001</v>
      </c>
    </row>
    <row r="1252" spans="1:6">
      <c r="A1252" t="s">
        <v>1090</v>
      </c>
      <c r="B1252" t="s">
        <v>2339</v>
      </c>
      <c r="C1252">
        <v>10.98</v>
      </c>
      <c r="D1252">
        <v>2.8500000000000001E-2</v>
      </c>
      <c r="E1252">
        <v>0.20050000000000001</v>
      </c>
      <c r="F1252">
        <v>0.87190000000000001</v>
      </c>
    </row>
    <row r="1253" spans="1:6">
      <c r="A1253" t="s">
        <v>1090</v>
      </c>
      <c r="B1253" t="s">
        <v>2340</v>
      </c>
      <c r="C1253">
        <v>10.98</v>
      </c>
      <c r="D1253">
        <v>2.8500000000000001E-2</v>
      </c>
      <c r="E1253">
        <v>0.20050000000000001</v>
      </c>
      <c r="F1253">
        <v>0.87190000000000001</v>
      </c>
    </row>
    <row r="1254" spans="1:6">
      <c r="A1254" t="s">
        <v>1090</v>
      </c>
      <c r="B1254" t="s">
        <v>2341</v>
      </c>
      <c r="C1254">
        <v>10.98</v>
      </c>
      <c r="D1254">
        <v>2.8500000000000001E-2</v>
      </c>
      <c r="E1254">
        <v>0.20050000000000001</v>
      </c>
      <c r="F1254">
        <v>0.87190000000000001</v>
      </c>
    </row>
    <row r="1255" spans="1:6">
      <c r="A1255" t="s">
        <v>1090</v>
      </c>
      <c r="B1255" t="s">
        <v>2342</v>
      </c>
      <c r="C1255">
        <v>10.98</v>
      </c>
      <c r="D1255">
        <v>2.8500000000000001E-2</v>
      </c>
      <c r="E1255">
        <v>0.20050000000000001</v>
      </c>
      <c r="F1255">
        <v>0.87190000000000001</v>
      </c>
    </row>
    <row r="1256" spans="1:6">
      <c r="A1256" t="s">
        <v>1090</v>
      </c>
      <c r="B1256" t="s">
        <v>2343</v>
      </c>
      <c r="C1256">
        <v>10.98</v>
      </c>
      <c r="D1256">
        <v>2.8500000000000001E-2</v>
      </c>
      <c r="E1256">
        <v>0.20050000000000001</v>
      </c>
      <c r="F1256">
        <v>0.87190000000000001</v>
      </c>
    </row>
    <row r="1257" spans="1:6">
      <c r="A1257" t="s">
        <v>1090</v>
      </c>
      <c r="B1257" t="s">
        <v>2344</v>
      </c>
      <c r="C1257">
        <v>10.98</v>
      </c>
      <c r="D1257">
        <v>2.8500000000000001E-2</v>
      </c>
      <c r="E1257">
        <v>0.20050000000000001</v>
      </c>
      <c r="F1257">
        <v>0.87190000000000001</v>
      </c>
    </row>
    <row r="1258" spans="1:6">
      <c r="A1258" t="s">
        <v>1090</v>
      </c>
      <c r="B1258" t="s">
        <v>2345</v>
      </c>
      <c r="C1258">
        <v>10.98</v>
      </c>
      <c r="D1258">
        <v>2.8500000000000001E-2</v>
      </c>
      <c r="E1258">
        <v>0.20050000000000001</v>
      </c>
      <c r="F1258">
        <v>0.87190000000000001</v>
      </c>
    </row>
    <row r="1259" spans="1:6">
      <c r="A1259" t="s">
        <v>1090</v>
      </c>
      <c r="B1259" t="s">
        <v>2346</v>
      </c>
      <c r="C1259">
        <v>10.98</v>
      </c>
      <c r="D1259">
        <v>2.8500000000000001E-2</v>
      </c>
      <c r="E1259">
        <v>0.20050000000000001</v>
      </c>
      <c r="F1259">
        <v>0.87190000000000001</v>
      </c>
    </row>
    <row r="1260" spans="1:6">
      <c r="A1260" t="s">
        <v>1090</v>
      </c>
      <c r="B1260" t="s">
        <v>2347</v>
      </c>
      <c r="C1260">
        <v>10.98</v>
      </c>
      <c r="D1260">
        <v>2.8500000000000001E-2</v>
      </c>
      <c r="E1260">
        <v>0.20050000000000001</v>
      </c>
      <c r="F1260">
        <v>0.87190000000000001</v>
      </c>
    </row>
    <row r="1261" spans="1:6">
      <c r="A1261" t="s">
        <v>1090</v>
      </c>
      <c r="B1261" t="s">
        <v>2348</v>
      </c>
      <c r="C1261">
        <v>10.98</v>
      </c>
      <c r="D1261">
        <v>2.8500000000000001E-2</v>
      </c>
      <c r="E1261">
        <v>0.20050000000000001</v>
      </c>
      <c r="F1261">
        <v>0.87190000000000001</v>
      </c>
    </row>
    <row r="1262" spans="1:6">
      <c r="A1262" t="s">
        <v>1090</v>
      </c>
      <c r="B1262" t="s">
        <v>2349</v>
      </c>
      <c r="C1262">
        <v>10.98</v>
      </c>
      <c r="D1262">
        <v>2.8500000000000001E-2</v>
      </c>
      <c r="E1262">
        <v>0.20050000000000001</v>
      </c>
      <c r="F1262">
        <v>0.87190000000000001</v>
      </c>
    </row>
    <row r="1263" spans="1:6">
      <c r="A1263" t="s">
        <v>1090</v>
      </c>
      <c r="B1263" t="s">
        <v>2350</v>
      </c>
      <c r="C1263">
        <v>10.98</v>
      </c>
      <c r="D1263">
        <v>2.8500000000000001E-2</v>
      </c>
      <c r="E1263">
        <v>0.20050000000000001</v>
      </c>
      <c r="F1263">
        <v>0.87190000000000001</v>
      </c>
    </row>
    <row r="1264" spans="1:6">
      <c r="A1264" t="s">
        <v>1090</v>
      </c>
      <c r="B1264" t="s">
        <v>2351</v>
      </c>
      <c r="C1264">
        <v>10.98</v>
      </c>
      <c r="D1264">
        <v>2.8500000000000001E-2</v>
      </c>
      <c r="E1264">
        <v>0.20050000000000001</v>
      </c>
      <c r="F1264">
        <v>0.87190000000000001</v>
      </c>
    </row>
    <row r="1265" spans="1:6">
      <c r="A1265" t="s">
        <v>1090</v>
      </c>
      <c r="B1265" t="s">
        <v>2352</v>
      </c>
      <c r="C1265">
        <v>10.98</v>
      </c>
      <c r="D1265">
        <v>2.8500000000000001E-2</v>
      </c>
      <c r="E1265">
        <v>0.20050000000000001</v>
      </c>
      <c r="F1265">
        <v>0.87190000000000001</v>
      </c>
    </row>
    <row r="1266" spans="1:6">
      <c r="A1266" t="s">
        <v>1090</v>
      </c>
      <c r="B1266" t="s">
        <v>2353</v>
      </c>
      <c r="C1266">
        <v>10.98</v>
      </c>
      <c r="D1266">
        <v>2.8500000000000001E-2</v>
      </c>
      <c r="E1266">
        <v>0.20050000000000001</v>
      </c>
      <c r="F1266">
        <v>0.87190000000000001</v>
      </c>
    </row>
    <row r="1267" spans="1:6">
      <c r="A1267" t="s">
        <v>1090</v>
      </c>
      <c r="B1267" t="s">
        <v>2354</v>
      </c>
      <c r="C1267">
        <v>10.98</v>
      </c>
      <c r="D1267">
        <v>2.8500000000000001E-2</v>
      </c>
      <c r="E1267">
        <v>0.20050000000000001</v>
      </c>
      <c r="F1267">
        <v>0.87190000000000001</v>
      </c>
    </row>
    <row r="1268" spans="1:6">
      <c r="A1268" t="s">
        <v>1090</v>
      </c>
      <c r="B1268" t="s">
        <v>2355</v>
      </c>
      <c r="C1268">
        <v>10.98</v>
      </c>
      <c r="D1268">
        <v>2.8500000000000001E-2</v>
      </c>
      <c r="E1268">
        <v>0.20050000000000001</v>
      </c>
      <c r="F1268">
        <v>0.87190000000000001</v>
      </c>
    </row>
    <row r="1269" spans="1:6">
      <c r="A1269" t="s">
        <v>1090</v>
      </c>
      <c r="B1269" t="s">
        <v>2356</v>
      </c>
      <c r="C1269">
        <v>10.98</v>
      </c>
      <c r="D1269">
        <v>2.8500000000000001E-2</v>
      </c>
      <c r="E1269">
        <v>0.20050000000000001</v>
      </c>
      <c r="F1269">
        <v>0.87190000000000001</v>
      </c>
    </row>
    <row r="1270" spans="1:6">
      <c r="A1270" t="s">
        <v>1090</v>
      </c>
      <c r="B1270" t="s">
        <v>2357</v>
      </c>
      <c r="C1270">
        <v>10.98</v>
      </c>
      <c r="D1270">
        <v>2.8500000000000001E-2</v>
      </c>
      <c r="E1270">
        <v>0.20050000000000001</v>
      </c>
      <c r="F1270">
        <v>0.87190000000000001</v>
      </c>
    </row>
    <row r="1271" spans="1:6">
      <c r="A1271" t="s">
        <v>1090</v>
      </c>
      <c r="B1271" t="s">
        <v>2358</v>
      </c>
      <c r="C1271">
        <v>10.98</v>
      </c>
      <c r="D1271">
        <v>2.8500000000000001E-2</v>
      </c>
      <c r="E1271">
        <v>0.20050000000000001</v>
      </c>
      <c r="F1271">
        <v>0.87190000000000001</v>
      </c>
    </row>
    <row r="1272" spans="1:6">
      <c r="A1272" t="s">
        <v>1090</v>
      </c>
      <c r="B1272" t="s">
        <v>2359</v>
      </c>
      <c r="C1272">
        <v>10.98</v>
      </c>
      <c r="D1272">
        <v>2.8500000000000001E-2</v>
      </c>
      <c r="E1272">
        <v>0.20050000000000001</v>
      </c>
      <c r="F1272">
        <v>0.87190000000000001</v>
      </c>
    </row>
    <row r="1273" spans="1:6">
      <c r="A1273" t="s">
        <v>1090</v>
      </c>
      <c r="B1273" t="s">
        <v>2360</v>
      </c>
      <c r="C1273">
        <v>10.98</v>
      </c>
      <c r="D1273">
        <v>2.8500000000000001E-2</v>
      </c>
      <c r="E1273">
        <v>0.20050000000000001</v>
      </c>
      <c r="F1273">
        <v>0.87190000000000001</v>
      </c>
    </row>
    <row r="1274" spans="1:6">
      <c r="A1274" t="s">
        <v>1090</v>
      </c>
      <c r="B1274" t="s">
        <v>2361</v>
      </c>
      <c r="C1274">
        <v>10.98</v>
      </c>
      <c r="D1274">
        <v>2.8500000000000001E-2</v>
      </c>
      <c r="E1274">
        <v>0.20050000000000001</v>
      </c>
      <c r="F1274">
        <v>0.87190000000000001</v>
      </c>
    </row>
    <row r="1275" spans="1:6">
      <c r="A1275" t="s">
        <v>1090</v>
      </c>
      <c r="B1275" t="s">
        <v>2362</v>
      </c>
      <c r="C1275">
        <v>10.98</v>
      </c>
      <c r="D1275">
        <v>2.8500000000000001E-2</v>
      </c>
      <c r="E1275">
        <v>0.20050000000000001</v>
      </c>
      <c r="F1275">
        <v>0.87190000000000001</v>
      </c>
    </row>
    <row r="1276" spans="1:6">
      <c r="A1276" t="s">
        <v>1090</v>
      </c>
      <c r="B1276" t="s">
        <v>2363</v>
      </c>
      <c r="C1276">
        <v>10.98</v>
      </c>
      <c r="D1276">
        <v>2.8500000000000001E-2</v>
      </c>
      <c r="E1276">
        <v>0.20050000000000001</v>
      </c>
      <c r="F1276">
        <v>0.87190000000000001</v>
      </c>
    </row>
    <row r="1277" spans="1:6">
      <c r="A1277" t="s">
        <v>1090</v>
      </c>
      <c r="B1277" t="s">
        <v>2364</v>
      </c>
      <c r="C1277">
        <v>10.98</v>
      </c>
      <c r="D1277">
        <v>2.8500000000000001E-2</v>
      </c>
      <c r="E1277">
        <v>0.20050000000000001</v>
      </c>
      <c r="F1277">
        <v>0.87190000000000001</v>
      </c>
    </row>
    <row r="1278" spans="1:6">
      <c r="A1278" t="s">
        <v>1090</v>
      </c>
      <c r="B1278" t="s">
        <v>2365</v>
      </c>
      <c r="C1278">
        <v>10.98</v>
      </c>
      <c r="D1278">
        <v>2.8500000000000001E-2</v>
      </c>
      <c r="E1278">
        <v>0.20050000000000001</v>
      </c>
      <c r="F1278">
        <v>0.87190000000000001</v>
      </c>
    </row>
    <row r="1279" spans="1:6">
      <c r="A1279" t="s">
        <v>1090</v>
      </c>
      <c r="B1279" t="s">
        <v>2366</v>
      </c>
      <c r="C1279">
        <v>10.98</v>
      </c>
      <c r="D1279">
        <v>2.8500000000000001E-2</v>
      </c>
      <c r="E1279">
        <v>0.20050000000000001</v>
      </c>
      <c r="F1279">
        <v>0.87190000000000001</v>
      </c>
    </row>
    <row r="1280" spans="1:6">
      <c r="A1280" t="s">
        <v>1090</v>
      </c>
      <c r="B1280" t="s">
        <v>2367</v>
      </c>
      <c r="C1280">
        <v>10.98</v>
      </c>
      <c r="D1280">
        <v>2.8500000000000001E-2</v>
      </c>
      <c r="E1280">
        <v>0.20050000000000001</v>
      </c>
      <c r="F1280">
        <v>0.87190000000000001</v>
      </c>
    </row>
    <row r="1281" spans="1:6">
      <c r="A1281" t="s">
        <v>1090</v>
      </c>
      <c r="B1281" t="s">
        <v>2368</v>
      </c>
      <c r="C1281">
        <v>10.98</v>
      </c>
      <c r="D1281">
        <v>2.8500000000000001E-2</v>
      </c>
      <c r="E1281">
        <v>0.20050000000000001</v>
      </c>
      <c r="F1281">
        <v>0.87190000000000001</v>
      </c>
    </row>
    <row r="1282" spans="1:6">
      <c r="A1282" t="s">
        <v>1090</v>
      </c>
      <c r="B1282" t="s">
        <v>2369</v>
      </c>
      <c r="C1282">
        <v>10.98</v>
      </c>
      <c r="D1282">
        <v>2.8500000000000001E-2</v>
      </c>
      <c r="E1282">
        <v>0.20050000000000001</v>
      </c>
      <c r="F1282">
        <v>0.87190000000000001</v>
      </c>
    </row>
    <row r="1283" spans="1:6">
      <c r="A1283" t="s">
        <v>1090</v>
      </c>
      <c r="B1283" t="s">
        <v>2370</v>
      </c>
      <c r="C1283">
        <v>10.98</v>
      </c>
      <c r="D1283">
        <v>2.8500000000000001E-2</v>
      </c>
      <c r="E1283">
        <v>0.20050000000000001</v>
      </c>
      <c r="F1283">
        <v>0.87190000000000001</v>
      </c>
    </row>
    <row r="1284" spans="1:6">
      <c r="A1284" t="s">
        <v>1090</v>
      </c>
      <c r="B1284" t="s">
        <v>2371</v>
      </c>
      <c r="C1284">
        <v>10.98</v>
      </c>
      <c r="D1284">
        <v>2.8500000000000001E-2</v>
      </c>
      <c r="E1284">
        <v>0.20050000000000001</v>
      </c>
      <c r="F1284">
        <v>0.87190000000000001</v>
      </c>
    </row>
    <row r="1285" spans="1:6">
      <c r="A1285" t="s">
        <v>1090</v>
      </c>
      <c r="B1285" t="s">
        <v>2372</v>
      </c>
      <c r="C1285">
        <v>10.98</v>
      </c>
      <c r="D1285">
        <v>2.8500000000000001E-2</v>
      </c>
      <c r="E1285">
        <v>0.20050000000000001</v>
      </c>
      <c r="F1285">
        <v>0.87190000000000001</v>
      </c>
    </row>
    <row r="1286" spans="1:6">
      <c r="A1286" t="s">
        <v>1090</v>
      </c>
      <c r="B1286" t="s">
        <v>2373</v>
      </c>
      <c r="C1286">
        <v>10.98</v>
      </c>
      <c r="D1286">
        <v>2.8500000000000001E-2</v>
      </c>
      <c r="E1286">
        <v>0.20050000000000001</v>
      </c>
      <c r="F1286">
        <v>0.87190000000000001</v>
      </c>
    </row>
    <row r="1287" spans="1:6">
      <c r="A1287" t="s">
        <v>1090</v>
      </c>
      <c r="B1287" t="s">
        <v>2374</v>
      </c>
      <c r="C1287">
        <v>10.98</v>
      </c>
      <c r="D1287">
        <v>2.8500000000000001E-2</v>
      </c>
      <c r="E1287">
        <v>0.20050000000000001</v>
      </c>
      <c r="F1287">
        <v>0.87190000000000001</v>
      </c>
    </row>
    <row r="1288" spans="1:6">
      <c r="A1288" t="s">
        <v>1090</v>
      </c>
      <c r="B1288" t="s">
        <v>2375</v>
      </c>
      <c r="C1288">
        <v>10.98</v>
      </c>
      <c r="D1288">
        <v>2.8500000000000001E-2</v>
      </c>
      <c r="E1288">
        <v>0.20050000000000001</v>
      </c>
      <c r="F1288">
        <v>0.87190000000000001</v>
      </c>
    </row>
    <row r="1289" spans="1:6">
      <c r="A1289" t="s">
        <v>1090</v>
      </c>
      <c r="B1289" t="s">
        <v>2376</v>
      </c>
      <c r="C1289">
        <v>10.98</v>
      </c>
      <c r="D1289">
        <v>2.8500000000000001E-2</v>
      </c>
      <c r="E1289">
        <v>0.20050000000000001</v>
      </c>
      <c r="F1289">
        <v>0.87190000000000001</v>
      </c>
    </row>
    <row r="1290" spans="1:6">
      <c r="A1290" t="s">
        <v>1090</v>
      </c>
      <c r="B1290" t="s">
        <v>2377</v>
      </c>
      <c r="C1290">
        <v>10.98</v>
      </c>
      <c r="D1290">
        <v>2.8500000000000001E-2</v>
      </c>
      <c r="E1290">
        <v>0.20050000000000001</v>
      </c>
      <c r="F1290">
        <v>0.87190000000000001</v>
      </c>
    </row>
    <row r="1291" spans="1:6">
      <c r="A1291" t="s">
        <v>1090</v>
      </c>
      <c r="B1291" t="s">
        <v>2378</v>
      </c>
      <c r="C1291">
        <v>10.98</v>
      </c>
      <c r="D1291">
        <v>2.8500000000000001E-2</v>
      </c>
      <c r="E1291">
        <v>0.20050000000000001</v>
      </c>
      <c r="F1291">
        <v>0.87190000000000001</v>
      </c>
    </row>
    <row r="1292" spans="1:6">
      <c r="A1292" t="s">
        <v>1090</v>
      </c>
      <c r="B1292" t="s">
        <v>2379</v>
      </c>
      <c r="C1292">
        <v>10.98</v>
      </c>
      <c r="D1292">
        <v>2.8500000000000001E-2</v>
      </c>
      <c r="E1292">
        <v>0.20050000000000001</v>
      </c>
      <c r="F1292">
        <v>0.87190000000000001</v>
      </c>
    </row>
    <row r="1293" spans="1:6">
      <c r="A1293" t="s">
        <v>1090</v>
      </c>
      <c r="B1293" t="s">
        <v>2380</v>
      </c>
      <c r="C1293">
        <v>10.98</v>
      </c>
      <c r="D1293">
        <v>2.8500000000000001E-2</v>
      </c>
      <c r="E1293">
        <v>0.20050000000000001</v>
      </c>
      <c r="F1293">
        <v>0.87190000000000001</v>
      </c>
    </row>
    <row r="1294" spans="1:6">
      <c r="A1294" t="s">
        <v>1090</v>
      </c>
      <c r="B1294" t="s">
        <v>2381</v>
      </c>
      <c r="C1294">
        <v>10.98</v>
      </c>
      <c r="D1294">
        <v>2.8500000000000001E-2</v>
      </c>
      <c r="E1294">
        <v>0.20050000000000001</v>
      </c>
      <c r="F1294">
        <v>0.87190000000000001</v>
      </c>
    </row>
    <row r="1295" spans="1:6">
      <c r="A1295" t="s">
        <v>1090</v>
      </c>
      <c r="B1295" t="s">
        <v>2382</v>
      </c>
      <c r="C1295">
        <v>10.98</v>
      </c>
      <c r="D1295">
        <v>2.8500000000000001E-2</v>
      </c>
      <c r="E1295">
        <v>0.20050000000000001</v>
      </c>
      <c r="F1295">
        <v>0.87190000000000001</v>
      </c>
    </row>
    <row r="1296" spans="1:6">
      <c r="A1296" t="s">
        <v>1090</v>
      </c>
      <c r="B1296" t="s">
        <v>2383</v>
      </c>
      <c r="C1296">
        <v>10.98</v>
      </c>
      <c r="D1296">
        <v>2.8500000000000001E-2</v>
      </c>
      <c r="E1296">
        <v>0.20050000000000001</v>
      </c>
      <c r="F1296">
        <v>0.87190000000000001</v>
      </c>
    </row>
    <row r="1297" spans="1:6">
      <c r="A1297" t="s">
        <v>1090</v>
      </c>
      <c r="B1297" t="s">
        <v>2384</v>
      </c>
      <c r="C1297">
        <v>10.98</v>
      </c>
      <c r="D1297">
        <v>2.8500000000000001E-2</v>
      </c>
      <c r="E1297">
        <v>0.20050000000000001</v>
      </c>
      <c r="F1297">
        <v>0.87190000000000001</v>
      </c>
    </row>
    <row r="1298" spans="1:6">
      <c r="A1298" t="s">
        <v>1090</v>
      </c>
      <c r="B1298" t="s">
        <v>2385</v>
      </c>
      <c r="C1298">
        <v>10.98</v>
      </c>
      <c r="D1298">
        <v>2.8500000000000001E-2</v>
      </c>
      <c r="E1298">
        <v>0.20050000000000001</v>
      </c>
      <c r="F1298">
        <v>0.87190000000000001</v>
      </c>
    </row>
    <row r="1299" spans="1:6">
      <c r="A1299" t="s">
        <v>1090</v>
      </c>
      <c r="B1299" t="s">
        <v>2386</v>
      </c>
      <c r="C1299">
        <v>10.98</v>
      </c>
      <c r="D1299">
        <v>2.8500000000000001E-2</v>
      </c>
      <c r="E1299">
        <v>0.20050000000000001</v>
      </c>
      <c r="F1299">
        <v>0.87190000000000001</v>
      </c>
    </row>
    <row r="1300" spans="1:6">
      <c r="A1300" t="s">
        <v>1090</v>
      </c>
      <c r="B1300" t="s">
        <v>2387</v>
      </c>
      <c r="C1300">
        <v>10.98</v>
      </c>
      <c r="D1300">
        <v>2.8500000000000001E-2</v>
      </c>
      <c r="E1300">
        <v>0.20050000000000001</v>
      </c>
      <c r="F1300">
        <v>0.87190000000000001</v>
      </c>
    </row>
    <row r="1301" spans="1:6">
      <c r="A1301" t="s">
        <v>1090</v>
      </c>
      <c r="B1301" t="s">
        <v>2388</v>
      </c>
      <c r="C1301">
        <v>10.98</v>
      </c>
      <c r="D1301">
        <v>2.8500000000000001E-2</v>
      </c>
      <c r="E1301">
        <v>0.20050000000000001</v>
      </c>
      <c r="F1301">
        <v>0.87190000000000001</v>
      </c>
    </row>
    <row r="1302" spans="1:6">
      <c r="A1302" t="s">
        <v>1090</v>
      </c>
      <c r="B1302" t="s">
        <v>2389</v>
      </c>
      <c r="C1302">
        <v>10.98</v>
      </c>
      <c r="D1302">
        <v>2.8500000000000001E-2</v>
      </c>
      <c r="E1302">
        <v>0.20050000000000001</v>
      </c>
      <c r="F1302">
        <v>0.87190000000000001</v>
      </c>
    </row>
    <row r="1303" spans="1:6">
      <c r="A1303" t="s">
        <v>1090</v>
      </c>
      <c r="B1303" t="s">
        <v>2390</v>
      </c>
      <c r="C1303">
        <v>10.98</v>
      </c>
      <c r="D1303">
        <v>2.8500000000000001E-2</v>
      </c>
      <c r="E1303">
        <v>0.20050000000000001</v>
      </c>
      <c r="F1303">
        <v>0.87190000000000001</v>
      </c>
    </row>
    <row r="1304" spans="1:6">
      <c r="A1304" t="s">
        <v>1090</v>
      </c>
      <c r="B1304" t="s">
        <v>2391</v>
      </c>
      <c r="C1304">
        <v>10.98</v>
      </c>
      <c r="D1304">
        <v>2.8500000000000001E-2</v>
      </c>
      <c r="E1304">
        <v>0.20050000000000001</v>
      </c>
      <c r="F1304">
        <v>0.87190000000000001</v>
      </c>
    </row>
    <row r="1305" spans="1:6">
      <c r="A1305" t="s">
        <v>1090</v>
      </c>
      <c r="B1305" t="s">
        <v>2392</v>
      </c>
      <c r="C1305">
        <v>10.98</v>
      </c>
      <c r="D1305">
        <v>2.8500000000000001E-2</v>
      </c>
      <c r="E1305">
        <v>0.20050000000000001</v>
      </c>
      <c r="F1305">
        <v>0.87190000000000001</v>
      </c>
    </row>
    <row r="1306" spans="1:6">
      <c r="A1306" t="s">
        <v>1090</v>
      </c>
      <c r="B1306" t="s">
        <v>2393</v>
      </c>
      <c r="C1306">
        <v>10.98</v>
      </c>
      <c r="D1306">
        <v>2.8500000000000001E-2</v>
      </c>
      <c r="E1306">
        <v>0.20050000000000001</v>
      </c>
      <c r="F1306">
        <v>0.87190000000000001</v>
      </c>
    </row>
    <row r="1307" spans="1:6">
      <c r="A1307" t="s">
        <v>1090</v>
      </c>
      <c r="B1307" t="s">
        <v>2394</v>
      </c>
      <c r="C1307">
        <v>10.98</v>
      </c>
      <c r="D1307">
        <v>2.8500000000000001E-2</v>
      </c>
      <c r="E1307">
        <v>0.20050000000000001</v>
      </c>
      <c r="F1307">
        <v>0.87190000000000001</v>
      </c>
    </row>
    <row r="1308" spans="1:6">
      <c r="A1308" t="s">
        <v>1090</v>
      </c>
      <c r="B1308" t="s">
        <v>2395</v>
      </c>
      <c r="C1308">
        <v>10.98</v>
      </c>
      <c r="D1308">
        <v>2.8500000000000001E-2</v>
      </c>
      <c r="E1308">
        <v>0.20050000000000001</v>
      </c>
      <c r="F1308">
        <v>0.87190000000000001</v>
      </c>
    </row>
    <row r="1309" spans="1:6">
      <c r="A1309" t="s">
        <v>1090</v>
      </c>
      <c r="B1309" t="s">
        <v>2396</v>
      </c>
      <c r="C1309">
        <v>10.98</v>
      </c>
      <c r="D1309">
        <v>2.8500000000000001E-2</v>
      </c>
      <c r="E1309">
        <v>0.20050000000000001</v>
      </c>
      <c r="F1309">
        <v>0.87190000000000001</v>
      </c>
    </row>
    <row r="1310" spans="1:6">
      <c r="A1310" t="s">
        <v>1090</v>
      </c>
      <c r="B1310" t="s">
        <v>2397</v>
      </c>
      <c r="C1310">
        <v>10.98</v>
      </c>
      <c r="D1310">
        <v>2.8500000000000001E-2</v>
      </c>
      <c r="E1310">
        <v>0.20050000000000001</v>
      </c>
      <c r="F1310">
        <v>0.87190000000000001</v>
      </c>
    </row>
    <row r="1311" spans="1:6">
      <c r="A1311" t="s">
        <v>1090</v>
      </c>
      <c r="B1311" t="s">
        <v>2398</v>
      </c>
      <c r="C1311">
        <v>10.98</v>
      </c>
      <c r="D1311">
        <v>2.8500000000000001E-2</v>
      </c>
      <c r="E1311">
        <v>0.20050000000000001</v>
      </c>
      <c r="F1311">
        <v>0.87190000000000001</v>
      </c>
    </row>
    <row r="1312" spans="1:6">
      <c r="A1312" t="s">
        <v>1090</v>
      </c>
      <c r="B1312" t="s">
        <v>2399</v>
      </c>
      <c r="C1312">
        <v>10.98</v>
      </c>
      <c r="D1312">
        <v>2.8500000000000001E-2</v>
      </c>
      <c r="E1312">
        <v>0.20050000000000001</v>
      </c>
      <c r="F1312">
        <v>0.87190000000000001</v>
      </c>
    </row>
    <row r="1313" spans="1:6">
      <c r="A1313" t="s">
        <v>1090</v>
      </c>
      <c r="B1313" t="s">
        <v>2400</v>
      </c>
      <c r="C1313">
        <v>10.98</v>
      </c>
      <c r="D1313">
        <v>2.8500000000000001E-2</v>
      </c>
      <c r="E1313">
        <v>0.20050000000000001</v>
      </c>
      <c r="F1313">
        <v>0.87190000000000001</v>
      </c>
    </row>
    <row r="1314" spans="1:6">
      <c r="A1314" t="s">
        <v>1090</v>
      </c>
      <c r="B1314" t="s">
        <v>2401</v>
      </c>
      <c r="C1314">
        <v>10.98</v>
      </c>
      <c r="D1314">
        <v>2.8500000000000001E-2</v>
      </c>
      <c r="E1314">
        <v>0.20050000000000001</v>
      </c>
      <c r="F1314">
        <v>0.87190000000000001</v>
      </c>
    </row>
    <row r="1315" spans="1:6">
      <c r="A1315" t="s">
        <v>1090</v>
      </c>
      <c r="B1315" t="s">
        <v>2402</v>
      </c>
      <c r="C1315">
        <v>10.98</v>
      </c>
      <c r="D1315">
        <v>2.8500000000000001E-2</v>
      </c>
      <c r="E1315">
        <v>0.20050000000000001</v>
      </c>
      <c r="F1315">
        <v>0.87190000000000001</v>
      </c>
    </row>
    <row r="1316" spans="1:6">
      <c r="A1316" t="s">
        <v>1090</v>
      </c>
      <c r="B1316" t="s">
        <v>2403</v>
      </c>
      <c r="C1316">
        <v>10.98</v>
      </c>
      <c r="D1316">
        <v>2.8500000000000001E-2</v>
      </c>
      <c r="E1316">
        <v>0.20050000000000001</v>
      </c>
      <c r="F1316">
        <v>0.87190000000000001</v>
      </c>
    </row>
    <row r="1317" spans="1:6">
      <c r="A1317" t="s">
        <v>1090</v>
      </c>
      <c r="B1317" t="s">
        <v>2404</v>
      </c>
      <c r="C1317">
        <v>10.98</v>
      </c>
      <c r="D1317">
        <v>2.8500000000000001E-2</v>
      </c>
      <c r="E1317">
        <v>0.20050000000000001</v>
      </c>
      <c r="F1317">
        <v>0.87190000000000001</v>
      </c>
    </row>
    <row r="1318" spans="1:6">
      <c r="A1318" t="s">
        <v>1090</v>
      </c>
      <c r="B1318" t="s">
        <v>2405</v>
      </c>
      <c r="C1318">
        <v>10.98</v>
      </c>
      <c r="D1318">
        <v>2.8500000000000001E-2</v>
      </c>
      <c r="E1318">
        <v>0.20050000000000001</v>
      </c>
      <c r="F1318">
        <v>0.87190000000000001</v>
      </c>
    </row>
    <row r="1319" spans="1:6">
      <c r="A1319" t="s">
        <v>1090</v>
      </c>
      <c r="B1319" t="s">
        <v>2406</v>
      </c>
      <c r="C1319">
        <v>10.98</v>
      </c>
      <c r="D1319">
        <v>2.8500000000000001E-2</v>
      </c>
      <c r="E1319">
        <v>0.20050000000000001</v>
      </c>
      <c r="F1319">
        <v>0.87190000000000001</v>
      </c>
    </row>
    <row r="1320" spans="1:6">
      <c r="A1320" t="s">
        <v>1090</v>
      </c>
      <c r="B1320" t="s">
        <v>2407</v>
      </c>
      <c r="C1320">
        <v>10.98</v>
      </c>
      <c r="D1320">
        <v>2.8500000000000001E-2</v>
      </c>
      <c r="E1320">
        <v>0.20050000000000001</v>
      </c>
      <c r="F1320">
        <v>0.87190000000000001</v>
      </c>
    </row>
    <row r="1321" spans="1:6">
      <c r="A1321" t="s">
        <v>1090</v>
      </c>
      <c r="B1321" t="s">
        <v>2408</v>
      </c>
      <c r="C1321">
        <v>10.98</v>
      </c>
      <c r="D1321">
        <v>2.8500000000000001E-2</v>
      </c>
      <c r="E1321">
        <v>0.20050000000000001</v>
      </c>
      <c r="F1321">
        <v>0.87190000000000001</v>
      </c>
    </row>
    <row r="1322" spans="1:6">
      <c r="A1322" t="s">
        <v>1090</v>
      </c>
      <c r="B1322" t="s">
        <v>2409</v>
      </c>
      <c r="C1322">
        <v>10.98</v>
      </c>
      <c r="D1322">
        <v>2.8500000000000001E-2</v>
      </c>
      <c r="E1322">
        <v>0.20050000000000001</v>
      </c>
      <c r="F1322">
        <v>0.87190000000000001</v>
      </c>
    </row>
    <row r="1323" spans="1:6">
      <c r="A1323" t="s">
        <v>1090</v>
      </c>
      <c r="B1323" t="s">
        <v>2410</v>
      </c>
      <c r="C1323">
        <v>10.98</v>
      </c>
      <c r="D1323">
        <v>2.8500000000000001E-2</v>
      </c>
      <c r="E1323">
        <v>0.20050000000000001</v>
      </c>
      <c r="F1323">
        <v>0.87190000000000001</v>
      </c>
    </row>
    <row r="1324" spans="1:6">
      <c r="A1324" t="s">
        <v>1090</v>
      </c>
      <c r="B1324" t="s">
        <v>2411</v>
      </c>
      <c r="C1324">
        <v>10.98</v>
      </c>
      <c r="D1324">
        <v>2.8500000000000001E-2</v>
      </c>
      <c r="E1324">
        <v>0.20050000000000001</v>
      </c>
      <c r="F1324">
        <v>0.87190000000000001</v>
      </c>
    </row>
    <row r="1325" spans="1:6">
      <c r="A1325" t="s">
        <v>1090</v>
      </c>
      <c r="B1325" t="s">
        <v>2412</v>
      </c>
      <c r="C1325">
        <v>10.98</v>
      </c>
      <c r="D1325">
        <v>2.8500000000000001E-2</v>
      </c>
      <c r="E1325">
        <v>0.20050000000000001</v>
      </c>
      <c r="F1325">
        <v>0.87190000000000001</v>
      </c>
    </row>
    <row r="1326" spans="1:6">
      <c r="A1326" t="s">
        <v>1090</v>
      </c>
      <c r="B1326" t="s">
        <v>2413</v>
      </c>
      <c r="C1326">
        <v>10.98</v>
      </c>
      <c r="D1326">
        <v>2.8500000000000001E-2</v>
      </c>
      <c r="E1326">
        <v>0.20050000000000001</v>
      </c>
      <c r="F1326">
        <v>0.87190000000000001</v>
      </c>
    </row>
    <row r="1327" spans="1:6">
      <c r="A1327" t="s">
        <v>1090</v>
      </c>
      <c r="B1327" t="s">
        <v>2414</v>
      </c>
      <c r="C1327">
        <v>10.98</v>
      </c>
      <c r="D1327">
        <v>2.8500000000000001E-2</v>
      </c>
      <c r="E1327">
        <v>0.20050000000000001</v>
      </c>
      <c r="F1327">
        <v>0.87190000000000001</v>
      </c>
    </row>
    <row r="1328" spans="1:6">
      <c r="A1328" t="s">
        <v>1090</v>
      </c>
      <c r="B1328" t="s">
        <v>2415</v>
      </c>
      <c r="C1328">
        <v>10.98</v>
      </c>
      <c r="D1328">
        <v>2.8500000000000001E-2</v>
      </c>
      <c r="E1328">
        <v>0.20050000000000001</v>
      </c>
      <c r="F1328">
        <v>0.87190000000000001</v>
      </c>
    </row>
    <row r="1329" spans="1:6">
      <c r="A1329" t="s">
        <v>1090</v>
      </c>
      <c r="B1329" t="s">
        <v>2416</v>
      </c>
      <c r="C1329">
        <v>10.98</v>
      </c>
      <c r="D1329">
        <v>2.8500000000000001E-2</v>
      </c>
      <c r="E1329">
        <v>0.20050000000000001</v>
      </c>
      <c r="F1329">
        <v>0.87190000000000001</v>
      </c>
    </row>
    <row r="1330" spans="1:6">
      <c r="A1330" t="s">
        <v>1090</v>
      </c>
      <c r="B1330" t="s">
        <v>2417</v>
      </c>
      <c r="C1330">
        <v>10.98</v>
      </c>
      <c r="D1330">
        <v>2.8500000000000001E-2</v>
      </c>
      <c r="E1330">
        <v>0.20050000000000001</v>
      </c>
      <c r="F1330">
        <v>0.87190000000000001</v>
      </c>
    </row>
    <row r="1331" spans="1:6">
      <c r="A1331" t="s">
        <v>1090</v>
      </c>
      <c r="B1331" t="s">
        <v>2418</v>
      </c>
      <c r="C1331">
        <v>10.98</v>
      </c>
      <c r="D1331">
        <v>2.8500000000000001E-2</v>
      </c>
      <c r="E1331">
        <v>0.20050000000000001</v>
      </c>
      <c r="F1331">
        <v>0.87190000000000001</v>
      </c>
    </row>
    <row r="1332" spans="1:6">
      <c r="A1332" t="s">
        <v>1090</v>
      </c>
      <c r="B1332" t="s">
        <v>2419</v>
      </c>
      <c r="C1332">
        <v>10.98</v>
      </c>
      <c r="D1332">
        <v>2.8500000000000001E-2</v>
      </c>
      <c r="E1332">
        <v>0.20050000000000001</v>
      </c>
      <c r="F1332">
        <v>0.87190000000000001</v>
      </c>
    </row>
    <row r="1333" spans="1:6">
      <c r="A1333" t="s">
        <v>1090</v>
      </c>
      <c r="B1333" t="s">
        <v>2420</v>
      </c>
      <c r="C1333">
        <v>10.98</v>
      </c>
      <c r="D1333">
        <v>2.8500000000000001E-2</v>
      </c>
      <c r="E1333">
        <v>0.20050000000000001</v>
      </c>
      <c r="F1333">
        <v>0.87190000000000001</v>
      </c>
    </row>
    <row r="1334" spans="1:6">
      <c r="A1334" t="s">
        <v>1090</v>
      </c>
      <c r="B1334" t="s">
        <v>2421</v>
      </c>
      <c r="C1334">
        <v>10.98</v>
      </c>
      <c r="D1334">
        <v>2.8500000000000001E-2</v>
      </c>
      <c r="E1334">
        <v>0.20050000000000001</v>
      </c>
      <c r="F1334">
        <v>0.87190000000000001</v>
      </c>
    </row>
    <row r="1335" spans="1:6">
      <c r="A1335" t="s">
        <v>1090</v>
      </c>
      <c r="B1335" t="s">
        <v>2422</v>
      </c>
      <c r="C1335">
        <v>10.98</v>
      </c>
      <c r="D1335">
        <v>2.8500000000000001E-2</v>
      </c>
      <c r="E1335">
        <v>0.20050000000000001</v>
      </c>
      <c r="F1335">
        <v>0.87190000000000001</v>
      </c>
    </row>
    <row r="1336" spans="1:6">
      <c r="A1336" t="s">
        <v>1090</v>
      </c>
      <c r="B1336" t="s">
        <v>2423</v>
      </c>
      <c r="C1336">
        <v>10.98</v>
      </c>
      <c r="D1336">
        <v>2.8500000000000001E-2</v>
      </c>
      <c r="E1336">
        <v>0.20050000000000001</v>
      </c>
      <c r="F1336">
        <v>0.87190000000000001</v>
      </c>
    </row>
    <row r="1337" spans="1:6">
      <c r="A1337" t="s">
        <v>1090</v>
      </c>
      <c r="B1337" t="s">
        <v>2424</v>
      </c>
      <c r="C1337">
        <v>10.98</v>
      </c>
      <c r="D1337">
        <v>2.8500000000000001E-2</v>
      </c>
      <c r="E1337">
        <v>0.20050000000000001</v>
      </c>
      <c r="F1337">
        <v>0.87190000000000001</v>
      </c>
    </row>
    <row r="1338" spans="1:6">
      <c r="A1338" t="s">
        <v>1090</v>
      </c>
      <c r="B1338" t="s">
        <v>2425</v>
      </c>
      <c r="C1338">
        <v>10.98</v>
      </c>
      <c r="D1338">
        <v>2.8500000000000001E-2</v>
      </c>
      <c r="E1338">
        <v>0.20050000000000001</v>
      </c>
      <c r="F1338">
        <v>0.87190000000000001</v>
      </c>
    </row>
    <row r="1339" spans="1:6">
      <c r="A1339" t="s">
        <v>1090</v>
      </c>
      <c r="B1339" t="s">
        <v>2426</v>
      </c>
      <c r="C1339">
        <v>10.98</v>
      </c>
      <c r="D1339">
        <v>2.8500000000000001E-2</v>
      </c>
      <c r="E1339">
        <v>0.20050000000000001</v>
      </c>
      <c r="F1339">
        <v>0.87190000000000001</v>
      </c>
    </row>
    <row r="1340" spans="1:6">
      <c r="A1340" t="s">
        <v>1090</v>
      </c>
      <c r="B1340" t="s">
        <v>2427</v>
      </c>
      <c r="C1340">
        <v>10.98</v>
      </c>
      <c r="D1340">
        <v>2.8500000000000001E-2</v>
      </c>
      <c r="E1340">
        <v>0.20050000000000001</v>
      </c>
      <c r="F1340">
        <v>0.87190000000000001</v>
      </c>
    </row>
    <row r="1341" spans="1:6">
      <c r="A1341" t="s">
        <v>1090</v>
      </c>
      <c r="B1341" t="s">
        <v>2428</v>
      </c>
      <c r="C1341">
        <v>10.98</v>
      </c>
      <c r="D1341">
        <v>2.8500000000000001E-2</v>
      </c>
      <c r="E1341">
        <v>0.20050000000000001</v>
      </c>
      <c r="F1341">
        <v>0.87190000000000001</v>
      </c>
    </row>
    <row r="1342" spans="1:6">
      <c r="A1342" t="s">
        <v>1090</v>
      </c>
      <c r="B1342" t="s">
        <v>2429</v>
      </c>
      <c r="C1342">
        <v>10.98</v>
      </c>
      <c r="D1342">
        <v>2.8500000000000001E-2</v>
      </c>
      <c r="E1342">
        <v>0.20050000000000001</v>
      </c>
      <c r="F1342">
        <v>0.87190000000000001</v>
      </c>
    </row>
    <row r="1343" spans="1:6">
      <c r="A1343" t="s">
        <v>1090</v>
      </c>
      <c r="B1343" t="s">
        <v>2430</v>
      </c>
      <c r="C1343">
        <v>10.98</v>
      </c>
      <c r="D1343">
        <v>2.8500000000000001E-2</v>
      </c>
      <c r="E1343">
        <v>0.20050000000000001</v>
      </c>
      <c r="F1343">
        <v>0.87190000000000001</v>
      </c>
    </row>
    <row r="1344" spans="1:6">
      <c r="A1344" t="s">
        <v>1090</v>
      </c>
      <c r="B1344" t="s">
        <v>2431</v>
      </c>
      <c r="C1344">
        <v>10.98</v>
      </c>
      <c r="D1344">
        <v>2.8500000000000001E-2</v>
      </c>
      <c r="E1344">
        <v>0.20050000000000001</v>
      </c>
      <c r="F1344">
        <v>0.87190000000000001</v>
      </c>
    </row>
    <row r="1345" spans="1:6">
      <c r="A1345" t="s">
        <v>1090</v>
      </c>
      <c r="B1345" t="s">
        <v>2432</v>
      </c>
      <c r="C1345">
        <v>10.98</v>
      </c>
      <c r="D1345">
        <v>2.8500000000000001E-2</v>
      </c>
      <c r="E1345">
        <v>0.20050000000000001</v>
      </c>
      <c r="F1345">
        <v>0.87190000000000001</v>
      </c>
    </row>
    <row r="1346" spans="1:6">
      <c r="A1346" t="s">
        <v>1090</v>
      </c>
      <c r="B1346" t="s">
        <v>2433</v>
      </c>
      <c r="C1346">
        <v>10.98</v>
      </c>
      <c r="D1346">
        <v>2.8500000000000001E-2</v>
      </c>
      <c r="E1346">
        <v>0.20050000000000001</v>
      </c>
      <c r="F1346">
        <v>0.87190000000000001</v>
      </c>
    </row>
    <row r="1347" spans="1:6">
      <c r="A1347" t="s">
        <v>1090</v>
      </c>
      <c r="B1347" t="s">
        <v>2434</v>
      </c>
      <c r="C1347">
        <v>10.98</v>
      </c>
      <c r="D1347">
        <v>2.8500000000000001E-2</v>
      </c>
      <c r="E1347">
        <v>0.20050000000000001</v>
      </c>
      <c r="F1347">
        <v>0.87190000000000001</v>
      </c>
    </row>
    <row r="1348" spans="1:6">
      <c r="A1348" t="s">
        <v>1090</v>
      </c>
      <c r="B1348" t="s">
        <v>2435</v>
      </c>
      <c r="C1348">
        <v>10.98</v>
      </c>
      <c r="D1348">
        <v>2.8500000000000001E-2</v>
      </c>
      <c r="E1348">
        <v>0.20050000000000001</v>
      </c>
      <c r="F1348">
        <v>0.87190000000000001</v>
      </c>
    </row>
    <row r="1349" spans="1:6">
      <c r="A1349" t="s">
        <v>1090</v>
      </c>
      <c r="B1349" t="s">
        <v>2436</v>
      </c>
      <c r="C1349">
        <v>10.98</v>
      </c>
      <c r="D1349">
        <v>2.8500000000000001E-2</v>
      </c>
      <c r="E1349">
        <v>0.20050000000000001</v>
      </c>
      <c r="F1349">
        <v>0.87190000000000001</v>
      </c>
    </row>
    <row r="1350" spans="1:6">
      <c r="A1350" t="s">
        <v>1090</v>
      </c>
      <c r="B1350" t="s">
        <v>2437</v>
      </c>
      <c r="C1350">
        <v>10.98</v>
      </c>
      <c r="D1350">
        <v>2.8500000000000001E-2</v>
      </c>
      <c r="E1350">
        <v>0.20050000000000001</v>
      </c>
      <c r="F1350">
        <v>0.87190000000000001</v>
      </c>
    </row>
    <row r="1351" spans="1:6">
      <c r="A1351" t="s">
        <v>1090</v>
      </c>
      <c r="B1351" t="s">
        <v>2438</v>
      </c>
      <c r="C1351">
        <v>10.98</v>
      </c>
      <c r="D1351">
        <v>2.8500000000000001E-2</v>
      </c>
      <c r="E1351">
        <v>0.20050000000000001</v>
      </c>
      <c r="F1351">
        <v>0.87190000000000001</v>
      </c>
    </row>
    <row r="1352" spans="1:6">
      <c r="A1352" t="s">
        <v>1090</v>
      </c>
      <c r="B1352" t="s">
        <v>2439</v>
      </c>
      <c r="C1352">
        <v>10.98</v>
      </c>
      <c r="D1352">
        <v>2.8500000000000001E-2</v>
      </c>
      <c r="E1352">
        <v>0.20050000000000001</v>
      </c>
      <c r="F1352">
        <v>0.87190000000000001</v>
      </c>
    </row>
    <row r="1353" spans="1:6">
      <c r="A1353" t="s">
        <v>1090</v>
      </c>
      <c r="B1353" t="s">
        <v>2440</v>
      </c>
      <c r="C1353">
        <v>10.98</v>
      </c>
      <c r="D1353">
        <v>2.8500000000000001E-2</v>
      </c>
      <c r="E1353">
        <v>0.20050000000000001</v>
      </c>
      <c r="F1353">
        <v>0.87190000000000001</v>
      </c>
    </row>
    <row r="1354" spans="1:6">
      <c r="A1354" t="s">
        <v>1090</v>
      </c>
      <c r="B1354" t="s">
        <v>2441</v>
      </c>
      <c r="C1354">
        <v>10.98</v>
      </c>
      <c r="D1354">
        <v>2.8500000000000001E-2</v>
      </c>
      <c r="E1354">
        <v>0.20050000000000001</v>
      </c>
      <c r="F1354">
        <v>0.87190000000000001</v>
      </c>
    </row>
    <row r="1355" spans="1:6">
      <c r="A1355" t="s">
        <v>1090</v>
      </c>
      <c r="B1355" t="s">
        <v>2442</v>
      </c>
      <c r="C1355">
        <v>10.98</v>
      </c>
      <c r="D1355">
        <v>2.8500000000000001E-2</v>
      </c>
      <c r="E1355">
        <v>0.20050000000000001</v>
      </c>
      <c r="F1355">
        <v>0.87190000000000001</v>
      </c>
    </row>
    <row r="1356" spans="1:6">
      <c r="A1356" t="s">
        <v>1090</v>
      </c>
      <c r="B1356" t="s">
        <v>2443</v>
      </c>
      <c r="C1356">
        <v>10.98</v>
      </c>
      <c r="D1356">
        <v>2.8500000000000001E-2</v>
      </c>
      <c r="E1356">
        <v>0.20050000000000001</v>
      </c>
      <c r="F1356">
        <v>0.87190000000000001</v>
      </c>
    </row>
    <row r="1357" spans="1:6">
      <c r="A1357" t="s">
        <v>1090</v>
      </c>
      <c r="B1357" t="s">
        <v>2444</v>
      </c>
      <c r="C1357">
        <v>10.98</v>
      </c>
      <c r="D1357">
        <v>2.8500000000000001E-2</v>
      </c>
      <c r="E1357">
        <v>0.20050000000000001</v>
      </c>
      <c r="F1357">
        <v>0.87190000000000001</v>
      </c>
    </row>
    <row r="1358" spans="1:6">
      <c r="A1358" t="s">
        <v>1090</v>
      </c>
      <c r="B1358" t="s">
        <v>2445</v>
      </c>
      <c r="C1358">
        <v>10.98</v>
      </c>
      <c r="D1358">
        <v>2.8500000000000001E-2</v>
      </c>
      <c r="E1358">
        <v>0.20050000000000001</v>
      </c>
      <c r="F1358">
        <v>0.87190000000000001</v>
      </c>
    </row>
    <row r="1359" spans="1:6">
      <c r="A1359" t="s">
        <v>1090</v>
      </c>
      <c r="B1359" t="s">
        <v>2446</v>
      </c>
      <c r="C1359">
        <v>10.98</v>
      </c>
      <c r="D1359">
        <v>2.8500000000000001E-2</v>
      </c>
      <c r="E1359">
        <v>0.20050000000000001</v>
      </c>
      <c r="F1359">
        <v>0.87190000000000001</v>
      </c>
    </row>
    <row r="1360" spans="1:6">
      <c r="A1360" t="s">
        <v>1090</v>
      </c>
      <c r="B1360" t="s">
        <v>2447</v>
      </c>
      <c r="C1360">
        <v>10.98</v>
      </c>
      <c r="D1360">
        <v>2.8500000000000001E-2</v>
      </c>
      <c r="E1360">
        <v>0.20050000000000001</v>
      </c>
      <c r="F1360">
        <v>0.87190000000000001</v>
      </c>
    </row>
    <row r="1361" spans="1:6">
      <c r="A1361" t="s">
        <v>1090</v>
      </c>
      <c r="B1361" t="s">
        <v>2448</v>
      </c>
      <c r="C1361">
        <v>10.98</v>
      </c>
      <c r="D1361">
        <v>2.8500000000000001E-2</v>
      </c>
      <c r="E1361">
        <v>0.20050000000000001</v>
      </c>
      <c r="F1361">
        <v>0.87190000000000001</v>
      </c>
    </row>
    <row r="1362" spans="1:6">
      <c r="A1362" t="s">
        <v>1090</v>
      </c>
      <c r="B1362" t="s">
        <v>2449</v>
      </c>
      <c r="C1362">
        <v>10.98</v>
      </c>
      <c r="D1362">
        <v>2.8500000000000001E-2</v>
      </c>
      <c r="E1362">
        <v>0.20050000000000001</v>
      </c>
      <c r="F1362">
        <v>0.87190000000000001</v>
      </c>
    </row>
    <row r="1363" spans="1:6">
      <c r="A1363" t="s">
        <v>1090</v>
      </c>
      <c r="B1363" t="s">
        <v>2450</v>
      </c>
      <c r="C1363">
        <v>10.98</v>
      </c>
      <c r="D1363">
        <v>2.8500000000000001E-2</v>
      </c>
      <c r="E1363">
        <v>0.20050000000000001</v>
      </c>
      <c r="F1363">
        <v>0.87190000000000001</v>
      </c>
    </row>
    <row r="1364" spans="1:6">
      <c r="A1364" t="s">
        <v>1090</v>
      </c>
      <c r="B1364" t="s">
        <v>2451</v>
      </c>
      <c r="C1364">
        <v>10.98</v>
      </c>
      <c r="D1364">
        <v>2.8500000000000001E-2</v>
      </c>
      <c r="E1364">
        <v>0.20050000000000001</v>
      </c>
      <c r="F1364">
        <v>0.87190000000000001</v>
      </c>
    </row>
    <row r="1365" spans="1:6">
      <c r="A1365" t="s">
        <v>1090</v>
      </c>
      <c r="B1365" t="s">
        <v>2452</v>
      </c>
      <c r="C1365">
        <v>10.98</v>
      </c>
      <c r="D1365">
        <v>2.8500000000000001E-2</v>
      </c>
      <c r="E1365">
        <v>0.20050000000000001</v>
      </c>
      <c r="F1365">
        <v>0.87190000000000001</v>
      </c>
    </row>
    <row r="1366" spans="1:6">
      <c r="A1366" t="s">
        <v>1090</v>
      </c>
      <c r="B1366" t="s">
        <v>2453</v>
      </c>
      <c r="C1366">
        <v>10.98</v>
      </c>
      <c r="D1366">
        <v>2.8500000000000001E-2</v>
      </c>
      <c r="E1366">
        <v>0.20050000000000001</v>
      </c>
      <c r="F1366">
        <v>0.87190000000000001</v>
      </c>
    </row>
    <row r="1367" spans="1:6">
      <c r="A1367" t="s">
        <v>1090</v>
      </c>
      <c r="B1367" t="s">
        <v>2454</v>
      </c>
      <c r="C1367">
        <v>10.98</v>
      </c>
      <c r="D1367">
        <v>2.8500000000000001E-2</v>
      </c>
      <c r="E1367">
        <v>0.20050000000000001</v>
      </c>
      <c r="F1367">
        <v>0.87190000000000001</v>
      </c>
    </row>
    <row r="1368" spans="1:6">
      <c r="A1368" t="s">
        <v>1090</v>
      </c>
      <c r="B1368" t="s">
        <v>2455</v>
      </c>
      <c r="C1368">
        <v>10.98</v>
      </c>
      <c r="D1368">
        <v>2.8500000000000001E-2</v>
      </c>
      <c r="E1368">
        <v>0.20050000000000001</v>
      </c>
      <c r="F1368">
        <v>0.87190000000000001</v>
      </c>
    </row>
    <row r="1369" spans="1:6">
      <c r="A1369" t="s">
        <v>1090</v>
      </c>
      <c r="B1369" t="s">
        <v>2456</v>
      </c>
      <c r="C1369">
        <v>10.98</v>
      </c>
      <c r="D1369">
        <v>2.8500000000000001E-2</v>
      </c>
      <c r="E1369">
        <v>0.20050000000000001</v>
      </c>
      <c r="F1369">
        <v>0.87190000000000001</v>
      </c>
    </row>
    <row r="1370" spans="1:6">
      <c r="A1370" t="s">
        <v>1090</v>
      </c>
      <c r="B1370" t="s">
        <v>2457</v>
      </c>
      <c r="C1370">
        <v>10.98</v>
      </c>
      <c r="D1370">
        <v>2.8500000000000001E-2</v>
      </c>
      <c r="E1370">
        <v>0.20050000000000001</v>
      </c>
      <c r="F1370">
        <v>0.87190000000000001</v>
      </c>
    </row>
    <row r="1371" spans="1:6">
      <c r="A1371" t="s">
        <v>1090</v>
      </c>
      <c r="B1371" t="s">
        <v>2458</v>
      </c>
      <c r="C1371">
        <v>10.98</v>
      </c>
      <c r="D1371">
        <v>2.8500000000000001E-2</v>
      </c>
      <c r="E1371">
        <v>0.20050000000000001</v>
      </c>
      <c r="F1371">
        <v>0.87190000000000001</v>
      </c>
    </row>
    <row r="1372" spans="1:6">
      <c r="A1372" t="s">
        <v>1090</v>
      </c>
      <c r="B1372" t="s">
        <v>2459</v>
      </c>
      <c r="C1372">
        <v>10.98</v>
      </c>
      <c r="D1372">
        <v>2.8500000000000001E-2</v>
      </c>
      <c r="E1372">
        <v>0.20050000000000001</v>
      </c>
      <c r="F1372">
        <v>0.87190000000000001</v>
      </c>
    </row>
    <row r="1373" spans="1:6">
      <c r="A1373" t="s">
        <v>1090</v>
      </c>
      <c r="B1373" t="s">
        <v>2460</v>
      </c>
      <c r="C1373">
        <v>10.98</v>
      </c>
      <c r="D1373">
        <v>2.8500000000000001E-2</v>
      </c>
      <c r="E1373">
        <v>0.20050000000000001</v>
      </c>
      <c r="F1373">
        <v>0.87190000000000001</v>
      </c>
    </row>
    <row r="1374" spans="1:6">
      <c r="A1374" t="s">
        <v>1090</v>
      </c>
      <c r="B1374" t="s">
        <v>2461</v>
      </c>
      <c r="C1374">
        <v>10.98</v>
      </c>
      <c r="D1374">
        <v>2.8500000000000001E-2</v>
      </c>
      <c r="E1374">
        <v>0.20050000000000001</v>
      </c>
      <c r="F1374">
        <v>0.87190000000000001</v>
      </c>
    </row>
    <row r="1375" spans="1:6">
      <c r="A1375" t="s">
        <v>1090</v>
      </c>
      <c r="B1375" t="s">
        <v>2462</v>
      </c>
      <c r="C1375">
        <v>10.98</v>
      </c>
      <c r="D1375">
        <v>2.8500000000000001E-2</v>
      </c>
      <c r="E1375">
        <v>0.20050000000000001</v>
      </c>
      <c r="F1375">
        <v>0.87190000000000001</v>
      </c>
    </row>
    <row r="1376" spans="1:6">
      <c r="A1376" t="s">
        <v>1090</v>
      </c>
      <c r="B1376" t="s">
        <v>2463</v>
      </c>
      <c r="C1376">
        <v>10.98</v>
      </c>
      <c r="D1376">
        <v>2.8500000000000001E-2</v>
      </c>
      <c r="E1376">
        <v>0.20050000000000001</v>
      </c>
      <c r="F1376">
        <v>0.87190000000000001</v>
      </c>
    </row>
    <row r="1377" spans="1:6">
      <c r="A1377" t="s">
        <v>1090</v>
      </c>
      <c r="B1377" t="s">
        <v>2464</v>
      </c>
      <c r="C1377">
        <v>10.98</v>
      </c>
      <c r="D1377">
        <v>2.8500000000000001E-2</v>
      </c>
      <c r="E1377">
        <v>0.20050000000000001</v>
      </c>
      <c r="F1377">
        <v>0.87190000000000001</v>
      </c>
    </row>
    <row r="1378" spans="1:6">
      <c r="A1378" t="s">
        <v>1090</v>
      </c>
      <c r="B1378" t="s">
        <v>2465</v>
      </c>
      <c r="C1378">
        <v>10.98</v>
      </c>
      <c r="D1378">
        <v>2.8500000000000001E-2</v>
      </c>
      <c r="E1378">
        <v>0.20050000000000001</v>
      </c>
      <c r="F1378">
        <v>0.87190000000000001</v>
      </c>
    </row>
    <row r="1379" spans="1:6">
      <c r="A1379" t="s">
        <v>1090</v>
      </c>
      <c r="B1379" t="s">
        <v>2466</v>
      </c>
      <c r="C1379">
        <v>10.98</v>
      </c>
      <c r="D1379">
        <v>2.8500000000000001E-2</v>
      </c>
      <c r="E1379">
        <v>0.20050000000000001</v>
      </c>
      <c r="F1379">
        <v>0.87190000000000001</v>
      </c>
    </row>
    <row r="1380" spans="1:6">
      <c r="A1380" t="s">
        <v>1090</v>
      </c>
      <c r="B1380" t="s">
        <v>2467</v>
      </c>
      <c r="C1380">
        <v>10.98</v>
      </c>
      <c r="D1380">
        <v>2.8500000000000001E-2</v>
      </c>
      <c r="E1380">
        <v>0.20050000000000001</v>
      </c>
      <c r="F1380">
        <v>0.87190000000000001</v>
      </c>
    </row>
    <row r="1381" spans="1:6">
      <c r="A1381" t="s">
        <v>1090</v>
      </c>
      <c r="B1381" t="s">
        <v>2468</v>
      </c>
      <c r="C1381">
        <v>10.98</v>
      </c>
      <c r="D1381">
        <v>2.8500000000000001E-2</v>
      </c>
      <c r="E1381">
        <v>0.20050000000000001</v>
      </c>
      <c r="F1381">
        <v>0.87190000000000001</v>
      </c>
    </row>
    <row r="1382" spans="1:6">
      <c r="A1382" t="s">
        <v>1090</v>
      </c>
      <c r="B1382" t="s">
        <v>2469</v>
      </c>
      <c r="C1382">
        <v>10.98</v>
      </c>
      <c r="D1382">
        <v>2.8500000000000001E-2</v>
      </c>
      <c r="E1382">
        <v>0.20050000000000001</v>
      </c>
      <c r="F1382">
        <v>0.87190000000000001</v>
      </c>
    </row>
    <row r="1383" spans="1:6">
      <c r="A1383" t="s">
        <v>1090</v>
      </c>
      <c r="B1383" t="s">
        <v>2470</v>
      </c>
      <c r="C1383">
        <v>10.98</v>
      </c>
      <c r="D1383">
        <v>2.8500000000000001E-2</v>
      </c>
      <c r="E1383">
        <v>0.20050000000000001</v>
      </c>
      <c r="F1383">
        <v>0.87190000000000001</v>
      </c>
    </row>
    <row r="1384" spans="1:6">
      <c r="A1384" t="s">
        <v>1090</v>
      </c>
      <c r="B1384" t="s">
        <v>2471</v>
      </c>
      <c r="C1384">
        <v>10.98</v>
      </c>
      <c r="D1384">
        <v>2.8500000000000001E-2</v>
      </c>
      <c r="E1384">
        <v>0.20050000000000001</v>
      </c>
      <c r="F1384">
        <v>0.87190000000000001</v>
      </c>
    </row>
    <row r="1385" spans="1:6">
      <c r="A1385" t="s">
        <v>1090</v>
      </c>
      <c r="B1385" t="s">
        <v>2472</v>
      </c>
      <c r="C1385">
        <v>10.98</v>
      </c>
      <c r="D1385">
        <v>2.8500000000000001E-2</v>
      </c>
      <c r="E1385">
        <v>0.20050000000000001</v>
      </c>
      <c r="F1385">
        <v>0.87190000000000001</v>
      </c>
    </row>
    <row r="1386" spans="1:6">
      <c r="A1386" t="s">
        <v>1090</v>
      </c>
      <c r="B1386" t="s">
        <v>2473</v>
      </c>
      <c r="C1386">
        <v>10.98</v>
      </c>
      <c r="D1386">
        <v>2.8500000000000001E-2</v>
      </c>
      <c r="E1386">
        <v>0.20050000000000001</v>
      </c>
      <c r="F1386">
        <v>0.87190000000000001</v>
      </c>
    </row>
    <row r="1387" spans="1:6">
      <c r="A1387" t="s">
        <v>1090</v>
      </c>
      <c r="B1387" t="s">
        <v>2474</v>
      </c>
      <c r="C1387">
        <v>10.98</v>
      </c>
      <c r="D1387">
        <v>2.8500000000000001E-2</v>
      </c>
      <c r="E1387">
        <v>0.20050000000000001</v>
      </c>
      <c r="F1387">
        <v>0.87190000000000001</v>
      </c>
    </row>
    <row r="1388" spans="1:6">
      <c r="A1388" t="s">
        <v>1090</v>
      </c>
      <c r="B1388" t="s">
        <v>2475</v>
      </c>
      <c r="C1388">
        <v>10.98</v>
      </c>
      <c r="D1388">
        <v>2.8500000000000001E-2</v>
      </c>
      <c r="E1388">
        <v>0.20050000000000001</v>
      </c>
      <c r="F1388">
        <v>0.87190000000000001</v>
      </c>
    </row>
    <row r="1389" spans="1:6">
      <c r="A1389" t="s">
        <v>1090</v>
      </c>
      <c r="B1389" t="s">
        <v>2476</v>
      </c>
      <c r="C1389">
        <v>10.98</v>
      </c>
      <c r="D1389">
        <v>2.8500000000000001E-2</v>
      </c>
      <c r="E1389">
        <v>0.20050000000000001</v>
      </c>
      <c r="F1389">
        <v>0.87190000000000001</v>
      </c>
    </row>
    <row r="1390" spans="1:6">
      <c r="A1390" t="s">
        <v>1090</v>
      </c>
      <c r="B1390" t="s">
        <v>2477</v>
      </c>
      <c r="C1390">
        <v>10.98</v>
      </c>
      <c r="D1390">
        <v>2.8500000000000001E-2</v>
      </c>
      <c r="E1390">
        <v>0.20050000000000001</v>
      </c>
      <c r="F1390">
        <v>0.87190000000000001</v>
      </c>
    </row>
    <row r="1391" spans="1:6">
      <c r="A1391" t="s">
        <v>1090</v>
      </c>
      <c r="B1391" t="s">
        <v>2478</v>
      </c>
      <c r="C1391">
        <v>10.98</v>
      </c>
      <c r="D1391">
        <v>2.8500000000000001E-2</v>
      </c>
      <c r="E1391">
        <v>0.20050000000000001</v>
      </c>
      <c r="F1391">
        <v>0.87190000000000001</v>
      </c>
    </row>
    <row r="1392" spans="1:6">
      <c r="A1392" t="s">
        <v>1090</v>
      </c>
      <c r="B1392" t="s">
        <v>2479</v>
      </c>
      <c r="C1392">
        <v>10.98</v>
      </c>
      <c r="D1392">
        <v>2.8500000000000001E-2</v>
      </c>
      <c r="E1392">
        <v>0.20050000000000001</v>
      </c>
      <c r="F1392">
        <v>0.87190000000000001</v>
      </c>
    </row>
    <row r="1393" spans="1:6">
      <c r="A1393" t="s">
        <v>1090</v>
      </c>
      <c r="B1393" t="s">
        <v>2480</v>
      </c>
      <c r="C1393">
        <v>10.98</v>
      </c>
      <c r="D1393">
        <v>2.8500000000000001E-2</v>
      </c>
      <c r="E1393">
        <v>0.20050000000000001</v>
      </c>
      <c r="F1393">
        <v>0.87190000000000001</v>
      </c>
    </row>
    <row r="1394" spans="1:6">
      <c r="A1394" t="s">
        <v>1090</v>
      </c>
      <c r="B1394" t="s">
        <v>2481</v>
      </c>
      <c r="C1394">
        <v>10.98</v>
      </c>
      <c r="D1394">
        <v>2.8500000000000001E-2</v>
      </c>
      <c r="E1394">
        <v>0.20050000000000001</v>
      </c>
      <c r="F1394">
        <v>0.87190000000000001</v>
      </c>
    </row>
    <row r="1395" spans="1:6">
      <c r="A1395" t="s">
        <v>1090</v>
      </c>
      <c r="B1395" t="s">
        <v>2482</v>
      </c>
      <c r="C1395">
        <v>10.98</v>
      </c>
      <c r="D1395">
        <v>2.8500000000000001E-2</v>
      </c>
      <c r="E1395">
        <v>0.20050000000000001</v>
      </c>
      <c r="F1395">
        <v>0.87190000000000001</v>
      </c>
    </row>
    <row r="1396" spans="1:6">
      <c r="A1396" t="s">
        <v>1090</v>
      </c>
      <c r="B1396" t="s">
        <v>2483</v>
      </c>
      <c r="C1396">
        <v>10.98</v>
      </c>
      <c r="D1396">
        <v>2.8500000000000001E-2</v>
      </c>
      <c r="E1396">
        <v>0.20050000000000001</v>
      </c>
      <c r="F1396">
        <v>0.87190000000000001</v>
      </c>
    </row>
    <row r="1397" spans="1:6">
      <c r="A1397" t="s">
        <v>1090</v>
      </c>
      <c r="B1397" t="s">
        <v>2484</v>
      </c>
      <c r="C1397">
        <v>10.98</v>
      </c>
      <c r="D1397">
        <v>2.8500000000000001E-2</v>
      </c>
      <c r="E1397">
        <v>0.20050000000000001</v>
      </c>
      <c r="F1397">
        <v>0.87190000000000001</v>
      </c>
    </row>
    <row r="1398" spans="1:6">
      <c r="A1398" t="s">
        <v>1090</v>
      </c>
      <c r="B1398" t="s">
        <v>2485</v>
      </c>
      <c r="C1398">
        <v>10.98</v>
      </c>
      <c r="D1398">
        <v>2.8500000000000001E-2</v>
      </c>
      <c r="E1398">
        <v>0.20050000000000001</v>
      </c>
      <c r="F1398">
        <v>0.87190000000000001</v>
      </c>
    </row>
    <row r="1399" spans="1:6">
      <c r="A1399" t="s">
        <v>1090</v>
      </c>
      <c r="B1399" t="s">
        <v>2486</v>
      </c>
      <c r="C1399">
        <v>10.98</v>
      </c>
      <c r="D1399">
        <v>2.8500000000000001E-2</v>
      </c>
      <c r="E1399">
        <v>0.20050000000000001</v>
      </c>
      <c r="F1399">
        <v>0.87190000000000001</v>
      </c>
    </row>
    <row r="1400" spans="1:6">
      <c r="A1400" t="s">
        <v>1090</v>
      </c>
      <c r="B1400" t="s">
        <v>2487</v>
      </c>
      <c r="C1400">
        <v>10.98</v>
      </c>
      <c r="D1400">
        <v>2.8500000000000001E-2</v>
      </c>
      <c r="E1400">
        <v>0.20050000000000001</v>
      </c>
      <c r="F1400">
        <v>0.87190000000000001</v>
      </c>
    </row>
    <row r="1401" spans="1:6">
      <c r="A1401" t="s">
        <v>1090</v>
      </c>
      <c r="B1401" t="s">
        <v>2488</v>
      </c>
      <c r="C1401">
        <v>10.98</v>
      </c>
      <c r="D1401">
        <v>2.8500000000000001E-2</v>
      </c>
      <c r="E1401">
        <v>0.20050000000000001</v>
      </c>
      <c r="F1401">
        <v>0.87190000000000001</v>
      </c>
    </row>
    <row r="1402" spans="1:6">
      <c r="A1402" t="s">
        <v>1090</v>
      </c>
      <c r="B1402" t="s">
        <v>2489</v>
      </c>
      <c r="C1402">
        <v>10.98</v>
      </c>
      <c r="D1402">
        <v>2.8500000000000001E-2</v>
      </c>
      <c r="E1402">
        <v>0.20050000000000001</v>
      </c>
      <c r="F1402">
        <v>0.87190000000000001</v>
      </c>
    </row>
    <row r="1403" spans="1:6">
      <c r="A1403" t="s">
        <v>1090</v>
      </c>
      <c r="B1403" t="s">
        <v>2490</v>
      </c>
      <c r="C1403">
        <v>10.98</v>
      </c>
      <c r="D1403">
        <v>2.8500000000000001E-2</v>
      </c>
      <c r="E1403">
        <v>0.20050000000000001</v>
      </c>
      <c r="F1403">
        <v>0.87190000000000001</v>
      </c>
    </row>
    <row r="1404" spans="1:6">
      <c r="A1404" t="s">
        <v>1090</v>
      </c>
      <c r="B1404" t="s">
        <v>2491</v>
      </c>
      <c r="C1404">
        <v>10.98</v>
      </c>
      <c r="D1404">
        <v>2.8500000000000001E-2</v>
      </c>
      <c r="E1404">
        <v>0.20050000000000001</v>
      </c>
      <c r="F1404">
        <v>0.87190000000000001</v>
      </c>
    </row>
    <row r="1405" spans="1:6">
      <c r="A1405" t="s">
        <v>1090</v>
      </c>
      <c r="B1405" t="s">
        <v>2492</v>
      </c>
      <c r="C1405">
        <v>10.98</v>
      </c>
      <c r="D1405">
        <v>2.8500000000000001E-2</v>
      </c>
      <c r="E1405">
        <v>0.20050000000000001</v>
      </c>
      <c r="F1405">
        <v>0.87190000000000001</v>
      </c>
    </row>
    <row r="1406" spans="1:6">
      <c r="A1406" t="s">
        <v>1090</v>
      </c>
      <c r="B1406" t="s">
        <v>2493</v>
      </c>
      <c r="C1406">
        <v>10.98</v>
      </c>
      <c r="D1406">
        <v>2.8500000000000001E-2</v>
      </c>
      <c r="E1406">
        <v>0.20050000000000001</v>
      </c>
      <c r="F1406">
        <v>0.87190000000000001</v>
      </c>
    </row>
    <row r="1407" spans="1:6">
      <c r="A1407" t="s">
        <v>1090</v>
      </c>
      <c r="B1407" t="s">
        <v>2494</v>
      </c>
      <c r="C1407">
        <v>10.98</v>
      </c>
      <c r="D1407">
        <v>2.8500000000000001E-2</v>
      </c>
      <c r="E1407">
        <v>0.20050000000000001</v>
      </c>
      <c r="F1407">
        <v>0.87190000000000001</v>
      </c>
    </row>
    <row r="1408" spans="1:6">
      <c r="A1408" t="s">
        <v>1090</v>
      </c>
      <c r="B1408" t="s">
        <v>2495</v>
      </c>
      <c r="C1408">
        <v>10.98</v>
      </c>
      <c r="D1408">
        <v>2.8500000000000001E-2</v>
      </c>
      <c r="E1408">
        <v>0.20050000000000001</v>
      </c>
      <c r="F1408">
        <v>0.87190000000000001</v>
      </c>
    </row>
    <row r="1409" spans="1:6">
      <c r="A1409" t="s">
        <v>1090</v>
      </c>
      <c r="B1409" t="s">
        <v>2496</v>
      </c>
      <c r="C1409">
        <v>10.98</v>
      </c>
      <c r="D1409">
        <v>2.8500000000000001E-2</v>
      </c>
      <c r="E1409">
        <v>0.20050000000000001</v>
      </c>
      <c r="F1409">
        <v>0.87190000000000001</v>
      </c>
    </row>
    <row r="1410" spans="1:6">
      <c r="A1410" t="s">
        <v>1090</v>
      </c>
      <c r="B1410" t="s">
        <v>2497</v>
      </c>
      <c r="C1410">
        <v>10.98</v>
      </c>
      <c r="D1410">
        <v>2.8500000000000001E-2</v>
      </c>
      <c r="E1410">
        <v>0.20050000000000001</v>
      </c>
      <c r="F1410">
        <v>0.87190000000000001</v>
      </c>
    </row>
    <row r="1411" spans="1:6">
      <c r="A1411" t="s">
        <v>1090</v>
      </c>
      <c r="B1411" t="s">
        <v>2498</v>
      </c>
      <c r="C1411">
        <v>10.98</v>
      </c>
      <c r="D1411">
        <v>2.8500000000000001E-2</v>
      </c>
      <c r="E1411">
        <v>0.20050000000000001</v>
      </c>
      <c r="F1411">
        <v>0.87190000000000001</v>
      </c>
    </row>
    <row r="1412" spans="1:6">
      <c r="A1412" t="s">
        <v>1090</v>
      </c>
      <c r="B1412" t="s">
        <v>2499</v>
      </c>
      <c r="C1412">
        <v>10.98</v>
      </c>
      <c r="D1412">
        <v>2.8500000000000001E-2</v>
      </c>
      <c r="E1412">
        <v>0.20050000000000001</v>
      </c>
      <c r="F1412">
        <v>0.87190000000000001</v>
      </c>
    </row>
    <row r="1413" spans="1:6">
      <c r="A1413" t="s">
        <v>1090</v>
      </c>
      <c r="B1413" t="s">
        <v>2500</v>
      </c>
      <c r="C1413">
        <v>10.98</v>
      </c>
      <c r="D1413">
        <v>2.8500000000000001E-2</v>
      </c>
      <c r="E1413">
        <v>0.20050000000000001</v>
      </c>
      <c r="F1413">
        <v>0.87190000000000001</v>
      </c>
    </row>
    <row r="1414" spans="1:6">
      <c r="A1414" t="s">
        <v>1090</v>
      </c>
      <c r="B1414" t="s">
        <v>2501</v>
      </c>
      <c r="C1414">
        <v>10.98</v>
      </c>
      <c r="D1414">
        <v>2.8500000000000001E-2</v>
      </c>
      <c r="E1414">
        <v>0.20050000000000001</v>
      </c>
      <c r="F1414">
        <v>0.87190000000000001</v>
      </c>
    </row>
    <row r="1415" spans="1:6">
      <c r="A1415" t="s">
        <v>1090</v>
      </c>
      <c r="B1415" t="s">
        <v>2502</v>
      </c>
      <c r="C1415">
        <v>10.98</v>
      </c>
      <c r="D1415">
        <v>2.8500000000000001E-2</v>
      </c>
      <c r="E1415">
        <v>0.20050000000000001</v>
      </c>
      <c r="F1415">
        <v>0.87190000000000001</v>
      </c>
    </row>
    <row r="1416" spans="1:6">
      <c r="A1416" t="s">
        <v>1090</v>
      </c>
      <c r="B1416" t="s">
        <v>2503</v>
      </c>
      <c r="C1416">
        <v>10.98</v>
      </c>
      <c r="D1416">
        <v>2.8500000000000001E-2</v>
      </c>
      <c r="E1416">
        <v>0.20050000000000001</v>
      </c>
      <c r="F1416">
        <v>0.87190000000000001</v>
      </c>
    </row>
    <row r="1417" spans="1:6">
      <c r="A1417" t="s">
        <v>1090</v>
      </c>
      <c r="B1417" t="s">
        <v>2504</v>
      </c>
      <c r="C1417">
        <v>10.98</v>
      </c>
      <c r="D1417">
        <v>2.8500000000000001E-2</v>
      </c>
      <c r="E1417">
        <v>0.20050000000000001</v>
      </c>
      <c r="F1417">
        <v>0.87190000000000001</v>
      </c>
    </row>
    <row r="1418" spans="1:6">
      <c r="A1418" t="s">
        <v>1090</v>
      </c>
      <c r="B1418" t="s">
        <v>2505</v>
      </c>
      <c r="C1418">
        <v>10.98</v>
      </c>
      <c r="D1418">
        <v>2.8500000000000001E-2</v>
      </c>
      <c r="E1418">
        <v>0.20050000000000001</v>
      </c>
      <c r="F1418">
        <v>0.87190000000000001</v>
      </c>
    </row>
    <row r="1419" spans="1:6">
      <c r="A1419" t="s">
        <v>1090</v>
      </c>
      <c r="B1419" t="s">
        <v>2506</v>
      </c>
      <c r="C1419">
        <v>10.98</v>
      </c>
      <c r="D1419">
        <v>2.8500000000000001E-2</v>
      </c>
      <c r="E1419">
        <v>0.20050000000000001</v>
      </c>
      <c r="F1419">
        <v>0.87190000000000001</v>
      </c>
    </row>
    <row r="1420" spans="1:6">
      <c r="A1420" t="s">
        <v>1090</v>
      </c>
      <c r="B1420" t="s">
        <v>2507</v>
      </c>
      <c r="C1420">
        <v>10.98</v>
      </c>
      <c r="D1420">
        <v>2.8500000000000001E-2</v>
      </c>
      <c r="E1420">
        <v>0.20050000000000001</v>
      </c>
      <c r="F1420">
        <v>0.87190000000000001</v>
      </c>
    </row>
    <row r="1421" spans="1:6">
      <c r="A1421" t="s">
        <v>1090</v>
      </c>
      <c r="B1421" t="s">
        <v>2508</v>
      </c>
      <c r="C1421">
        <v>10.98</v>
      </c>
      <c r="D1421">
        <v>2.8500000000000001E-2</v>
      </c>
      <c r="E1421">
        <v>0.20050000000000001</v>
      </c>
      <c r="F1421">
        <v>0.87190000000000001</v>
      </c>
    </row>
    <row r="1422" spans="1:6">
      <c r="A1422" t="s">
        <v>1090</v>
      </c>
      <c r="B1422" t="s">
        <v>2509</v>
      </c>
      <c r="C1422">
        <v>10.98</v>
      </c>
      <c r="D1422">
        <v>2.8500000000000001E-2</v>
      </c>
      <c r="E1422">
        <v>0.20050000000000001</v>
      </c>
      <c r="F1422">
        <v>0.87190000000000001</v>
      </c>
    </row>
    <row r="1423" spans="1:6">
      <c r="A1423" t="s">
        <v>1090</v>
      </c>
      <c r="B1423" t="s">
        <v>2510</v>
      </c>
      <c r="C1423">
        <v>10.98</v>
      </c>
      <c r="D1423">
        <v>2.8500000000000001E-2</v>
      </c>
      <c r="E1423">
        <v>0.20050000000000001</v>
      </c>
      <c r="F1423">
        <v>0.87190000000000001</v>
      </c>
    </row>
    <row r="1424" spans="1:6">
      <c r="A1424" t="s">
        <v>1090</v>
      </c>
      <c r="B1424" t="s">
        <v>2511</v>
      </c>
      <c r="C1424">
        <v>10.98</v>
      </c>
      <c r="D1424">
        <v>2.8500000000000001E-2</v>
      </c>
      <c r="E1424">
        <v>0.20050000000000001</v>
      </c>
      <c r="F1424">
        <v>0.87190000000000001</v>
      </c>
    </row>
    <row r="1425" spans="1:6">
      <c r="A1425" t="s">
        <v>1090</v>
      </c>
      <c r="B1425" t="s">
        <v>2512</v>
      </c>
      <c r="C1425">
        <v>10.98</v>
      </c>
      <c r="D1425">
        <v>2.8500000000000001E-2</v>
      </c>
      <c r="E1425">
        <v>0.20050000000000001</v>
      </c>
      <c r="F1425">
        <v>0.87190000000000001</v>
      </c>
    </row>
    <row r="1426" spans="1:6">
      <c r="A1426" t="s">
        <v>1090</v>
      </c>
      <c r="B1426" t="s">
        <v>2513</v>
      </c>
      <c r="C1426">
        <v>10.98</v>
      </c>
      <c r="D1426">
        <v>2.8500000000000001E-2</v>
      </c>
      <c r="E1426">
        <v>0.20050000000000001</v>
      </c>
      <c r="F1426">
        <v>0.87190000000000001</v>
      </c>
    </row>
    <row r="1427" spans="1:6">
      <c r="A1427" t="s">
        <v>1090</v>
      </c>
      <c r="B1427" t="s">
        <v>2514</v>
      </c>
      <c r="C1427">
        <v>10.98</v>
      </c>
      <c r="D1427">
        <v>2.8500000000000001E-2</v>
      </c>
      <c r="E1427">
        <v>0.20050000000000001</v>
      </c>
      <c r="F1427">
        <v>0.87190000000000001</v>
      </c>
    </row>
    <row r="1428" spans="1:6">
      <c r="A1428" t="s">
        <v>1090</v>
      </c>
      <c r="B1428" t="s">
        <v>2515</v>
      </c>
      <c r="C1428">
        <v>10.98</v>
      </c>
      <c r="D1428">
        <v>2.8500000000000001E-2</v>
      </c>
      <c r="E1428">
        <v>0.20050000000000001</v>
      </c>
      <c r="F1428">
        <v>0.87190000000000001</v>
      </c>
    </row>
    <row r="1429" spans="1:6">
      <c r="A1429" t="s">
        <v>1090</v>
      </c>
      <c r="B1429" t="s">
        <v>2516</v>
      </c>
      <c r="C1429">
        <v>10.98</v>
      </c>
      <c r="D1429">
        <v>2.8500000000000001E-2</v>
      </c>
      <c r="E1429">
        <v>0.20050000000000001</v>
      </c>
      <c r="F1429">
        <v>0.87190000000000001</v>
      </c>
    </row>
    <row r="1430" spans="1:6">
      <c r="A1430" t="s">
        <v>1090</v>
      </c>
      <c r="B1430" t="s">
        <v>2517</v>
      </c>
      <c r="C1430">
        <v>10.98</v>
      </c>
      <c r="D1430">
        <v>2.8500000000000001E-2</v>
      </c>
      <c r="E1430">
        <v>0.20050000000000001</v>
      </c>
      <c r="F1430">
        <v>0.87190000000000001</v>
      </c>
    </row>
    <row r="1431" spans="1:6">
      <c r="A1431" t="s">
        <v>1090</v>
      </c>
      <c r="B1431" t="s">
        <v>2518</v>
      </c>
      <c r="C1431">
        <v>10.98</v>
      </c>
      <c r="D1431">
        <v>2.8500000000000001E-2</v>
      </c>
      <c r="E1431">
        <v>0.20050000000000001</v>
      </c>
      <c r="F1431">
        <v>0.87190000000000001</v>
      </c>
    </row>
    <row r="1432" spans="1:6">
      <c r="A1432" t="s">
        <v>1090</v>
      </c>
      <c r="B1432" t="s">
        <v>2519</v>
      </c>
      <c r="C1432">
        <v>10.98</v>
      </c>
      <c r="D1432">
        <v>2.8500000000000001E-2</v>
      </c>
      <c r="E1432">
        <v>0.20050000000000001</v>
      </c>
      <c r="F1432">
        <v>0.87190000000000001</v>
      </c>
    </row>
    <row r="1433" spans="1:6">
      <c r="A1433" t="s">
        <v>1090</v>
      </c>
      <c r="B1433" t="s">
        <v>2520</v>
      </c>
      <c r="C1433">
        <v>10.98</v>
      </c>
      <c r="D1433">
        <v>2.8500000000000001E-2</v>
      </c>
      <c r="E1433">
        <v>0.20050000000000001</v>
      </c>
      <c r="F1433">
        <v>0.87190000000000001</v>
      </c>
    </row>
    <row r="1434" spans="1:6">
      <c r="A1434" t="s">
        <v>1090</v>
      </c>
      <c r="B1434" t="s">
        <v>2521</v>
      </c>
      <c r="C1434">
        <v>10.98</v>
      </c>
      <c r="D1434">
        <v>2.8500000000000001E-2</v>
      </c>
      <c r="E1434">
        <v>0.20050000000000001</v>
      </c>
      <c r="F1434">
        <v>0.87190000000000001</v>
      </c>
    </row>
    <row r="1435" spans="1:6">
      <c r="A1435" t="s">
        <v>1090</v>
      </c>
      <c r="B1435" t="s">
        <v>2522</v>
      </c>
      <c r="C1435">
        <v>10.98</v>
      </c>
      <c r="D1435">
        <v>2.8500000000000001E-2</v>
      </c>
      <c r="E1435">
        <v>0.20050000000000001</v>
      </c>
      <c r="F1435">
        <v>0.87190000000000001</v>
      </c>
    </row>
    <row r="1436" spans="1:6">
      <c r="A1436" t="s">
        <v>1090</v>
      </c>
      <c r="B1436" t="s">
        <v>2523</v>
      </c>
      <c r="C1436">
        <v>10.98</v>
      </c>
      <c r="D1436">
        <v>2.8500000000000001E-2</v>
      </c>
      <c r="E1436">
        <v>0.20050000000000001</v>
      </c>
      <c r="F1436">
        <v>0.87190000000000001</v>
      </c>
    </row>
    <row r="1437" spans="1:6">
      <c r="A1437" t="s">
        <v>1090</v>
      </c>
      <c r="B1437" t="s">
        <v>2524</v>
      </c>
      <c r="C1437">
        <v>10.98</v>
      </c>
      <c r="D1437">
        <v>2.8500000000000001E-2</v>
      </c>
      <c r="E1437">
        <v>0.20050000000000001</v>
      </c>
      <c r="F1437">
        <v>0.87190000000000001</v>
      </c>
    </row>
    <row r="1438" spans="1:6">
      <c r="A1438" t="s">
        <v>1090</v>
      </c>
      <c r="B1438" t="s">
        <v>2525</v>
      </c>
      <c r="C1438">
        <v>10.98</v>
      </c>
      <c r="D1438">
        <v>2.8500000000000001E-2</v>
      </c>
      <c r="E1438">
        <v>0.20050000000000001</v>
      </c>
      <c r="F1438">
        <v>0.87190000000000001</v>
      </c>
    </row>
    <row r="1439" spans="1:6">
      <c r="A1439" t="s">
        <v>1090</v>
      </c>
      <c r="B1439" t="s">
        <v>2526</v>
      </c>
      <c r="C1439">
        <v>10.98</v>
      </c>
      <c r="D1439">
        <v>2.8500000000000001E-2</v>
      </c>
      <c r="E1439">
        <v>0.20050000000000001</v>
      </c>
      <c r="F1439">
        <v>0.87190000000000001</v>
      </c>
    </row>
    <row r="1440" spans="1:6">
      <c r="A1440" t="s">
        <v>1090</v>
      </c>
      <c r="B1440" t="s">
        <v>2527</v>
      </c>
      <c r="C1440">
        <v>10.98</v>
      </c>
      <c r="D1440">
        <v>2.8500000000000001E-2</v>
      </c>
      <c r="E1440">
        <v>0.20050000000000001</v>
      </c>
      <c r="F1440">
        <v>0.87190000000000001</v>
      </c>
    </row>
    <row r="1441" spans="1:6">
      <c r="A1441" t="s">
        <v>1090</v>
      </c>
      <c r="B1441" t="s">
        <v>2528</v>
      </c>
      <c r="C1441">
        <v>10.98</v>
      </c>
      <c r="D1441">
        <v>2.8500000000000001E-2</v>
      </c>
      <c r="E1441">
        <v>0.20050000000000001</v>
      </c>
      <c r="F1441">
        <v>0.87190000000000001</v>
      </c>
    </row>
    <row r="1442" spans="1:6">
      <c r="A1442" t="s">
        <v>1090</v>
      </c>
      <c r="B1442" t="s">
        <v>2529</v>
      </c>
      <c r="C1442">
        <v>10.98</v>
      </c>
      <c r="D1442">
        <v>2.8500000000000001E-2</v>
      </c>
      <c r="E1442">
        <v>0.20050000000000001</v>
      </c>
      <c r="F1442">
        <v>0.87190000000000001</v>
      </c>
    </row>
    <row r="1443" spans="1:6">
      <c r="A1443" t="s">
        <v>1090</v>
      </c>
      <c r="B1443" t="s">
        <v>2530</v>
      </c>
      <c r="C1443">
        <v>10.98</v>
      </c>
      <c r="D1443">
        <v>2.8500000000000001E-2</v>
      </c>
      <c r="E1443">
        <v>0.20050000000000001</v>
      </c>
      <c r="F1443">
        <v>0.87190000000000001</v>
      </c>
    </row>
    <row r="1444" spans="1:6">
      <c r="A1444" t="s">
        <v>1090</v>
      </c>
      <c r="B1444" t="s">
        <v>2531</v>
      </c>
      <c r="C1444">
        <v>10.98</v>
      </c>
      <c r="D1444">
        <v>2.8500000000000001E-2</v>
      </c>
      <c r="E1444">
        <v>0.20050000000000001</v>
      </c>
      <c r="F1444">
        <v>0.87190000000000001</v>
      </c>
    </row>
    <row r="1445" spans="1:6">
      <c r="A1445" t="s">
        <v>1090</v>
      </c>
      <c r="B1445" t="s">
        <v>2532</v>
      </c>
      <c r="C1445">
        <v>10.98</v>
      </c>
      <c r="D1445">
        <v>2.8500000000000001E-2</v>
      </c>
      <c r="E1445">
        <v>0.20050000000000001</v>
      </c>
      <c r="F1445">
        <v>0.87190000000000001</v>
      </c>
    </row>
    <row r="1446" spans="1:6">
      <c r="A1446" t="s">
        <v>1090</v>
      </c>
      <c r="B1446" t="s">
        <v>2533</v>
      </c>
      <c r="C1446">
        <v>10.98</v>
      </c>
      <c r="D1446">
        <v>2.8500000000000001E-2</v>
      </c>
      <c r="E1446">
        <v>0.20050000000000001</v>
      </c>
      <c r="F1446">
        <v>0.87190000000000001</v>
      </c>
    </row>
    <row r="1447" spans="1:6">
      <c r="A1447" t="s">
        <v>1090</v>
      </c>
      <c r="B1447" t="s">
        <v>2534</v>
      </c>
      <c r="C1447">
        <v>10.98</v>
      </c>
      <c r="D1447">
        <v>2.8500000000000001E-2</v>
      </c>
      <c r="E1447">
        <v>0.20050000000000001</v>
      </c>
      <c r="F1447">
        <v>0.87190000000000001</v>
      </c>
    </row>
    <row r="1448" spans="1:6">
      <c r="A1448" t="s">
        <v>1090</v>
      </c>
      <c r="B1448" t="s">
        <v>2535</v>
      </c>
      <c r="C1448">
        <v>10.98</v>
      </c>
      <c r="D1448">
        <v>2.8500000000000001E-2</v>
      </c>
      <c r="E1448">
        <v>0.20050000000000001</v>
      </c>
      <c r="F1448">
        <v>0.87190000000000001</v>
      </c>
    </row>
    <row r="1449" spans="1:6">
      <c r="A1449" t="s">
        <v>1090</v>
      </c>
      <c r="B1449" t="s">
        <v>2536</v>
      </c>
      <c r="C1449">
        <v>10.98</v>
      </c>
      <c r="D1449">
        <v>2.8500000000000001E-2</v>
      </c>
      <c r="E1449">
        <v>0.20050000000000001</v>
      </c>
      <c r="F1449">
        <v>0.87190000000000001</v>
      </c>
    </row>
    <row r="1450" spans="1:6">
      <c r="A1450" t="s">
        <v>1090</v>
      </c>
      <c r="B1450" t="s">
        <v>2537</v>
      </c>
      <c r="C1450">
        <v>10.98</v>
      </c>
      <c r="D1450">
        <v>2.8500000000000001E-2</v>
      </c>
      <c r="E1450">
        <v>0.20050000000000001</v>
      </c>
      <c r="F1450">
        <v>0.87190000000000001</v>
      </c>
    </row>
    <row r="1451" spans="1:6">
      <c r="A1451" t="s">
        <v>1090</v>
      </c>
      <c r="B1451" t="s">
        <v>2538</v>
      </c>
      <c r="C1451">
        <v>10.98</v>
      </c>
      <c r="D1451">
        <v>2.8500000000000001E-2</v>
      </c>
      <c r="E1451">
        <v>0.20050000000000001</v>
      </c>
      <c r="F1451">
        <v>0.87190000000000001</v>
      </c>
    </row>
    <row r="1452" spans="1:6">
      <c r="A1452" t="s">
        <v>1090</v>
      </c>
      <c r="B1452" t="s">
        <v>2539</v>
      </c>
      <c r="C1452">
        <v>10.98</v>
      </c>
      <c r="D1452">
        <v>2.8500000000000001E-2</v>
      </c>
      <c r="E1452">
        <v>0.20050000000000001</v>
      </c>
      <c r="F1452">
        <v>0.87190000000000001</v>
      </c>
    </row>
    <row r="1453" spans="1:6">
      <c r="A1453" t="s">
        <v>1090</v>
      </c>
      <c r="B1453" t="s">
        <v>2540</v>
      </c>
      <c r="C1453">
        <v>10.98</v>
      </c>
      <c r="D1453">
        <v>2.8500000000000001E-2</v>
      </c>
      <c r="E1453">
        <v>0.20050000000000001</v>
      </c>
      <c r="F1453">
        <v>0.87190000000000001</v>
      </c>
    </row>
    <row r="1454" spans="1:6">
      <c r="A1454" t="s">
        <v>1090</v>
      </c>
      <c r="B1454" t="s">
        <v>2541</v>
      </c>
      <c r="C1454">
        <v>10.98</v>
      </c>
      <c r="D1454">
        <v>2.8500000000000001E-2</v>
      </c>
      <c r="E1454">
        <v>0.20050000000000001</v>
      </c>
      <c r="F1454">
        <v>0.87190000000000001</v>
      </c>
    </row>
    <row r="1455" spans="1:6">
      <c r="A1455" t="s">
        <v>1090</v>
      </c>
      <c r="B1455" t="s">
        <v>2542</v>
      </c>
      <c r="C1455">
        <v>10.98</v>
      </c>
      <c r="D1455">
        <v>2.8500000000000001E-2</v>
      </c>
      <c r="E1455">
        <v>0.20050000000000001</v>
      </c>
      <c r="F1455">
        <v>0.87190000000000001</v>
      </c>
    </row>
    <row r="1456" spans="1:6">
      <c r="A1456" t="s">
        <v>1090</v>
      </c>
      <c r="B1456" t="s">
        <v>2543</v>
      </c>
      <c r="C1456">
        <v>10.98</v>
      </c>
      <c r="D1456">
        <v>2.8500000000000001E-2</v>
      </c>
      <c r="E1456">
        <v>0.20050000000000001</v>
      </c>
      <c r="F1456">
        <v>0.87190000000000001</v>
      </c>
    </row>
    <row r="1457" spans="1:6">
      <c r="A1457" t="s">
        <v>1090</v>
      </c>
      <c r="B1457" t="s">
        <v>2544</v>
      </c>
      <c r="C1457">
        <v>10.98</v>
      </c>
      <c r="D1457">
        <v>2.8500000000000001E-2</v>
      </c>
      <c r="E1457">
        <v>0.20050000000000001</v>
      </c>
      <c r="F1457">
        <v>0.87190000000000001</v>
      </c>
    </row>
    <row r="1458" spans="1:6">
      <c r="A1458" t="s">
        <v>1090</v>
      </c>
      <c r="B1458" t="s">
        <v>2545</v>
      </c>
      <c r="C1458">
        <v>10.98</v>
      </c>
      <c r="D1458">
        <v>2.8500000000000001E-2</v>
      </c>
      <c r="E1458">
        <v>0.20050000000000001</v>
      </c>
      <c r="F1458">
        <v>0.87190000000000001</v>
      </c>
    </row>
    <row r="1459" spans="1:6">
      <c r="A1459" t="s">
        <v>1090</v>
      </c>
      <c r="B1459" t="s">
        <v>2546</v>
      </c>
      <c r="C1459">
        <v>10.98</v>
      </c>
      <c r="D1459">
        <v>2.8500000000000001E-2</v>
      </c>
      <c r="E1459">
        <v>0.20050000000000001</v>
      </c>
      <c r="F1459">
        <v>0.87190000000000001</v>
      </c>
    </row>
    <row r="1460" spans="1:6">
      <c r="A1460" t="s">
        <v>1090</v>
      </c>
      <c r="B1460" t="s">
        <v>2547</v>
      </c>
      <c r="C1460">
        <v>10.98</v>
      </c>
      <c r="D1460">
        <v>2.8500000000000001E-2</v>
      </c>
      <c r="E1460">
        <v>0.20050000000000001</v>
      </c>
      <c r="F1460">
        <v>0.87190000000000001</v>
      </c>
    </row>
    <row r="1461" spans="1:6">
      <c r="A1461" t="s">
        <v>1090</v>
      </c>
      <c r="B1461" t="s">
        <v>2548</v>
      </c>
      <c r="C1461">
        <v>10.98</v>
      </c>
      <c r="D1461">
        <v>2.8500000000000001E-2</v>
      </c>
      <c r="E1461">
        <v>0.20050000000000001</v>
      </c>
      <c r="F1461">
        <v>0.87190000000000001</v>
      </c>
    </row>
    <row r="1462" spans="1:6">
      <c r="A1462" t="s">
        <v>1090</v>
      </c>
      <c r="B1462" t="s">
        <v>2549</v>
      </c>
      <c r="C1462">
        <v>10.98</v>
      </c>
      <c r="D1462">
        <v>2.8500000000000001E-2</v>
      </c>
      <c r="E1462">
        <v>0.20050000000000001</v>
      </c>
      <c r="F1462">
        <v>0.87190000000000001</v>
      </c>
    </row>
    <row r="1463" spans="1:6">
      <c r="A1463" t="s">
        <v>1090</v>
      </c>
      <c r="B1463" t="s">
        <v>2550</v>
      </c>
      <c r="C1463">
        <v>10.98</v>
      </c>
      <c r="D1463">
        <v>2.8500000000000001E-2</v>
      </c>
      <c r="E1463">
        <v>0.20050000000000001</v>
      </c>
      <c r="F1463">
        <v>0.87190000000000001</v>
      </c>
    </row>
    <row r="1464" spans="1:6">
      <c r="A1464" t="s">
        <v>1090</v>
      </c>
      <c r="B1464" t="s">
        <v>2551</v>
      </c>
      <c r="C1464">
        <v>10.98</v>
      </c>
      <c r="D1464">
        <v>2.8500000000000001E-2</v>
      </c>
      <c r="E1464">
        <v>0.20050000000000001</v>
      </c>
      <c r="F1464">
        <v>0.87190000000000001</v>
      </c>
    </row>
    <row r="1465" spans="1:6">
      <c r="A1465" t="s">
        <v>1090</v>
      </c>
      <c r="B1465" t="s">
        <v>2552</v>
      </c>
      <c r="C1465">
        <v>10.98</v>
      </c>
      <c r="D1465">
        <v>2.8500000000000001E-2</v>
      </c>
      <c r="E1465">
        <v>0.20050000000000001</v>
      </c>
      <c r="F1465">
        <v>0.87190000000000001</v>
      </c>
    </row>
    <row r="1466" spans="1:6">
      <c r="A1466" t="s">
        <v>1090</v>
      </c>
      <c r="B1466" t="s">
        <v>2553</v>
      </c>
      <c r="C1466">
        <v>10.98</v>
      </c>
      <c r="D1466">
        <v>2.8500000000000001E-2</v>
      </c>
      <c r="E1466">
        <v>0.20050000000000001</v>
      </c>
      <c r="F1466">
        <v>0.87190000000000001</v>
      </c>
    </row>
    <row r="1467" spans="1:6">
      <c r="A1467" t="s">
        <v>1090</v>
      </c>
      <c r="B1467" t="s">
        <v>2554</v>
      </c>
      <c r="C1467">
        <v>10.98</v>
      </c>
      <c r="D1467">
        <v>2.8500000000000001E-2</v>
      </c>
      <c r="E1467">
        <v>0.20050000000000001</v>
      </c>
      <c r="F1467">
        <v>0.87190000000000001</v>
      </c>
    </row>
    <row r="1468" spans="1:6">
      <c r="A1468" t="s">
        <v>1090</v>
      </c>
      <c r="B1468" t="s">
        <v>2555</v>
      </c>
      <c r="C1468">
        <v>10.98</v>
      </c>
      <c r="D1468">
        <v>2.8500000000000001E-2</v>
      </c>
      <c r="E1468">
        <v>0.20050000000000001</v>
      </c>
      <c r="F1468">
        <v>0.87190000000000001</v>
      </c>
    </row>
    <row r="1469" spans="1:6">
      <c r="A1469" t="s">
        <v>1090</v>
      </c>
      <c r="B1469" t="s">
        <v>2556</v>
      </c>
      <c r="C1469">
        <v>10.98</v>
      </c>
      <c r="D1469">
        <v>2.8500000000000001E-2</v>
      </c>
      <c r="E1469">
        <v>0.20050000000000001</v>
      </c>
      <c r="F1469">
        <v>0.87190000000000001</v>
      </c>
    </row>
    <row r="1470" spans="1:6">
      <c r="A1470" t="s">
        <v>1090</v>
      </c>
      <c r="B1470" t="s">
        <v>2557</v>
      </c>
      <c r="C1470">
        <v>10.98</v>
      </c>
      <c r="D1470">
        <v>2.8500000000000001E-2</v>
      </c>
      <c r="E1470">
        <v>0.20050000000000001</v>
      </c>
      <c r="F1470">
        <v>0.87190000000000001</v>
      </c>
    </row>
    <row r="1471" spans="1:6">
      <c r="A1471" t="s">
        <v>1090</v>
      </c>
      <c r="B1471" t="s">
        <v>2558</v>
      </c>
      <c r="C1471">
        <v>10.98</v>
      </c>
      <c r="D1471">
        <v>2.8500000000000001E-2</v>
      </c>
      <c r="E1471">
        <v>0.20050000000000001</v>
      </c>
      <c r="F1471">
        <v>0.87190000000000001</v>
      </c>
    </row>
    <row r="1472" spans="1:6">
      <c r="A1472" t="s">
        <v>1090</v>
      </c>
      <c r="B1472" t="s">
        <v>2559</v>
      </c>
      <c r="C1472">
        <v>10.98</v>
      </c>
      <c r="D1472">
        <v>2.8500000000000001E-2</v>
      </c>
      <c r="E1472">
        <v>0.20050000000000001</v>
      </c>
      <c r="F1472">
        <v>0.87190000000000001</v>
      </c>
    </row>
    <row r="1473" spans="1:6">
      <c r="A1473" t="s">
        <v>1090</v>
      </c>
      <c r="B1473" t="s">
        <v>2560</v>
      </c>
      <c r="C1473">
        <v>10.98</v>
      </c>
      <c r="D1473">
        <v>2.8500000000000001E-2</v>
      </c>
      <c r="E1473">
        <v>0.20050000000000001</v>
      </c>
      <c r="F1473">
        <v>0.87190000000000001</v>
      </c>
    </row>
    <row r="1474" spans="1:6">
      <c r="A1474" t="s">
        <v>1090</v>
      </c>
      <c r="B1474" t="s">
        <v>2561</v>
      </c>
      <c r="C1474">
        <v>10.98</v>
      </c>
      <c r="D1474">
        <v>2.8500000000000001E-2</v>
      </c>
      <c r="E1474">
        <v>0.20050000000000001</v>
      </c>
      <c r="F1474">
        <v>0.87190000000000001</v>
      </c>
    </row>
    <row r="1475" spans="1:6">
      <c r="A1475" t="s">
        <v>1090</v>
      </c>
      <c r="B1475" t="s">
        <v>2562</v>
      </c>
      <c r="C1475">
        <v>10.98</v>
      </c>
      <c r="D1475">
        <v>2.8500000000000001E-2</v>
      </c>
      <c r="E1475">
        <v>0.20050000000000001</v>
      </c>
      <c r="F1475">
        <v>0.87190000000000001</v>
      </c>
    </row>
    <row r="1476" spans="1:6">
      <c r="A1476" t="s">
        <v>1090</v>
      </c>
      <c r="B1476" t="s">
        <v>2563</v>
      </c>
      <c r="C1476">
        <v>10.98</v>
      </c>
      <c r="D1476">
        <v>2.8500000000000001E-2</v>
      </c>
      <c r="E1476">
        <v>0.20050000000000001</v>
      </c>
      <c r="F1476">
        <v>0.87190000000000001</v>
      </c>
    </row>
    <row r="1477" spans="1:6">
      <c r="A1477" t="s">
        <v>1090</v>
      </c>
      <c r="B1477" t="s">
        <v>2564</v>
      </c>
      <c r="C1477">
        <v>10.98</v>
      </c>
      <c r="D1477">
        <v>2.8500000000000001E-2</v>
      </c>
      <c r="E1477">
        <v>0.20050000000000001</v>
      </c>
      <c r="F1477">
        <v>0.87190000000000001</v>
      </c>
    </row>
    <row r="1478" spans="1:6">
      <c r="A1478" t="s">
        <v>1090</v>
      </c>
      <c r="B1478" t="s">
        <v>2565</v>
      </c>
      <c r="C1478">
        <v>10.98</v>
      </c>
      <c r="D1478">
        <v>2.8500000000000001E-2</v>
      </c>
      <c r="E1478">
        <v>0.20050000000000001</v>
      </c>
      <c r="F1478">
        <v>0.87190000000000001</v>
      </c>
    </row>
    <row r="1479" spans="1:6">
      <c r="A1479" t="s">
        <v>1090</v>
      </c>
      <c r="B1479" t="s">
        <v>2566</v>
      </c>
      <c r="C1479">
        <v>10.98</v>
      </c>
      <c r="D1479">
        <v>2.8500000000000001E-2</v>
      </c>
      <c r="E1479">
        <v>0.20050000000000001</v>
      </c>
      <c r="F1479">
        <v>0.87190000000000001</v>
      </c>
    </row>
    <row r="1480" spans="1:6">
      <c r="A1480" t="s">
        <v>1090</v>
      </c>
      <c r="B1480" t="s">
        <v>2567</v>
      </c>
      <c r="C1480">
        <v>10.98</v>
      </c>
      <c r="D1480">
        <v>2.8500000000000001E-2</v>
      </c>
      <c r="E1480">
        <v>0.20050000000000001</v>
      </c>
      <c r="F1480">
        <v>0.87190000000000001</v>
      </c>
    </row>
    <row r="1481" spans="1:6">
      <c r="A1481" t="s">
        <v>1090</v>
      </c>
      <c r="B1481" t="s">
        <v>2568</v>
      </c>
      <c r="C1481">
        <v>10.98</v>
      </c>
      <c r="D1481">
        <v>2.8500000000000001E-2</v>
      </c>
      <c r="E1481">
        <v>0.20050000000000001</v>
      </c>
      <c r="F1481">
        <v>0.87190000000000001</v>
      </c>
    </row>
    <row r="1482" spans="1:6">
      <c r="A1482" t="s">
        <v>1090</v>
      </c>
      <c r="B1482" t="s">
        <v>2569</v>
      </c>
      <c r="C1482">
        <v>10.98</v>
      </c>
      <c r="D1482">
        <v>2.8500000000000001E-2</v>
      </c>
      <c r="E1482">
        <v>0.20050000000000001</v>
      </c>
      <c r="F1482">
        <v>0.87190000000000001</v>
      </c>
    </row>
    <row r="1483" spans="1:6">
      <c r="A1483" t="s">
        <v>1090</v>
      </c>
      <c r="B1483" t="s">
        <v>2570</v>
      </c>
      <c r="C1483">
        <v>10.98</v>
      </c>
      <c r="D1483">
        <v>2.8500000000000001E-2</v>
      </c>
      <c r="E1483">
        <v>0.20050000000000001</v>
      </c>
      <c r="F1483">
        <v>0.87190000000000001</v>
      </c>
    </row>
    <row r="1484" spans="1:6">
      <c r="A1484" t="s">
        <v>1090</v>
      </c>
      <c r="B1484" t="s">
        <v>2571</v>
      </c>
      <c r="C1484">
        <v>10.98</v>
      </c>
      <c r="D1484">
        <v>2.8500000000000001E-2</v>
      </c>
      <c r="E1484">
        <v>0.20050000000000001</v>
      </c>
      <c r="F1484">
        <v>0.87190000000000001</v>
      </c>
    </row>
    <row r="1485" spans="1:6">
      <c r="A1485" t="s">
        <v>1090</v>
      </c>
      <c r="B1485" t="s">
        <v>2572</v>
      </c>
      <c r="C1485">
        <v>10.98</v>
      </c>
      <c r="D1485">
        <v>2.8500000000000001E-2</v>
      </c>
      <c r="E1485">
        <v>0.20050000000000001</v>
      </c>
      <c r="F1485">
        <v>0.87190000000000001</v>
      </c>
    </row>
    <row r="1486" spans="1:6">
      <c r="A1486" t="s">
        <v>1090</v>
      </c>
      <c r="B1486" t="s">
        <v>2573</v>
      </c>
      <c r="C1486">
        <v>10.98</v>
      </c>
      <c r="D1486">
        <v>2.8500000000000001E-2</v>
      </c>
      <c r="E1486">
        <v>0.20050000000000001</v>
      </c>
      <c r="F1486">
        <v>0.87190000000000001</v>
      </c>
    </row>
    <row r="1487" spans="1:6">
      <c r="A1487" t="s">
        <v>1090</v>
      </c>
      <c r="B1487" t="s">
        <v>2574</v>
      </c>
      <c r="C1487">
        <v>10.98</v>
      </c>
      <c r="D1487">
        <v>2.8500000000000001E-2</v>
      </c>
      <c r="E1487">
        <v>0.20050000000000001</v>
      </c>
      <c r="F1487">
        <v>0.87190000000000001</v>
      </c>
    </row>
    <row r="1488" spans="1:6">
      <c r="A1488" t="s">
        <v>1090</v>
      </c>
      <c r="B1488" t="s">
        <v>2575</v>
      </c>
      <c r="C1488">
        <v>10.98</v>
      </c>
      <c r="D1488">
        <v>2.8500000000000001E-2</v>
      </c>
      <c r="E1488">
        <v>0.20050000000000001</v>
      </c>
      <c r="F1488">
        <v>0.87190000000000001</v>
      </c>
    </row>
    <row r="1489" spans="1:6">
      <c r="A1489" t="s">
        <v>1090</v>
      </c>
      <c r="B1489" t="s">
        <v>2576</v>
      </c>
      <c r="C1489">
        <v>10.98</v>
      </c>
      <c r="D1489">
        <v>2.8500000000000001E-2</v>
      </c>
      <c r="E1489">
        <v>0.20050000000000001</v>
      </c>
      <c r="F1489">
        <v>0.87190000000000001</v>
      </c>
    </row>
    <row r="1490" spans="1:6">
      <c r="A1490" t="s">
        <v>1090</v>
      </c>
      <c r="B1490" t="s">
        <v>2577</v>
      </c>
      <c r="C1490">
        <v>10.98</v>
      </c>
      <c r="D1490">
        <v>2.8500000000000001E-2</v>
      </c>
      <c r="E1490">
        <v>0.20050000000000001</v>
      </c>
      <c r="F1490">
        <v>0.87190000000000001</v>
      </c>
    </row>
    <row r="1491" spans="1:6">
      <c r="A1491" t="s">
        <v>1090</v>
      </c>
      <c r="B1491" t="s">
        <v>2578</v>
      </c>
      <c r="C1491">
        <v>10.98</v>
      </c>
      <c r="D1491">
        <v>2.8500000000000001E-2</v>
      </c>
      <c r="E1491">
        <v>0.20050000000000001</v>
      </c>
      <c r="F1491">
        <v>0.87190000000000001</v>
      </c>
    </row>
    <row r="1492" spans="1:6">
      <c r="A1492" t="s">
        <v>1090</v>
      </c>
      <c r="B1492" t="s">
        <v>2579</v>
      </c>
      <c r="C1492">
        <v>10.98</v>
      </c>
      <c r="D1492">
        <v>2.8500000000000001E-2</v>
      </c>
      <c r="E1492">
        <v>0.20050000000000001</v>
      </c>
      <c r="F1492">
        <v>0.87190000000000001</v>
      </c>
    </row>
    <row r="1493" spans="1:6">
      <c r="A1493" t="s">
        <v>1090</v>
      </c>
      <c r="B1493" t="s">
        <v>2580</v>
      </c>
      <c r="C1493">
        <v>10.98</v>
      </c>
      <c r="D1493">
        <v>2.8500000000000001E-2</v>
      </c>
      <c r="E1493">
        <v>0.20050000000000001</v>
      </c>
      <c r="F1493">
        <v>0.87190000000000001</v>
      </c>
    </row>
    <row r="1494" spans="1:6">
      <c r="A1494" t="s">
        <v>1090</v>
      </c>
      <c r="B1494" t="s">
        <v>2581</v>
      </c>
      <c r="C1494">
        <v>10.98</v>
      </c>
      <c r="D1494">
        <v>2.8500000000000001E-2</v>
      </c>
      <c r="E1494">
        <v>0.20050000000000001</v>
      </c>
      <c r="F1494">
        <v>0.87190000000000001</v>
      </c>
    </row>
    <row r="1495" spans="1:6">
      <c r="A1495" t="s">
        <v>1090</v>
      </c>
      <c r="B1495" t="s">
        <v>2582</v>
      </c>
      <c r="C1495">
        <v>10.98</v>
      </c>
      <c r="D1495">
        <v>2.8500000000000001E-2</v>
      </c>
      <c r="E1495">
        <v>0.20050000000000001</v>
      </c>
      <c r="F1495">
        <v>0.87190000000000001</v>
      </c>
    </row>
    <row r="1496" spans="1:6">
      <c r="A1496" t="s">
        <v>1090</v>
      </c>
      <c r="B1496" t="s">
        <v>2583</v>
      </c>
      <c r="C1496">
        <v>10.98</v>
      </c>
      <c r="D1496">
        <v>2.8500000000000001E-2</v>
      </c>
      <c r="E1496">
        <v>0.20050000000000001</v>
      </c>
      <c r="F1496">
        <v>0.87190000000000001</v>
      </c>
    </row>
    <row r="1497" spans="1:6">
      <c r="A1497" t="s">
        <v>1090</v>
      </c>
      <c r="B1497" t="s">
        <v>2584</v>
      </c>
      <c r="C1497">
        <v>10.98</v>
      </c>
      <c r="D1497">
        <v>2.8500000000000001E-2</v>
      </c>
      <c r="E1497">
        <v>0.20050000000000001</v>
      </c>
      <c r="F1497">
        <v>0.87190000000000001</v>
      </c>
    </row>
    <row r="1498" spans="1:6">
      <c r="A1498" t="s">
        <v>1090</v>
      </c>
      <c r="B1498" t="s">
        <v>2585</v>
      </c>
      <c r="C1498">
        <v>10.98</v>
      </c>
      <c r="D1498">
        <v>2.8500000000000001E-2</v>
      </c>
      <c r="E1498">
        <v>0.20050000000000001</v>
      </c>
      <c r="F1498">
        <v>0.87190000000000001</v>
      </c>
    </row>
    <row r="1499" spans="1:6">
      <c r="A1499" t="s">
        <v>1090</v>
      </c>
      <c r="B1499" t="s">
        <v>2586</v>
      </c>
      <c r="C1499">
        <v>10.98</v>
      </c>
      <c r="D1499">
        <v>2.8500000000000001E-2</v>
      </c>
      <c r="E1499">
        <v>0.20050000000000001</v>
      </c>
      <c r="F1499">
        <v>0.87190000000000001</v>
      </c>
    </row>
    <row r="1500" spans="1:6">
      <c r="A1500" t="s">
        <v>1090</v>
      </c>
      <c r="B1500" t="s">
        <v>2587</v>
      </c>
      <c r="C1500">
        <v>10.98</v>
      </c>
      <c r="D1500">
        <v>2.8500000000000001E-2</v>
      </c>
      <c r="E1500">
        <v>0.20050000000000001</v>
      </c>
      <c r="F1500">
        <v>0.87190000000000001</v>
      </c>
    </row>
    <row r="1501" spans="1:6">
      <c r="A1501" t="s">
        <v>1090</v>
      </c>
      <c r="B1501" t="s">
        <v>2588</v>
      </c>
      <c r="C1501">
        <v>10.98</v>
      </c>
      <c r="D1501">
        <v>2.8500000000000001E-2</v>
      </c>
      <c r="E1501">
        <v>0.20050000000000001</v>
      </c>
      <c r="F1501">
        <v>0.87190000000000001</v>
      </c>
    </row>
    <row r="1502" spans="1:6">
      <c r="A1502" t="s">
        <v>1090</v>
      </c>
      <c r="B1502" t="s">
        <v>2589</v>
      </c>
      <c r="C1502">
        <v>10.98</v>
      </c>
      <c r="D1502">
        <v>2.8500000000000001E-2</v>
      </c>
      <c r="E1502">
        <v>0.20050000000000001</v>
      </c>
      <c r="F1502">
        <v>0.87190000000000001</v>
      </c>
    </row>
    <row r="1503" spans="1:6">
      <c r="A1503" t="s">
        <v>1090</v>
      </c>
      <c r="B1503" t="s">
        <v>2590</v>
      </c>
      <c r="C1503">
        <v>10.98</v>
      </c>
      <c r="D1503">
        <v>2.8500000000000001E-2</v>
      </c>
      <c r="E1503">
        <v>0.20050000000000001</v>
      </c>
      <c r="F1503">
        <v>0.87190000000000001</v>
      </c>
    </row>
    <row r="1504" spans="1:6">
      <c r="A1504" t="s">
        <v>1090</v>
      </c>
      <c r="B1504" t="s">
        <v>2591</v>
      </c>
      <c r="C1504">
        <v>10.98</v>
      </c>
      <c r="D1504">
        <v>2.8500000000000001E-2</v>
      </c>
      <c r="E1504">
        <v>0.20050000000000001</v>
      </c>
      <c r="F1504">
        <v>0.87190000000000001</v>
      </c>
    </row>
    <row r="1505" spans="1:6">
      <c r="A1505" t="s">
        <v>1090</v>
      </c>
      <c r="B1505" t="s">
        <v>2592</v>
      </c>
      <c r="C1505">
        <v>10.98</v>
      </c>
      <c r="D1505">
        <v>2.8500000000000001E-2</v>
      </c>
      <c r="E1505">
        <v>0.20050000000000001</v>
      </c>
      <c r="F1505">
        <v>0.87190000000000001</v>
      </c>
    </row>
    <row r="1506" spans="1:6">
      <c r="A1506" t="s">
        <v>1090</v>
      </c>
      <c r="B1506" t="s">
        <v>2593</v>
      </c>
      <c r="C1506">
        <v>10.98</v>
      </c>
      <c r="D1506">
        <v>2.8500000000000001E-2</v>
      </c>
      <c r="E1506">
        <v>0.20050000000000001</v>
      </c>
      <c r="F1506">
        <v>0.87190000000000001</v>
      </c>
    </row>
    <row r="1507" spans="1:6">
      <c r="A1507" t="s">
        <v>1090</v>
      </c>
      <c r="B1507" t="s">
        <v>2594</v>
      </c>
      <c r="C1507">
        <v>10.98</v>
      </c>
      <c r="D1507">
        <v>2.8500000000000001E-2</v>
      </c>
      <c r="E1507">
        <v>0.20050000000000001</v>
      </c>
      <c r="F1507">
        <v>0.87190000000000001</v>
      </c>
    </row>
    <row r="1508" spans="1:6">
      <c r="A1508" t="s">
        <v>1090</v>
      </c>
      <c r="B1508" t="s">
        <v>2595</v>
      </c>
      <c r="C1508">
        <v>10.98</v>
      </c>
      <c r="D1508">
        <v>2.8500000000000001E-2</v>
      </c>
      <c r="E1508">
        <v>0.20050000000000001</v>
      </c>
      <c r="F1508">
        <v>0.87190000000000001</v>
      </c>
    </row>
    <row r="1509" spans="1:6">
      <c r="A1509" t="s">
        <v>1090</v>
      </c>
      <c r="B1509" t="s">
        <v>2596</v>
      </c>
      <c r="C1509">
        <v>10.98</v>
      </c>
      <c r="D1509">
        <v>2.8500000000000001E-2</v>
      </c>
      <c r="E1509">
        <v>0.20050000000000001</v>
      </c>
      <c r="F1509">
        <v>0.87190000000000001</v>
      </c>
    </row>
    <row r="1510" spans="1:6">
      <c r="A1510" t="s">
        <v>1090</v>
      </c>
      <c r="B1510" t="s">
        <v>2597</v>
      </c>
      <c r="C1510">
        <v>10.98</v>
      </c>
      <c r="D1510">
        <v>2.8500000000000001E-2</v>
      </c>
      <c r="E1510">
        <v>0.20050000000000001</v>
      </c>
      <c r="F1510">
        <v>0.87190000000000001</v>
      </c>
    </row>
    <row r="1511" spans="1:6">
      <c r="A1511" t="s">
        <v>1090</v>
      </c>
      <c r="B1511" t="s">
        <v>2598</v>
      </c>
      <c r="C1511">
        <v>10.98</v>
      </c>
      <c r="D1511">
        <v>2.8500000000000001E-2</v>
      </c>
      <c r="E1511">
        <v>0.20050000000000001</v>
      </c>
      <c r="F1511">
        <v>0.87190000000000001</v>
      </c>
    </row>
    <row r="1512" spans="1:6">
      <c r="A1512" t="s">
        <v>1090</v>
      </c>
      <c r="B1512" t="s">
        <v>2599</v>
      </c>
      <c r="C1512">
        <v>10.98</v>
      </c>
      <c r="D1512">
        <v>2.8500000000000001E-2</v>
      </c>
      <c r="E1512">
        <v>0.20050000000000001</v>
      </c>
      <c r="F1512">
        <v>0.87190000000000001</v>
      </c>
    </row>
    <row r="1513" spans="1:6">
      <c r="A1513" t="s">
        <v>1090</v>
      </c>
      <c r="B1513" t="s">
        <v>2600</v>
      </c>
      <c r="C1513">
        <v>10.98</v>
      </c>
      <c r="D1513">
        <v>2.8500000000000001E-2</v>
      </c>
      <c r="E1513">
        <v>0.20050000000000001</v>
      </c>
      <c r="F1513">
        <v>0.87190000000000001</v>
      </c>
    </row>
    <row r="1514" spans="1:6">
      <c r="A1514" t="s">
        <v>1090</v>
      </c>
      <c r="B1514" t="s">
        <v>2601</v>
      </c>
      <c r="C1514">
        <v>10.98</v>
      </c>
      <c r="D1514">
        <v>2.8500000000000001E-2</v>
      </c>
      <c r="E1514">
        <v>0.20050000000000001</v>
      </c>
      <c r="F1514">
        <v>0.87190000000000001</v>
      </c>
    </row>
    <row r="1515" spans="1:6">
      <c r="A1515" t="s">
        <v>1090</v>
      </c>
      <c r="B1515" t="s">
        <v>2602</v>
      </c>
      <c r="C1515">
        <v>10.98</v>
      </c>
      <c r="D1515">
        <v>2.8500000000000001E-2</v>
      </c>
      <c r="E1515">
        <v>0.20050000000000001</v>
      </c>
      <c r="F1515">
        <v>0.87190000000000001</v>
      </c>
    </row>
    <row r="1516" spans="1:6">
      <c r="A1516" t="s">
        <v>1090</v>
      </c>
      <c r="B1516" t="s">
        <v>2603</v>
      </c>
      <c r="C1516">
        <v>10.98</v>
      </c>
      <c r="D1516">
        <v>2.8500000000000001E-2</v>
      </c>
      <c r="E1516">
        <v>0.20050000000000001</v>
      </c>
      <c r="F1516">
        <v>0.87190000000000001</v>
      </c>
    </row>
    <row r="1517" spans="1:6">
      <c r="A1517" t="s">
        <v>1090</v>
      </c>
      <c r="B1517" t="s">
        <v>2604</v>
      </c>
      <c r="C1517">
        <v>10.98</v>
      </c>
      <c r="D1517">
        <v>2.8500000000000001E-2</v>
      </c>
      <c r="E1517">
        <v>0.20050000000000001</v>
      </c>
      <c r="F1517">
        <v>0.87190000000000001</v>
      </c>
    </row>
    <row r="1518" spans="1:6">
      <c r="A1518" t="s">
        <v>1090</v>
      </c>
      <c r="B1518" t="s">
        <v>2605</v>
      </c>
      <c r="C1518">
        <v>10.98</v>
      </c>
      <c r="D1518">
        <v>2.8500000000000001E-2</v>
      </c>
      <c r="E1518">
        <v>0.20050000000000001</v>
      </c>
      <c r="F1518">
        <v>0.87190000000000001</v>
      </c>
    </row>
    <row r="1519" spans="1:6">
      <c r="A1519" t="s">
        <v>1090</v>
      </c>
      <c r="B1519" t="s">
        <v>2606</v>
      </c>
      <c r="C1519">
        <v>10.98</v>
      </c>
      <c r="D1519">
        <v>2.8500000000000001E-2</v>
      </c>
      <c r="E1519">
        <v>0.20050000000000001</v>
      </c>
      <c r="F1519">
        <v>0.87190000000000001</v>
      </c>
    </row>
    <row r="1520" spans="1:6">
      <c r="A1520" t="s">
        <v>1090</v>
      </c>
      <c r="B1520" t="s">
        <v>2607</v>
      </c>
      <c r="C1520">
        <v>10.98</v>
      </c>
      <c r="D1520">
        <v>2.8500000000000001E-2</v>
      </c>
      <c r="E1520">
        <v>0.20050000000000001</v>
      </c>
      <c r="F1520">
        <v>0.87190000000000001</v>
      </c>
    </row>
    <row r="1521" spans="1:6">
      <c r="A1521" t="s">
        <v>1090</v>
      </c>
      <c r="B1521" t="s">
        <v>2608</v>
      </c>
      <c r="C1521">
        <v>10.98</v>
      </c>
      <c r="D1521">
        <v>2.8500000000000001E-2</v>
      </c>
      <c r="E1521">
        <v>0.20050000000000001</v>
      </c>
      <c r="F1521">
        <v>0.87190000000000001</v>
      </c>
    </row>
    <row r="1522" spans="1:6">
      <c r="A1522" t="s">
        <v>1090</v>
      </c>
      <c r="B1522" t="s">
        <v>2609</v>
      </c>
      <c r="C1522">
        <v>10.98</v>
      </c>
      <c r="D1522">
        <v>2.8500000000000001E-2</v>
      </c>
      <c r="E1522">
        <v>0.20050000000000001</v>
      </c>
      <c r="F1522">
        <v>0.87190000000000001</v>
      </c>
    </row>
    <row r="1523" spans="1:6">
      <c r="A1523" t="s">
        <v>1090</v>
      </c>
      <c r="B1523" t="s">
        <v>2610</v>
      </c>
      <c r="C1523">
        <v>10.98</v>
      </c>
      <c r="D1523">
        <v>2.8500000000000001E-2</v>
      </c>
      <c r="E1523">
        <v>0.20050000000000001</v>
      </c>
      <c r="F1523">
        <v>0.87190000000000001</v>
      </c>
    </row>
    <row r="1524" spans="1:6">
      <c r="A1524" t="s">
        <v>1090</v>
      </c>
      <c r="B1524" t="s">
        <v>2611</v>
      </c>
      <c r="C1524">
        <v>10.98</v>
      </c>
      <c r="D1524">
        <v>2.8500000000000001E-2</v>
      </c>
      <c r="E1524">
        <v>0.20050000000000001</v>
      </c>
      <c r="F1524">
        <v>0.87190000000000001</v>
      </c>
    </row>
    <row r="1525" spans="1:6">
      <c r="A1525" t="s">
        <v>1090</v>
      </c>
      <c r="B1525" t="s">
        <v>2612</v>
      </c>
      <c r="C1525">
        <v>10.98</v>
      </c>
      <c r="D1525">
        <v>2.8500000000000001E-2</v>
      </c>
      <c r="E1525">
        <v>0.20050000000000001</v>
      </c>
      <c r="F1525">
        <v>0.87190000000000001</v>
      </c>
    </row>
    <row r="1526" spans="1:6">
      <c r="A1526" t="s">
        <v>1090</v>
      </c>
      <c r="B1526" t="s">
        <v>2613</v>
      </c>
      <c r="C1526">
        <v>10.98</v>
      </c>
      <c r="D1526">
        <v>2.8500000000000001E-2</v>
      </c>
      <c r="E1526">
        <v>0.20050000000000001</v>
      </c>
      <c r="F1526">
        <v>0.87190000000000001</v>
      </c>
    </row>
    <row r="1527" spans="1:6">
      <c r="A1527" t="s">
        <v>1090</v>
      </c>
      <c r="B1527" t="s">
        <v>2614</v>
      </c>
      <c r="C1527">
        <v>10.98</v>
      </c>
      <c r="D1527">
        <v>2.8500000000000001E-2</v>
      </c>
      <c r="E1527">
        <v>0.20050000000000001</v>
      </c>
      <c r="F1527">
        <v>0.87190000000000001</v>
      </c>
    </row>
    <row r="1528" spans="1:6">
      <c r="A1528" t="s">
        <v>1090</v>
      </c>
      <c r="B1528" t="s">
        <v>2615</v>
      </c>
      <c r="C1528">
        <v>10.98</v>
      </c>
      <c r="D1528">
        <v>2.8500000000000001E-2</v>
      </c>
      <c r="E1528">
        <v>0.20050000000000001</v>
      </c>
      <c r="F1528">
        <v>0.87190000000000001</v>
      </c>
    </row>
    <row r="1529" spans="1:6">
      <c r="A1529" t="s">
        <v>1090</v>
      </c>
      <c r="B1529" t="s">
        <v>2616</v>
      </c>
      <c r="C1529">
        <v>10.98</v>
      </c>
      <c r="D1529">
        <v>2.8500000000000001E-2</v>
      </c>
      <c r="E1529">
        <v>0.20050000000000001</v>
      </c>
      <c r="F1529">
        <v>0.87190000000000001</v>
      </c>
    </row>
    <row r="1530" spans="1:6">
      <c r="A1530" t="s">
        <v>1090</v>
      </c>
      <c r="B1530" t="s">
        <v>2617</v>
      </c>
      <c r="C1530">
        <v>10.98</v>
      </c>
      <c r="D1530">
        <v>2.8500000000000001E-2</v>
      </c>
      <c r="E1530">
        <v>0.20050000000000001</v>
      </c>
      <c r="F1530">
        <v>0.87190000000000001</v>
      </c>
    </row>
    <row r="1531" spans="1:6">
      <c r="A1531" t="s">
        <v>1090</v>
      </c>
      <c r="B1531" t="s">
        <v>2618</v>
      </c>
      <c r="C1531">
        <v>10.98</v>
      </c>
      <c r="D1531">
        <v>2.8500000000000001E-2</v>
      </c>
      <c r="E1531">
        <v>0.20050000000000001</v>
      </c>
      <c r="F1531">
        <v>0.87190000000000001</v>
      </c>
    </row>
    <row r="1532" spans="1:6">
      <c r="A1532" t="s">
        <v>1090</v>
      </c>
      <c r="B1532" t="s">
        <v>2619</v>
      </c>
      <c r="C1532">
        <v>10.98</v>
      </c>
      <c r="D1532">
        <v>2.8500000000000001E-2</v>
      </c>
      <c r="E1532">
        <v>0.20050000000000001</v>
      </c>
      <c r="F1532">
        <v>0.87190000000000001</v>
      </c>
    </row>
    <row r="1533" spans="1:6">
      <c r="A1533" t="s">
        <v>1090</v>
      </c>
      <c r="B1533" t="s">
        <v>2620</v>
      </c>
      <c r="C1533">
        <v>10.98</v>
      </c>
      <c r="D1533">
        <v>2.8500000000000001E-2</v>
      </c>
      <c r="E1533">
        <v>0.20050000000000001</v>
      </c>
      <c r="F1533">
        <v>0.87190000000000001</v>
      </c>
    </row>
    <row r="1534" spans="1:6">
      <c r="A1534" t="s">
        <v>1090</v>
      </c>
      <c r="B1534" t="s">
        <v>2621</v>
      </c>
      <c r="C1534">
        <v>10.98</v>
      </c>
      <c r="D1534">
        <v>2.8500000000000001E-2</v>
      </c>
      <c r="E1534">
        <v>0.20050000000000001</v>
      </c>
      <c r="F1534">
        <v>0.87190000000000001</v>
      </c>
    </row>
    <row r="1535" spans="1:6">
      <c r="A1535" t="s">
        <v>1090</v>
      </c>
      <c r="B1535" t="s">
        <v>2622</v>
      </c>
      <c r="C1535">
        <v>10.98</v>
      </c>
      <c r="D1535">
        <v>2.8500000000000001E-2</v>
      </c>
      <c r="E1535">
        <v>0.20050000000000001</v>
      </c>
      <c r="F1535">
        <v>0.87190000000000001</v>
      </c>
    </row>
    <row r="1536" spans="1:6">
      <c r="A1536" t="s">
        <v>1090</v>
      </c>
      <c r="B1536" t="s">
        <v>2623</v>
      </c>
      <c r="C1536">
        <v>10.98</v>
      </c>
      <c r="D1536">
        <v>2.8500000000000001E-2</v>
      </c>
      <c r="E1536">
        <v>0.20050000000000001</v>
      </c>
      <c r="F1536">
        <v>0.87190000000000001</v>
      </c>
    </row>
    <row r="1537" spans="1:6">
      <c r="A1537" t="s">
        <v>1090</v>
      </c>
      <c r="B1537" t="s">
        <v>2624</v>
      </c>
      <c r="C1537">
        <v>10.98</v>
      </c>
      <c r="D1537">
        <v>2.8500000000000001E-2</v>
      </c>
      <c r="E1537">
        <v>0.20050000000000001</v>
      </c>
      <c r="F1537">
        <v>0.87190000000000001</v>
      </c>
    </row>
    <row r="1538" spans="1:6">
      <c r="A1538" t="s">
        <v>1090</v>
      </c>
      <c r="B1538" t="s">
        <v>2625</v>
      </c>
      <c r="C1538">
        <v>10.98</v>
      </c>
      <c r="D1538">
        <v>2.8500000000000001E-2</v>
      </c>
      <c r="E1538">
        <v>0.20050000000000001</v>
      </c>
      <c r="F1538">
        <v>0.87190000000000001</v>
      </c>
    </row>
    <row r="1539" spans="1:6">
      <c r="A1539" t="s">
        <v>1090</v>
      </c>
      <c r="B1539" t="s">
        <v>2626</v>
      </c>
      <c r="C1539">
        <v>10.98</v>
      </c>
      <c r="D1539">
        <v>2.8500000000000001E-2</v>
      </c>
      <c r="E1539">
        <v>0.20050000000000001</v>
      </c>
      <c r="F1539">
        <v>0.87190000000000001</v>
      </c>
    </row>
    <row r="1540" spans="1:6">
      <c r="A1540" t="s">
        <v>1090</v>
      </c>
      <c r="B1540" t="s">
        <v>2627</v>
      </c>
      <c r="C1540">
        <v>10.98</v>
      </c>
      <c r="D1540">
        <v>2.8500000000000001E-2</v>
      </c>
      <c r="E1540">
        <v>0.20050000000000001</v>
      </c>
      <c r="F1540">
        <v>0.87190000000000001</v>
      </c>
    </row>
    <row r="1541" spans="1:6">
      <c r="A1541" t="s">
        <v>1090</v>
      </c>
      <c r="B1541" t="s">
        <v>2628</v>
      </c>
      <c r="C1541">
        <v>10.98</v>
      </c>
      <c r="D1541">
        <v>2.8500000000000001E-2</v>
      </c>
      <c r="E1541">
        <v>0.20050000000000001</v>
      </c>
      <c r="F1541">
        <v>0.87190000000000001</v>
      </c>
    </row>
    <row r="1542" spans="1:6">
      <c r="A1542" t="s">
        <v>1090</v>
      </c>
      <c r="B1542" t="s">
        <v>2629</v>
      </c>
      <c r="C1542">
        <v>10.98</v>
      </c>
      <c r="D1542">
        <v>2.8500000000000001E-2</v>
      </c>
      <c r="E1542">
        <v>0.20050000000000001</v>
      </c>
      <c r="F1542">
        <v>0.87190000000000001</v>
      </c>
    </row>
    <row r="1543" spans="1:6">
      <c r="A1543" t="s">
        <v>1090</v>
      </c>
      <c r="B1543" t="s">
        <v>2630</v>
      </c>
      <c r="C1543">
        <v>10.98</v>
      </c>
      <c r="D1543">
        <v>2.8500000000000001E-2</v>
      </c>
      <c r="E1543">
        <v>0.20050000000000001</v>
      </c>
      <c r="F1543">
        <v>0.87190000000000001</v>
      </c>
    </row>
    <row r="1544" spans="1:6">
      <c r="A1544" t="s">
        <v>1090</v>
      </c>
      <c r="B1544" t="s">
        <v>2631</v>
      </c>
      <c r="C1544">
        <v>10.98</v>
      </c>
      <c r="D1544">
        <v>2.8500000000000001E-2</v>
      </c>
      <c r="E1544">
        <v>0.20050000000000001</v>
      </c>
      <c r="F1544">
        <v>0.87190000000000001</v>
      </c>
    </row>
    <row r="1545" spans="1:6">
      <c r="A1545" t="s">
        <v>1090</v>
      </c>
      <c r="B1545" t="s">
        <v>2632</v>
      </c>
      <c r="C1545">
        <v>10.98</v>
      </c>
      <c r="D1545">
        <v>2.8500000000000001E-2</v>
      </c>
      <c r="E1545">
        <v>0.20050000000000001</v>
      </c>
      <c r="F1545">
        <v>0.87190000000000001</v>
      </c>
    </row>
    <row r="1546" spans="1:6">
      <c r="A1546" t="s">
        <v>1090</v>
      </c>
      <c r="B1546" t="s">
        <v>2633</v>
      </c>
      <c r="C1546">
        <v>10.98</v>
      </c>
      <c r="D1546">
        <v>2.8500000000000001E-2</v>
      </c>
      <c r="E1546">
        <v>0.20050000000000001</v>
      </c>
      <c r="F1546">
        <v>0.87190000000000001</v>
      </c>
    </row>
    <row r="1547" spans="1:6">
      <c r="A1547" t="s">
        <v>1090</v>
      </c>
      <c r="B1547" t="s">
        <v>2634</v>
      </c>
      <c r="C1547">
        <v>10.98</v>
      </c>
      <c r="D1547">
        <v>2.8500000000000001E-2</v>
      </c>
      <c r="E1547">
        <v>0.20050000000000001</v>
      </c>
      <c r="F1547">
        <v>0.87190000000000001</v>
      </c>
    </row>
    <row r="1548" spans="1:6">
      <c r="A1548" t="s">
        <v>1090</v>
      </c>
      <c r="B1548" t="s">
        <v>2635</v>
      </c>
      <c r="C1548">
        <v>10.98</v>
      </c>
      <c r="D1548">
        <v>2.8500000000000001E-2</v>
      </c>
      <c r="E1548">
        <v>0.20050000000000001</v>
      </c>
      <c r="F1548">
        <v>0.87190000000000001</v>
      </c>
    </row>
    <row r="1549" spans="1:6">
      <c r="A1549" t="s">
        <v>1090</v>
      </c>
      <c r="B1549" t="s">
        <v>2636</v>
      </c>
      <c r="C1549">
        <v>10.98</v>
      </c>
      <c r="D1549">
        <v>2.8500000000000001E-2</v>
      </c>
      <c r="E1549">
        <v>0.20050000000000001</v>
      </c>
      <c r="F1549">
        <v>0.87190000000000001</v>
      </c>
    </row>
    <row r="1550" spans="1:6">
      <c r="A1550" t="s">
        <v>1090</v>
      </c>
      <c r="B1550" t="s">
        <v>2637</v>
      </c>
      <c r="C1550">
        <v>10.98</v>
      </c>
      <c r="D1550">
        <v>2.8500000000000001E-2</v>
      </c>
      <c r="E1550">
        <v>0.20050000000000001</v>
      </c>
      <c r="F1550">
        <v>0.87190000000000001</v>
      </c>
    </row>
    <row r="1551" spans="1:6">
      <c r="A1551" t="s">
        <v>1090</v>
      </c>
      <c r="B1551" t="s">
        <v>2638</v>
      </c>
      <c r="C1551">
        <v>10.98</v>
      </c>
      <c r="D1551">
        <v>2.8500000000000001E-2</v>
      </c>
      <c r="E1551">
        <v>0.20050000000000001</v>
      </c>
      <c r="F1551">
        <v>0.87190000000000001</v>
      </c>
    </row>
    <row r="1552" spans="1:6">
      <c r="A1552" t="s">
        <v>1090</v>
      </c>
      <c r="B1552" t="s">
        <v>2639</v>
      </c>
      <c r="C1552">
        <v>10.98</v>
      </c>
      <c r="D1552">
        <v>2.8500000000000001E-2</v>
      </c>
      <c r="E1552">
        <v>0.20050000000000001</v>
      </c>
      <c r="F1552">
        <v>0.87190000000000001</v>
      </c>
    </row>
    <row r="1553" spans="1:6">
      <c r="A1553" t="s">
        <v>1090</v>
      </c>
      <c r="B1553" t="s">
        <v>2640</v>
      </c>
      <c r="C1553">
        <v>10.98</v>
      </c>
      <c r="D1553">
        <v>2.8500000000000001E-2</v>
      </c>
      <c r="E1553">
        <v>0.20050000000000001</v>
      </c>
      <c r="F1553">
        <v>0.87190000000000001</v>
      </c>
    </row>
    <row r="1554" spans="1:6">
      <c r="A1554" t="s">
        <v>1090</v>
      </c>
      <c r="B1554" t="s">
        <v>2641</v>
      </c>
      <c r="C1554">
        <v>10.98</v>
      </c>
      <c r="D1554">
        <v>2.8500000000000001E-2</v>
      </c>
      <c r="E1554">
        <v>0.20050000000000001</v>
      </c>
      <c r="F1554">
        <v>0.87190000000000001</v>
      </c>
    </row>
    <row r="1555" spans="1:6">
      <c r="A1555" t="s">
        <v>1090</v>
      </c>
      <c r="B1555" t="s">
        <v>2642</v>
      </c>
      <c r="C1555">
        <v>10.98</v>
      </c>
      <c r="D1555">
        <v>2.8500000000000001E-2</v>
      </c>
      <c r="E1555">
        <v>0.20050000000000001</v>
      </c>
      <c r="F1555">
        <v>0.87190000000000001</v>
      </c>
    </row>
    <row r="1556" spans="1:6">
      <c r="A1556" t="s">
        <v>1090</v>
      </c>
      <c r="B1556" t="s">
        <v>2643</v>
      </c>
      <c r="C1556">
        <v>10.98</v>
      </c>
      <c r="D1556">
        <v>2.8500000000000001E-2</v>
      </c>
      <c r="E1556">
        <v>0.20050000000000001</v>
      </c>
      <c r="F1556">
        <v>0.87190000000000001</v>
      </c>
    </row>
    <row r="1557" spans="1:6">
      <c r="A1557" t="s">
        <v>1090</v>
      </c>
      <c r="B1557" t="s">
        <v>2644</v>
      </c>
      <c r="C1557">
        <v>10.98</v>
      </c>
      <c r="D1557">
        <v>2.8500000000000001E-2</v>
      </c>
      <c r="E1557">
        <v>0.20050000000000001</v>
      </c>
      <c r="F1557">
        <v>0.87190000000000001</v>
      </c>
    </row>
    <row r="1558" spans="1:6">
      <c r="A1558" t="s">
        <v>1090</v>
      </c>
      <c r="B1558" t="s">
        <v>2645</v>
      </c>
      <c r="C1558">
        <v>10.98</v>
      </c>
      <c r="D1558">
        <v>2.8500000000000001E-2</v>
      </c>
      <c r="E1558">
        <v>0.20050000000000001</v>
      </c>
      <c r="F1558">
        <v>0.87190000000000001</v>
      </c>
    </row>
    <row r="1559" spans="1:6">
      <c r="A1559" t="s">
        <v>1090</v>
      </c>
      <c r="B1559" t="s">
        <v>2646</v>
      </c>
      <c r="C1559">
        <v>10.98</v>
      </c>
      <c r="D1559">
        <v>2.8500000000000001E-2</v>
      </c>
      <c r="E1559">
        <v>0.20050000000000001</v>
      </c>
      <c r="F1559">
        <v>0.87190000000000001</v>
      </c>
    </row>
    <row r="1560" spans="1:6">
      <c r="A1560" t="s">
        <v>1090</v>
      </c>
      <c r="B1560" t="s">
        <v>2647</v>
      </c>
      <c r="C1560">
        <v>10.98</v>
      </c>
      <c r="D1560">
        <v>2.8500000000000001E-2</v>
      </c>
      <c r="E1560">
        <v>0.20050000000000001</v>
      </c>
      <c r="F1560">
        <v>0.87190000000000001</v>
      </c>
    </row>
    <row r="1561" spans="1:6">
      <c r="A1561" t="s">
        <v>1090</v>
      </c>
      <c r="B1561" t="s">
        <v>2648</v>
      </c>
      <c r="C1561">
        <v>10.98</v>
      </c>
      <c r="D1561">
        <v>2.8500000000000001E-2</v>
      </c>
      <c r="E1561">
        <v>0.20050000000000001</v>
      </c>
      <c r="F1561">
        <v>0.87190000000000001</v>
      </c>
    </row>
    <row r="1562" spans="1:6">
      <c r="A1562" t="s">
        <v>1090</v>
      </c>
      <c r="B1562" t="s">
        <v>2649</v>
      </c>
      <c r="C1562">
        <v>10.98</v>
      </c>
      <c r="D1562">
        <v>2.8500000000000001E-2</v>
      </c>
      <c r="E1562">
        <v>0.20050000000000001</v>
      </c>
      <c r="F1562">
        <v>0.87190000000000001</v>
      </c>
    </row>
    <row r="1563" spans="1:6">
      <c r="A1563" t="s">
        <v>1090</v>
      </c>
      <c r="B1563" t="s">
        <v>2650</v>
      </c>
      <c r="C1563">
        <v>10.98</v>
      </c>
      <c r="D1563">
        <v>2.8500000000000001E-2</v>
      </c>
      <c r="E1563">
        <v>0.20050000000000001</v>
      </c>
      <c r="F1563">
        <v>0.87190000000000001</v>
      </c>
    </row>
    <row r="1564" spans="1:6">
      <c r="A1564" t="s">
        <v>1090</v>
      </c>
      <c r="B1564" t="s">
        <v>2651</v>
      </c>
      <c r="C1564">
        <v>10.98</v>
      </c>
      <c r="D1564">
        <v>2.8500000000000001E-2</v>
      </c>
      <c r="E1564">
        <v>0.20050000000000001</v>
      </c>
      <c r="F1564">
        <v>0.87190000000000001</v>
      </c>
    </row>
    <row r="1565" spans="1:6">
      <c r="A1565" t="s">
        <v>1090</v>
      </c>
      <c r="B1565" t="s">
        <v>2652</v>
      </c>
      <c r="C1565">
        <v>10.98</v>
      </c>
      <c r="D1565">
        <v>2.8500000000000001E-2</v>
      </c>
      <c r="E1565">
        <v>0.20050000000000001</v>
      </c>
      <c r="F1565">
        <v>0.87190000000000001</v>
      </c>
    </row>
    <row r="1566" spans="1:6">
      <c r="A1566" t="s">
        <v>1090</v>
      </c>
      <c r="B1566" t="s">
        <v>2653</v>
      </c>
      <c r="C1566">
        <v>10.98</v>
      </c>
      <c r="D1566">
        <v>2.8500000000000001E-2</v>
      </c>
      <c r="E1566">
        <v>0.20050000000000001</v>
      </c>
      <c r="F1566">
        <v>0.87190000000000001</v>
      </c>
    </row>
    <row r="1567" spans="1:6">
      <c r="A1567" t="s">
        <v>1090</v>
      </c>
      <c r="B1567" t="s">
        <v>2654</v>
      </c>
      <c r="C1567">
        <v>10.98</v>
      </c>
      <c r="D1567">
        <v>2.8500000000000001E-2</v>
      </c>
      <c r="E1567">
        <v>0.20050000000000001</v>
      </c>
      <c r="F1567">
        <v>0.87190000000000001</v>
      </c>
    </row>
    <row r="1568" spans="1:6">
      <c r="A1568" t="s">
        <v>1090</v>
      </c>
      <c r="B1568" t="s">
        <v>2655</v>
      </c>
      <c r="C1568">
        <v>10.98</v>
      </c>
      <c r="D1568">
        <v>2.8500000000000001E-2</v>
      </c>
      <c r="E1568">
        <v>0.20050000000000001</v>
      </c>
      <c r="F1568">
        <v>0.87190000000000001</v>
      </c>
    </row>
    <row r="1569" spans="1:6">
      <c r="A1569" t="s">
        <v>1090</v>
      </c>
      <c r="B1569" t="s">
        <v>2656</v>
      </c>
      <c r="C1569">
        <v>10.98</v>
      </c>
      <c r="D1569">
        <v>2.8500000000000001E-2</v>
      </c>
      <c r="E1569">
        <v>0.20050000000000001</v>
      </c>
      <c r="F1569">
        <v>0.87190000000000001</v>
      </c>
    </row>
    <row r="1570" spans="1:6">
      <c r="A1570" t="s">
        <v>1090</v>
      </c>
      <c r="B1570" t="s">
        <v>2657</v>
      </c>
      <c r="C1570">
        <v>10.98</v>
      </c>
      <c r="D1570">
        <v>2.8500000000000001E-2</v>
      </c>
      <c r="E1570">
        <v>0.20050000000000001</v>
      </c>
      <c r="F1570">
        <v>0.87190000000000001</v>
      </c>
    </row>
    <row r="1571" spans="1:6">
      <c r="A1571" t="s">
        <v>1090</v>
      </c>
      <c r="B1571" t="s">
        <v>2658</v>
      </c>
      <c r="C1571">
        <v>10.98</v>
      </c>
      <c r="D1571">
        <v>2.8500000000000001E-2</v>
      </c>
      <c r="E1571">
        <v>0.20050000000000001</v>
      </c>
      <c r="F1571">
        <v>0.87190000000000001</v>
      </c>
    </row>
    <row r="1572" spans="1:6">
      <c r="A1572" t="s">
        <v>1090</v>
      </c>
      <c r="B1572" t="s">
        <v>2659</v>
      </c>
      <c r="C1572">
        <v>10.98</v>
      </c>
      <c r="D1572">
        <v>2.8500000000000001E-2</v>
      </c>
      <c r="E1572">
        <v>0.20050000000000001</v>
      </c>
      <c r="F1572">
        <v>0.87190000000000001</v>
      </c>
    </row>
    <row r="1573" spans="1:6">
      <c r="A1573" t="s">
        <v>1090</v>
      </c>
      <c r="B1573" t="s">
        <v>2660</v>
      </c>
      <c r="C1573">
        <v>10.98</v>
      </c>
      <c r="D1573">
        <v>2.8500000000000001E-2</v>
      </c>
      <c r="E1573">
        <v>0.20050000000000001</v>
      </c>
      <c r="F1573">
        <v>0.87190000000000001</v>
      </c>
    </row>
    <row r="1574" spans="1:6">
      <c r="A1574" t="s">
        <v>1090</v>
      </c>
      <c r="B1574" t="s">
        <v>2661</v>
      </c>
      <c r="C1574">
        <v>10.98</v>
      </c>
      <c r="D1574">
        <v>2.8500000000000001E-2</v>
      </c>
      <c r="E1574">
        <v>0.20050000000000001</v>
      </c>
      <c r="F1574">
        <v>0.87190000000000001</v>
      </c>
    </row>
    <row r="1575" spans="1:6">
      <c r="A1575" t="s">
        <v>1090</v>
      </c>
      <c r="B1575" t="s">
        <v>2662</v>
      </c>
      <c r="C1575">
        <v>10.98</v>
      </c>
      <c r="D1575">
        <v>2.8500000000000001E-2</v>
      </c>
      <c r="E1575">
        <v>0.20050000000000001</v>
      </c>
      <c r="F1575">
        <v>0.87190000000000001</v>
      </c>
    </row>
    <row r="1576" spans="1:6">
      <c r="A1576" t="s">
        <v>1090</v>
      </c>
      <c r="B1576" t="s">
        <v>2663</v>
      </c>
      <c r="C1576">
        <v>10.98</v>
      </c>
      <c r="D1576">
        <v>2.8500000000000001E-2</v>
      </c>
      <c r="E1576">
        <v>0.20050000000000001</v>
      </c>
      <c r="F1576">
        <v>0.87190000000000001</v>
      </c>
    </row>
    <row r="1577" spans="1:6">
      <c r="A1577" t="s">
        <v>1090</v>
      </c>
      <c r="B1577" t="s">
        <v>2664</v>
      </c>
      <c r="C1577">
        <v>10.98</v>
      </c>
      <c r="D1577">
        <v>2.8500000000000001E-2</v>
      </c>
      <c r="E1577">
        <v>0.20050000000000001</v>
      </c>
      <c r="F1577">
        <v>0.87190000000000001</v>
      </c>
    </row>
    <row r="1578" spans="1:6">
      <c r="A1578" t="s">
        <v>1090</v>
      </c>
      <c r="B1578" t="s">
        <v>2665</v>
      </c>
      <c r="C1578">
        <v>10.98</v>
      </c>
      <c r="D1578">
        <v>2.8500000000000001E-2</v>
      </c>
      <c r="E1578">
        <v>0.20050000000000001</v>
      </c>
      <c r="F1578">
        <v>0.87190000000000001</v>
      </c>
    </row>
    <row r="1579" spans="1:6">
      <c r="A1579" t="s">
        <v>1090</v>
      </c>
      <c r="B1579" t="s">
        <v>2666</v>
      </c>
      <c r="C1579">
        <v>10.98</v>
      </c>
      <c r="D1579">
        <v>2.8500000000000001E-2</v>
      </c>
      <c r="E1579">
        <v>0.20050000000000001</v>
      </c>
      <c r="F1579">
        <v>0.87190000000000001</v>
      </c>
    </row>
    <row r="1580" spans="1:6">
      <c r="A1580" t="s">
        <v>1090</v>
      </c>
      <c r="B1580" t="s">
        <v>2667</v>
      </c>
      <c r="C1580">
        <v>10.98</v>
      </c>
      <c r="D1580">
        <v>2.8500000000000001E-2</v>
      </c>
      <c r="E1580">
        <v>0.20050000000000001</v>
      </c>
      <c r="F1580">
        <v>0.87190000000000001</v>
      </c>
    </row>
    <row r="1581" spans="1:6">
      <c r="A1581" t="s">
        <v>1090</v>
      </c>
      <c r="B1581" t="s">
        <v>2668</v>
      </c>
      <c r="C1581">
        <v>10.98</v>
      </c>
      <c r="D1581">
        <v>2.8500000000000001E-2</v>
      </c>
      <c r="E1581">
        <v>0.20050000000000001</v>
      </c>
      <c r="F1581">
        <v>0.87190000000000001</v>
      </c>
    </row>
    <row r="1582" spans="1:6">
      <c r="A1582" t="s">
        <v>1090</v>
      </c>
      <c r="B1582" t="s">
        <v>2669</v>
      </c>
      <c r="C1582">
        <v>10.98</v>
      </c>
      <c r="D1582">
        <v>2.8500000000000001E-2</v>
      </c>
      <c r="E1582">
        <v>0.20050000000000001</v>
      </c>
      <c r="F1582">
        <v>0.87190000000000001</v>
      </c>
    </row>
    <row r="1583" spans="1:6">
      <c r="A1583" t="s">
        <v>1090</v>
      </c>
      <c r="B1583" t="s">
        <v>2670</v>
      </c>
      <c r="C1583">
        <v>10.98</v>
      </c>
      <c r="D1583">
        <v>2.8500000000000001E-2</v>
      </c>
      <c r="E1583">
        <v>0.20050000000000001</v>
      </c>
      <c r="F1583">
        <v>0.87190000000000001</v>
      </c>
    </row>
    <row r="1584" spans="1:6">
      <c r="A1584" t="s">
        <v>1090</v>
      </c>
      <c r="B1584" t="s">
        <v>2671</v>
      </c>
      <c r="C1584">
        <v>10.98</v>
      </c>
      <c r="D1584">
        <v>2.8500000000000001E-2</v>
      </c>
      <c r="E1584">
        <v>0.20050000000000001</v>
      </c>
      <c r="F1584">
        <v>0.87190000000000001</v>
      </c>
    </row>
    <row r="1585" spans="1:6">
      <c r="A1585" t="s">
        <v>1090</v>
      </c>
      <c r="B1585" t="s">
        <v>2672</v>
      </c>
      <c r="C1585">
        <v>10.98</v>
      </c>
      <c r="D1585">
        <v>2.8500000000000001E-2</v>
      </c>
      <c r="E1585">
        <v>0.20050000000000001</v>
      </c>
      <c r="F1585">
        <v>0.87190000000000001</v>
      </c>
    </row>
    <row r="1586" spans="1:6">
      <c r="A1586" t="s">
        <v>1090</v>
      </c>
      <c r="B1586" t="s">
        <v>2673</v>
      </c>
      <c r="C1586">
        <v>10.98</v>
      </c>
      <c r="D1586">
        <v>2.8500000000000001E-2</v>
      </c>
      <c r="E1586">
        <v>0.20050000000000001</v>
      </c>
      <c r="F1586">
        <v>0.87190000000000001</v>
      </c>
    </row>
    <row r="1587" spans="1:6">
      <c r="A1587" t="s">
        <v>1090</v>
      </c>
      <c r="B1587" t="s">
        <v>2674</v>
      </c>
      <c r="C1587">
        <v>10.98</v>
      </c>
      <c r="D1587">
        <v>2.8500000000000001E-2</v>
      </c>
      <c r="E1587">
        <v>0.20050000000000001</v>
      </c>
      <c r="F1587">
        <v>0.87190000000000001</v>
      </c>
    </row>
    <row r="1588" spans="1:6">
      <c r="A1588" t="s">
        <v>1090</v>
      </c>
      <c r="B1588" t="s">
        <v>2675</v>
      </c>
      <c r="C1588">
        <v>10.98</v>
      </c>
      <c r="D1588">
        <v>2.8500000000000001E-2</v>
      </c>
      <c r="E1588">
        <v>0.20050000000000001</v>
      </c>
      <c r="F1588">
        <v>0.87190000000000001</v>
      </c>
    </row>
    <row r="1589" spans="1:6">
      <c r="A1589" t="s">
        <v>1090</v>
      </c>
      <c r="B1589" t="s">
        <v>2676</v>
      </c>
      <c r="C1589">
        <v>10.98</v>
      </c>
      <c r="D1589">
        <v>2.8500000000000001E-2</v>
      </c>
      <c r="E1589">
        <v>0.20050000000000001</v>
      </c>
      <c r="F1589">
        <v>0.87190000000000001</v>
      </c>
    </row>
    <row r="1590" spans="1:6">
      <c r="A1590" t="s">
        <v>1090</v>
      </c>
      <c r="B1590" t="s">
        <v>2677</v>
      </c>
      <c r="C1590">
        <v>10.98</v>
      </c>
      <c r="D1590">
        <v>2.8500000000000001E-2</v>
      </c>
      <c r="E1590">
        <v>0.20050000000000001</v>
      </c>
      <c r="F1590">
        <v>0.87190000000000001</v>
      </c>
    </row>
    <row r="1591" spans="1:6">
      <c r="A1591" t="s">
        <v>1090</v>
      </c>
      <c r="B1591" t="s">
        <v>2678</v>
      </c>
      <c r="C1591">
        <v>10.98</v>
      </c>
      <c r="D1591">
        <v>2.8500000000000001E-2</v>
      </c>
      <c r="E1591">
        <v>0.20050000000000001</v>
      </c>
      <c r="F1591">
        <v>0.87190000000000001</v>
      </c>
    </row>
    <row r="1592" spans="1:6">
      <c r="A1592" t="s">
        <v>1090</v>
      </c>
      <c r="B1592" t="s">
        <v>2679</v>
      </c>
      <c r="C1592">
        <v>10.98</v>
      </c>
      <c r="D1592">
        <v>2.8500000000000001E-2</v>
      </c>
      <c r="E1592">
        <v>0.20050000000000001</v>
      </c>
      <c r="F1592">
        <v>0.87190000000000001</v>
      </c>
    </row>
    <row r="1593" spans="1:6">
      <c r="A1593" t="s">
        <v>1090</v>
      </c>
      <c r="B1593" t="s">
        <v>2680</v>
      </c>
      <c r="C1593">
        <v>10.98</v>
      </c>
      <c r="D1593">
        <v>2.8500000000000001E-2</v>
      </c>
      <c r="E1593">
        <v>0.20050000000000001</v>
      </c>
      <c r="F1593">
        <v>0.87190000000000001</v>
      </c>
    </row>
    <row r="1594" spans="1:6">
      <c r="A1594" t="s">
        <v>1090</v>
      </c>
      <c r="B1594" t="s">
        <v>2681</v>
      </c>
      <c r="C1594">
        <v>10.98</v>
      </c>
      <c r="D1594">
        <v>2.8500000000000001E-2</v>
      </c>
      <c r="E1594">
        <v>0.20050000000000001</v>
      </c>
      <c r="F1594">
        <v>0.87190000000000001</v>
      </c>
    </row>
    <row r="1595" spans="1:6">
      <c r="A1595" t="s">
        <v>1090</v>
      </c>
      <c r="B1595" t="s">
        <v>2682</v>
      </c>
      <c r="C1595">
        <v>10.98</v>
      </c>
      <c r="D1595">
        <v>2.8500000000000001E-2</v>
      </c>
      <c r="E1595">
        <v>0.20050000000000001</v>
      </c>
      <c r="F1595">
        <v>0.87190000000000001</v>
      </c>
    </row>
    <row r="1596" spans="1:6">
      <c r="A1596" t="s">
        <v>1090</v>
      </c>
      <c r="B1596" t="s">
        <v>2683</v>
      </c>
      <c r="C1596">
        <v>10.98</v>
      </c>
      <c r="D1596">
        <v>2.8500000000000001E-2</v>
      </c>
      <c r="E1596">
        <v>0.20050000000000001</v>
      </c>
      <c r="F1596">
        <v>0.87190000000000001</v>
      </c>
    </row>
    <row r="1597" spans="1:6">
      <c r="A1597" t="s">
        <v>1090</v>
      </c>
      <c r="B1597" t="s">
        <v>2684</v>
      </c>
      <c r="C1597">
        <v>10.98</v>
      </c>
      <c r="D1597">
        <v>2.8500000000000001E-2</v>
      </c>
      <c r="E1597">
        <v>0.20050000000000001</v>
      </c>
      <c r="F1597">
        <v>0.87190000000000001</v>
      </c>
    </row>
    <row r="1598" spans="1:6">
      <c r="A1598" t="s">
        <v>1090</v>
      </c>
      <c r="B1598" t="s">
        <v>2685</v>
      </c>
      <c r="C1598">
        <v>10.98</v>
      </c>
      <c r="D1598">
        <v>2.8500000000000001E-2</v>
      </c>
      <c r="E1598">
        <v>0.20050000000000001</v>
      </c>
      <c r="F1598">
        <v>0.87190000000000001</v>
      </c>
    </row>
    <row r="1599" spans="1:6">
      <c r="A1599" t="s">
        <v>1090</v>
      </c>
      <c r="B1599" t="s">
        <v>2686</v>
      </c>
      <c r="C1599">
        <v>10.98</v>
      </c>
      <c r="D1599">
        <v>2.8500000000000001E-2</v>
      </c>
      <c r="E1599">
        <v>0.20050000000000001</v>
      </c>
      <c r="F1599">
        <v>0.87190000000000001</v>
      </c>
    </row>
    <row r="1600" spans="1:6">
      <c r="A1600" t="s">
        <v>1090</v>
      </c>
      <c r="B1600" t="s">
        <v>2687</v>
      </c>
      <c r="C1600">
        <v>10.98</v>
      </c>
      <c r="D1600">
        <v>2.8500000000000001E-2</v>
      </c>
      <c r="E1600">
        <v>0.20050000000000001</v>
      </c>
      <c r="F1600">
        <v>0.87190000000000001</v>
      </c>
    </row>
    <row r="1601" spans="1:6">
      <c r="A1601" t="s">
        <v>1090</v>
      </c>
      <c r="B1601" t="s">
        <v>2688</v>
      </c>
      <c r="C1601">
        <v>10.98</v>
      </c>
      <c r="D1601">
        <v>2.8500000000000001E-2</v>
      </c>
      <c r="E1601">
        <v>0.20050000000000001</v>
      </c>
      <c r="F1601">
        <v>0.87190000000000001</v>
      </c>
    </row>
    <row r="1602" spans="1:6">
      <c r="A1602" t="s">
        <v>1090</v>
      </c>
      <c r="B1602" t="s">
        <v>2689</v>
      </c>
      <c r="C1602">
        <v>10.98</v>
      </c>
      <c r="D1602">
        <v>2.8500000000000001E-2</v>
      </c>
      <c r="E1602">
        <v>0.20050000000000001</v>
      </c>
      <c r="F1602">
        <v>0.87190000000000001</v>
      </c>
    </row>
    <row r="1603" spans="1:6">
      <c r="A1603" t="s">
        <v>1090</v>
      </c>
      <c r="B1603" t="s">
        <v>2690</v>
      </c>
      <c r="C1603">
        <v>10.98</v>
      </c>
      <c r="D1603">
        <v>2.8500000000000001E-2</v>
      </c>
      <c r="E1603">
        <v>0.20050000000000001</v>
      </c>
      <c r="F1603">
        <v>0.87190000000000001</v>
      </c>
    </row>
    <row r="1604" spans="1:6">
      <c r="A1604" t="s">
        <v>1090</v>
      </c>
      <c r="B1604" t="s">
        <v>2691</v>
      </c>
      <c r="C1604">
        <v>10.98</v>
      </c>
      <c r="D1604">
        <v>2.8500000000000001E-2</v>
      </c>
      <c r="E1604">
        <v>0.20050000000000001</v>
      </c>
      <c r="F1604">
        <v>0.87190000000000001</v>
      </c>
    </row>
    <row r="1605" spans="1:6">
      <c r="A1605" t="s">
        <v>1090</v>
      </c>
      <c r="B1605" t="s">
        <v>2692</v>
      </c>
      <c r="C1605">
        <v>10.98</v>
      </c>
      <c r="D1605">
        <v>2.8500000000000001E-2</v>
      </c>
      <c r="E1605">
        <v>0.20050000000000001</v>
      </c>
      <c r="F1605">
        <v>0.87190000000000001</v>
      </c>
    </row>
    <row r="1606" spans="1:6">
      <c r="A1606" t="s">
        <v>1090</v>
      </c>
      <c r="B1606" t="s">
        <v>2693</v>
      </c>
      <c r="C1606">
        <v>10.98</v>
      </c>
      <c r="D1606">
        <v>2.8500000000000001E-2</v>
      </c>
      <c r="E1606">
        <v>0.20050000000000001</v>
      </c>
      <c r="F1606">
        <v>0.87190000000000001</v>
      </c>
    </row>
    <row r="1607" spans="1:6">
      <c r="A1607" t="s">
        <v>1090</v>
      </c>
      <c r="B1607" t="s">
        <v>2694</v>
      </c>
      <c r="C1607">
        <v>10.98</v>
      </c>
      <c r="D1607">
        <v>2.8500000000000001E-2</v>
      </c>
      <c r="E1607">
        <v>0.20050000000000001</v>
      </c>
      <c r="F1607">
        <v>0.87190000000000001</v>
      </c>
    </row>
    <row r="1608" spans="1:6">
      <c r="A1608" t="s">
        <v>1090</v>
      </c>
      <c r="B1608" t="s">
        <v>2695</v>
      </c>
      <c r="C1608">
        <v>10.98</v>
      </c>
      <c r="D1608">
        <v>2.8500000000000001E-2</v>
      </c>
      <c r="E1608">
        <v>0.20050000000000001</v>
      </c>
      <c r="F1608">
        <v>0.87190000000000001</v>
      </c>
    </row>
    <row r="1609" spans="1:6">
      <c r="A1609" t="s">
        <v>1090</v>
      </c>
      <c r="B1609" t="s">
        <v>2696</v>
      </c>
      <c r="C1609">
        <v>10.98</v>
      </c>
      <c r="D1609">
        <v>2.8500000000000001E-2</v>
      </c>
      <c r="E1609">
        <v>0.20050000000000001</v>
      </c>
      <c r="F1609">
        <v>0.87190000000000001</v>
      </c>
    </row>
    <row r="1610" spans="1:6">
      <c r="A1610" t="s">
        <v>1090</v>
      </c>
      <c r="B1610" t="s">
        <v>2697</v>
      </c>
      <c r="C1610">
        <v>10.98</v>
      </c>
      <c r="D1610">
        <v>2.8500000000000001E-2</v>
      </c>
      <c r="E1610">
        <v>0.20050000000000001</v>
      </c>
      <c r="F1610">
        <v>0.87190000000000001</v>
      </c>
    </row>
    <row r="1611" spans="1:6">
      <c r="A1611" t="s">
        <v>1090</v>
      </c>
      <c r="B1611" t="s">
        <v>2698</v>
      </c>
      <c r="C1611">
        <v>10.98</v>
      </c>
      <c r="D1611">
        <v>2.8500000000000001E-2</v>
      </c>
      <c r="E1611">
        <v>0.20050000000000001</v>
      </c>
      <c r="F1611">
        <v>0.87190000000000001</v>
      </c>
    </row>
    <row r="1612" spans="1:6">
      <c r="A1612" t="s">
        <v>1090</v>
      </c>
      <c r="B1612" t="s">
        <v>2699</v>
      </c>
      <c r="C1612">
        <v>10.98</v>
      </c>
      <c r="D1612">
        <v>2.8500000000000001E-2</v>
      </c>
      <c r="E1612">
        <v>0.20050000000000001</v>
      </c>
      <c r="F1612">
        <v>0.87190000000000001</v>
      </c>
    </row>
    <row r="1613" spans="1:6">
      <c r="A1613" t="s">
        <v>1090</v>
      </c>
      <c r="B1613" t="s">
        <v>2700</v>
      </c>
      <c r="C1613">
        <v>10.98</v>
      </c>
      <c r="D1613">
        <v>2.8500000000000001E-2</v>
      </c>
      <c r="E1613">
        <v>0.20050000000000001</v>
      </c>
      <c r="F1613">
        <v>0.87190000000000001</v>
      </c>
    </row>
    <row r="1614" spans="1:6">
      <c r="A1614" t="s">
        <v>1090</v>
      </c>
      <c r="B1614" t="s">
        <v>2701</v>
      </c>
      <c r="C1614">
        <v>10.98</v>
      </c>
      <c r="D1614">
        <v>2.8500000000000001E-2</v>
      </c>
      <c r="E1614">
        <v>0.20050000000000001</v>
      </c>
      <c r="F1614">
        <v>0.87190000000000001</v>
      </c>
    </row>
    <row r="1615" spans="1:6">
      <c r="A1615" t="s">
        <v>1090</v>
      </c>
      <c r="B1615" t="s">
        <v>2702</v>
      </c>
      <c r="C1615">
        <v>10.98</v>
      </c>
      <c r="D1615">
        <v>2.8500000000000001E-2</v>
      </c>
      <c r="E1615">
        <v>0.20050000000000001</v>
      </c>
      <c r="F1615">
        <v>0.87190000000000001</v>
      </c>
    </row>
    <row r="1616" spans="1:6">
      <c r="A1616" t="s">
        <v>1090</v>
      </c>
      <c r="B1616" t="s">
        <v>2703</v>
      </c>
      <c r="C1616">
        <v>10.98</v>
      </c>
      <c r="D1616">
        <v>2.8500000000000001E-2</v>
      </c>
      <c r="E1616">
        <v>0.20050000000000001</v>
      </c>
      <c r="F1616">
        <v>0.87190000000000001</v>
      </c>
    </row>
    <row r="1617" spans="1:6">
      <c r="A1617" t="s">
        <v>1090</v>
      </c>
      <c r="B1617" t="s">
        <v>2704</v>
      </c>
      <c r="C1617">
        <v>10.98</v>
      </c>
      <c r="D1617">
        <v>2.8500000000000001E-2</v>
      </c>
      <c r="E1617">
        <v>0.20050000000000001</v>
      </c>
      <c r="F1617">
        <v>0.87190000000000001</v>
      </c>
    </row>
    <row r="1618" spans="1:6">
      <c r="A1618" t="s">
        <v>1090</v>
      </c>
      <c r="B1618" t="s">
        <v>2705</v>
      </c>
      <c r="C1618">
        <v>10.98</v>
      </c>
      <c r="D1618">
        <v>2.8500000000000001E-2</v>
      </c>
      <c r="E1618">
        <v>0.20050000000000001</v>
      </c>
      <c r="F1618">
        <v>0.87190000000000001</v>
      </c>
    </row>
    <row r="1619" spans="1:6">
      <c r="A1619" t="s">
        <v>1090</v>
      </c>
      <c r="B1619" t="s">
        <v>2706</v>
      </c>
      <c r="C1619">
        <v>10.98</v>
      </c>
      <c r="D1619">
        <v>2.8500000000000001E-2</v>
      </c>
      <c r="E1619">
        <v>0.20050000000000001</v>
      </c>
      <c r="F1619">
        <v>0.87190000000000001</v>
      </c>
    </row>
    <row r="1620" spans="1:6">
      <c r="A1620" t="s">
        <v>1090</v>
      </c>
      <c r="B1620" t="s">
        <v>2707</v>
      </c>
      <c r="C1620">
        <v>10.98</v>
      </c>
      <c r="D1620">
        <v>2.8500000000000001E-2</v>
      </c>
      <c r="E1620">
        <v>0.20050000000000001</v>
      </c>
      <c r="F1620">
        <v>0.87190000000000001</v>
      </c>
    </row>
    <row r="1621" spans="1:6">
      <c r="A1621" t="s">
        <v>1090</v>
      </c>
      <c r="B1621" t="s">
        <v>2708</v>
      </c>
      <c r="C1621">
        <v>10.98</v>
      </c>
      <c r="D1621">
        <v>2.8500000000000001E-2</v>
      </c>
      <c r="E1621">
        <v>0.20050000000000001</v>
      </c>
      <c r="F1621">
        <v>0.87190000000000001</v>
      </c>
    </row>
    <row r="1622" spans="1:6">
      <c r="A1622" t="s">
        <v>1090</v>
      </c>
      <c r="B1622" t="s">
        <v>2709</v>
      </c>
      <c r="C1622">
        <v>10.98</v>
      </c>
      <c r="D1622">
        <v>2.8500000000000001E-2</v>
      </c>
      <c r="E1622">
        <v>0.20050000000000001</v>
      </c>
      <c r="F1622">
        <v>0.87190000000000001</v>
      </c>
    </row>
    <row r="1623" spans="1:6">
      <c r="A1623" t="s">
        <v>1090</v>
      </c>
      <c r="B1623" t="s">
        <v>2710</v>
      </c>
      <c r="C1623">
        <v>10.98</v>
      </c>
      <c r="D1623">
        <v>2.8500000000000001E-2</v>
      </c>
      <c r="E1623">
        <v>0.20050000000000001</v>
      </c>
      <c r="F1623">
        <v>0.87190000000000001</v>
      </c>
    </row>
    <row r="1624" spans="1:6">
      <c r="A1624" t="s">
        <v>1090</v>
      </c>
      <c r="B1624" t="s">
        <v>2711</v>
      </c>
      <c r="C1624">
        <v>10.98</v>
      </c>
      <c r="D1624">
        <v>2.8500000000000001E-2</v>
      </c>
      <c r="E1624">
        <v>0.20050000000000001</v>
      </c>
      <c r="F1624">
        <v>0.87190000000000001</v>
      </c>
    </row>
    <row r="1625" spans="1:6">
      <c r="A1625" t="s">
        <v>1090</v>
      </c>
      <c r="B1625" t="s">
        <v>2712</v>
      </c>
      <c r="C1625">
        <v>10.98</v>
      </c>
      <c r="D1625">
        <v>2.8500000000000001E-2</v>
      </c>
      <c r="E1625">
        <v>0.20050000000000001</v>
      </c>
      <c r="F1625">
        <v>0.87190000000000001</v>
      </c>
    </row>
    <row r="1626" spans="1:6">
      <c r="A1626" t="s">
        <v>1090</v>
      </c>
      <c r="B1626" t="s">
        <v>2713</v>
      </c>
      <c r="C1626">
        <v>10.98</v>
      </c>
      <c r="D1626">
        <v>2.8500000000000001E-2</v>
      </c>
      <c r="E1626">
        <v>0.20050000000000001</v>
      </c>
      <c r="F1626">
        <v>0.87190000000000001</v>
      </c>
    </row>
    <row r="1627" spans="1:6">
      <c r="A1627" t="s">
        <v>1090</v>
      </c>
      <c r="B1627" t="s">
        <v>2714</v>
      </c>
      <c r="C1627">
        <v>10.98</v>
      </c>
      <c r="D1627">
        <v>2.8500000000000001E-2</v>
      </c>
      <c r="E1627">
        <v>0.20050000000000001</v>
      </c>
      <c r="F1627">
        <v>0.87190000000000001</v>
      </c>
    </row>
    <row r="1628" spans="1:6">
      <c r="A1628" t="s">
        <v>1090</v>
      </c>
      <c r="B1628" t="s">
        <v>2715</v>
      </c>
      <c r="C1628">
        <v>10.98</v>
      </c>
      <c r="D1628">
        <v>2.8500000000000001E-2</v>
      </c>
      <c r="E1628">
        <v>0.20050000000000001</v>
      </c>
      <c r="F1628">
        <v>0.87190000000000001</v>
      </c>
    </row>
    <row r="1629" spans="1:6">
      <c r="A1629" t="s">
        <v>1090</v>
      </c>
      <c r="B1629" t="s">
        <v>2716</v>
      </c>
      <c r="C1629">
        <v>10.98</v>
      </c>
      <c r="D1629">
        <v>2.8500000000000001E-2</v>
      </c>
      <c r="E1629">
        <v>0.20050000000000001</v>
      </c>
      <c r="F1629">
        <v>0.87190000000000001</v>
      </c>
    </row>
    <row r="1630" spans="1:6">
      <c r="A1630" t="s">
        <v>1090</v>
      </c>
      <c r="B1630" t="s">
        <v>2717</v>
      </c>
      <c r="C1630">
        <v>10.98</v>
      </c>
      <c r="D1630">
        <v>2.8500000000000001E-2</v>
      </c>
      <c r="E1630">
        <v>0.20050000000000001</v>
      </c>
      <c r="F1630">
        <v>0.87190000000000001</v>
      </c>
    </row>
    <row r="1631" spans="1:6">
      <c r="A1631" t="s">
        <v>1090</v>
      </c>
      <c r="B1631" t="s">
        <v>2718</v>
      </c>
      <c r="C1631">
        <v>10.98</v>
      </c>
      <c r="D1631">
        <v>2.8500000000000001E-2</v>
      </c>
      <c r="E1631">
        <v>0.20050000000000001</v>
      </c>
      <c r="F1631">
        <v>0.87190000000000001</v>
      </c>
    </row>
    <row r="1632" spans="1:6">
      <c r="A1632" t="s">
        <v>1090</v>
      </c>
      <c r="B1632" t="s">
        <v>2719</v>
      </c>
      <c r="C1632">
        <v>10.98</v>
      </c>
      <c r="D1632">
        <v>2.8500000000000001E-2</v>
      </c>
      <c r="E1632">
        <v>0.20050000000000001</v>
      </c>
      <c r="F1632">
        <v>0.87190000000000001</v>
      </c>
    </row>
    <row r="1633" spans="1:6">
      <c r="A1633" t="s">
        <v>1090</v>
      </c>
      <c r="B1633" t="s">
        <v>2720</v>
      </c>
      <c r="C1633">
        <v>10.98</v>
      </c>
      <c r="D1633">
        <v>2.8500000000000001E-2</v>
      </c>
      <c r="E1633">
        <v>0.20050000000000001</v>
      </c>
      <c r="F1633">
        <v>0.87190000000000001</v>
      </c>
    </row>
    <row r="1634" spans="1:6">
      <c r="A1634" t="s">
        <v>1090</v>
      </c>
      <c r="B1634" t="s">
        <v>2721</v>
      </c>
      <c r="C1634">
        <v>10.98</v>
      </c>
      <c r="D1634">
        <v>2.8500000000000001E-2</v>
      </c>
      <c r="E1634">
        <v>0.20050000000000001</v>
      </c>
      <c r="F1634">
        <v>0.87190000000000001</v>
      </c>
    </row>
    <row r="1635" spans="1:6">
      <c r="A1635" t="s">
        <v>1090</v>
      </c>
      <c r="B1635" t="s">
        <v>2722</v>
      </c>
      <c r="C1635">
        <v>10.98</v>
      </c>
      <c r="D1635">
        <v>2.8500000000000001E-2</v>
      </c>
      <c r="E1635">
        <v>0.20050000000000001</v>
      </c>
      <c r="F1635">
        <v>0.87190000000000001</v>
      </c>
    </row>
    <row r="1636" spans="1:6">
      <c r="A1636" t="s">
        <v>1090</v>
      </c>
      <c r="B1636" t="s">
        <v>2723</v>
      </c>
      <c r="C1636">
        <v>10.98</v>
      </c>
      <c r="D1636">
        <v>2.8500000000000001E-2</v>
      </c>
      <c r="E1636">
        <v>0.20050000000000001</v>
      </c>
      <c r="F1636">
        <v>0.87190000000000001</v>
      </c>
    </row>
    <row r="1637" spans="1:6">
      <c r="A1637" t="s">
        <v>1090</v>
      </c>
      <c r="B1637" t="s">
        <v>2724</v>
      </c>
      <c r="C1637">
        <v>10.98</v>
      </c>
      <c r="D1637">
        <v>2.8500000000000001E-2</v>
      </c>
      <c r="E1637">
        <v>0.20050000000000001</v>
      </c>
      <c r="F1637">
        <v>0.87190000000000001</v>
      </c>
    </row>
    <row r="1638" spans="1:6">
      <c r="A1638" t="s">
        <v>1090</v>
      </c>
      <c r="B1638" t="s">
        <v>2725</v>
      </c>
      <c r="C1638">
        <v>10.98</v>
      </c>
      <c r="D1638">
        <v>2.8500000000000001E-2</v>
      </c>
      <c r="E1638">
        <v>0.20050000000000001</v>
      </c>
      <c r="F1638">
        <v>0.87190000000000001</v>
      </c>
    </row>
    <row r="1639" spans="1:6">
      <c r="A1639" t="s">
        <v>1090</v>
      </c>
      <c r="B1639" t="s">
        <v>2726</v>
      </c>
      <c r="C1639">
        <v>10.98</v>
      </c>
      <c r="D1639">
        <v>2.8500000000000001E-2</v>
      </c>
      <c r="E1639">
        <v>0.20050000000000001</v>
      </c>
      <c r="F1639">
        <v>0.87190000000000001</v>
      </c>
    </row>
    <row r="1640" spans="1:6">
      <c r="A1640" t="s">
        <v>1090</v>
      </c>
      <c r="B1640" t="s">
        <v>2727</v>
      </c>
      <c r="C1640">
        <v>10.98</v>
      </c>
      <c r="D1640">
        <v>2.8500000000000001E-2</v>
      </c>
      <c r="E1640">
        <v>0.20050000000000001</v>
      </c>
      <c r="F1640">
        <v>0.87190000000000001</v>
      </c>
    </row>
    <row r="1641" spans="1:6">
      <c r="A1641" t="s">
        <v>1090</v>
      </c>
      <c r="B1641" t="s">
        <v>2728</v>
      </c>
      <c r="C1641">
        <v>10.98</v>
      </c>
      <c r="D1641">
        <v>2.8500000000000001E-2</v>
      </c>
      <c r="E1641">
        <v>0.20050000000000001</v>
      </c>
      <c r="F1641">
        <v>0.87190000000000001</v>
      </c>
    </row>
    <row r="1642" spans="1:6">
      <c r="A1642" t="s">
        <v>1090</v>
      </c>
      <c r="B1642" t="s">
        <v>2729</v>
      </c>
      <c r="C1642">
        <v>10.98</v>
      </c>
      <c r="D1642">
        <v>2.8500000000000001E-2</v>
      </c>
      <c r="E1642">
        <v>0.20050000000000001</v>
      </c>
      <c r="F1642">
        <v>0.87190000000000001</v>
      </c>
    </row>
    <row r="1643" spans="1:6">
      <c r="A1643" t="s">
        <v>1090</v>
      </c>
      <c r="B1643" t="s">
        <v>2730</v>
      </c>
      <c r="C1643">
        <v>10.98</v>
      </c>
      <c r="D1643">
        <v>2.8500000000000001E-2</v>
      </c>
      <c r="E1643">
        <v>0.20050000000000001</v>
      </c>
      <c r="F1643">
        <v>0.87190000000000001</v>
      </c>
    </row>
    <row r="1644" spans="1:6">
      <c r="A1644" t="s">
        <v>1090</v>
      </c>
      <c r="B1644" t="s">
        <v>2731</v>
      </c>
      <c r="C1644">
        <v>10.98</v>
      </c>
      <c r="D1644">
        <v>2.8500000000000001E-2</v>
      </c>
      <c r="E1644">
        <v>0.20050000000000001</v>
      </c>
      <c r="F1644">
        <v>0.87190000000000001</v>
      </c>
    </row>
    <row r="1645" spans="1:6">
      <c r="A1645" t="s">
        <v>1090</v>
      </c>
      <c r="B1645" t="s">
        <v>2732</v>
      </c>
      <c r="C1645">
        <v>10.98</v>
      </c>
      <c r="D1645">
        <v>2.8500000000000001E-2</v>
      </c>
      <c r="E1645">
        <v>0.20050000000000001</v>
      </c>
      <c r="F1645">
        <v>0.87190000000000001</v>
      </c>
    </row>
    <row r="1646" spans="1:6">
      <c r="A1646" t="s">
        <v>1090</v>
      </c>
      <c r="B1646" t="s">
        <v>2733</v>
      </c>
      <c r="C1646">
        <v>10.98</v>
      </c>
      <c r="D1646">
        <v>2.8500000000000001E-2</v>
      </c>
      <c r="E1646">
        <v>0.20050000000000001</v>
      </c>
      <c r="F1646">
        <v>0.87190000000000001</v>
      </c>
    </row>
    <row r="1647" spans="1:6">
      <c r="A1647" t="s">
        <v>1090</v>
      </c>
      <c r="B1647" t="s">
        <v>2734</v>
      </c>
      <c r="C1647">
        <v>10.98</v>
      </c>
      <c r="D1647">
        <v>2.8500000000000001E-2</v>
      </c>
      <c r="E1647">
        <v>0.20050000000000001</v>
      </c>
      <c r="F1647">
        <v>0.87190000000000001</v>
      </c>
    </row>
    <row r="1648" spans="1:6">
      <c r="A1648" t="s">
        <v>1090</v>
      </c>
      <c r="B1648" t="s">
        <v>2735</v>
      </c>
      <c r="C1648">
        <v>10.98</v>
      </c>
      <c r="D1648">
        <v>2.8500000000000001E-2</v>
      </c>
      <c r="E1648">
        <v>0.20050000000000001</v>
      </c>
      <c r="F1648">
        <v>0.87190000000000001</v>
      </c>
    </row>
    <row r="1649" spans="1:6">
      <c r="A1649" t="s">
        <v>1090</v>
      </c>
      <c r="B1649" t="s">
        <v>2736</v>
      </c>
      <c r="C1649">
        <v>10.98</v>
      </c>
      <c r="D1649">
        <v>2.8500000000000001E-2</v>
      </c>
      <c r="E1649">
        <v>0.20050000000000001</v>
      </c>
      <c r="F1649">
        <v>0.87190000000000001</v>
      </c>
    </row>
    <row r="1650" spans="1:6">
      <c r="A1650" t="s">
        <v>1090</v>
      </c>
      <c r="B1650" t="s">
        <v>2737</v>
      </c>
      <c r="C1650">
        <v>10.98</v>
      </c>
      <c r="D1650">
        <v>2.8500000000000001E-2</v>
      </c>
      <c r="E1650">
        <v>0.20050000000000001</v>
      </c>
      <c r="F1650">
        <v>0.87190000000000001</v>
      </c>
    </row>
    <row r="1651" spans="1:6">
      <c r="A1651" t="s">
        <v>1090</v>
      </c>
      <c r="B1651" t="s">
        <v>2738</v>
      </c>
      <c r="C1651">
        <v>10.98</v>
      </c>
      <c r="D1651">
        <v>2.8500000000000001E-2</v>
      </c>
      <c r="E1651">
        <v>0.20050000000000001</v>
      </c>
      <c r="F1651">
        <v>0.87190000000000001</v>
      </c>
    </row>
    <row r="1652" spans="1:6">
      <c r="A1652" t="s">
        <v>1090</v>
      </c>
      <c r="B1652" t="s">
        <v>2739</v>
      </c>
      <c r="C1652">
        <v>10.98</v>
      </c>
      <c r="D1652">
        <v>2.8500000000000001E-2</v>
      </c>
      <c r="E1652">
        <v>0.20050000000000001</v>
      </c>
      <c r="F1652">
        <v>0.87190000000000001</v>
      </c>
    </row>
    <row r="1653" spans="1:6">
      <c r="A1653" t="s">
        <v>1090</v>
      </c>
      <c r="B1653" t="s">
        <v>2740</v>
      </c>
      <c r="C1653">
        <v>10.98</v>
      </c>
      <c r="D1653">
        <v>2.8500000000000001E-2</v>
      </c>
      <c r="E1653">
        <v>0.20050000000000001</v>
      </c>
      <c r="F1653">
        <v>0.87190000000000001</v>
      </c>
    </row>
    <row r="1654" spans="1:6">
      <c r="A1654" t="s">
        <v>1090</v>
      </c>
      <c r="B1654" t="s">
        <v>2741</v>
      </c>
      <c r="C1654">
        <v>10.98</v>
      </c>
      <c r="D1654">
        <v>2.8500000000000001E-2</v>
      </c>
      <c r="E1654">
        <v>0.20050000000000001</v>
      </c>
      <c r="F1654">
        <v>0.87190000000000001</v>
      </c>
    </row>
    <row r="1655" spans="1:6">
      <c r="A1655" t="s">
        <v>1090</v>
      </c>
      <c r="B1655" t="s">
        <v>2742</v>
      </c>
      <c r="C1655">
        <v>10.98</v>
      </c>
      <c r="D1655">
        <v>2.8500000000000001E-2</v>
      </c>
      <c r="E1655">
        <v>0.20050000000000001</v>
      </c>
      <c r="F1655">
        <v>0.87190000000000001</v>
      </c>
    </row>
    <row r="1656" spans="1:6">
      <c r="A1656" t="s">
        <v>1090</v>
      </c>
      <c r="B1656" t="s">
        <v>2743</v>
      </c>
      <c r="C1656">
        <v>10.98</v>
      </c>
      <c r="D1656">
        <v>2.8500000000000001E-2</v>
      </c>
      <c r="E1656">
        <v>0.20050000000000001</v>
      </c>
      <c r="F1656">
        <v>0.87190000000000001</v>
      </c>
    </row>
    <row r="1657" spans="1:6">
      <c r="A1657" t="s">
        <v>1090</v>
      </c>
      <c r="B1657" t="s">
        <v>2744</v>
      </c>
      <c r="C1657">
        <v>10.98</v>
      </c>
      <c r="D1657">
        <v>2.8500000000000001E-2</v>
      </c>
      <c r="E1657">
        <v>0.20050000000000001</v>
      </c>
      <c r="F1657">
        <v>0.87190000000000001</v>
      </c>
    </row>
    <row r="1658" spans="1:6">
      <c r="A1658" t="s">
        <v>1090</v>
      </c>
      <c r="B1658" t="s">
        <v>2745</v>
      </c>
      <c r="C1658">
        <v>10.98</v>
      </c>
      <c r="D1658">
        <v>2.8500000000000001E-2</v>
      </c>
      <c r="E1658">
        <v>0.20050000000000001</v>
      </c>
      <c r="F1658">
        <v>0.87190000000000001</v>
      </c>
    </row>
    <row r="1659" spans="1:6">
      <c r="A1659" t="s">
        <v>1090</v>
      </c>
      <c r="B1659" t="s">
        <v>2746</v>
      </c>
      <c r="C1659">
        <v>10.98</v>
      </c>
      <c r="D1659">
        <v>2.8500000000000001E-2</v>
      </c>
      <c r="E1659">
        <v>0.20050000000000001</v>
      </c>
      <c r="F1659">
        <v>0.87190000000000001</v>
      </c>
    </row>
    <row r="1660" spans="1:6">
      <c r="A1660" t="s">
        <v>1090</v>
      </c>
      <c r="B1660" t="s">
        <v>2747</v>
      </c>
      <c r="C1660">
        <v>10.98</v>
      </c>
      <c r="D1660">
        <v>2.8500000000000001E-2</v>
      </c>
      <c r="E1660">
        <v>0.20050000000000001</v>
      </c>
      <c r="F1660">
        <v>0.87190000000000001</v>
      </c>
    </row>
    <row r="1661" spans="1:6">
      <c r="A1661" t="s">
        <v>1090</v>
      </c>
      <c r="B1661" t="s">
        <v>2748</v>
      </c>
      <c r="C1661">
        <v>10.98</v>
      </c>
      <c r="D1661">
        <v>2.8500000000000001E-2</v>
      </c>
      <c r="E1661">
        <v>0.20050000000000001</v>
      </c>
      <c r="F1661">
        <v>0.87190000000000001</v>
      </c>
    </row>
    <row r="1662" spans="1:6">
      <c r="A1662" t="s">
        <v>1090</v>
      </c>
      <c r="B1662" t="s">
        <v>2749</v>
      </c>
      <c r="C1662">
        <v>10.98</v>
      </c>
      <c r="D1662">
        <v>2.8500000000000001E-2</v>
      </c>
      <c r="E1662">
        <v>0.20050000000000001</v>
      </c>
      <c r="F1662">
        <v>0.87190000000000001</v>
      </c>
    </row>
    <row r="1663" spans="1:6">
      <c r="A1663" t="s">
        <v>1090</v>
      </c>
      <c r="B1663" t="s">
        <v>2750</v>
      </c>
      <c r="C1663">
        <v>10.98</v>
      </c>
      <c r="D1663">
        <v>2.8500000000000001E-2</v>
      </c>
      <c r="E1663">
        <v>0.20050000000000001</v>
      </c>
      <c r="F1663">
        <v>0.87190000000000001</v>
      </c>
    </row>
    <row r="1664" spans="1:6">
      <c r="A1664" t="s">
        <v>1090</v>
      </c>
      <c r="B1664" t="s">
        <v>2751</v>
      </c>
      <c r="C1664">
        <v>10.98</v>
      </c>
      <c r="D1664">
        <v>2.8500000000000001E-2</v>
      </c>
      <c r="E1664">
        <v>0.20050000000000001</v>
      </c>
      <c r="F1664">
        <v>0.87190000000000001</v>
      </c>
    </row>
    <row r="1665" spans="1:6">
      <c r="A1665" t="s">
        <v>1090</v>
      </c>
      <c r="B1665" t="s">
        <v>2752</v>
      </c>
      <c r="C1665">
        <v>10.98</v>
      </c>
      <c r="D1665">
        <v>2.8500000000000001E-2</v>
      </c>
      <c r="E1665">
        <v>0.20050000000000001</v>
      </c>
      <c r="F1665">
        <v>0.87190000000000001</v>
      </c>
    </row>
    <row r="1666" spans="1:6">
      <c r="A1666" t="s">
        <v>1090</v>
      </c>
      <c r="B1666" t="s">
        <v>2753</v>
      </c>
      <c r="C1666">
        <v>10.98</v>
      </c>
      <c r="D1666">
        <v>2.8500000000000001E-2</v>
      </c>
      <c r="E1666">
        <v>0.20050000000000001</v>
      </c>
      <c r="F1666">
        <v>0.87190000000000001</v>
      </c>
    </row>
    <row r="1667" spans="1:6">
      <c r="A1667" t="s">
        <v>1090</v>
      </c>
      <c r="B1667" t="s">
        <v>2754</v>
      </c>
      <c r="C1667">
        <v>10.98</v>
      </c>
      <c r="D1667">
        <v>2.8500000000000001E-2</v>
      </c>
      <c r="E1667">
        <v>0.20050000000000001</v>
      </c>
      <c r="F1667">
        <v>0.87190000000000001</v>
      </c>
    </row>
    <row r="1668" spans="1:6">
      <c r="A1668" t="s">
        <v>1090</v>
      </c>
      <c r="B1668" t="s">
        <v>2755</v>
      </c>
      <c r="C1668">
        <v>10.98</v>
      </c>
      <c r="D1668">
        <v>2.8500000000000001E-2</v>
      </c>
      <c r="E1668">
        <v>0.20050000000000001</v>
      </c>
      <c r="F1668">
        <v>0.87190000000000001</v>
      </c>
    </row>
    <row r="1669" spans="1:6">
      <c r="A1669" t="s">
        <v>1090</v>
      </c>
      <c r="B1669" t="s">
        <v>2756</v>
      </c>
      <c r="C1669">
        <v>10.98</v>
      </c>
      <c r="D1669">
        <v>2.8500000000000001E-2</v>
      </c>
      <c r="E1669">
        <v>0.20050000000000001</v>
      </c>
      <c r="F1669">
        <v>0.87190000000000001</v>
      </c>
    </row>
    <row r="1670" spans="1:6">
      <c r="A1670" t="s">
        <v>1090</v>
      </c>
      <c r="B1670" t="s">
        <v>2757</v>
      </c>
      <c r="C1670">
        <v>10.98</v>
      </c>
      <c r="D1670">
        <v>2.8500000000000001E-2</v>
      </c>
      <c r="E1670">
        <v>0.20050000000000001</v>
      </c>
      <c r="F1670">
        <v>0.87190000000000001</v>
      </c>
    </row>
    <row r="1671" spans="1:6">
      <c r="A1671" t="s">
        <v>1090</v>
      </c>
      <c r="B1671" t="s">
        <v>2758</v>
      </c>
      <c r="C1671">
        <v>10.98</v>
      </c>
      <c r="D1671">
        <v>2.8500000000000001E-2</v>
      </c>
      <c r="E1671">
        <v>0.20050000000000001</v>
      </c>
      <c r="F1671">
        <v>0.87190000000000001</v>
      </c>
    </row>
    <row r="1672" spans="1:6">
      <c r="A1672" t="s">
        <v>1090</v>
      </c>
      <c r="B1672" t="s">
        <v>2759</v>
      </c>
      <c r="C1672">
        <v>10.98</v>
      </c>
      <c r="D1672">
        <v>2.8500000000000001E-2</v>
      </c>
      <c r="E1672">
        <v>0.20050000000000001</v>
      </c>
      <c r="F1672">
        <v>0.87190000000000001</v>
      </c>
    </row>
    <row r="1673" spans="1:6">
      <c r="A1673" t="s">
        <v>1090</v>
      </c>
      <c r="B1673" t="s">
        <v>2760</v>
      </c>
      <c r="C1673">
        <v>10.98</v>
      </c>
      <c r="D1673">
        <v>2.8500000000000001E-2</v>
      </c>
      <c r="E1673">
        <v>0.20050000000000001</v>
      </c>
      <c r="F1673">
        <v>0.87190000000000001</v>
      </c>
    </row>
    <row r="1674" spans="1:6">
      <c r="A1674" t="s">
        <v>1090</v>
      </c>
      <c r="B1674" t="s">
        <v>2761</v>
      </c>
      <c r="C1674">
        <v>10.98</v>
      </c>
      <c r="D1674">
        <v>2.8500000000000001E-2</v>
      </c>
      <c r="E1674">
        <v>0.20050000000000001</v>
      </c>
      <c r="F1674">
        <v>0.87190000000000001</v>
      </c>
    </row>
    <row r="1675" spans="1:6">
      <c r="A1675" t="s">
        <v>1090</v>
      </c>
      <c r="B1675" t="s">
        <v>2762</v>
      </c>
      <c r="C1675">
        <v>10.98</v>
      </c>
      <c r="D1675">
        <v>2.8500000000000001E-2</v>
      </c>
      <c r="E1675">
        <v>0.20050000000000001</v>
      </c>
      <c r="F1675">
        <v>0.87190000000000001</v>
      </c>
    </row>
    <row r="1676" spans="1:6">
      <c r="A1676" t="s">
        <v>1090</v>
      </c>
      <c r="B1676" t="s">
        <v>2763</v>
      </c>
      <c r="C1676">
        <v>10.98</v>
      </c>
      <c r="D1676">
        <v>2.8500000000000001E-2</v>
      </c>
      <c r="E1676">
        <v>0.20050000000000001</v>
      </c>
      <c r="F1676">
        <v>0.87190000000000001</v>
      </c>
    </row>
    <row r="1677" spans="1:6">
      <c r="A1677" t="s">
        <v>1090</v>
      </c>
      <c r="B1677" t="s">
        <v>2764</v>
      </c>
      <c r="C1677">
        <v>10.98</v>
      </c>
      <c r="D1677">
        <v>2.8500000000000001E-2</v>
      </c>
      <c r="E1677">
        <v>0.20050000000000001</v>
      </c>
      <c r="F1677">
        <v>0.87190000000000001</v>
      </c>
    </row>
    <row r="1678" spans="1:6">
      <c r="A1678" t="s">
        <v>1090</v>
      </c>
      <c r="B1678" t="s">
        <v>2765</v>
      </c>
      <c r="C1678">
        <v>10.98</v>
      </c>
      <c r="D1678">
        <v>2.8500000000000001E-2</v>
      </c>
      <c r="E1678">
        <v>0.20050000000000001</v>
      </c>
      <c r="F1678">
        <v>0.87190000000000001</v>
      </c>
    </row>
    <row r="1679" spans="1:6">
      <c r="A1679" t="s">
        <v>1090</v>
      </c>
      <c r="B1679" t="s">
        <v>2766</v>
      </c>
      <c r="C1679">
        <v>10.98</v>
      </c>
      <c r="D1679">
        <v>2.8500000000000001E-2</v>
      </c>
      <c r="E1679">
        <v>0.20050000000000001</v>
      </c>
      <c r="F1679">
        <v>0.87190000000000001</v>
      </c>
    </row>
    <row r="1680" spans="1:6">
      <c r="A1680" t="s">
        <v>1090</v>
      </c>
      <c r="B1680" t="s">
        <v>2767</v>
      </c>
      <c r="C1680">
        <v>10.98</v>
      </c>
      <c r="D1680">
        <v>2.8500000000000001E-2</v>
      </c>
      <c r="E1680">
        <v>0.20050000000000001</v>
      </c>
      <c r="F1680">
        <v>0.87190000000000001</v>
      </c>
    </row>
    <row r="1681" spans="1:6">
      <c r="A1681" t="s">
        <v>1090</v>
      </c>
      <c r="B1681" t="s">
        <v>2768</v>
      </c>
      <c r="C1681">
        <v>10.98</v>
      </c>
      <c r="D1681">
        <v>2.8500000000000001E-2</v>
      </c>
      <c r="E1681">
        <v>0.20050000000000001</v>
      </c>
      <c r="F1681">
        <v>0.87190000000000001</v>
      </c>
    </row>
    <row r="1682" spans="1:6">
      <c r="A1682" t="s">
        <v>1090</v>
      </c>
      <c r="B1682" t="s">
        <v>2769</v>
      </c>
      <c r="C1682">
        <v>10.98</v>
      </c>
      <c r="D1682">
        <v>2.8500000000000001E-2</v>
      </c>
      <c r="E1682">
        <v>0.20050000000000001</v>
      </c>
      <c r="F1682">
        <v>0.87190000000000001</v>
      </c>
    </row>
    <row r="1683" spans="1:6">
      <c r="A1683" t="s">
        <v>1090</v>
      </c>
      <c r="B1683" t="s">
        <v>2770</v>
      </c>
      <c r="C1683">
        <v>10.98</v>
      </c>
      <c r="D1683">
        <v>2.8500000000000001E-2</v>
      </c>
      <c r="E1683">
        <v>0.20050000000000001</v>
      </c>
      <c r="F1683">
        <v>0.87190000000000001</v>
      </c>
    </row>
    <row r="1684" spans="1:6">
      <c r="A1684" t="s">
        <v>1090</v>
      </c>
      <c r="B1684" t="s">
        <v>2771</v>
      </c>
      <c r="C1684">
        <v>10.98</v>
      </c>
      <c r="D1684">
        <v>2.8500000000000001E-2</v>
      </c>
      <c r="E1684">
        <v>0.20050000000000001</v>
      </c>
      <c r="F1684">
        <v>0.87190000000000001</v>
      </c>
    </row>
    <row r="1685" spans="1:6">
      <c r="A1685" t="s">
        <v>1090</v>
      </c>
      <c r="B1685" t="s">
        <v>2772</v>
      </c>
      <c r="C1685">
        <v>10.98</v>
      </c>
      <c r="D1685">
        <v>2.8500000000000001E-2</v>
      </c>
      <c r="E1685">
        <v>0.20050000000000001</v>
      </c>
      <c r="F1685">
        <v>0.87190000000000001</v>
      </c>
    </row>
    <row r="1686" spans="1:6">
      <c r="A1686" t="s">
        <v>1090</v>
      </c>
      <c r="B1686" t="s">
        <v>2773</v>
      </c>
      <c r="C1686">
        <v>10.98</v>
      </c>
      <c r="D1686">
        <v>2.8500000000000001E-2</v>
      </c>
      <c r="E1686">
        <v>0.20050000000000001</v>
      </c>
      <c r="F1686">
        <v>0.87190000000000001</v>
      </c>
    </row>
    <row r="1687" spans="1:6">
      <c r="A1687" t="s">
        <v>1090</v>
      </c>
      <c r="B1687" t="s">
        <v>2774</v>
      </c>
      <c r="C1687">
        <v>10.98</v>
      </c>
      <c r="D1687">
        <v>2.8500000000000001E-2</v>
      </c>
      <c r="E1687">
        <v>0.20050000000000001</v>
      </c>
      <c r="F1687">
        <v>0.87190000000000001</v>
      </c>
    </row>
    <row r="1688" spans="1:6">
      <c r="A1688" t="s">
        <v>1090</v>
      </c>
      <c r="B1688" t="s">
        <v>2775</v>
      </c>
      <c r="C1688">
        <v>10.98</v>
      </c>
      <c r="D1688">
        <v>2.8500000000000001E-2</v>
      </c>
      <c r="E1688">
        <v>0.20050000000000001</v>
      </c>
      <c r="F1688">
        <v>0.87190000000000001</v>
      </c>
    </row>
    <row r="1689" spans="1:6">
      <c r="A1689" t="s">
        <v>1090</v>
      </c>
      <c r="B1689" t="s">
        <v>2776</v>
      </c>
      <c r="C1689">
        <v>10.98</v>
      </c>
      <c r="D1689">
        <v>2.8500000000000001E-2</v>
      </c>
      <c r="E1689">
        <v>0.20050000000000001</v>
      </c>
      <c r="F1689">
        <v>0.87190000000000001</v>
      </c>
    </row>
    <row r="1690" spans="1:6">
      <c r="A1690" t="s">
        <v>1090</v>
      </c>
      <c r="B1690" t="s">
        <v>2777</v>
      </c>
      <c r="C1690">
        <v>10.98</v>
      </c>
      <c r="D1690">
        <v>2.8500000000000001E-2</v>
      </c>
      <c r="E1690">
        <v>0.20050000000000001</v>
      </c>
      <c r="F1690">
        <v>0.87190000000000001</v>
      </c>
    </row>
    <row r="1691" spans="1:6">
      <c r="A1691" t="s">
        <v>1090</v>
      </c>
      <c r="B1691" t="s">
        <v>2778</v>
      </c>
      <c r="C1691">
        <v>10.98</v>
      </c>
      <c r="D1691">
        <v>2.8500000000000001E-2</v>
      </c>
      <c r="E1691">
        <v>0.20050000000000001</v>
      </c>
      <c r="F1691">
        <v>0.87190000000000001</v>
      </c>
    </row>
    <row r="1692" spans="1:6">
      <c r="A1692" t="s">
        <v>1090</v>
      </c>
      <c r="B1692" t="s">
        <v>2779</v>
      </c>
      <c r="C1692">
        <v>10.98</v>
      </c>
      <c r="D1692">
        <v>2.8500000000000001E-2</v>
      </c>
      <c r="E1692">
        <v>0.20050000000000001</v>
      </c>
      <c r="F1692">
        <v>0.87190000000000001</v>
      </c>
    </row>
    <row r="1693" spans="1:6">
      <c r="A1693" t="s">
        <v>1090</v>
      </c>
      <c r="B1693" t="s">
        <v>2780</v>
      </c>
      <c r="C1693">
        <v>10.98</v>
      </c>
      <c r="D1693">
        <v>2.8500000000000001E-2</v>
      </c>
      <c r="E1693">
        <v>0.20050000000000001</v>
      </c>
      <c r="F1693">
        <v>0.87190000000000001</v>
      </c>
    </row>
    <row r="1694" spans="1:6">
      <c r="A1694" t="s">
        <v>1090</v>
      </c>
      <c r="B1694" t="s">
        <v>2781</v>
      </c>
      <c r="C1694">
        <v>10.98</v>
      </c>
      <c r="D1694">
        <v>2.8500000000000001E-2</v>
      </c>
      <c r="E1694">
        <v>0.20050000000000001</v>
      </c>
      <c r="F1694">
        <v>0.87190000000000001</v>
      </c>
    </row>
    <row r="1695" spans="1:6">
      <c r="A1695" t="s">
        <v>1090</v>
      </c>
      <c r="B1695" t="s">
        <v>2782</v>
      </c>
      <c r="C1695">
        <v>10.98</v>
      </c>
      <c r="D1695">
        <v>2.8500000000000001E-2</v>
      </c>
      <c r="E1695">
        <v>0.20050000000000001</v>
      </c>
      <c r="F1695">
        <v>0.87190000000000001</v>
      </c>
    </row>
    <row r="1696" spans="1:6">
      <c r="A1696" t="s">
        <v>1090</v>
      </c>
      <c r="B1696" t="s">
        <v>2783</v>
      </c>
      <c r="C1696">
        <v>10.98</v>
      </c>
      <c r="D1696">
        <v>2.8500000000000001E-2</v>
      </c>
      <c r="E1696">
        <v>0.20050000000000001</v>
      </c>
      <c r="F1696">
        <v>0.87190000000000001</v>
      </c>
    </row>
    <row r="1697" spans="1:6">
      <c r="A1697" t="s">
        <v>1090</v>
      </c>
      <c r="B1697" t="s">
        <v>2784</v>
      </c>
      <c r="C1697">
        <v>10.98</v>
      </c>
      <c r="D1697">
        <v>2.8500000000000001E-2</v>
      </c>
      <c r="E1697">
        <v>0.20050000000000001</v>
      </c>
      <c r="F1697">
        <v>0.87190000000000001</v>
      </c>
    </row>
    <row r="1698" spans="1:6">
      <c r="A1698" t="s">
        <v>1090</v>
      </c>
      <c r="B1698" t="s">
        <v>2785</v>
      </c>
      <c r="C1698">
        <v>10.98</v>
      </c>
      <c r="D1698">
        <v>2.8500000000000001E-2</v>
      </c>
      <c r="E1698">
        <v>0.20050000000000001</v>
      </c>
      <c r="F1698">
        <v>0.87190000000000001</v>
      </c>
    </row>
    <row r="1699" spans="1:6">
      <c r="A1699" t="s">
        <v>1090</v>
      </c>
      <c r="B1699" t="s">
        <v>2786</v>
      </c>
      <c r="C1699">
        <v>10.98</v>
      </c>
      <c r="D1699">
        <v>2.8500000000000001E-2</v>
      </c>
      <c r="E1699">
        <v>0.20050000000000001</v>
      </c>
      <c r="F1699">
        <v>0.87190000000000001</v>
      </c>
    </row>
    <row r="1700" spans="1:6">
      <c r="A1700" t="s">
        <v>1090</v>
      </c>
      <c r="B1700" t="s">
        <v>2787</v>
      </c>
      <c r="C1700">
        <v>10.98</v>
      </c>
      <c r="D1700">
        <v>2.8500000000000001E-2</v>
      </c>
      <c r="E1700">
        <v>0.20050000000000001</v>
      </c>
      <c r="F1700">
        <v>0.87190000000000001</v>
      </c>
    </row>
    <row r="1701" spans="1:6">
      <c r="A1701" t="s">
        <v>1090</v>
      </c>
      <c r="B1701" t="s">
        <v>2788</v>
      </c>
      <c r="C1701">
        <v>10.98</v>
      </c>
      <c r="D1701">
        <v>2.8500000000000001E-2</v>
      </c>
      <c r="E1701">
        <v>0.20050000000000001</v>
      </c>
      <c r="F1701">
        <v>0.87190000000000001</v>
      </c>
    </row>
    <row r="1702" spans="1:6">
      <c r="A1702" t="s">
        <v>1090</v>
      </c>
      <c r="B1702" t="s">
        <v>2789</v>
      </c>
      <c r="C1702">
        <v>10.98</v>
      </c>
      <c r="D1702">
        <v>2.8500000000000001E-2</v>
      </c>
      <c r="E1702">
        <v>0.20050000000000001</v>
      </c>
      <c r="F1702">
        <v>0.87190000000000001</v>
      </c>
    </row>
    <row r="1703" spans="1:6">
      <c r="A1703" t="s">
        <v>1090</v>
      </c>
      <c r="B1703" t="s">
        <v>2790</v>
      </c>
      <c r="C1703">
        <v>10.98</v>
      </c>
      <c r="D1703">
        <v>2.8500000000000001E-2</v>
      </c>
      <c r="E1703">
        <v>0.20050000000000001</v>
      </c>
      <c r="F1703">
        <v>0.87190000000000001</v>
      </c>
    </row>
    <row r="1704" spans="1:6">
      <c r="A1704" t="s">
        <v>1090</v>
      </c>
      <c r="B1704" t="s">
        <v>2791</v>
      </c>
      <c r="C1704">
        <v>10.98</v>
      </c>
      <c r="D1704">
        <v>2.8500000000000001E-2</v>
      </c>
      <c r="E1704">
        <v>0.20050000000000001</v>
      </c>
      <c r="F1704">
        <v>0.87190000000000001</v>
      </c>
    </row>
    <row r="1705" spans="1:6">
      <c r="A1705" t="s">
        <v>1090</v>
      </c>
      <c r="B1705" t="s">
        <v>2792</v>
      </c>
      <c r="C1705">
        <v>10.98</v>
      </c>
      <c r="D1705">
        <v>2.8500000000000001E-2</v>
      </c>
      <c r="E1705">
        <v>0.20050000000000001</v>
      </c>
      <c r="F1705">
        <v>0.87190000000000001</v>
      </c>
    </row>
    <row r="1706" spans="1:6">
      <c r="A1706" t="s">
        <v>1090</v>
      </c>
      <c r="B1706" t="s">
        <v>2793</v>
      </c>
      <c r="C1706">
        <v>10.98</v>
      </c>
      <c r="D1706">
        <v>2.8500000000000001E-2</v>
      </c>
      <c r="E1706">
        <v>0.20050000000000001</v>
      </c>
      <c r="F1706">
        <v>0.87190000000000001</v>
      </c>
    </row>
    <row r="1707" spans="1:6">
      <c r="A1707" t="s">
        <v>1090</v>
      </c>
      <c r="B1707" t="s">
        <v>2794</v>
      </c>
      <c r="C1707">
        <v>10.98</v>
      </c>
      <c r="D1707">
        <v>2.8500000000000001E-2</v>
      </c>
      <c r="E1707">
        <v>0.20050000000000001</v>
      </c>
      <c r="F1707">
        <v>0.87190000000000001</v>
      </c>
    </row>
    <row r="1708" spans="1:6">
      <c r="A1708" t="s">
        <v>1090</v>
      </c>
      <c r="B1708" t="s">
        <v>2795</v>
      </c>
      <c r="C1708">
        <v>10.98</v>
      </c>
      <c r="D1708">
        <v>2.8500000000000001E-2</v>
      </c>
      <c r="E1708">
        <v>0.20050000000000001</v>
      </c>
      <c r="F1708">
        <v>0.87190000000000001</v>
      </c>
    </row>
    <row r="1709" spans="1:6">
      <c r="A1709" t="s">
        <v>1090</v>
      </c>
      <c r="B1709" t="s">
        <v>2796</v>
      </c>
      <c r="C1709">
        <v>10.98</v>
      </c>
      <c r="D1709">
        <v>2.8500000000000001E-2</v>
      </c>
      <c r="E1709">
        <v>0.20050000000000001</v>
      </c>
      <c r="F1709">
        <v>0.87190000000000001</v>
      </c>
    </row>
    <row r="1710" spans="1:6">
      <c r="A1710" t="s">
        <v>1090</v>
      </c>
      <c r="B1710" t="s">
        <v>2797</v>
      </c>
      <c r="C1710">
        <v>10.98</v>
      </c>
      <c r="D1710">
        <v>2.8500000000000001E-2</v>
      </c>
      <c r="E1710">
        <v>0.20050000000000001</v>
      </c>
      <c r="F1710">
        <v>0.87190000000000001</v>
      </c>
    </row>
    <row r="1711" spans="1:6">
      <c r="A1711" t="s">
        <v>1090</v>
      </c>
      <c r="B1711" t="s">
        <v>2798</v>
      </c>
      <c r="C1711">
        <v>10.98</v>
      </c>
      <c r="D1711">
        <v>2.8500000000000001E-2</v>
      </c>
      <c r="E1711">
        <v>0.20050000000000001</v>
      </c>
      <c r="F1711">
        <v>0.87190000000000001</v>
      </c>
    </row>
    <row r="1712" spans="1:6">
      <c r="A1712" t="s">
        <v>1090</v>
      </c>
      <c r="B1712" t="s">
        <v>2799</v>
      </c>
      <c r="C1712">
        <v>10.98</v>
      </c>
      <c r="D1712">
        <v>2.8500000000000001E-2</v>
      </c>
      <c r="E1712">
        <v>0.20050000000000001</v>
      </c>
      <c r="F1712">
        <v>0.87190000000000001</v>
      </c>
    </row>
    <row r="1713" spans="1:6">
      <c r="A1713" t="s">
        <v>1090</v>
      </c>
      <c r="B1713" t="s">
        <v>2800</v>
      </c>
      <c r="C1713">
        <v>10.98</v>
      </c>
      <c r="D1713">
        <v>2.8500000000000001E-2</v>
      </c>
      <c r="E1713">
        <v>0.20050000000000001</v>
      </c>
      <c r="F1713">
        <v>0.87190000000000001</v>
      </c>
    </row>
    <row r="1714" spans="1:6">
      <c r="A1714" t="s">
        <v>1090</v>
      </c>
      <c r="B1714" t="s">
        <v>2801</v>
      </c>
      <c r="C1714">
        <v>10.98</v>
      </c>
      <c r="D1714">
        <v>2.8500000000000001E-2</v>
      </c>
      <c r="E1714">
        <v>0.20050000000000001</v>
      </c>
      <c r="F1714">
        <v>0.87190000000000001</v>
      </c>
    </row>
    <row r="1715" spans="1:6">
      <c r="A1715" t="s">
        <v>1090</v>
      </c>
      <c r="B1715" t="s">
        <v>2802</v>
      </c>
      <c r="C1715">
        <v>10.98</v>
      </c>
      <c r="D1715">
        <v>2.8500000000000001E-2</v>
      </c>
      <c r="E1715">
        <v>0.20050000000000001</v>
      </c>
      <c r="F1715">
        <v>0.87190000000000001</v>
      </c>
    </row>
    <row r="1716" spans="1:6">
      <c r="A1716" t="s">
        <v>1090</v>
      </c>
      <c r="B1716" t="s">
        <v>2803</v>
      </c>
      <c r="C1716">
        <v>10.98</v>
      </c>
      <c r="D1716">
        <v>2.8500000000000001E-2</v>
      </c>
      <c r="E1716">
        <v>0.20050000000000001</v>
      </c>
      <c r="F1716">
        <v>0.87190000000000001</v>
      </c>
    </row>
    <row r="1717" spans="1:6">
      <c r="A1717" t="s">
        <v>1090</v>
      </c>
      <c r="B1717" t="s">
        <v>2804</v>
      </c>
      <c r="C1717">
        <v>10.98</v>
      </c>
      <c r="D1717">
        <v>2.8500000000000001E-2</v>
      </c>
      <c r="E1717">
        <v>0.20050000000000001</v>
      </c>
      <c r="F1717">
        <v>0.87190000000000001</v>
      </c>
    </row>
    <row r="1718" spans="1:6">
      <c r="A1718" t="s">
        <v>1090</v>
      </c>
      <c r="B1718" t="s">
        <v>2805</v>
      </c>
      <c r="C1718">
        <v>10.98</v>
      </c>
      <c r="D1718">
        <v>2.8500000000000001E-2</v>
      </c>
      <c r="E1718">
        <v>0.20050000000000001</v>
      </c>
      <c r="F1718">
        <v>0.87190000000000001</v>
      </c>
    </row>
    <row r="1719" spans="1:6">
      <c r="A1719" t="s">
        <v>1090</v>
      </c>
      <c r="B1719" t="s">
        <v>2806</v>
      </c>
      <c r="C1719">
        <v>10.98</v>
      </c>
      <c r="D1719">
        <v>2.8500000000000001E-2</v>
      </c>
      <c r="E1719">
        <v>0.20050000000000001</v>
      </c>
      <c r="F1719">
        <v>0.87190000000000001</v>
      </c>
    </row>
    <row r="1720" spans="1:6">
      <c r="A1720" t="s">
        <v>1090</v>
      </c>
      <c r="B1720" t="s">
        <v>2807</v>
      </c>
      <c r="C1720">
        <v>10.98</v>
      </c>
      <c r="D1720">
        <v>2.8500000000000001E-2</v>
      </c>
      <c r="E1720">
        <v>0.20050000000000001</v>
      </c>
      <c r="F1720">
        <v>0.87190000000000001</v>
      </c>
    </row>
    <row r="1721" spans="1:6">
      <c r="A1721" t="s">
        <v>1090</v>
      </c>
      <c r="B1721" t="s">
        <v>2808</v>
      </c>
      <c r="C1721">
        <v>10.98</v>
      </c>
      <c r="D1721">
        <v>2.8500000000000001E-2</v>
      </c>
      <c r="E1721">
        <v>0.20050000000000001</v>
      </c>
      <c r="F1721">
        <v>0.87190000000000001</v>
      </c>
    </row>
    <row r="1722" spans="1:6">
      <c r="A1722" t="s">
        <v>1090</v>
      </c>
      <c r="B1722" t="s">
        <v>2809</v>
      </c>
      <c r="C1722">
        <v>10.98</v>
      </c>
      <c r="D1722">
        <v>2.8500000000000001E-2</v>
      </c>
      <c r="E1722">
        <v>0.20050000000000001</v>
      </c>
      <c r="F1722">
        <v>0.87190000000000001</v>
      </c>
    </row>
    <row r="1723" spans="1:6">
      <c r="A1723" t="s">
        <v>1090</v>
      </c>
      <c r="B1723" t="s">
        <v>2810</v>
      </c>
      <c r="C1723">
        <v>10.98</v>
      </c>
      <c r="D1723">
        <v>2.8500000000000001E-2</v>
      </c>
      <c r="E1723">
        <v>0.20050000000000001</v>
      </c>
      <c r="F1723">
        <v>0.87190000000000001</v>
      </c>
    </row>
    <row r="1724" spans="1:6">
      <c r="A1724" t="s">
        <v>1090</v>
      </c>
      <c r="B1724" t="s">
        <v>2811</v>
      </c>
      <c r="C1724">
        <v>10.98</v>
      </c>
      <c r="D1724">
        <v>2.8500000000000001E-2</v>
      </c>
      <c r="E1724">
        <v>0.20050000000000001</v>
      </c>
      <c r="F1724">
        <v>0.87190000000000001</v>
      </c>
    </row>
    <row r="1725" spans="1:6">
      <c r="A1725" t="s">
        <v>1090</v>
      </c>
      <c r="B1725" t="s">
        <v>2812</v>
      </c>
      <c r="C1725">
        <v>10.98</v>
      </c>
      <c r="D1725">
        <v>2.8500000000000001E-2</v>
      </c>
      <c r="E1725">
        <v>0.20050000000000001</v>
      </c>
      <c r="F1725">
        <v>0.87190000000000001</v>
      </c>
    </row>
    <row r="1726" spans="1:6">
      <c r="A1726" t="s">
        <v>1090</v>
      </c>
      <c r="B1726" t="s">
        <v>2813</v>
      </c>
      <c r="C1726">
        <v>10.98</v>
      </c>
      <c r="D1726">
        <v>2.8500000000000001E-2</v>
      </c>
      <c r="E1726">
        <v>0.20050000000000001</v>
      </c>
      <c r="F1726">
        <v>0.87190000000000001</v>
      </c>
    </row>
    <row r="1727" spans="1:6">
      <c r="A1727" t="s">
        <v>1090</v>
      </c>
      <c r="B1727" t="s">
        <v>2814</v>
      </c>
      <c r="C1727">
        <v>10.98</v>
      </c>
      <c r="D1727">
        <v>2.8500000000000001E-2</v>
      </c>
      <c r="E1727">
        <v>0.20050000000000001</v>
      </c>
      <c r="F1727">
        <v>0.87190000000000001</v>
      </c>
    </row>
    <row r="1728" spans="1:6">
      <c r="A1728" t="s">
        <v>1090</v>
      </c>
      <c r="B1728" t="s">
        <v>2815</v>
      </c>
      <c r="C1728">
        <v>10.98</v>
      </c>
      <c r="D1728">
        <v>2.8500000000000001E-2</v>
      </c>
      <c r="E1728">
        <v>0.20050000000000001</v>
      </c>
      <c r="F1728">
        <v>0.87190000000000001</v>
      </c>
    </row>
    <row r="1729" spans="1:6">
      <c r="A1729" t="s">
        <v>1090</v>
      </c>
      <c r="B1729" t="s">
        <v>2816</v>
      </c>
      <c r="C1729">
        <v>10.98</v>
      </c>
      <c r="D1729">
        <v>2.8500000000000001E-2</v>
      </c>
      <c r="E1729">
        <v>0.20050000000000001</v>
      </c>
      <c r="F1729">
        <v>0.87190000000000001</v>
      </c>
    </row>
    <row r="1730" spans="1:6">
      <c r="A1730" t="s">
        <v>1090</v>
      </c>
      <c r="B1730" t="s">
        <v>2817</v>
      </c>
      <c r="C1730">
        <v>10.98</v>
      </c>
      <c r="D1730">
        <v>2.8500000000000001E-2</v>
      </c>
      <c r="E1730">
        <v>0.20050000000000001</v>
      </c>
      <c r="F1730">
        <v>0.87190000000000001</v>
      </c>
    </row>
    <row r="1731" spans="1:6">
      <c r="A1731" t="s">
        <v>1090</v>
      </c>
      <c r="B1731" t="s">
        <v>2818</v>
      </c>
      <c r="C1731">
        <v>10.98</v>
      </c>
      <c r="D1731">
        <v>2.8500000000000001E-2</v>
      </c>
      <c r="E1731">
        <v>0.20050000000000001</v>
      </c>
      <c r="F1731">
        <v>0.87190000000000001</v>
      </c>
    </row>
    <row r="1732" spans="1:6">
      <c r="A1732" t="s">
        <v>1090</v>
      </c>
      <c r="B1732" t="s">
        <v>2819</v>
      </c>
      <c r="C1732">
        <v>10.98</v>
      </c>
      <c r="D1732">
        <v>2.8500000000000001E-2</v>
      </c>
      <c r="E1732">
        <v>0.20050000000000001</v>
      </c>
      <c r="F1732">
        <v>0.87190000000000001</v>
      </c>
    </row>
    <row r="1733" spans="1:6">
      <c r="A1733" t="s">
        <v>1090</v>
      </c>
      <c r="B1733" t="s">
        <v>2820</v>
      </c>
      <c r="C1733">
        <v>10.98</v>
      </c>
      <c r="D1733">
        <v>2.8500000000000001E-2</v>
      </c>
      <c r="E1733">
        <v>0.20050000000000001</v>
      </c>
      <c r="F1733">
        <v>0.87190000000000001</v>
      </c>
    </row>
    <row r="1734" spans="1:6">
      <c r="A1734" t="s">
        <v>1090</v>
      </c>
      <c r="B1734" t="s">
        <v>2821</v>
      </c>
      <c r="C1734">
        <v>10.98</v>
      </c>
      <c r="D1734">
        <v>2.8500000000000001E-2</v>
      </c>
      <c r="E1734">
        <v>0.20050000000000001</v>
      </c>
      <c r="F1734">
        <v>0.87190000000000001</v>
      </c>
    </row>
    <row r="1735" spans="1:6">
      <c r="A1735" t="s">
        <v>1090</v>
      </c>
      <c r="B1735" t="s">
        <v>2822</v>
      </c>
      <c r="C1735">
        <v>10.98</v>
      </c>
      <c r="D1735">
        <v>2.8500000000000001E-2</v>
      </c>
      <c r="E1735">
        <v>0.20050000000000001</v>
      </c>
      <c r="F1735">
        <v>0.87190000000000001</v>
      </c>
    </row>
    <row r="1736" spans="1:6">
      <c r="A1736" t="s">
        <v>1090</v>
      </c>
      <c r="B1736" t="s">
        <v>2823</v>
      </c>
      <c r="C1736">
        <v>10.98</v>
      </c>
      <c r="D1736">
        <v>2.8500000000000001E-2</v>
      </c>
      <c r="E1736">
        <v>0.20050000000000001</v>
      </c>
      <c r="F1736">
        <v>0.87190000000000001</v>
      </c>
    </row>
    <row r="1737" spans="1:6">
      <c r="A1737" t="s">
        <v>1090</v>
      </c>
      <c r="B1737" t="s">
        <v>2824</v>
      </c>
      <c r="C1737">
        <v>10.98</v>
      </c>
      <c r="D1737">
        <v>2.8500000000000001E-2</v>
      </c>
      <c r="E1737">
        <v>0.20050000000000001</v>
      </c>
      <c r="F1737">
        <v>0.87190000000000001</v>
      </c>
    </row>
    <row r="1738" spans="1:6">
      <c r="A1738" t="s">
        <v>1090</v>
      </c>
      <c r="B1738" t="s">
        <v>2825</v>
      </c>
      <c r="C1738">
        <v>10.98</v>
      </c>
      <c r="D1738">
        <v>2.8500000000000001E-2</v>
      </c>
      <c r="E1738">
        <v>0.20050000000000001</v>
      </c>
      <c r="F1738">
        <v>0.87190000000000001</v>
      </c>
    </row>
    <row r="1739" spans="1:6">
      <c r="A1739" t="s">
        <v>1090</v>
      </c>
      <c r="B1739" t="s">
        <v>2826</v>
      </c>
      <c r="C1739">
        <v>10.98</v>
      </c>
      <c r="D1739">
        <v>2.8500000000000001E-2</v>
      </c>
      <c r="E1739">
        <v>0.20050000000000001</v>
      </c>
      <c r="F1739">
        <v>0.87190000000000001</v>
      </c>
    </row>
    <row r="1740" spans="1:6">
      <c r="A1740" t="s">
        <v>1090</v>
      </c>
      <c r="B1740" t="s">
        <v>2827</v>
      </c>
      <c r="C1740">
        <v>10.98</v>
      </c>
      <c r="D1740">
        <v>2.8500000000000001E-2</v>
      </c>
      <c r="E1740">
        <v>0.20050000000000001</v>
      </c>
      <c r="F1740">
        <v>0.87190000000000001</v>
      </c>
    </row>
    <row r="1741" spans="1:6">
      <c r="A1741" t="s">
        <v>1090</v>
      </c>
      <c r="B1741" t="s">
        <v>2828</v>
      </c>
      <c r="C1741">
        <v>10.98</v>
      </c>
      <c r="D1741">
        <v>2.8500000000000001E-2</v>
      </c>
      <c r="E1741">
        <v>0.20050000000000001</v>
      </c>
      <c r="F1741">
        <v>0.87190000000000001</v>
      </c>
    </row>
    <row r="1742" spans="1:6">
      <c r="A1742" t="s">
        <v>1090</v>
      </c>
      <c r="B1742" t="s">
        <v>2829</v>
      </c>
      <c r="C1742">
        <v>10.98</v>
      </c>
      <c r="D1742">
        <v>2.8500000000000001E-2</v>
      </c>
      <c r="E1742">
        <v>0.20050000000000001</v>
      </c>
      <c r="F1742">
        <v>0.87190000000000001</v>
      </c>
    </row>
    <row r="1743" spans="1:6">
      <c r="A1743" t="s">
        <v>1090</v>
      </c>
      <c r="B1743" t="s">
        <v>2830</v>
      </c>
      <c r="C1743">
        <v>10.98</v>
      </c>
      <c r="D1743">
        <v>2.8500000000000001E-2</v>
      </c>
      <c r="E1743">
        <v>0.20050000000000001</v>
      </c>
      <c r="F1743">
        <v>0.87190000000000001</v>
      </c>
    </row>
    <row r="1744" spans="1:6">
      <c r="A1744" t="s">
        <v>1090</v>
      </c>
      <c r="B1744" t="s">
        <v>2831</v>
      </c>
      <c r="C1744">
        <v>10.98</v>
      </c>
      <c r="D1744">
        <v>2.8500000000000001E-2</v>
      </c>
      <c r="E1744">
        <v>0.20050000000000001</v>
      </c>
      <c r="F1744">
        <v>0.87190000000000001</v>
      </c>
    </row>
    <row r="1745" spans="1:6">
      <c r="A1745" t="s">
        <v>1090</v>
      </c>
      <c r="B1745" t="s">
        <v>2832</v>
      </c>
      <c r="C1745">
        <v>10.98</v>
      </c>
      <c r="D1745">
        <v>2.8500000000000001E-2</v>
      </c>
      <c r="E1745">
        <v>0.20050000000000001</v>
      </c>
      <c r="F1745">
        <v>0.87190000000000001</v>
      </c>
    </row>
    <row r="1746" spans="1:6">
      <c r="A1746" t="s">
        <v>1090</v>
      </c>
      <c r="B1746" t="s">
        <v>2833</v>
      </c>
      <c r="C1746">
        <v>10.98</v>
      </c>
      <c r="D1746">
        <v>2.8500000000000001E-2</v>
      </c>
      <c r="E1746">
        <v>0.20050000000000001</v>
      </c>
      <c r="F1746">
        <v>0.87190000000000001</v>
      </c>
    </row>
    <row r="1747" spans="1:6">
      <c r="A1747" t="s">
        <v>1090</v>
      </c>
      <c r="B1747" t="s">
        <v>2834</v>
      </c>
      <c r="C1747">
        <v>10.98</v>
      </c>
      <c r="D1747">
        <v>2.8500000000000001E-2</v>
      </c>
      <c r="E1747">
        <v>0.20050000000000001</v>
      </c>
      <c r="F1747">
        <v>0.87190000000000001</v>
      </c>
    </row>
    <row r="1748" spans="1:6">
      <c r="A1748" t="s">
        <v>1090</v>
      </c>
      <c r="B1748" t="s">
        <v>2835</v>
      </c>
      <c r="C1748">
        <v>10.98</v>
      </c>
      <c r="D1748">
        <v>2.8500000000000001E-2</v>
      </c>
      <c r="E1748">
        <v>0.20050000000000001</v>
      </c>
      <c r="F1748">
        <v>0.87190000000000001</v>
      </c>
    </row>
    <row r="1749" spans="1:6">
      <c r="A1749" t="s">
        <v>1090</v>
      </c>
      <c r="B1749" t="s">
        <v>2836</v>
      </c>
      <c r="C1749">
        <v>10.98</v>
      </c>
      <c r="D1749">
        <v>2.8500000000000001E-2</v>
      </c>
      <c r="E1749">
        <v>0.20050000000000001</v>
      </c>
      <c r="F1749">
        <v>0.87190000000000001</v>
      </c>
    </row>
    <row r="1750" spans="1:6">
      <c r="A1750" t="s">
        <v>1090</v>
      </c>
      <c r="B1750" t="s">
        <v>2837</v>
      </c>
      <c r="C1750">
        <v>10.98</v>
      </c>
      <c r="D1750">
        <v>2.8500000000000001E-2</v>
      </c>
      <c r="E1750">
        <v>0.20050000000000001</v>
      </c>
      <c r="F1750">
        <v>0.87190000000000001</v>
      </c>
    </row>
    <row r="1751" spans="1:6">
      <c r="A1751" t="s">
        <v>1090</v>
      </c>
      <c r="B1751" t="s">
        <v>2838</v>
      </c>
      <c r="C1751">
        <v>10.98</v>
      </c>
      <c r="D1751">
        <v>2.8500000000000001E-2</v>
      </c>
      <c r="E1751">
        <v>0.20050000000000001</v>
      </c>
      <c r="F1751">
        <v>0.87190000000000001</v>
      </c>
    </row>
    <row r="1752" spans="1:6">
      <c r="A1752" t="s">
        <v>1090</v>
      </c>
      <c r="B1752" t="s">
        <v>2839</v>
      </c>
      <c r="C1752">
        <v>10.98</v>
      </c>
      <c r="D1752">
        <v>2.8500000000000001E-2</v>
      </c>
      <c r="E1752">
        <v>0.20050000000000001</v>
      </c>
      <c r="F1752">
        <v>0.87190000000000001</v>
      </c>
    </row>
    <row r="1753" spans="1:6">
      <c r="A1753" t="s">
        <v>1090</v>
      </c>
      <c r="B1753" t="s">
        <v>2840</v>
      </c>
      <c r="C1753">
        <v>10.98</v>
      </c>
      <c r="D1753">
        <v>2.8500000000000001E-2</v>
      </c>
      <c r="E1753">
        <v>0.20050000000000001</v>
      </c>
      <c r="F1753">
        <v>0.87190000000000001</v>
      </c>
    </row>
    <row r="1754" spans="1:6">
      <c r="A1754" t="s">
        <v>1090</v>
      </c>
      <c r="B1754" t="s">
        <v>2841</v>
      </c>
      <c r="C1754">
        <v>10.98</v>
      </c>
      <c r="D1754">
        <v>2.8500000000000001E-2</v>
      </c>
      <c r="E1754">
        <v>0.20050000000000001</v>
      </c>
      <c r="F1754">
        <v>0.87190000000000001</v>
      </c>
    </row>
    <row r="1755" spans="1:6">
      <c r="A1755" t="s">
        <v>1090</v>
      </c>
      <c r="B1755" t="s">
        <v>2842</v>
      </c>
      <c r="C1755">
        <v>10.98</v>
      </c>
      <c r="D1755">
        <v>2.8500000000000001E-2</v>
      </c>
      <c r="E1755">
        <v>0.20050000000000001</v>
      </c>
      <c r="F1755">
        <v>0.87190000000000001</v>
      </c>
    </row>
    <row r="1756" spans="1:6">
      <c r="A1756" t="s">
        <v>1090</v>
      </c>
      <c r="B1756" t="s">
        <v>2843</v>
      </c>
      <c r="C1756">
        <v>10.98</v>
      </c>
      <c r="D1756">
        <v>2.8500000000000001E-2</v>
      </c>
      <c r="E1756">
        <v>0.20050000000000001</v>
      </c>
      <c r="F1756">
        <v>0.87190000000000001</v>
      </c>
    </row>
    <row r="1757" spans="1:6">
      <c r="A1757" t="s">
        <v>1090</v>
      </c>
      <c r="B1757" t="s">
        <v>2844</v>
      </c>
      <c r="C1757">
        <v>10.98</v>
      </c>
      <c r="D1757">
        <v>2.8500000000000001E-2</v>
      </c>
      <c r="E1757">
        <v>0.20050000000000001</v>
      </c>
      <c r="F1757">
        <v>0.87190000000000001</v>
      </c>
    </row>
    <row r="1758" spans="1:6">
      <c r="A1758" t="s">
        <v>1090</v>
      </c>
      <c r="B1758" t="s">
        <v>2845</v>
      </c>
      <c r="C1758">
        <v>10.98</v>
      </c>
      <c r="D1758">
        <v>2.8500000000000001E-2</v>
      </c>
      <c r="E1758">
        <v>0.20050000000000001</v>
      </c>
      <c r="F1758">
        <v>0.87190000000000001</v>
      </c>
    </row>
    <row r="1759" spans="1:6">
      <c r="A1759" t="s">
        <v>1090</v>
      </c>
      <c r="B1759" t="s">
        <v>2846</v>
      </c>
      <c r="C1759">
        <v>10.98</v>
      </c>
      <c r="D1759">
        <v>2.8500000000000001E-2</v>
      </c>
      <c r="E1759">
        <v>0.20050000000000001</v>
      </c>
      <c r="F1759">
        <v>0.87190000000000001</v>
      </c>
    </row>
    <row r="1760" spans="1:6">
      <c r="A1760" t="s">
        <v>1090</v>
      </c>
      <c r="B1760" t="s">
        <v>2847</v>
      </c>
      <c r="C1760">
        <v>10.98</v>
      </c>
      <c r="D1760">
        <v>2.8500000000000001E-2</v>
      </c>
      <c r="E1760">
        <v>0.20050000000000001</v>
      </c>
      <c r="F1760">
        <v>0.87190000000000001</v>
      </c>
    </row>
    <row r="1761" spans="1:6">
      <c r="A1761" t="s">
        <v>1090</v>
      </c>
      <c r="B1761" t="s">
        <v>2848</v>
      </c>
      <c r="C1761">
        <v>10.98</v>
      </c>
      <c r="D1761">
        <v>2.8500000000000001E-2</v>
      </c>
      <c r="E1761">
        <v>0.20050000000000001</v>
      </c>
      <c r="F1761">
        <v>0.87190000000000001</v>
      </c>
    </row>
    <row r="1762" spans="1:6">
      <c r="A1762" t="s">
        <v>1090</v>
      </c>
      <c r="B1762" t="s">
        <v>2849</v>
      </c>
      <c r="C1762">
        <v>10.98</v>
      </c>
      <c r="D1762">
        <v>2.8500000000000001E-2</v>
      </c>
      <c r="E1762">
        <v>0.20050000000000001</v>
      </c>
      <c r="F1762">
        <v>0.87190000000000001</v>
      </c>
    </row>
    <row r="1763" spans="1:6">
      <c r="A1763" t="s">
        <v>1090</v>
      </c>
      <c r="B1763" t="s">
        <v>2850</v>
      </c>
      <c r="C1763">
        <v>10.98</v>
      </c>
      <c r="D1763">
        <v>2.8500000000000001E-2</v>
      </c>
      <c r="E1763">
        <v>0.20050000000000001</v>
      </c>
      <c r="F1763">
        <v>0.87190000000000001</v>
      </c>
    </row>
    <row r="1764" spans="1:6">
      <c r="A1764" t="s">
        <v>1090</v>
      </c>
      <c r="B1764" t="s">
        <v>2851</v>
      </c>
      <c r="C1764">
        <v>10.98</v>
      </c>
      <c r="D1764">
        <v>2.8500000000000001E-2</v>
      </c>
      <c r="E1764">
        <v>0.20050000000000001</v>
      </c>
      <c r="F1764">
        <v>0.87190000000000001</v>
      </c>
    </row>
    <row r="1765" spans="1:6">
      <c r="A1765" t="s">
        <v>1090</v>
      </c>
      <c r="B1765" t="s">
        <v>2852</v>
      </c>
      <c r="C1765">
        <v>10.98</v>
      </c>
      <c r="D1765">
        <v>2.8500000000000001E-2</v>
      </c>
      <c r="E1765">
        <v>0.20050000000000001</v>
      </c>
      <c r="F1765">
        <v>0.87190000000000001</v>
      </c>
    </row>
    <row r="1766" spans="1:6">
      <c r="A1766" t="s">
        <v>1090</v>
      </c>
      <c r="B1766" t="s">
        <v>2853</v>
      </c>
      <c r="C1766">
        <v>10.98</v>
      </c>
      <c r="D1766">
        <v>2.8500000000000001E-2</v>
      </c>
      <c r="E1766">
        <v>0.20050000000000001</v>
      </c>
      <c r="F1766">
        <v>0.87190000000000001</v>
      </c>
    </row>
    <row r="1767" spans="1:6">
      <c r="A1767" t="s">
        <v>1090</v>
      </c>
      <c r="B1767" t="s">
        <v>2854</v>
      </c>
      <c r="C1767">
        <v>10.98</v>
      </c>
      <c r="D1767">
        <v>2.8500000000000001E-2</v>
      </c>
      <c r="E1767">
        <v>0.20050000000000001</v>
      </c>
      <c r="F1767">
        <v>0.87190000000000001</v>
      </c>
    </row>
    <row r="1768" spans="1:6">
      <c r="A1768" t="s">
        <v>1090</v>
      </c>
      <c r="B1768" t="s">
        <v>2855</v>
      </c>
      <c r="C1768">
        <v>10.98</v>
      </c>
      <c r="D1768">
        <v>2.8500000000000001E-2</v>
      </c>
      <c r="E1768">
        <v>0.20050000000000001</v>
      </c>
      <c r="F1768">
        <v>0.87190000000000001</v>
      </c>
    </row>
    <row r="1769" spans="1:6">
      <c r="A1769" t="s">
        <v>1090</v>
      </c>
      <c r="B1769" t="s">
        <v>2856</v>
      </c>
      <c r="C1769">
        <v>10.98</v>
      </c>
      <c r="D1769">
        <v>2.8500000000000001E-2</v>
      </c>
      <c r="E1769">
        <v>0.20050000000000001</v>
      </c>
      <c r="F1769">
        <v>0.87190000000000001</v>
      </c>
    </row>
    <row r="1770" spans="1:6">
      <c r="A1770" t="s">
        <v>1090</v>
      </c>
      <c r="B1770" t="s">
        <v>2857</v>
      </c>
      <c r="C1770">
        <v>10.98</v>
      </c>
      <c r="D1770">
        <v>2.8500000000000001E-2</v>
      </c>
      <c r="E1770">
        <v>0.20050000000000001</v>
      </c>
      <c r="F1770">
        <v>0.87190000000000001</v>
      </c>
    </row>
    <row r="1771" spans="1:6">
      <c r="A1771" t="s">
        <v>1090</v>
      </c>
      <c r="B1771" t="s">
        <v>2858</v>
      </c>
      <c r="C1771">
        <v>10.98</v>
      </c>
      <c r="D1771">
        <v>2.8500000000000001E-2</v>
      </c>
      <c r="E1771">
        <v>0.20050000000000001</v>
      </c>
      <c r="F1771">
        <v>0.87190000000000001</v>
      </c>
    </row>
    <row r="1772" spans="1:6">
      <c r="A1772" t="s">
        <v>1090</v>
      </c>
      <c r="B1772" t="s">
        <v>2859</v>
      </c>
      <c r="C1772">
        <v>10.98</v>
      </c>
      <c r="D1772">
        <v>2.8500000000000001E-2</v>
      </c>
      <c r="E1772">
        <v>0.20050000000000001</v>
      </c>
      <c r="F1772">
        <v>0.87190000000000001</v>
      </c>
    </row>
    <row r="1773" spans="1:6">
      <c r="A1773" t="s">
        <v>1090</v>
      </c>
      <c r="B1773" t="s">
        <v>2860</v>
      </c>
      <c r="C1773">
        <v>10.98</v>
      </c>
      <c r="D1773">
        <v>2.8500000000000001E-2</v>
      </c>
      <c r="E1773">
        <v>0.20050000000000001</v>
      </c>
      <c r="F1773">
        <v>0.87190000000000001</v>
      </c>
    </row>
    <row r="1774" spans="1:6">
      <c r="A1774" t="s">
        <v>1090</v>
      </c>
      <c r="B1774" t="s">
        <v>2861</v>
      </c>
      <c r="C1774">
        <v>10.98</v>
      </c>
      <c r="D1774">
        <v>2.8500000000000001E-2</v>
      </c>
      <c r="E1774">
        <v>0.20050000000000001</v>
      </c>
      <c r="F1774">
        <v>0.87190000000000001</v>
      </c>
    </row>
    <row r="1775" spans="1:6">
      <c r="A1775" t="s">
        <v>1090</v>
      </c>
      <c r="B1775" t="s">
        <v>2862</v>
      </c>
      <c r="C1775">
        <v>10.98</v>
      </c>
      <c r="D1775">
        <v>2.8500000000000001E-2</v>
      </c>
      <c r="E1775">
        <v>0.20050000000000001</v>
      </c>
      <c r="F1775">
        <v>0.87190000000000001</v>
      </c>
    </row>
    <row r="1776" spans="1:6">
      <c r="A1776" t="s">
        <v>1090</v>
      </c>
      <c r="B1776" t="s">
        <v>2863</v>
      </c>
      <c r="C1776">
        <v>10.98</v>
      </c>
      <c r="D1776">
        <v>2.8500000000000001E-2</v>
      </c>
      <c r="E1776">
        <v>0.20050000000000001</v>
      </c>
      <c r="F1776">
        <v>0.87190000000000001</v>
      </c>
    </row>
    <row r="1777" spans="1:6">
      <c r="A1777" t="s">
        <v>1090</v>
      </c>
      <c r="B1777" t="s">
        <v>2864</v>
      </c>
      <c r="C1777">
        <v>10.98</v>
      </c>
      <c r="D1777">
        <v>2.8500000000000001E-2</v>
      </c>
      <c r="E1777">
        <v>0.20050000000000001</v>
      </c>
      <c r="F1777">
        <v>0.87190000000000001</v>
      </c>
    </row>
    <row r="1778" spans="1:6">
      <c r="A1778" t="s">
        <v>1090</v>
      </c>
      <c r="B1778" t="s">
        <v>2865</v>
      </c>
      <c r="C1778">
        <v>10.98</v>
      </c>
      <c r="D1778">
        <v>2.8500000000000001E-2</v>
      </c>
      <c r="E1778">
        <v>0.20050000000000001</v>
      </c>
      <c r="F1778">
        <v>0.87190000000000001</v>
      </c>
    </row>
    <row r="1779" spans="1:6">
      <c r="A1779" t="s">
        <v>1090</v>
      </c>
      <c r="B1779" t="s">
        <v>2866</v>
      </c>
      <c r="C1779">
        <v>10.98</v>
      </c>
      <c r="D1779">
        <v>2.8500000000000001E-2</v>
      </c>
      <c r="E1779">
        <v>0.20050000000000001</v>
      </c>
      <c r="F1779">
        <v>0.87190000000000001</v>
      </c>
    </row>
    <row r="1780" spans="1:6">
      <c r="A1780" t="s">
        <v>1090</v>
      </c>
      <c r="B1780" t="s">
        <v>2867</v>
      </c>
      <c r="C1780">
        <v>10.98</v>
      </c>
      <c r="D1780">
        <v>2.8500000000000001E-2</v>
      </c>
      <c r="E1780">
        <v>0.20050000000000001</v>
      </c>
      <c r="F1780">
        <v>0.87190000000000001</v>
      </c>
    </row>
    <row r="1781" spans="1:6">
      <c r="A1781" t="s">
        <v>1090</v>
      </c>
      <c r="B1781" t="s">
        <v>2868</v>
      </c>
      <c r="C1781">
        <v>10.98</v>
      </c>
      <c r="D1781">
        <v>2.8500000000000001E-2</v>
      </c>
      <c r="E1781">
        <v>0.20050000000000001</v>
      </c>
      <c r="F1781">
        <v>0.87190000000000001</v>
      </c>
    </row>
    <row r="1782" spans="1:6">
      <c r="A1782" t="s">
        <v>1090</v>
      </c>
      <c r="B1782" t="s">
        <v>2869</v>
      </c>
      <c r="C1782">
        <v>10.98</v>
      </c>
      <c r="D1782">
        <v>2.8500000000000001E-2</v>
      </c>
      <c r="E1782">
        <v>0.20050000000000001</v>
      </c>
      <c r="F1782">
        <v>0.87190000000000001</v>
      </c>
    </row>
    <row r="1783" spans="1:6">
      <c r="A1783" t="s">
        <v>1090</v>
      </c>
      <c r="B1783" t="s">
        <v>2870</v>
      </c>
      <c r="C1783">
        <v>10.98</v>
      </c>
      <c r="D1783">
        <v>2.8500000000000001E-2</v>
      </c>
      <c r="E1783">
        <v>0.20050000000000001</v>
      </c>
      <c r="F1783">
        <v>0.87190000000000001</v>
      </c>
    </row>
    <row r="1784" spans="1:6">
      <c r="A1784" t="s">
        <v>1090</v>
      </c>
      <c r="B1784" t="s">
        <v>2871</v>
      </c>
      <c r="C1784">
        <v>10.98</v>
      </c>
      <c r="D1784">
        <v>2.8500000000000001E-2</v>
      </c>
      <c r="E1784">
        <v>0.20050000000000001</v>
      </c>
      <c r="F1784">
        <v>0.87190000000000001</v>
      </c>
    </row>
    <row r="1785" spans="1:6">
      <c r="A1785" t="s">
        <v>1090</v>
      </c>
      <c r="B1785" t="s">
        <v>2872</v>
      </c>
      <c r="C1785">
        <v>10.98</v>
      </c>
      <c r="D1785">
        <v>2.8500000000000001E-2</v>
      </c>
      <c r="E1785">
        <v>0.20050000000000001</v>
      </c>
      <c r="F1785">
        <v>0.87190000000000001</v>
      </c>
    </row>
    <row r="1786" spans="1:6">
      <c r="A1786" t="s">
        <v>1090</v>
      </c>
      <c r="B1786" t="s">
        <v>2873</v>
      </c>
      <c r="C1786">
        <v>10.98</v>
      </c>
      <c r="D1786">
        <v>2.8500000000000001E-2</v>
      </c>
      <c r="E1786">
        <v>0.20050000000000001</v>
      </c>
      <c r="F1786">
        <v>0.87190000000000001</v>
      </c>
    </row>
    <row r="1787" spans="1:6">
      <c r="A1787" t="s">
        <v>1090</v>
      </c>
      <c r="B1787" t="s">
        <v>2874</v>
      </c>
      <c r="C1787">
        <v>10.98</v>
      </c>
      <c r="D1787">
        <v>2.8500000000000001E-2</v>
      </c>
      <c r="E1787">
        <v>0.20050000000000001</v>
      </c>
      <c r="F1787">
        <v>0.87190000000000001</v>
      </c>
    </row>
    <row r="1788" spans="1:6">
      <c r="A1788" t="s">
        <v>1090</v>
      </c>
      <c r="B1788" t="s">
        <v>2875</v>
      </c>
      <c r="C1788">
        <v>10.98</v>
      </c>
      <c r="D1788">
        <v>2.8500000000000001E-2</v>
      </c>
      <c r="E1788">
        <v>0.20050000000000001</v>
      </c>
      <c r="F1788">
        <v>0.87190000000000001</v>
      </c>
    </row>
    <row r="1789" spans="1:6">
      <c r="A1789" t="s">
        <v>1090</v>
      </c>
      <c r="B1789" t="s">
        <v>2876</v>
      </c>
      <c r="C1789">
        <v>10.98</v>
      </c>
      <c r="D1789">
        <v>2.8500000000000001E-2</v>
      </c>
      <c r="E1789">
        <v>0.20050000000000001</v>
      </c>
      <c r="F1789">
        <v>0.87190000000000001</v>
      </c>
    </row>
    <row r="1790" spans="1:6">
      <c r="A1790" t="s">
        <v>1090</v>
      </c>
      <c r="B1790" t="s">
        <v>2877</v>
      </c>
      <c r="C1790">
        <v>10.98</v>
      </c>
      <c r="D1790">
        <v>2.8500000000000001E-2</v>
      </c>
      <c r="E1790">
        <v>0.20050000000000001</v>
      </c>
      <c r="F1790">
        <v>0.87190000000000001</v>
      </c>
    </row>
    <row r="1791" spans="1:6">
      <c r="A1791" t="s">
        <v>1090</v>
      </c>
      <c r="B1791" t="s">
        <v>2878</v>
      </c>
      <c r="C1791">
        <v>10.98</v>
      </c>
      <c r="D1791">
        <v>2.8500000000000001E-2</v>
      </c>
      <c r="E1791">
        <v>0.20050000000000001</v>
      </c>
      <c r="F1791">
        <v>0.87190000000000001</v>
      </c>
    </row>
    <row r="1792" spans="1:6">
      <c r="A1792" t="s">
        <v>1090</v>
      </c>
      <c r="B1792" t="s">
        <v>2879</v>
      </c>
      <c r="C1792">
        <v>10.98</v>
      </c>
      <c r="D1792">
        <v>2.8500000000000001E-2</v>
      </c>
      <c r="E1792">
        <v>0.20050000000000001</v>
      </c>
      <c r="F1792">
        <v>0.87190000000000001</v>
      </c>
    </row>
    <row r="1793" spans="1:6">
      <c r="A1793" t="s">
        <v>1090</v>
      </c>
      <c r="B1793" t="s">
        <v>2880</v>
      </c>
      <c r="C1793">
        <v>10.98</v>
      </c>
      <c r="D1793">
        <v>2.8500000000000001E-2</v>
      </c>
      <c r="E1793">
        <v>0.20050000000000001</v>
      </c>
      <c r="F1793">
        <v>0.87190000000000001</v>
      </c>
    </row>
    <row r="1794" spans="1:6">
      <c r="A1794" t="s">
        <v>1090</v>
      </c>
      <c r="B1794" t="s">
        <v>2881</v>
      </c>
      <c r="C1794">
        <v>10.98</v>
      </c>
      <c r="D1794">
        <v>2.8500000000000001E-2</v>
      </c>
      <c r="E1794">
        <v>0.20050000000000001</v>
      </c>
      <c r="F1794">
        <v>0.87190000000000001</v>
      </c>
    </row>
    <row r="1795" spans="1:6">
      <c r="A1795" t="s">
        <v>1090</v>
      </c>
      <c r="B1795" t="s">
        <v>2882</v>
      </c>
      <c r="C1795">
        <v>10.98</v>
      </c>
      <c r="D1795">
        <v>2.8500000000000001E-2</v>
      </c>
      <c r="E1795">
        <v>0.20050000000000001</v>
      </c>
      <c r="F1795">
        <v>0.87190000000000001</v>
      </c>
    </row>
    <row r="1796" spans="1:6">
      <c r="A1796" t="s">
        <v>1090</v>
      </c>
      <c r="B1796" t="s">
        <v>2883</v>
      </c>
      <c r="C1796">
        <v>10.98</v>
      </c>
      <c r="D1796">
        <v>2.8500000000000001E-2</v>
      </c>
      <c r="E1796">
        <v>0.20050000000000001</v>
      </c>
      <c r="F1796">
        <v>0.87190000000000001</v>
      </c>
    </row>
    <row r="1797" spans="1:6">
      <c r="A1797" t="s">
        <v>1090</v>
      </c>
      <c r="B1797" t="s">
        <v>2884</v>
      </c>
      <c r="C1797">
        <v>10.98</v>
      </c>
      <c r="D1797">
        <v>2.8500000000000001E-2</v>
      </c>
      <c r="E1797">
        <v>0.20050000000000001</v>
      </c>
      <c r="F1797">
        <v>0.87190000000000001</v>
      </c>
    </row>
    <row r="1798" spans="1:6">
      <c r="A1798" t="s">
        <v>1090</v>
      </c>
      <c r="B1798" t="s">
        <v>2885</v>
      </c>
      <c r="C1798">
        <v>10.98</v>
      </c>
      <c r="D1798">
        <v>2.8500000000000001E-2</v>
      </c>
      <c r="E1798">
        <v>0.20050000000000001</v>
      </c>
      <c r="F1798">
        <v>0.87190000000000001</v>
      </c>
    </row>
    <row r="1799" spans="1:6">
      <c r="A1799" t="s">
        <v>1090</v>
      </c>
      <c r="B1799" t="s">
        <v>2886</v>
      </c>
      <c r="C1799">
        <v>10.98</v>
      </c>
      <c r="D1799">
        <v>2.8500000000000001E-2</v>
      </c>
      <c r="E1799">
        <v>0.20050000000000001</v>
      </c>
      <c r="F1799">
        <v>0.87190000000000001</v>
      </c>
    </row>
    <row r="1800" spans="1:6">
      <c r="A1800" t="s">
        <v>1090</v>
      </c>
      <c r="B1800" t="s">
        <v>2887</v>
      </c>
      <c r="C1800">
        <v>10.98</v>
      </c>
      <c r="D1800">
        <v>2.8500000000000001E-2</v>
      </c>
      <c r="E1800">
        <v>0.20050000000000001</v>
      </c>
      <c r="F1800">
        <v>0.87190000000000001</v>
      </c>
    </row>
    <row r="1801" spans="1:6">
      <c r="A1801" t="s">
        <v>1090</v>
      </c>
      <c r="B1801" t="s">
        <v>2888</v>
      </c>
      <c r="C1801">
        <v>10.98</v>
      </c>
      <c r="D1801">
        <v>2.8500000000000001E-2</v>
      </c>
      <c r="E1801">
        <v>0.20050000000000001</v>
      </c>
      <c r="F1801">
        <v>0.87190000000000001</v>
      </c>
    </row>
    <row r="1802" spans="1:6">
      <c r="A1802" t="s">
        <v>1090</v>
      </c>
      <c r="B1802" t="s">
        <v>2889</v>
      </c>
      <c r="C1802">
        <v>10.98</v>
      </c>
      <c r="D1802">
        <v>2.8500000000000001E-2</v>
      </c>
      <c r="E1802">
        <v>0.20050000000000001</v>
      </c>
      <c r="F1802">
        <v>0.87190000000000001</v>
      </c>
    </row>
    <row r="1803" spans="1:6">
      <c r="A1803" t="s">
        <v>1090</v>
      </c>
      <c r="B1803" t="s">
        <v>2890</v>
      </c>
      <c r="C1803">
        <v>10.98</v>
      </c>
      <c r="D1803">
        <v>2.8500000000000001E-2</v>
      </c>
      <c r="E1803">
        <v>0.20050000000000001</v>
      </c>
      <c r="F1803">
        <v>0.87190000000000001</v>
      </c>
    </row>
    <row r="1804" spans="1:6">
      <c r="A1804" t="s">
        <v>1090</v>
      </c>
      <c r="B1804" t="s">
        <v>2891</v>
      </c>
      <c r="C1804">
        <v>10.98</v>
      </c>
      <c r="D1804">
        <v>2.8500000000000001E-2</v>
      </c>
      <c r="E1804">
        <v>0.20050000000000001</v>
      </c>
      <c r="F1804">
        <v>0.87190000000000001</v>
      </c>
    </row>
    <row r="1805" spans="1:6">
      <c r="A1805" t="s">
        <v>1090</v>
      </c>
      <c r="B1805" t="s">
        <v>2892</v>
      </c>
      <c r="C1805">
        <v>10.98</v>
      </c>
      <c r="D1805">
        <v>2.8500000000000001E-2</v>
      </c>
      <c r="E1805">
        <v>0.20050000000000001</v>
      </c>
      <c r="F1805">
        <v>0.87190000000000001</v>
      </c>
    </row>
    <row r="1806" spans="1:6">
      <c r="A1806" t="s">
        <v>1090</v>
      </c>
      <c r="B1806" t="s">
        <v>2893</v>
      </c>
      <c r="C1806">
        <v>10.98</v>
      </c>
      <c r="D1806">
        <v>2.8500000000000001E-2</v>
      </c>
      <c r="E1806">
        <v>0.20050000000000001</v>
      </c>
      <c r="F1806">
        <v>0.87190000000000001</v>
      </c>
    </row>
    <row r="1807" spans="1:6">
      <c r="A1807" t="s">
        <v>1090</v>
      </c>
      <c r="B1807" t="s">
        <v>2894</v>
      </c>
      <c r="C1807">
        <v>10.98</v>
      </c>
      <c r="D1807">
        <v>2.8500000000000001E-2</v>
      </c>
      <c r="E1807">
        <v>0.20050000000000001</v>
      </c>
      <c r="F1807">
        <v>0.87190000000000001</v>
      </c>
    </row>
    <row r="1808" spans="1:6">
      <c r="A1808" t="s">
        <v>1090</v>
      </c>
      <c r="B1808" t="s">
        <v>2895</v>
      </c>
      <c r="C1808">
        <v>10.98</v>
      </c>
      <c r="D1808">
        <v>2.8500000000000001E-2</v>
      </c>
      <c r="E1808">
        <v>0.20050000000000001</v>
      </c>
      <c r="F1808">
        <v>0.87190000000000001</v>
      </c>
    </row>
    <row r="1809" spans="1:6">
      <c r="A1809" t="s">
        <v>1090</v>
      </c>
      <c r="B1809" t="s">
        <v>2896</v>
      </c>
      <c r="C1809">
        <v>10.98</v>
      </c>
      <c r="D1809">
        <v>2.8500000000000001E-2</v>
      </c>
      <c r="E1809">
        <v>0.20050000000000001</v>
      </c>
      <c r="F1809">
        <v>0.87190000000000001</v>
      </c>
    </row>
    <row r="1810" spans="1:6">
      <c r="A1810" t="s">
        <v>1090</v>
      </c>
      <c r="B1810" t="s">
        <v>2897</v>
      </c>
      <c r="C1810">
        <v>10.98</v>
      </c>
      <c r="D1810">
        <v>2.8500000000000001E-2</v>
      </c>
      <c r="E1810">
        <v>0.20050000000000001</v>
      </c>
      <c r="F1810">
        <v>0.87190000000000001</v>
      </c>
    </row>
    <row r="1811" spans="1:6">
      <c r="A1811" t="s">
        <v>1090</v>
      </c>
      <c r="B1811" t="s">
        <v>2898</v>
      </c>
      <c r="C1811">
        <v>10.98</v>
      </c>
      <c r="D1811">
        <v>2.8500000000000001E-2</v>
      </c>
      <c r="E1811">
        <v>0.20050000000000001</v>
      </c>
      <c r="F1811">
        <v>0.87190000000000001</v>
      </c>
    </row>
    <row r="1812" spans="1:6">
      <c r="A1812" t="s">
        <v>1090</v>
      </c>
      <c r="B1812" t="s">
        <v>2899</v>
      </c>
      <c r="C1812">
        <v>10.98</v>
      </c>
      <c r="D1812">
        <v>2.8500000000000001E-2</v>
      </c>
      <c r="E1812">
        <v>0.20050000000000001</v>
      </c>
      <c r="F1812">
        <v>0.87190000000000001</v>
      </c>
    </row>
    <row r="1813" spans="1:6">
      <c r="A1813" t="s">
        <v>1090</v>
      </c>
      <c r="B1813" t="s">
        <v>2900</v>
      </c>
      <c r="C1813">
        <v>10.98</v>
      </c>
      <c r="D1813">
        <v>2.8500000000000001E-2</v>
      </c>
      <c r="E1813">
        <v>0.20050000000000001</v>
      </c>
      <c r="F1813">
        <v>0.87190000000000001</v>
      </c>
    </row>
    <row r="1814" spans="1:6">
      <c r="A1814" t="s">
        <v>1090</v>
      </c>
      <c r="B1814" t="s">
        <v>2901</v>
      </c>
      <c r="C1814">
        <v>10.98</v>
      </c>
      <c r="D1814">
        <v>2.8500000000000001E-2</v>
      </c>
      <c r="E1814">
        <v>0.20050000000000001</v>
      </c>
      <c r="F1814">
        <v>0.87190000000000001</v>
      </c>
    </row>
    <row r="1815" spans="1:6">
      <c r="A1815" t="s">
        <v>1090</v>
      </c>
      <c r="B1815" t="s">
        <v>2902</v>
      </c>
      <c r="C1815">
        <v>10.98</v>
      </c>
      <c r="D1815">
        <v>2.8500000000000001E-2</v>
      </c>
      <c r="E1815">
        <v>0.20050000000000001</v>
      </c>
      <c r="F1815">
        <v>0.87190000000000001</v>
      </c>
    </row>
    <row r="1816" spans="1:6">
      <c r="A1816" t="s">
        <v>1090</v>
      </c>
      <c r="B1816" t="s">
        <v>2903</v>
      </c>
      <c r="C1816">
        <v>10.98</v>
      </c>
      <c r="D1816">
        <v>2.8500000000000001E-2</v>
      </c>
      <c r="E1816">
        <v>0.20050000000000001</v>
      </c>
      <c r="F1816">
        <v>0.87190000000000001</v>
      </c>
    </row>
    <row r="1817" spans="1:6">
      <c r="A1817" t="s">
        <v>1090</v>
      </c>
      <c r="B1817" t="s">
        <v>2904</v>
      </c>
      <c r="C1817">
        <v>10.98</v>
      </c>
      <c r="D1817">
        <v>2.8500000000000001E-2</v>
      </c>
      <c r="E1817">
        <v>0.20050000000000001</v>
      </c>
      <c r="F1817">
        <v>0.87190000000000001</v>
      </c>
    </row>
    <row r="1818" spans="1:6">
      <c r="A1818" t="s">
        <v>1090</v>
      </c>
      <c r="B1818" t="s">
        <v>2905</v>
      </c>
      <c r="C1818">
        <v>10.98</v>
      </c>
      <c r="D1818">
        <v>2.8500000000000001E-2</v>
      </c>
      <c r="E1818">
        <v>0.20050000000000001</v>
      </c>
      <c r="F1818">
        <v>0.87190000000000001</v>
      </c>
    </row>
    <row r="1819" spans="1:6">
      <c r="A1819" t="s">
        <v>1090</v>
      </c>
      <c r="B1819" t="s">
        <v>2906</v>
      </c>
      <c r="C1819">
        <v>10.98</v>
      </c>
      <c r="D1819">
        <v>2.8500000000000001E-2</v>
      </c>
      <c r="E1819">
        <v>0.20050000000000001</v>
      </c>
      <c r="F1819">
        <v>0.87190000000000001</v>
      </c>
    </row>
    <row r="1820" spans="1:6">
      <c r="A1820" t="s">
        <v>1090</v>
      </c>
      <c r="B1820" t="s">
        <v>2907</v>
      </c>
      <c r="C1820">
        <v>10.98</v>
      </c>
      <c r="D1820">
        <v>2.8500000000000001E-2</v>
      </c>
      <c r="E1820">
        <v>0.20050000000000001</v>
      </c>
      <c r="F1820">
        <v>0.87190000000000001</v>
      </c>
    </row>
    <row r="1821" spans="1:6">
      <c r="A1821" t="s">
        <v>1090</v>
      </c>
      <c r="B1821" t="s">
        <v>2908</v>
      </c>
      <c r="C1821">
        <v>10.98</v>
      </c>
      <c r="D1821">
        <v>2.8500000000000001E-2</v>
      </c>
      <c r="E1821">
        <v>0.20050000000000001</v>
      </c>
      <c r="F1821">
        <v>0.87190000000000001</v>
      </c>
    </row>
    <row r="1822" spans="1:6">
      <c r="A1822" t="s">
        <v>1090</v>
      </c>
      <c r="B1822" t="s">
        <v>2909</v>
      </c>
      <c r="C1822">
        <v>10.98</v>
      </c>
      <c r="D1822">
        <v>2.8500000000000001E-2</v>
      </c>
      <c r="E1822">
        <v>0.20050000000000001</v>
      </c>
      <c r="F1822">
        <v>0.87190000000000001</v>
      </c>
    </row>
    <row r="1823" spans="1:6">
      <c r="A1823" t="s">
        <v>1090</v>
      </c>
      <c r="B1823" t="s">
        <v>2910</v>
      </c>
      <c r="C1823">
        <v>10.98</v>
      </c>
      <c r="D1823">
        <v>2.8500000000000001E-2</v>
      </c>
      <c r="E1823">
        <v>0.20050000000000001</v>
      </c>
      <c r="F1823">
        <v>0.87190000000000001</v>
      </c>
    </row>
    <row r="1824" spans="1:6">
      <c r="A1824" t="s">
        <v>1090</v>
      </c>
      <c r="B1824" t="s">
        <v>2911</v>
      </c>
      <c r="C1824">
        <v>10.98</v>
      </c>
      <c r="D1824">
        <v>2.8500000000000001E-2</v>
      </c>
      <c r="E1824">
        <v>0.20050000000000001</v>
      </c>
      <c r="F1824">
        <v>0.87190000000000001</v>
      </c>
    </row>
    <row r="1825" spans="1:6">
      <c r="A1825" t="s">
        <v>1090</v>
      </c>
      <c r="B1825" t="s">
        <v>2912</v>
      </c>
      <c r="C1825">
        <v>10.98</v>
      </c>
      <c r="D1825">
        <v>2.8500000000000001E-2</v>
      </c>
      <c r="E1825">
        <v>0.20050000000000001</v>
      </c>
      <c r="F1825">
        <v>0.87190000000000001</v>
      </c>
    </row>
    <row r="1826" spans="1:6">
      <c r="A1826" t="s">
        <v>1090</v>
      </c>
      <c r="B1826" t="s">
        <v>2913</v>
      </c>
      <c r="C1826">
        <v>10.98</v>
      </c>
      <c r="D1826">
        <v>2.8500000000000001E-2</v>
      </c>
      <c r="E1826">
        <v>0.20050000000000001</v>
      </c>
      <c r="F1826">
        <v>0.87190000000000001</v>
      </c>
    </row>
    <row r="1827" spans="1:6">
      <c r="A1827" t="s">
        <v>1090</v>
      </c>
      <c r="B1827" t="s">
        <v>2914</v>
      </c>
      <c r="C1827">
        <v>10.98</v>
      </c>
      <c r="D1827">
        <v>2.8500000000000001E-2</v>
      </c>
      <c r="E1827">
        <v>0.20050000000000001</v>
      </c>
      <c r="F1827">
        <v>0.87190000000000001</v>
      </c>
    </row>
    <row r="1828" spans="1:6">
      <c r="A1828" t="s">
        <v>1090</v>
      </c>
      <c r="B1828" t="s">
        <v>2915</v>
      </c>
      <c r="C1828">
        <v>10.98</v>
      </c>
      <c r="D1828">
        <v>2.8500000000000001E-2</v>
      </c>
      <c r="E1828">
        <v>0.20050000000000001</v>
      </c>
      <c r="F1828">
        <v>0.87190000000000001</v>
      </c>
    </row>
    <row r="1829" spans="1:6">
      <c r="A1829" t="s">
        <v>1090</v>
      </c>
      <c r="B1829" t="s">
        <v>2916</v>
      </c>
      <c r="C1829">
        <v>10.98</v>
      </c>
      <c r="D1829">
        <v>2.8500000000000001E-2</v>
      </c>
      <c r="E1829">
        <v>0.20050000000000001</v>
      </c>
      <c r="F1829">
        <v>0.87190000000000001</v>
      </c>
    </row>
    <row r="1830" spans="1:6">
      <c r="A1830" t="s">
        <v>1090</v>
      </c>
      <c r="B1830" t="s">
        <v>2917</v>
      </c>
      <c r="C1830">
        <v>10.98</v>
      </c>
      <c r="D1830">
        <v>2.8500000000000001E-2</v>
      </c>
      <c r="E1830">
        <v>0.20050000000000001</v>
      </c>
      <c r="F1830">
        <v>0.87190000000000001</v>
      </c>
    </row>
    <row r="1831" spans="1:6">
      <c r="A1831" t="s">
        <v>1090</v>
      </c>
      <c r="B1831" t="s">
        <v>2918</v>
      </c>
      <c r="C1831">
        <v>10.98</v>
      </c>
      <c r="D1831">
        <v>2.8500000000000001E-2</v>
      </c>
      <c r="E1831">
        <v>0.20050000000000001</v>
      </c>
      <c r="F1831">
        <v>0.87190000000000001</v>
      </c>
    </row>
    <row r="1832" spans="1:6">
      <c r="A1832" t="s">
        <v>1090</v>
      </c>
      <c r="B1832" t="s">
        <v>2919</v>
      </c>
      <c r="C1832">
        <v>10.98</v>
      </c>
      <c r="D1832">
        <v>2.8500000000000001E-2</v>
      </c>
      <c r="E1832">
        <v>0.20050000000000001</v>
      </c>
      <c r="F1832">
        <v>0.87190000000000001</v>
      </c>
    </row>
    <row r="1833" spans="1:6">
      <c r="A1833" t="s">
        <v>1090</v>
      </c>
      <c r="B1833" t="s">
        <v>2920</v>
      </c>
      <c r="C1833">
        <v>10.98</v>
      </c>
      <c r="D1833">
        <v>2.8500000000000001E-2</v>
      </c>
      <c r="E1833">
        <v>0.20050000000000001</v>
      </c>
      <c r="F1833">
        <v>0.87190000000000001</v>
      </c>
    </row>
    <row r="1834" spans="1:6">
      <c r="A1834" t="s">
        <v>1090</v>
      </c>
      <c r="B1834" t="s">
        <v>2921</v>
      </c>
      <c r="C1834">
        <v>10.98</v>
      </c>
      <c r="D1834">
        <v>2.8500000000000001E-2</v>
      </c>
      <c r="E1834">
        <v>0.20050000000000001</v>
      </c>
      <c r="F1834">
        <v>0.87190000000000001</v>
      </c>
    </row>
    <row r="1835" spans="1:6">
      <c r="A1835" t="s">
        <v>1090</v>
      </c>
      <c r="B1835" t="s">
        <v>2922</v>
      </c>
      <c r="C1835">
        <v>10.98</v>
      </c>
      <c r="D1835">
        <v>2.8500000000000001E-2</v>
      </c>
      <c r="E1835">
        <v>0.20050000000000001</v>
      </c>
      <c r="F1835">
        <v>0.87190000000000001</v>
      </c>
    </row>
    <row r="1836" spans="1:6">
      <c r="A1836" t="s">
        <v>1090</v>
      </c>
      <c r="B1836" t="s">
        <v>2923</v>
      </c>
      <c r="C1836">
        <v>10.98</v>
      </c>
      <c r="D1836">
        <v>2.8500000000000001E-2</v>
      </c>
      <c r="E1836">
        <v>0.20050000000000001</v>
      </c>
      <c r="F1836">
        <v>0.87190000000000001</v>
      </c>
    </row>
    <row r="1837" spans="1:6">
      <c r="A1837" t="s">
        <v>1090</v>
      </c>
      <c r="B1837" t="s">
        <v>2924</v>
      </c>
      <c r="C1837">
        <v>10.98</v>
      </c>
      <c r="D1837">
        <v>2.8500000000000001E-2</v>
      </c>
      <c r="E1837">
        <v>0.20050000000000001</v>
      </c>
      <c r="F1837">
        <v>0.87190000000000001</v>
      </c>
    </row>
    <row r="1838" spans="1:6">
      <c r="A1838" t="s">
        <v>1090</v>
      </c>
      <c r="B1838" t="s">
        <v>2925</v>
      </c>
      <c r="C1838">
        <v>10.98</v>
      </c>
      <c r="D1838">
        <v>2.8500000000000001E-2</v>
      </c>
      <c r="E1838">
        <v>0.20050000000000001</v>
      </c>
      <c r="F1838">
        <v>0.87190000000000001</v>
      </c>
    </row>
    <row r="1839" spans="1:6">
      <c r="A1839" t="s">
        <v>1090</v>
      </c>
      <c r="B1839" t="s">
        <v>2926</v>
      </c>
      <c r="C1839">
        <v>10.98</v>
      </c>
      <c r="D1839">
        <v>2.8500000000000001E-2</v>
      </c>
      <c r="E1839">
        <v>0.20050000000000001</v>
      </c>
      <c r="F1839">
        <v>0.87190000000000001</v>
      </c>
    </row>
    <row r="1840" spans="1:6">
      <c r="A1840" t="s">
        <v>1090</v>
      </c>
      <c r="B1840" t="s">
        <v>2927</v>
      </c>
      <c r="C1840">
        <v>10.98</v>
      </c>
      <c r="D1840">
        <v>2.8500000000000001E-2</v>
      </c>
      <c r="E1840">
        <v>0.20050000000000001</v>
      </c>
      <c r="F1840">
        <v>0.87190000000000001</v>
      </c>
    </row>
    <row r="1841" spans="1:6">
      <c r="A1841" t="s">
        <v>1090</v>
      </c>
      <c r="B1841" t="s">
        <v>2928</v>
      </c>
      <c r="C1841">
        <v>10.98</v>
      </c>
      <c r="D1841">
        <v>2.8500000000000001E-2</v>
      </c>
      <c r="E1841">
        <v>0.20050000000000001</v>
      </c>
      <c r="F1841">
        <v>0.87190000000000001</v>
      </c>
    </row>
    <row r="1842" spans="1:6">
      <c r="A1842" t="s">
        <v>1090</v>
      </c>
      <c r="B1842" t="s">
        <v>2929</v>
      </c>
      <c r="C1842">
        <v>10.98</v>
      </c>
      <c r="D1842">
        <v>2.8500000000000001E-2</v>
      </c>
      <c r="E1842">
        <v>0.20050000000000001</v>
      </c>
      <c r="F1842">
        <v>0.87190000000000001</v>
      </c>
    </row>
    <row r="1843" spans="1:6">
      <c r="A1843" t="s">
        <v>1090</v>
      </c>
      <c r="B1843" t="s">
        <v>2930</v>
      </c>
      <c r="C1843">
        <v>10.98</v>
      </c>
      <c r="D1843">
        <v>2.8500000000000001E-2</v>
      </c>
      <c r="E1843">
        <v>0.20050000000000001</v>
      </c>
      <c r="F1843">
        <v>0.87190000000000001</v>
      </c>
    </row>
    <row r="1844" spans="1:6">
      <c r="A1844" t="s">
        <v>1090</v>
      </c>
      <c r="B1844" t="s">
        <v>2931</v>
      </c>
      <c r="C1844">
        <v>10.98</v>
      </c>
      <c r="D1844">
        <v>2.8500000000000001E-2</v>
      </c>
      <c r="E1844">
        <v>0.20050000000000001</v>
      </c>
      <c r="F1844">
        <v>0.87190000000000001</v>
      </c>
    </row>
    <row r="1845" spans="1:6">
      <c r="A1845" t="s">
        <v>1090</v>
      </c>
      <c r="B1845" t="s">
        <v>2932</v>
      </c>
      <c r="C1845">
        <v>10.98</v>
      </c>
      <c r="D1845">
        <v>2.8500000000000001E-2</v>
      </c>
      <c r="E1845">
        <v>0.20050000000000001</v>
      </c>
      <c r="F1845">
        <v>0.87190000000000001</v>
      </c>
    </row>
    <row r="1846" spans="1:6">
      <c r="A1846" t="s">
        <v>1090</v>
      </c>
      <c r="B1846" t="s">
        <v>2933</v>
      </c>
      <c r="C1846">
        <v>10.98</v>
      </c>
      <c r="D1846">
        <v>2.8500000000000001E-2</v>
      </c>
      <c r="E1846">
        <v>0.20050000000000001</v>
      </c>
      <c r="F1846">
        <v>0.87190000000000001</v>
      </c>
    </row>
    <row r="1847" spans="1:6">
      <c r="A1847" t="s">
        <v>1090</v>
      </c>
      <c r="B1847" t="s">
        <v>2934</v>
      </c>
      <c r="C1847">
        <v>10.98</v>
      </c>
      <c r="D1847">
        <v>2.8500000000000001E-2</v>
      </c>
      <c r="E1847">
        <v>0.20050000000000001</v>
      </c>
      <c r="F1847">
        <v>0.87190000000000001</v>
      </c>
    </row>
    <row r="1848" spans="1:6">
      <c r="A1848" t="s">
        <v>1090</v>
      </c>
      <c r="B1848" t="s">
        <v>2935</v>
      </c>
      <c r="C1848">
        <v>10.98</v>
      </c>
      <c r="D1848">
        <v>2.8500000000000001E-2</v>
      </c>
      <c r="E1848">
        <v>0.20050000000000001</v>
      </c>
      <c r="F1848">
        <v>0.87190000000000001</v>
      </c>
    </row>
    <row r="1849" spans="1:6">
      <c r="A1849" t="s">
        <v>1090</v>
      </c>
      <c r="B1849" t="s">
        <v>2936</v>
      </c>
      <c r="C1849">
        <v>10.98</v>
      </c>
      <c r="D1849">
        <v>2.8500000000000001E-2</v>
      </c>
      <c r="E1849">
        <v>0.20050000000000001</v>
      </c>
      <c r="F1849">
        <v>0.87190000000000001</v>
      </c>
    </row>
    <row r="1850" spans="1:6">
      <c r="A1850" t="s">
        <v>1090</v>
      </c>
      <c r="B1850" t="s">
        <v>2937</v>
      </c>
      <c r="C1850">
        <v>10.98</v>
      </c>
      <c r="D1850">
        <v>2.8500000000000001E-2</v>
      </c>
      <c r="E1850">
        <v>0.20050000000000001</v>
      </c>
      <c r="F1850">
        <v>0.87190000000000001</v>
      </c>
    </row>
    <row r="1851" spans="1:6">
      <c r="A1851" t="s">
        <v>1090</v>
      </c>
      <c r="B1851" t="s">
        <v>2938</v>
      </c>
      <c r="C1851">
        <v>10.98</v>
      </c>
      <c r="D1851">
        <v>2.8500000000000001E-2</v>
      </c>
      <c r="E1851">
        <v>0.20050000000000001</v>
      </c>
      <c r="F1851">
        <v>0.87190000000000001</v>
      </c>
    </row>
    <row r="1852" spans="1:6">
      <c r="A1852" t="s">
        <v>1090</v>
      </c>
      <c r="B1852" t="s">
        <v>2939</v>
      </c>
      <c r="C1852">
        <v>10.98</v>
      </c>
      <c r="D1852">
        <v>2.8500000000000001E-2</v>
      </c>
      <c r="E1852">
        <v>0.20050000000000001</v>
      </c>
      <c r="F1852">
        <v>0.87190000000000001</v>
      </c>
    </row>
    <row r="1853" spans="1:6">
      <c r="A1853" t="s">
        <v>1090</v>
      </c>
      <c r="B1853" t="s">
        <v>2940</v>
      </c>
      <c r="C1853">
        <v>10.98</v>
      </c>
      <c r="D1853">
        <v>2.8500000000000001E-2</v>
      </c>
      <c r="E1853">
        <v>0.20050000000000001</v>
      </c>
      <c r="F1853">
        <v>0.87190000000000001</v>
      </c>
    </row>
    <row r="1854" spans="1:6">
      <c r="A1854" t="s">
        <v>1090</v>
      </c>
      <c r="B1854" t="s">
        <v>2941</v>
      </c>
      <c r="C1854">
        <v>10.98</v>
      </c>
      <c r="D1854">
        <v>2.8500000000000001E-2</v>
      </c>
      <c r="E1854">
        <v>0.20050000000000001</v>
      </c>
      <c r="F1854">
        <v>0.87190000000000001</v>
      </c>
    </row>
    <row r="1855" spans="1:6">
      <c r="A1855" t="s">
        <v>1090</v>
      </c>
      <c r="B1855" t="s">
        <v>2942</v>
      </c>
      <c r="C1855">
        <v>10.98</v>
      </c>
      <c r="D1855">
        <v>2.8500000000000001E-2</v>
      </c>
      <c r="E1855">
        <v>0.20050000000000001</v>
      </c>
      <c r="F1855">
        <v>0.87190000000000001</v>
      </c>
    </row>
    <row r="1856" spans="1:6">
      <c r="A1856" t="s">
        <v>1090</v>
      </c>
      <c r="B1856" t="s">
        <v>2943</v>
      </c>
      <c r="C1856">
        <v>10.98</v>
      </c>
      <c r="D1856">
        <v>2.8500000000000001E-2</v>
      </c>
      <c r="E1856">
        <v>0.20050000000000001</v>
      </c>
      <c r="F1856">
        <v>0.87190000000000001</v>
      </c>
    </row>
    <row r="1857" spans="1:6">
      <c r="A1857" t="s">
        <v>1090</v>
      </c>
      <c r="B1857" t="s">
        <v>2944</v>
      </c>
      <c r="C1857">
        <v>10.98</v>
      </c>
      <c r="D1857">
        <v>2.8500000000000001E-2</v>
      </c>
      <c r="E1857">
        <v>0.20050000000000001</v>
      </c>
      <c r="F1857">
        <v>0.87190000000000001</v>
      </c>
    </row>
    <row r="1858" spans="1:6">
      <c r="A1858" t="s">
        <v>1090</v>
      </c>
      <c r="B1858" t="s">
        <v>2945</v>
      </c>
      <c r="C1858">
        <v>10.98</v>
      </c>
      <c r="D1858">
        <v>2.8500000000000001E-2</v>
      </c>
      <c r="E1858">
        <v>0.20050000000000001</v>
      </c>
      <c r="F1858">
        <v>0.87190000000000001</v>
      </c>
    </row>
    <row r="1859" spans="1:6">
      <c r="A1859" t="s">
        <v>1090</v>
      </c>
      <c r="B1859" t="s">
        <v>2946</v>
      </c>
      <c r="C1859">
        <v>10.98</v>
      </c>
      <c r="D1859">
        <v>2.8500000000000001E-2</v>
      </c>
      <c r="E1859">
        <v>0.20050000000000001</v>
      </c>
      <c r="F1859">
        <v>0.87190000000000001</v>
      </c>
    </row>
    <row r="1860" spans="1:6">
      <c r="A1860" t="s">
        <v>1090</v>
      </c>
      <c r="B1860" t="s">
        <v>2947</v>
      </c>
      <c r="C1860">
        <v>10.98</v>
      </c>
      <c r="D1860">
        <v>2.8500000000000001E-2</v>
      </c>
      <c r="E1860">
        <v>0.20050000000000001</v>
      </c>
      <c r="F1860">
        <v>0.87190000000000001</v>
      </c>
    </row>
    <row r="1861" spans="1:6">
      <c r="A1861" t="s">
        <v>1090</v>
      </c>
      <c r="B1861" t="s">
        <v>2948</v>
      </c>
      <c r="C1861">
        <v>10.98</v>
      </c>
      <c r="D1861">
        <v>2.8500000000000001E-2</v>
      </c>
      <c r="E1861">
        <v>0.20050000000000001</v>
      </c>
      <c r="F1861">
        <v>0.87190000000000001</v>
      </c>
    </row>
    <row r="1862" spans="1:6">
      <c r="A1862" t="s">
        <v>1090</v>
      </c>
      <c r="B1862" t="s">
        <v>2949</v>
      </c>
      <c r="C1862">
        <v>10.98</v>
      </c>
      <c r="D1862">
        <v>2.8500000000000001E-2</v>
      </c>
      <c r="E1862">
        <v>0.20050000000000001</v>
      </c>
      <c r="F1862">
        <v>0.87190000000000001</v>
      </c>
    </row>
    <row r="1863" spans="1:6">
      <c r="A1863" t="s">
        <v>1090</v>
      </c>
      <c r="B1863" t="s">
        <v>2950</v>
      </c>
      <c r="C1863">
        <v>10.98</v>
      </c>
      <c r="D1863">
        <v>2.8500000000000001E-2</v>
      </c>
      <c r="E1863">
        <v>0.20050000000000001</v>
      </c>
      <c r="F1863">
        <v>0.87190000000000001</v>
      </c>
    </row>
    <row r="1864" spans="1:6">
      <c r="A1864" t="s">
        <v>1090</v>
      </c>
      <c r="B1864" t="s">
        <v>2951</v>
      </c>
      <c r="C1864">
        <v>10.98</v>
      </c>
      <c r="D1864">
        <v>2.8500000000000001E-2</v>
      </c>
      <c r="E1864">
        <v>0.20050000000000001</v>
      </c>
      <c r="F1864">
        <v>0.87190000000000001</v>
      </c>
    </row>
    <row r="1865" spans="1:6">
      <c r="A1865" t="s">
        <v>1090</v>
      </c>
      <c r="B1865" t="s">
        <v>2952</v>
      </c>
      <c r="C1865">
        <v>10.98</v>
      </c>
      <c r="D1865">
        <v>2.8500000000000001E-2</v>
      </c>
      <c r="E1865">
        <v>0.20050000000000001</v>
      </c>
      <c r="F1865">
        <v>0.87190000000000001</v>
      </c>
    </row>
    <row r="1866" spans="1:6">
      <c r="A1866" t="s">
        <v>1090</v>
      </c>
      <c r="B1866" t="s">
        <v>2953</v>
      </c>
      <c r="C1866">
        <v>10.98</v>
      </c>
      <c r="D1866">
        <v>2.8500000000000001E-2</v>
      </c>
      <c r="E1866">
        <v>0.20050000000000001</v>
      </c>
      <c r="F1866">
        <v>0.87190000000000001</v>
      </c>
    </row>
    <row r="1867" spans="1:6">
      <c r="A1867" t="s">
        <v>1090</v>
      </c>
      <c r="B1867" t="s">
        <v>2954</v>
      </c>
      <c r="C1867">
        <v>10.98</v>
      </c>
      <c r="D1867">
        <v>2.8500000000000001E-2</v>
      </c>
      <c r="E1867">
        <v>0.20050000000000001</v>
      </c>
      <c r="F1867">
        <v>0.87190000000000001</v>
      </c>
    </row>
    <row r="1868" spans="1:6">
      <c r="A1868" t="s">
        <v>1090</v>
      </c>
      <c r="B1868" t="s">
        <v>2955</v>
      </c>
      <c r="C1868">
        <v>10.98</v>
      </c>
      <c r="D1868">
        <v>2.8500000000000001E-2</v>
      </c>
      <c r="E1868">
        <v>0.20050000000000001</v>
      </c>
      <c r="F1868">
        <v>0.87190000000000001</v>
      </c>
    </row>
    <row r="1869" spans="1:6">
      <c r="A1869" t="s">
        <v>1090</v>
      </c>
      <c r="B1869" t="s">
        <v>2956</v>
      </c>
      <c r="C1869">
        <v>10.98</v>
      </c>
      <c r="D1869">
        <v>2.8500000000000001E-2</v>
      </c>
      <c r="E1869">
        <v>0.20050000000000001</v>
      </c>
      <c r="F1869">
        <v>0.87190000000000001</v>
      </c>
    </row>
    <row r="1870" spans="1:6">
      <c r="A1870" t="s">
        <v>1090</v>
      </c>
      <c r="B1870" t="s">
        <v>2957</v>
      </c>
      <c r="C1870">
        <v>10.98</v>
      </c>
      <c r="D1870">
        <v>2.8500000000000001E-2</v>
      </c>
      <c r="E1870">
        <v>0.20050000000000001</v>
      </c>
      <c r="F1870">
        <v>0.87190000000000001</v>
      </c>
    </row>
    <row r="1871" spans="1:6">
      <c r="A1871" t="s">
        <v>1090</v>
      </c>
      <c r="B1871" t="s">
        <v>2958</v>
      </c>
      <c r="C1871">
        <v>10.98</v>
      </c>
      <c r="D1871">
        <v>2.8500000000000001E-2</v>
      </c>
      <c r="E1871">
        <v>0.20050000000000001</v>
      </c>
      <c r="F1871">
        <v>0.87190000000000001</v>
      </c>
    </row>
    <row r="1872" spans="1:6">
      <c r="A1872" t="s">
        <v>1090</v>
      </c>
      <c r="B1872" t="s">
        <v>2959</v>
      </c>
      <c r="C1872">
        <v>10.98</v>
      </c>
      <c r="D1872">
        <v>2.8500000000000001E-2</v>
      </c>
      <c r="E1872">
        <v>0.20050000000000001</v>
      </c>
      <c r="F1872">
        <v>0.87190000000000001</v>
      </c>
    </row>
    <row r="1873" spans="1:6">
      <c r="A1873" t="s">
        <v>1090</v>
      </c>
      <c r="B1873" t="s">
        <v>2960</v>
      </c>
      <c r="C1873">
        <v>10.98</v>
      </c>
      <c r="D1873">
        <v>2.8500000000000001E-2</v>
      </c>
      <c r="E1873">
        <v>0.20050000000000001</v>
      </c>
      <c r="F1873">
        <v>0.87190000000000001</v>
      </c>
    </row>
    <row r="1874" spans="1:6">
      <c r="A1874" t="s">
        <v>1090</v>
      </c>
      <c r="B1874" t="s">
        <v>2961</v>
      </c>
      <c r="C1874">
        <v>10.98</v>
      </c>
      <c r="D1874">
        <v>2.8500000000000001E-2</v>
      </c>
      <c r="E1874">
        <v>0.20050000000000001</v>
      </c>
      <c r="F1874">
        <v>0.87190000000000001</v>
      </c>
    </row>
    <row r="1875" spans="1:6">
      <c r="A1875" t="s">
        <v>1090</v>
      </c>
      <c r="B1875" t="s">
        <v>2962</v>
      </c>
      <c r="C1875">
        <v>10.98</v>
      </c>
      <c r="D1875">
        <v>2.8500000000000001E-2</v>
      </c>
      <c r="E1875">
        <v>0.20050000000000001</v>
      </c>
      <c r="F1875">
        <v>0.87190000000000001</v>
      </c>
    </row>
    <row r="1876" spans="1:6">
      <c r="A1876" t="s">
        <v>1090</v>
      </c>
      <c r="B1876" t="s">
        <v>2963</v>
      </c>
      <c r="C1876">
        <v>10.98</v>
      </c>
      <c r="D1876">
        <v>2.8500000000000001E-2</v>
      </c>
      <c r="E1876">
        <v>0.20050000000000001</v>
      </c>
      <c r="F1876">
        <v>0.87190000000000001</v>
      </c>
    </row>
    <row r="1877" spans="1:6">
      <c r="A1877" t="s">
        <v>1090</v>
      </c>
      <c r="B1877" t="s">
        <v>2964</v>
      </c>
      <c r="C1877">
        <v>10.98</v>
      </c>
      <c r="D1877">
        <v>2.8500000000000001E-2</v>
      </c>
      <c r="E1877">
        <v>0.20050000000000001</v>
      </c>
      <c r="F1877">
        <v>0.87190000000000001</v>
      </c>
    </row>
    <row r="1878" spans="1:6">
      <c r="A1878" t="s">
        <v>1090</v>
      </c>
      <c r="B1878" t="s">
        <v>2965</v>
      </c>
      <c r="C1878">
        <v>10.98</v>
      </c>
      <c r="D1878">
        <v>2.8500000000000001E-2</v>
      </c>
      <c r="E1878">
        <v>0.20050000000000001</v>
      </c>
      <c r="F1878">
        <v>0.87190000000000001</v>
      </c>
    </row>
    <row r="1879" spans="1:6">
      <c r="A1879" t="s">
        <v>1090</v>
      </c>
      <c r="B1879" t="s">
        <v>2966</v>
      </c>
      <c r="C1879">
        <v>10.98</v>
      </c>
      <c r="D1879">
        <v>2.8500000000000001E-2</v>
      </c>
      <c r="E1879">
        <v>0.20050000000000001</v>
      </c>
      <c r="F1879">
        <v>0.87190000000000001</v>
      </c>
    </row>
    <row r="1880" spans="1:6">
      <c r="A1880" t="s">
        <v>1090</v>
      </c>
      <c r="B1880" t="s">
        <v>2967</v>
      </c>
      <c r="C1880">
        <v>10.98</v>
      </c>
      <c r="D1880">
        <v>2.8500000000000001E-2</v>
      </c>
      <c r="E1880">
        <v>0.20050000000000001</v>
      </c>
      <c r="F1880">
        <v>0.87190000000000001</v>
      </c>
    </row>
    <row r="1881" spans="1:6">
      <c r="A1881" t="s">
        <v>1090</v>
      </c>
      <c r="B1881" t="s">
        <v>2968</v>
      </c>
      <c r="C1881">
        <v>10.98</v>
      </c>
      <c r="D1881">
        <v>2.8500000000000001E-2</v>
      </c>
      <c r="E1881">
        <v>0.20050000000000001</v>
      </c>
      <c r="F1881">
        <v>0.87190000000000001</v>
      </c>
    </row>
    <row r="1882" spans="1:6">
      <c r="A1882" t="s">
        <v>1090</v>
      </c>
      <c r="B1882" t="s">
        <v>2969</v>
      </c>
      <c r="C1882">
        <v>10.98</v>
      </c>
      <c r="D1882">
        <v>2.8500000000000001E-2</v>
      </c>
      <c r="E1882">
        <v>0.20050000000000001</v>
      </c>
      <c r="F1882">
        <v>0.87190000000000001</v>
      </c>
    </row>
    <row r="1883" spans="1:6">
      <c r="A1883" t="s">
        <v>1090</v>
      </c>
      <c r="B1883" t="s">
        <v>2970</v>
      </c>
      <c r="C1883">
        <v>10.98</v>
      </c>
      <c r="D1883">
        <v>2.8500000000000001E-2</v>
      </c>
      <c r="E1883">
        <v>0.20050000000000001</v>
      </c>
      <c r="F1883">
        <v>0.87190000000000001</v>
      </c>
    </row>
    <row r="1884" spans="1:6">
      <c r="A1884" t="s">
        <v>1090</v>
      </c>
      <c r="B1884" t="s">
        <v>2971</v>
      </c>
      <c r="C1884">
        <v>10.98</v>
      </c>
      <c r="D1884">
        <v>2.8500000000000001E-2</v>
      </c>
      <c r="E1884">
        <v>0.20050000000000001</v>
      </c>
      <c r="F1884">
        <v>0.87190000000000001</v>
      </c>
    </row>
    <row r="1885" spans="1:6">
      <c r="A1885" t="s">
        <v>1090</v>
      </c>
      <c r="B1885" t="s">
        <v>2972</v>
      </c>
      <c r="C1885">
        <v>10.98</v>
      </c>
      <c r="D1885">
        <v>2.8500000000000001E-2</v>
      </c>
      <c r="E1885">
        <v>0.20050000000000001</v>
      </c>
      <c r="F1885">
        <v>0.87190000000000001</v>
      </c>
    </row>
    <row r="1886" spans="1:6">
      <c r="A1886" t="s">
        <v>1090</v>
      </c>
      <c r="B1886" t="s">
        <v>2973</v>
      </c>
      <c r="C1886">
        <v>10.98</v>
      </c>
      <c r="D1886">
        <v>2.8500000000000001E-2</v>
      </c>
      <c r="E1886">
        <v>0.20050000000000001</v>
      </c>
      <c r="F1886">
        <v>0.87190000000000001</v>
      </c>
    </row>
    <row r="1887" spans="1:6">
      <c r="A1887" t="s">
        <v>1090</v>
      </c>
      <c r="B1887" t="s">
        <v>2974</v>
      </c>
      <c r="C1887">
        <v>10.98</v>
      </c>
      <c r="D1887">
        <v>2.8500000000000001E-2</v>
      </c>
      <c r="E1887">
        <v>0.20050000000000001</v>
      </c>
      <c r="F1887">
        <v>0.87190000000000001</v>
      </c>
    </row>
    <row r="1888" spans="1:6">
      <c r="A1888" t="s">
        <v>1090</v>
      </c>
      <c r="B1888" t="s">
        <v>2975</v>
      </c>
      <c r="C1888">
        <v>10.98</v>
      </c>
      <c r="D1888">
        <v>2.8500000000000001E-2</v>
      </c>
      <c r="E1888">
        <v>0.20050000000000001</v>
      </c>
      <c r="F1888">
        <v>0.87190000000000001</v>
      </c>
    </row>
    <row r="1889" spans="1:6">
      <c r="A1889" t="s">
        <v>1090</v>
      </c>
      <c r="B1889" t="s">
        <v>2976</v>
      </c>
      <c r="C1889">
        <v>10.98</v>
      </c>
      <c r="D1889">
        <v>2.8500000000000001E-2</v>
      </c>
      <c r="E1889">
        <v>0.20050000000000001</v>
      </c>
      <c r="F1889">
        <v>0.87190000000000001</v>
      </c>
    </row>
    <row r="1890" spans="1:6">
      <c r="A1890" t="s">
        <v>1090</v>
      </c>
      <c r="B1890" t="s">
        <v>2977</v>
      </c>
      <c r="C1890">
        <v>10.98</v>
      </c>
      <c r="D1890">
        <v>2.8500000000000001E-2</v>
      </c>
      <c r="E1890">
        <v>0.20050000000000001</v>
      </c>
      <c r="F1890">
        <v>0.87190000000000001</v>
      </c>
    </row>
    <row r="1891" spans="1:6">
      <c r="A1891" t="s">
        <v>1090</v>
      </c>
      <c r="B1891" t="s">
        <v>2978</v>
      </c>
      <c r="C1891">
        <v>10.98</v>
      </c>
      <c r="D1891">
        <v>2.8500000000000001E-2</v>
      </c>
      <c r="E1891">
        <v>0.20050000000000001</v>
      </c>
      <c r="F1891">
        <v>0.87190000000000001</v>
      </c>
    </row>
    <row r="1892" spans="1:6">
      <c r="A1892" t="s">
        <v>1090</v>
      </c>
      <c r="B1892" t="s">
        <v>2979</v>
      </c>
      <c r="C1892">
        <v>10.98</v>
      </c>
      <c r="D1892">
        <v>2.8500000000000001E-2</v>
      </c>
      <c r="E1892">
        <v>0.20050000000000001</v>
      </c>
      <c r="F1892">
        <v>0.87190000000000001</v>
      </c>
    </row>
    <row r="1893" spans="1:6">
      <c r="A1893" t="s">
        <v>1090</v>
      </c>
      <c r="B1893" t="s">
        <v>2980</v>
      </c>
      <c r="C1893">
        <v>10.98</v>
      </c>
      <c r="D1893">
        <v>2.8500000000000001E-2</v>
      </c>
      <c r="E1893">
        <v>0.20050000000000001</v>
      </c>
      <c r="F1893">
        <v>0.87190000000000001</v>
      </c>
    </row>
    <row r="1894" spans="1:6">
      <c r="A1894" t="s">
        <v>1090</v>
      </c>
      <c r="B1894" t="s">
        <v>2981</v>
      </c>
      <c r="C1894">
        <v>10.98</v>
      </c>
      <c r="D1894">
        <v>2.8500000000000001E-2</v>
      </c>
      <c r="E1894">
        <v>0.20050000000000001</v>
      </c>
      <c r="F1894">
        <v>0.87190000000000001</v>
      </c>
    </row>
    <row r="1895" spans="1:6">
      <c r="A1895" t="s">
        <v>1090</v>
      </c>
      <c r="B1895" t="s">
        <v>2982</v>
      </c>
      <c r="C1895">
        <v>10.98</v>
      </c>
      <c r="D1895">
        <v>2.8500000000000001E-2</v>
      </c>
      <c r="E1895">
        <v>0.20050000000000001</v>
      </c>
      <c r="F1895">
        <v>0.87190000000000001</v>
      </c>
    </row>
    <row r="1896" spans="1:6">
      <c r="A1896" t="s">
        <v>1090</v>
      </c>
      <c r="B1896" t="s">
        <v>2983</v>
      </c>
      <c r="C1896">
        <v>10.98</v>
      </c>
      <c r="D1896">
        <v>2.8500000000000001E-2</v>
      </c>
      <c r="E1896">
        <v>0.20050000000000001</v>
      </c>
      <c r="F1896">
        <v>0.87190000000000001</v>
      </c>
    </row>
    <row r="1897" spans="1:6">
      <c r="A1897" t="s">
        <v>1090</v>
      </c>
      <c r="B1897" t="s">
        <v>2984</v>
      </c>
      <c r="C1897">
        <v>10.98</v>
      </c>
      <c r="D1897">
        <v>2.8500000000000001E-2</v>
      </c>
      <c r="E1897">
        <v>0.20050000000000001</v>
      </c>
      <c r="F1897">
        <v>0.87190000000000001</v>
      </c>
    </row>
    <row r="1898" spans="1:6">
      <c r="A1898" t="s">
        <v>1090</v>
      </c>
      <c r="B1898" t="s">
        <v>2985</v>
      </c>
      <c r="C1898">
        <v>10.98</v>
      </c>
      <c r="D1898">
        <v>2.8500000000000001E-2</v>
      </c>
      <c r="E1898">
        <v>0.20050000000000001</v>
      </c>
      <c r="F1898">
        <v>0.87190000000000001</v>
      </c>
    </row>
    <row r="1899" spans="1:6">
      <c r="A1899" t="s">
        <v>1090</v>
      </c>
      <c r="B1899" t="s">
        <v>2986</v>
      </c>
      <c r="C1899">
        <v>10.98</v>
      </c>
      <c r="D1899">
        <v>2.8500000000000001E-2</v>
      </c>
      <c r="E1899">
        <v>0.20050000000000001</v>
      </c>
      <c r="F1899">
        <v>0.87190000000000001</v>
      </c>
    </row>
    <row r="1900" spans="1:6">
      <c r="A1900" t="s">
        <v>1090</v>
      </c>
      <c r="B1900" t="s">
        <v>2987</v>
      </c>
      <c r="C1900">
        <v>10.98</v>
      </c>
      <c r="D1900">
        <v>2.8500000000000001E-2</v>
      </c>
      <c r="E1900">
        <v>0.20050000000000001</v>
      </c>
      <c r="F1900">
        <v>0.87190000000000001</v>
      </c>
    </row>
    <row r="1901" spans="1:6">
      <c r="A1901" t="s">
        <v>1090</v>
      </c>
      <c r="B1901" t="s">
        <v>2988</v>
      </c>
      <c r="C1901">
        <v>10.98</v>
      </c>
      <c r="D1901">
        <v>2.8500000000000001E-2</v>
      </c>
      <c r="E1901">
        <v>0.20050000000000001</v>
      </c>
      <c r="F1901">
        <v>0.87190000000000001</v>
      </c>
    </row>
    <row r="1902" spans="1:6">
      <c r="A1902" t="s">
        <v>1090</v>
      </c>
      <c r="B1902" t="s">
        <v>2989</v>
      </c>
      <c r="C1902">
        <v>10.98</v>
      </c>
      <c r="D1902">
        <v>2.8500000000000001E-2</v>
      </c>
      <c r="E1902">
        <v>0.20050000000000001</v>
      </c>
      <c r="F1902">
        <v>0.87190000000000001</v>
      </c>
    </row>
    <row r="1903" spans="1:6">
      <c r="A1903" t="s">
        <v>1090</v>
      </c>
      <c r="B1903" t="s">
        <v>2990</v>
      </c>
      <c r="C1903">
        <v>10.98</v>
      </c>
      <c r="D1903">
        <v>2.8500000000000001E-2</v>
      </c>
      <c r="E1903">
        <v>0.20050000000000001</v>
      </c>
      <c r="F1903">
        <v>0.87190000000000001</v>
      </c>
    </row>
    <row r="1904" spans="1:6">
      <c r="A1904" t="s">
        <v>1090</v>
      </c>
      <c r="B1904" t="s">
        <v>2991</v>
      </c>
      <c r="C1904">
        <v>10.98</v>
      </c>
      <c r="D1904">
        <v>2.8500000000000001E-2</v>
      </c>
      <c r="E1904">
        <v>0.20050000000000001</v>
      </c>
      <c r="F1904">
        <v>0.87190000000000001</v>
      </c>
    </row>
    <row r="1905" spans="1:6">
      <c r="A1905" t="s">
        <v>1090</v>
      </c>
      <c r="B1905" t="s">
        <v>2992</v>
      </c>
      <c r="C1905">
        <v>10.98</v>
      </c>
      <c r="D1905">
        <v>2.8500000000000001E-2</v>
      </c>
      <c r="E1905">
        <v>0.20050000000000001</v>
      </c>
      <c r="F1905">
        <v>0.87190000000000001</v>
      </c>
    </row>
    <row r="1906" spans="1:6">
      <c r="A1906" t="s">
        <v>1090</v>
      </c>
      <c r="B1906" t="s">
        <v>2993</v>
      </c>
      <c r="C1906">
        <v>10.98</v>
      </c>
      <c r="D1906">
        <v>2.8500000000000001E-2</v>
      </c>
      <c r="E1906">
        <v>0.20050000000000001</v>
      </c>
      <c r="F1906">
        <v>0.87190000000000001</v>
      </c>
    </row>
    <row r="1907" spans="1:6">
      <c r="A1907" t="s">
        <v>1090</v>
      </c>
      <c r="B1907" t="s">
        <v>2994</v>
      </c>
      <c r="C1907">
        <v>10.98</v>
      </c>
      <c r="D1907">
        <v>2.8500000000000001E-2</v>
      </c>
      <c r="E1907">
        <v>0.20050000000000001</v>
      </c>
      <c r="F1907">
        <v>0.87190000000000001</v>
      </c>
    </row>
    <row r="1908" spans="1:6">
      <c r="A1908" t="s">
        <v>1090</v>
      </c>
      <c r="B1908" t="s">
        <v>2995</v>
      </c>
      <c r="C1908">
        <v>10.98</v>
      </c>
      <c r="D1908">
        <v>2.8500000000000001E-2</v>
      </c>
      <c r="E1908">
        <v>0.20050000000000001</v>
      </c>
      <c r="F1908">
        <v>0.87190000000000001</v>
      </c>
    </row>
    <row r="1909" spans="1:6">
      <c r="A1909" t="s">
        <v>1090</v>
      </c>
      <c r="B1909" t="s">
        <v>2996</v>
      </c>
      <c r="C1909">
        <v>10.98</v>
      </c>
      <c r="D1909">
        <v>2.8500000000000001E-2</v>
      </c>
      <c r="E1909">
        <v>0.20050000000000001</v>
      </c>
      <c r="F1909">
        <v>0.87190000000000001</v>
      </c>
    </row>
    <row r="1910" spans="1:6">
      <c r="A1910" t="s">
        <v>1090</v>
      </c>
      <c r="B1910" t="s">
        <v>2997</v>
      </c>
      <c r="C1910">
        <v>10.98</v>
      </c>
      <c r="D1910">
        <v>2.8500000000000001E-2</v>
      </c>
      <c r="E1910">
        <v>0.20050000000000001</v>
      </c>
      <c r="F1910">
        <v>0.87190000000000001</v>
      </c>
    </row>
    <row r="1911" spans="1:6">
      <c r="A1911" t="s">
        <v>1090</v>
      </c>
      <c r="B1911" t="s">
        <v>2998</v>
      </c>
      <c r="C1911">
        <v>10.98</v>
      </c>
      <c r="D1911">
        <v>2.8500000000000001E-2</v>
      </c>
      <c r="E1911">
        <v>0.20050000000000001</v>
      </c>
      <c r="F1911">
        <v>0.87190000000000001</v>
      </c>
    </row>
    <row r="1912" spans="1:6">
      <c r="A1912" t="s">
        <v>1090</v>
      </c>
      <c r="B1912" t="s">
        <v>2999</v>
      </c>
      <c r="C1912">
        <v>10.98</v>
      </c>
      <c r="D1912">
        <v>2.8500000000000001E-2</v>
      </c>
      <c r="E1912">
        <v>0.20050000000000001</v>
      </c>
      <c r="F1912">
        <v>0.87190000000000001</v>
      </c>
    </row>
    <row r="1913" spans="1:6">
      <c r="A1913" t="s">
        <v>1090</v>
      </c>
      <c r="B1913" t="s">
        <v>3000</v>
      </c>
      <c r="C1913">
        <v>10.98</v>
      </c>
      <c r="D1913">
        <v>2.8500000000000001E-2</v>
      </c>
      <c r="E1913">
        <v>0.20050000000000001</v>
      </c>
      <c r="F1913">
        <v>0.87190000000000001</v>
      </c>
    </row>
    <row r="1914" spans="1:6">
      <c r="A1914" t="s">
        <v>1090</v>
      </c>
      <c r="B1914" t="s">
        <v>3001</v>
      </c>
      <c r="C1914">
        <v>10.98</v>
      </c>
      <c r="D1914">
        <v>2.8500000000000001E-2</v>
      </c>
      <c r="E1914">
        <v>0.20050000000000001</v>
      </c>
      <c r="F1914">
        <v>0.87190000000000001</v>
      </c>
    </row>
    <row r="1915" spans="1:6">
      <c r="A1915" t="s">
        <v>1090</v>
      </c>
      <c r="B1915" t="s">
        <v>3002</v>
      </c>
      <c r="C1915">
        <v>10.98</v>
      </c>
      <c r="D1915">
        <v>2.8500000000000001E-2</v>
      </c>
      <c r="E1915">
        <v>0.20050000000000001</v>
      </c>
      <c r="F1915">
        <v>0.87190000000000001</v>
      </c>
    </row>
    <row r="1916" spans="1:6">
      <c r="A1916" t="s">
        <v>1090</v>
      </c>
      <c r="B1916" t="s">
        <v>3003</v>
      </c>
      <c r="C1916">
        <v>10.98</v>
      </c>
      <c r="D1916">
        <v>2.8500000000000001E-2</v>
      </c>
      <c r="E1916">
        <v>0.20050000000000001</v>
      </c>
      <c r="F1916">
        <v>0.87190000000000001</v>
      </c>
    </row>
    <row r="1917" spans="1:6">
      <c r="A1917" t="s">
        <v>1090</v>
      </c>
      <c r="B1917" t="s">
        <v>3004</v>
      </c>
      <c r="C1917">
        <v>10.98</v>
      </c>
      <c r="D1917">
        <v>2.8500000000000001E-2</v>
      </c>
      <c r="E1917">
        <v>0.20050000000000001</v>
      </c>
      <c r="F1917">
        <v>0.87190000000000001</v>
      </c>
    </row>
    <row r="1918" spans="1:6">
      <c r="A1918" t="s">
        <v>1090</v>
      </c>
      <c r="B1918" t="s">
        <v>3005</v>
      </c>
      <c r="C1918">
        <v>10.98</v>
      </c>
      <c r="D1918">
        <v>2.8500000000000001E-2</v>
      </c>
      <c r="E1918">
        <v>0.20050000000000001</v>
      </c>
      <c r="F1918">
        <v>0.87190000000000001</v>
      </c>
    </row>
    <row r="1919" spans="1:6">
      <c r="A1919" t="s">
        <v>1090</v>
      </c>
      <c r="B1919" t="s">
        <v>3006</v>
      </c>
      <c r="C1919">
        <v>10.98</v>
      </c>
      <c r="D1919">
        <v>2.8500000000000001E-2</v>
      </c>
      <c r="E1919">
        <v>0.20050000000000001</v>
      </c>
      <c r="F1919">
        <v>0.87190000000000001</v>
      </c>
    </row>
    <row r="1920" spans="1:6">
      <c r="A1920" t="s">
        <v>1090</v>
      </c>
      <c r="B1920" t="s">
        <v>3007</v>
      </c>
      <c r="C1920">
        <v>10.98</v>
      </c>
      <c r="D1920">
        <v>2.8500000000000001E-2</v>
      </c>
      <c r="E1920">
        <v>0.20050000000000001</v>
      </c>
      <c r="F1920">
        <v>0.87190000000000001</v>
      </c>
    </row>
    <row r="1921" spans="1:6">
      <c r="A1921" t="s">
        <v>1090</v>
      </c>
      <c r="B1921" t="s">
        <v>3008</v>
      </c>
      <c r="C1921">
        <v>10.98</v>
      </c>
      <c r="D1921">
        <v>2.8500000000000001E-2</v>
      </c>
      <c r="E1921">
        <v>0.20050000000000001</v>
      </c>
      <c r="F1921">
        <v>0.87190000000000001</v>
      </c>
    </row>
    <row r="1922" spans="1:6">
      <c r="A1922" t="s">
        <v>1090</v>
      </c>
      <c r="B1922" t="s">
        <v>3009</v>
      </c>
      <c r="C1922">
        <v>10.98</v>
      </c>
      <c r="D1922">
        <v>2.8500000000000001E-2</v>
      </c>
      <c r="E1922">
        <v>0.20050000000000001</v>
      </c>
      <c r="F1922">
        <v>0.87190000000000001</v>
      </c>
    </row>
    <row r="1923" spans="1:6">
      <c r="A1923" t="s">
        <v>1090</v>
      </c>
      <c r="B1923" t="s">
        <v>3010</v>
      </c>
      <c r="C1923">
        <v>10.98</v>
      </c>
      <c r="D1923">
        <v>2.8500000000000001E-2</v>
      </c>
      <c r="E1923">
        <v>0.20050000000000001</v>
      </c>
      <c r="F1923">
        <v>0.87190000000000001</v>
      </c>
    </row>
    <row r="1924" spans="1:6">
      <c r="A1924" t="s">
        <v>1090</v>
      </c>
      <c r="B1924" t="s">
        <v>3011</v>
      </c>
      <c r="C1924">
        <v>10.98</v>
      </c>
      <c r="D1924">
        <v>2.8500000000000001E-2</v>
      </c>
      <c r="E1924">
        <v>0.20050000000000001</v>
      </c>
      <c r="F1924">
        <v>0.87190000000000001</v>
      </c>
    </row>
    <row r="1925" spans="1:6">
      <c r="A1925" t="s">
        <v>1090</v>
      </c>
      <c r="B1925" t="s">
        <v>3012</v>
      </c>
      <c r="C1925">
        <v>10.98</v>
      </c>
      <c r="D1925">
        <v>2.8500000000000001E-2</v>
      </c>
      <c r="E1925">
        <v>0.20050000000000001</v>
      </c>
      <c r="F1925">
        <v>0.87190000000000001</v>
      </c>
    </row>
    <row r="1926" spans="1:6">
      <c r="A1926" t="s">
        <v>1090</v>
      </c>
      <c r="B1926" t="s">
        <v>3013</v>
      </c>
      <c r="C1926">
        <v>10.98</v>
      </c>
      <c r="D1926">
        <v>2.8500000000000001E-2</v>
      </c>
      <c r="E1926">
        <v>0.20050000000000001</v>
      </c>
      <c r="F1926">
        <v>0.87190000000000001</v>
      </c>
    </row>
    <row r="1927" spans="1:6">
      <c r="A1927" t="s">
        <v>1090</v>
      </c>
      <c r="B1927" t="s">
        <v>3014</v>
      </c>
      <c r="C1927">
        <v>10.98</v>
      </c>
      <c r="D1927">
        <v>2.8500000000000001E-2</v>
      </c>
      <c r="E1927">
        <v>0.20050000000000001</v>
      </c>
      <c r="F1927">
        <v>0.87190000000000001</v>
      </c>
    </row>
    <row r="1928" spans="1:6">
      <c r="A1928" t="s">
        <v>1090</v>
      </c>
      <c r="B1928" t="s">
        <v>3015</v>
      </c>
      <c r="C1928">
        <v>10.98</v>
      </c>
      <c r="D1928">
        <v>2.8500000000000001E-2</v>
      </c>
      <c r="E1928">
        <v>0.20050000000000001</v>
      </c>
      <c r="F1928">
        <v>0.87190000000000001</v>
      </c>
    </row>
    <row r="1929" spans="1:6">
      <c r="A1929" t="s">
        <v>1090</v>
      </c>
      <c r="B1929" t="s">
        <v>3016</v>
      </c>
      <c r="C1929">
        <v>10.98</v>
      </c>
      <c r="D1929">
        <v>2.8500000000000001E-2</v>
      </c>
      <c r="E1929">
        <v>0.20050000000000001</v>
      </c>
      <c r="F1929">
        <v>0.87190000000000001</v>
      </c>
    </row>
    <row r="1930" spans="1:6">
      <c r="A1930" t="s">
        <v>1090</v>
      </c>
      <c r="B1930" t="s">
        <v>3017</v>
      </c>
      <c r="C1930">
        <v>10.98</v>
      </c>
      <c r="D1930">
        <v>2.8500000000000001E-2</v>
      </c>
      <c r="E1930">
        <v>0.20050000000000001</v>
      </c>
      <c r="F1930">
        <v>0.87190000000000001</v>
      </c>
    </row>
    <row r="1931" spans="1:6">
      <c r="A1931" t="s">
        <v>1090</v>
      </c>
      <c r="B1931" t="s">
        <v>3018</v>
      </c>
      <c r="C1931">
        <v>10.98</v>
      </c>
      <c r="D1931">
        <v>2.8500000000000001E-2</v>
      </c>
      <c r="E1931">
        <v>0.20050000000000001</v>
      </c>
      <c r="F1931">
        <v>0.87190000000000001</v>
      </c>
    </row>
    <row r="1932" spans="1:6">
      <c r="A1932" t="s">
        <v>1090</v>
      </c>
      <c r="B1932" t="s">
        <v>3019</v>
      </c>
      <c r="C1932">
        <v>10.98</v>
      </c>
      <c r="D1932">
        <v>2.8500000000000001E-2</v>
      </c>
      <c r="E1932">
        <v>0.20050000000000001</v>
      </c>
      <c r="F1932">
        <v>0.87190000000000001</v>
      </c>
    </row>
    <row r="1933" spans="1:6">
      <c r="A1933" t="s">
        <v>1090</v>
      </c>
      <c r="B1933" t="s">
        <v>3020</v>
      </c>
      <c r="C1933">
        <v>10.98</v>
      </c>
      <c r="D1933">
        <v>2.8500000000000001E-2</v>
      </c>
      <c r="E1933">
        <v>0.20050000000000001</v>
      </c>
      <c r="F1933">
        <v>0.87190000000000001</v>
      </c>
    </row>
    <row r="1934" spans="1:6">
      <c r="A1934" t="s">
        <v>1090</v>
      </c>
      <c r="B1934" t="s">
        <v>3021</v>
      </c>
      <c r="C1934">
        <v>10.98</v>
      </c>
      <c r="D1934">
        <v>2.8500000000000001E-2</v>
      </c>
      <c r="E1934">
        <v>0.20050000000000001</v>
      </c>
      <c r="F1934">
        <v>0.87190000000000001</v>
      </c>
    </row>
    <row r="1935" spans="1:6">
      <c r="A1935" t="s">
        <v>1090</v>
      </c>
      <c r="B1935" t="s">
        <v>3022</v>
      </c>
      <c r="C1935">
        <v>10.98</v>
      </c>
      <c r="D1935">
        <v>2.8500000000000001E-2</v>
      </c>
      <c r="E1935">
        <v>0.20050000000000001</v>
      </c>
      <c r="F1935">
        <v>0.87190000000000001</v>
      </c>
    </row>
    <row r="1936" spans="1:6">
      <c r="A1936" t="s">
        <v>1090</v>
      </c>
      <c r="B1936" t="s">
        <v>3023</v>
      </c>
      <c r="C1936">
        <v>10.98</v>
      </c>
      <c r="D1936">
        <v>2.8500000000000001E-2</v>
      </c>
      <c r="E1936">
        <v>0.20050000000000001</v>
      </c>
      <c r="F1936">
        <v>0.87190000000000001</v>
      </c>
    </row>
    <row r="1937" spans="1:6">
      <c r="A1937" t="s">
        <v>1090</v>
      </c>
      <c r="B1937" t="s">
        <v>3024</v>
      </c>
      <c r="C1937">
        <v>10.98</v>
      </c>
      <c r="D1937">
        <v>2.8500000000000001E-2</v>
      </c>
      <c r="E1937">
        <v>0.20050000000000001</v>
      </c>
      <c r="F1937">
        <v>0.87190000000000001</v>
      </c>
    </row>
    <row r="1938" spans="1:6">
      <c r="A1938" t="s">
        <v>1090</v>
      </c>
      <c r="B1938" t="s">
        <v>3025</v>
      </c>
      <c r="C1938">
        <v>10.98</v>
      </c>
      <c r="D1938">
        <v>2.8500000000000001E-2</v>
      </c>
      <c r="E1938">
        <v>0.20050000000000001</v>
      </c>
      <c r="F1938">
        <v>0.87190000000000001</v>
      </c>
    </row>
    <row r="1939" spans="1:6">
      <c r="A1939" t="s">
        <v>1090</v>
      </c>
      <c r="B1939" t="s">
        <v>3026</v>
      </c>
      <c r="C1939">
        <v>10.98</v>
      </c>
      <c r="D1939">
        <v>2.8500000000000001E-2</v>
      </c>
      <c r="E1939">
        <v>0.20050000000000001</v>
      </c>
      <c r="F1939">
        <v>0.87190000000000001</v>
      </c>
    </row>
    <row r="1940" spans="1:6">
      <c r="A1940" t="s">
        <v>1090</v>
      </c>
      <c r="B1940" t="s">
        <v>3027</v>
      </c>
      <c r="C1940">
        <v>10.98</v>
      </c>
      <c r="D1940">
        <v>2.8500000000000001E-2</v>
      </c>
      <c r="E1940">
        <v>0.20050000000000001</v>
      </c>
      <c r="F1940">
        <v>0.87190000000000001</v>
      </c>
    </row>
    <row r="1941" spans="1:6">
      <c r="A1941" t="s">
        <v>1090</v>
      </c>
      <c r="B1941" t="s">
        <v>3028</v>
      </c>
      <c r="C1941">
        <v>10.98</v>
      </c>
      <c r="D1941">
        <v>2.8500000000000001E-2</v>
      </c>
      <c r="E1941">
        <v>0.20050000000000001</v>
      </c>
      <c r="F1941">
        <v>0.87190000000000001</v>
      </c>
    </row>
    <row r="1942" spans="1:6">
      <c r="A1942" t="s">
        <v>1090</v>
      </c>
      <c r="B1942" t="s">
        <v>3029</v>
      </c>
      <c r="C1942">
        <v>10.98</v>
      </c>
      <c r="D1942">
        <v>2.8500000000000001E-2</v>
      </c>
      <c r="E1942">
        <v>0.20050000000000001</v>
      </c>
      <c r="F1942">
        <v>0.87190000000000001</v>
      </c>
    </row>
    <row r="1943" spans="1:6">
      <c r="A1943" t="s">
        <v>1090</v>
      </c>
      <c r="B1943" t="s">
        <v>3030</v>
      </c>
      <c r="C1943">
        <v>10.98</v>
      </c>
      <c r="D1943">
        <v>2.8500000000000001E-2</v>
      </c>
      <c r="E1943">
        <v>0.20050000000000001</v>
      </c>
      <c r="F1943">
        <v>0.87190000000000001</v>
      </c>
    </row>
    <row r="1944" spans="1:6">
      <c r="A1944" t="s">
        <v>1090</v>
      </c>
      <c r="B1944" t="s">
        <v>3031</v>
      </c>
      <c r="C1944">
        <v>10.98</v>
      </c>
      <c r="D1944">
        <v>2.8500000000000001E-2</v>
      </c>
      <c r="E1944">
        <v>0.20050000000000001</v>
      </c>
      <c r="F1944">
        <v>0.87190000000000001</v>
      </c>
    </row>
    <row r="1945" spans="1:6">
      <c r="A1945" t="s">
        <v>1090</v>
      </c>
      <c r="B1945" t="s">
        <v>3032</v>
      </c>
      <c r="C1945">
        <v>10.98</v>
      </c>
      <c r="D1945">
        <v>2.8500000000000001E-2</v>
      </c>
      <c r="E1945">
        <v>0.20050000000000001</v>
      </c>
      <c r="F1945">
        <v>0.87190000000000001</v>
      </c>
    </row>
    <row r="1946" spans="1:6">
      <c r="A1946" t="s">
        <v>1090</v>
      </c>
      <c r="B1946" t="s">
        <v>3033</v>
      </c>
      <c r="C1946">
        <v>10.98</v>
      </c>
      <c r="D1946">
        <v>2.8500000000000001E-2</v>
      </c>
      <c r="E1946">
        <v>0.20050000000000001</v>
      </c>
      <c r="F1946">
        <v>0.87190000000000001</v>
      </c>
    </row>
    <row r="1947" spans="1:6">
      <c r="A1947" t="s">
        <v>1090</v>
      </c>
      <c r="B1947" t="s">
        <v>3034</v>
      </c>
      <c r="C1947">
        <v>10.98</v>
      </c>
      <c r="D1947">
        <v>2.8500000000000001E-2</v>
      </c>
      <c r="E1947">
        <v>0.20050000000000001</v>
      </c>
      <c r="F1947">
        <v>0.87190000000000001</v>
      </c>
    </row>
    <row r="1948" spans="1:6">
      <c r="A1948" t="s">
        <v>1090</v>
      </c>
      <c r="B1948" t="s">
        <v>3035</v>
      </c>
      <c r="C1948">
        <v>10.98</v>
      </c>
      <c r="D1948">
        <v>2.8500000000000001E-2</v>
      </c>
      <c r="E1948">
        <v>0.20050000000000001</v>
      </c>
      <c r="F1948">
        <v>0.87190000000000001</v>
      </c>
    </row>
    <row r="1949" spans="1:6">
      <c r="A1949" t="s">
        <v>1090</v>
      </c>
      <c r="B1949" t="s">
        <v>3036</v>
      </c>
      <c r="C1949">
        <v>10.98</v>
      </c>
      <c r="D1949">
        <v>2.8500000000000001E-2</v>
      </c>
      <c r="E1949">
        <v>0.20050000000000001</v>
      </c>
      <c r="F1949">
        <v>0.87190000000000001</v>
      </c>
    </row>
    <row r="1950" spans="1:6">
      <c r="A1950" t="s">
        <v>1090</v>
      </c>
      <c r="B1950" t="s">
        <v>3037</v>
      </c>
      <c r="C1950">
        <v>10.98</v>
      </c>
      <c r="D1950">
        <v>2.8500000000000001E-2</v>
      </c>
      <c r="E1950">
        <v>0.20050000000000001</v>
      </c>
      <c r="F1950">
        <v>0.87190000000000001</v>
      </c>
    </row>
    <row r="1951" spans="1:6">
      <c r="A1951" t="s">
        <v>1090</v>
      </c>
      <c r="B1951" t="s">
        <v>3038</v>
      </c>
      <c r="C1951">
        <v>10.98</v>
      </c>
      <c r="D1951">
        <v>2.8500000000000001E-2</v>
      </c>
      <c r="E1951">
        <v>0.20050000000000001</v>
      </c>
      <c r="F1951">
        <v>0.87190000000000001</v>
      </c>
    </row>
    <row r="1952" spans="1:6">
      <c r="A1952" t="s">
        <v>1090</v>
      </c>
      <c r="B1952" t="s">
        <v>3039</v>
      </c>
      <c r="C1952">
        <v>10.98</v>
      </c>
      <c r="D1952">
        <v>2.8500000000000001E-2</v>
      </c>
      <c r="E1952">
        <v>0.20050000000000001</v>
      </c>
      <c r="F1952">
        <v>0.87190000000000001</v>
      </c>
    </row>
    <row r="1953" spans="1:6">
      <c r="A1953" t="s">
        <v>1090</v>
      </c>
      <c r="B1953" t="s">
        <v>3040</v>
      </c>
      <c r="C1953">
        <v>10.98</v>
      </c>
      <c r="D1953">
        <v>2.8500000000000001E-2</v>
      </c>
      <c r="E1953">
        <v>0.20050000000000001</v>
      </c>
      <c r="F1953">
        <v>0.87190000000000001</v>
      </c>
    </row>
    <row r="1954" spans="1:6">
      <c r="A1954" t="s">
        <v>1090</v>
      </c>
      <c r="B1954" t="s">
        <v>3041</v>
      </c>
      <c r="C1954">
        <v>10.98</v>
      </c>
      <c r="D1954">
        <v>2.8500000000000001E-2</v>
      </c>
      <c r="E1954">
        <v>0.20050000000000001</v>
      </c>
      <c r="F1954">
        <v>0.87190000000000001</v>
      </c>
    </row>
    <row r="1955" spans="1:6">
      <c r="A1955" t="s">
        <v>1090</v>
      </c>
      <c r="B1955" t="s">
        <v>3042</v>
      </c>
      <c r="C1955">
        <v>10.98</v>
      </c>
      <c r="D1955">
        <v>2.8500000000000001E-2</v>
      </c>
      <c r="E1955">
        <v>0.20050000000000001</v>
      </c>
      <c r="F1955">
        <v>0.87190000000000001</v>
      </c>
    </row>
    <row r="1956" spans="1:6">
      <c r="A1956" t="s">
        <v>1090</v>
      </c>
      <c r="B1956" t="s">
        <v>3043</v>
      </c>
      <c r="C1956">
        <v>10.98</v>
      </c>
      <c r="D1956">
        <v>2.8500000000000001E-2</v>
      </c>
      <c r="E1956">
        <v>0.20050000000000001</v>
      </c>
      <c r="F1956">
        <v>0.87190000000000001</v>
      </c>
    </row>
    <row r="1957" spans="1:6">
      <c r="A1957" t="s">
        <v>1090</v>
      </c>
      <c r="B1957" t="s">
        <v>3044</v>
      </c>
      <c r="C1957">
        <v>10.98</v>
      </c>
      <c r="D1957">
        <v>2.8500000000000001E-2</v>
      </c>
      <c r="E1957">
        <v>0.20050000000000001</v>
      </c>
      <c r="F1957">
        <v>0.87190000000000001</v>
      </c>
    </row>
    <row r="1958" spans="1:6">
      <c r="A1958" t="s">
        <v>1090</v>
      </c>
      <c r="B1958" t="s">
        <v>3045</v>
      </c>
      <c r="C1958">
        <v>10.98</v>
      </c>
      <c r="D1958">
        <v>2.8500000000000001E-2</v>
      </c>
      <c r="E1958">
        <v>0.20050000000000001</v>
      </c>
      <c r="F1958">
        <v>0.87190000000000001</v>
      </c>
    </row>
    <row r="1959" spans="1:6">
      <c r="A1959" t="s">
        <v>1090</v>
      </c>
      <c r="B1959" t="s">
        <v>3046</v>
      </c>
      <c r="C1959">
        <v>10.98</v>
      </c>
      <c r="D1959">
        <v>2.8500000000000001E-2</v>
      </c>
      <c r="E1959">
        <v>0.20050000000000001</v>
      </c>
      <c r="F1959">
        <v>0.87190000000000001</v>
      </c>
    </row>
    <row r="1960" spans="1:6">
      <c r="A1960" t="s">
        <v>1090</v>
      </c>
      <c r="B1960" t="s">
        <v>3047</v>
      </c>
      <c r="C1960">
        <v>10.98</v>
      </c>
      <c r="D1960">
        <v>2.8500000000000001E-2</v>
      </c>
      <c r="E1960">
        <v>0.20050000000000001</v>
      </c>
      <c r="F1960">
        <v>0.87190000000000001</v>
      </c>
    </row>
    <row r="1961" spans="1:6">
      <c r="A1961" t="s">
        <v>1090</v>
      </c>
      <c r="B1961" t="s">
        <v>3048</v>
      </c>
      <c r="C1961">
        <v>10.98</v>
      </c>
      <c r="D1961">
        <v>2.8500000000000001E-2</v>
      </c>
      <c r="E1961">
        <v>0.20050000000000001</v>
      </c>
      <c r="F1961">
        <v>0.87190000000000001</v>
      </c>
    </row>
    <row r="1962" spans="1:6">
      <c r="A1962" t="s">
        <v>1090</v>
      </c>
      <c r="B1962" t="s">
        <v>3049</v>
      </c>
      <c r="C1962">
        <v>10.98</v>
      </c>
      <c r="D1962">
        <v>2.8500000000000001E-2</v>
      </c>
      <c r="E1962">
        <v>0.20050000000000001</v>
      </c>
      <c r="F1962">
        <v>0.87190000000000001</v>
      </c>
    </row>
    <row r="1963" spans="1:6">
      <c r="A1963" t="s">
        <v>1090</v>
      </c>
      <c r="B1963" t="s">
        <v>3050</v>
      </c>
      <c r="C1963">
        <v>10.98</v>
      </c>
      <c r="D1963">
        <v>2.8500000000000001E-2</v>
      </c>
      <c r="E1963">
        <v>0.20050000000000001</v>
      </c>
      <c r="F1963">
        <v>0.87190000000000001</v>
      </c>
    </row>
    <row r="1964" spans="1:6">
      <c r="A1964" t="s">
        <v>1090</v>
      </c>
      <c r="B1964" t="s">
        <v>3051</v>
      </c>
      <c r="C1964">
        <v>10.98</v>
      </c>
      <c r="D1964">
        <v>2.8500000000000001E-2</v>
      </c>
      <c r="E1964">
        <v>0.20050000000000001</v>
      </c>
      <c r="F1964">
        <v>0.87190000000000001</v>
      </c>
    </row>
    <row r="1965" spans="1:6">
      <c r="A1965" t="s">
        <v>1090</v>
      </c>
      <c r="B1965" t="s">
        <v>3052</v>
      </c>
      <c r="C1965">
        <v>10.98</v>
      </c>
      <c r="D1965">
        <v>2.8500000000000001E-2</v>
      </c>
      <c r="E1965">
        <v>0.20050000000000001</v>
      </c>
      <c r="F1965">
        <v>0.87190000000000001</v>
      </c>
    </row>
    <row r="1966" spans="1:6">
      <c r="A1966" t="s">
        <v>1090</v>
      </c>
      <c r="B1966" t="s">
        <v>3053</v>
      </c>
      <c r="C1966">
        <v>9.18</v>
      </c>
      <c r="D1966">
        <v>2.41E-2</v>
      </c>
      <c r="E1966">
        <v>0.16900000000000001</v>
      </c>
      <c r="F1966">
        <v>0.73460000000000003</v>
      </c>
    </row>
    <row r="1967" spans="1:6">
      <c r="A1967" t="s">
        <v>1090</v>
      </c>
      <c r="B1967" t="s">
        <v>3054</v>
      </c>
      <c r="C1967">
        <v>9.18</v>
      </c>
      <c r="D1967">
        <v>2.41E-2</v>
      </c>
      <c r="E1967">
        <v>0.16900000000000001</v>
      </c>
      <c r="F1967">
        <v>0.73460000000000003</v>
      </c>
    </row>
    <row r="1968" spans="1:6">
      <c r="A1968" t="s">
        <v>1090</v>
      </c>
      <c r="B1968" t="s">
        <v>3055</v>
      </c>
      <c r="C1968">
        <v>9.18</v>
      </c>
      <c r="D1968">
        <v>2.41E-2</v>
      </c>
      <c r="E1968">
        <v>0.16900000000000001</v>
      </c>
      <c r="F1968">
        <v>0.73460000000000003</v>
      </c>
    </row>
    <row r="1969" spans="1:6">
      <c r="A1969" t="s">
        <v>1090</v>
      </c>
      <c r="B1969" t="s">
        <v>3056</v>
      </c>
      <c r="C1969">
        <v>9.18</v>
      </c>
      <c r="D1969">
        <v>2.41E-2</v>
      </c>
      <c r="E1969">
        <v>0.16900000000000001</v>
      </c>
      <c r="F1969">
        <v>0.73460000000000003</v>
      </c>
    </row>
    <row r="1970" spans="1:6">
      <c r="A1970" t="s">
        <v>1090</v>
      </c>
      <c r="B1970" t="s">
        <v>3057</v>
      </c>
      <c r="C1970">
        <v>9.18</v>
      </c>
      <c r="D1970">
        <v>2.41E-2</v>
      </c>
      <c r="E1970">
        <v>0.16900000000000001</v>
      </c>
      <c r="F1970">
        <v>0.73460000000000003</v>
      </c>
    </row>
    <row r="1971" spans="1:6">
      <c r="A1971" t="s">
        <v>1090</v>
      </c>
      <c r="B1971" t="s">
        <v>3058</v>
      </c>
      <c r="C1971">
        <v>9.18</v>
      </c>
      <c r="D1971">
        <v>2.41E-2</v>
      </c>
      <c r="E1971">
        <v>0.16900000000000001</v>
      </c>
      <c r="F1971">
        <v>0.73460000000000003</v>
      </c>
    </row>
    <row r="1972" spans="1:6">
      <c r="A1972" t="s">
        <v>1090</v>
      </c>
      <c r="B1972" t="s">
        <v>3059</v>
      </c>
      <c r="C1972">
        <v>9.18</v>
      </c>
      <c r="D1972">
        <v>2.41E-2</v>
      </c>
      <c r="E1972">
        <v>0.16900000000000001</v>
      </c>
      <c r="F1972">
        <v>0.73460000000000003</v>
      </c>
    </row>
    <row r="1973" spans="1:6">
      <c r="A1973" t="s">
        <v>1090</v>
      </c>
      <c r="B1973" t="s">
        <v>3060</v>
      </c>
      <c r="C1973">
        <v>9.18</v>
      </c>
      <c r="D1973">
        <v>2.41E-2</v>
      </c>
      <c r="E1973">
        <v>0.16900000000000001</v>
      </c>
      <c r="F1973">
        <v>0.73460000000000003</v>
      </c>
    </row>
    <row r="1974" spans="1:6">
      <c r="A1974" t="s">
        <v>1090</v>
      </c>
      <c r="B1974" t="s">
        <v>3061</v>
      </c>
      <c r="C1974">
        <v>9.18</v>
      </c>
      <c r="D1974">
        <v>2.41E-2</v>
      </c>
      <c r="E1974">
        <v>0.16900000000000001</v>
      </c>
      <c r="F1974">
        <v>0.73460000000000003</v>
      </c>
    </row>
    <row r="1975" spans="1:6">
      <c r="A1975" t="s">
        <v>1090</v>
      </c>
      <c r="B1975" t="s">
        <v>3062</v>
      </c>
      <c r="C1975">
        <v>9.18</v>
      </c>
      <c r="D1975">
        <v>2.41E-2</v>
      </c>
      <c r="E1975">
        <v>0.16900000000000001</v>
      </c>
      <c r="F1975">
        <v>0.73460000000000003</v>
      </c>
    </row>
    <row r="1976" spans="1:6">
      <c r="A1976" t="s">
        <v>1090</v>
      </c>
      <c r="B1976" t="s">
        <v>3063</v>
      </c>
      <c r="C1976">
        <v>9.18</v>
      </c>
      <c r="D1976">
        <v>2.41E-2</v>
      </c>
      <c r="E1976">
        <v>0.16900000000000001</v>
      </c>
      <c r="F1976">
        <v>0.73460000000000003</v>
      </c>
    </row>
    <row r="1977" spans="1:6">
      <c r="A1977" t="s">
        <v>1090</v>
      </c>
      <c r="B1977" t="s">
        <v>3064</v>
      </c>
      <c r="C1977">
        <v>9.18</v>
      </c>
      <c r="D1977">
        <v>2.41E-2</v>
      </c>
      <c r="E1977">
        <v>0.16900000000000001</v>
      </c>
      <c r="F1977">
        <v>0.73460000000000003</v>
      </c>
    </row>
    <row r="1978" spans="1:6">
      <c r="A1978" t="s">
        <v>1090</v>
      </c>
      <c r="B1978" t="s">
        <v>3065</v>
      </c>
      <c r="C1978">
        <v>9.18</v>
      </c>
      <c r="D1978">
        <v>2.41E-2</v>
      </c>
      <c r="E1978">
        <v>0.16900000000000001</v>
      </c>
      <c r="F1978">
        <v>0.73460000000000003</v>
      </c>
    </row>
    <row r="1979" spans="1:6">
      <c r="A1979" t="s">
        <v>1090</v>
      </c>
      <c r="B1979" t="s">
        <v>3066</v>
      </c>
      <c r="C1979">
        <v>9.18</v>
      </c>
      <c r="D1979">
        <v>2.41E-2</v>
      </c>
      <c r="E1979">
        <v>0.16900000000000001</v>
      </c>
      <c r="F1979">
        <v>0.73460000000000003</v>
      </c>
    </row>
    <row r="1980" spans="1:6">
      <c r="A1980" t="s">
        <v>1090</v>
      </c>
      <c r="B1980" t="s">
        <v>3067</v>
      </c>
      <c r="C1980">
        <v>9.18</v>
      </c>
      <c r="D1980">
        <v>2.41E-2</v>
      </c>
      <c r="E1980">
        <v>0.16900000000000001</v>
      </c>
      <c r="F1980">
        <v>0.73460000000000003</v>
      </c>
    </row>
    <row r="1981" spans="1:6">
      <c r="A1981" t="s">
        <v>1090</v>
      </c>
      <c r="B1981" t="s">
        <v>3068</v>
      </c>
      <c r="C1981">
        <v>9.18</v>
      </c>
      <c r="D1981">
        <v>2.41E-2</v>
      </c>
      <c r="E1981">
        <v>0.16900000000000001</v>
      </c>
      <c r="F1981">
        <v>0.73460000000000003</v>
      </c>
    </row>
    <row r="1982" spans="1:6">
      <c r="A1982" t="s">
        <v>1090</v>
      </c>
      <c r="B1982" t="s">
        <v>3069</v>
      </c>
      <c r="C1982">
        <v>9.18</v>
      </c>
      <c r="D1982">
        <v>2.41E-2</v>
      </c>
      <c r="E1982">
        <v>0.16900000000000001</v>
      </c>
      <c r="F1982">
        <v>0.73460000000000003</v>
      </c>
    </row>
    <row r="1983" spans="1:6">
      <c r="A1983" t="s">
        <v>1090</v>
      </c>
      <c r="B1983" t="s">
        <v>3070</v>
      </c>
      <c r="C1983">
        <v>9.18</v>
      </c>
      <c r="D1983">
        <v>2.41E-2</v>
      </c>
      <c r="E1983">
        <v>0.16900000000000001</v>
      </c>
      <c r="F1983">
        <v>0.73460000000000003</v>
      </c>
    </row>
    <row r="1984" spans="1:6">
      <c r="A1984" t="s">
        <v>1090</v>
      </c>
      <c r="B1984" t="s">
        <v>3071</v>
      </c>
      <c r="C1984">
        <v>9.18</v>
      </c>
      <c r="D1984">
        <v>2.41E-2</v>
      </c>
      <c r="E1984">
        <v>0.16900000000000001</v>
      </c>
      <c r="F1984">
        <v>0.73460000000000003</v>
      </c>
    </row>
    <row r="1985" spans="1:6">
      <c r="A1985" t="s">
        <v>1090</v>
      </c>
      <c r="B1985" t="s">
        <v>3072</v>
      </c>
      <c r="C1985">
        <v>9.18</v>
      </c>
      <c r="D1985">
        <v>2.41E-2</v>
      </c>
      <c r="E1985">
        <v>0.16900000000000001</v>
      </c>
      <c r="F1985">
        <v>0.73460000000000003</v>
      </c>
    </row>
    <row r="1986" spans="1:6">
      <c r="A1986" t="s">
        <v>1090</v>
      </c>
      <c r="B1986" t="s">
        <v>3073</v>
      </c>
      <c r="C1986">
        <v>9.18</v>
      </c>
      <c r="D1986">
        <v>2.41E-2</v>
      </c>
      <c r="E1986">
        <v>0.16900000000000001</v>
      </c>
      <c r="F1986">
        <v>0.73460000000000003</v>
      </c>
    </row>
    <row r="1987" spans="1:6">
      <c r="A1987" t="s">
        <v>1090</v>
      </c>
      <c r="B1987" t="s">
        <v>3074</v>
      </c>
      <c r="C1987">
        <v>9.18</v>
      </c>
      <c r="D1987">
        <v>2.41E-2</v>
      </c>
      <c r="E1987">
        <v>0.16900000000000001</v>
      </c>
      <c r="F1987">
        <v>0.73460000000000003</v>
      </c>
    </row>
    <row r="1988" spans="1:6">
      <c r="A1988" t="s">
        <v>1090</v>
      </c>
      <c r="B1988" t="s">
        <v>3075</v>
      </c>
      <c r="C1988">
        <v>9.18</v>
      </c>
      <c r="D1988">
        <v>2.41E-2</v>
      </c>
      <c r="E1988">
        <v>0.16900000000000001</v>
      </c>
      <c r="F1988">
        <v>0.73460000000000003</v>
      </c>
    </row>
    <row r="1989" spans="1:6">
      <c r="A1989" t="s">
        <v>1090</v>
      </c>
      <c r="B1989" t="s">
        <v>3076</v>
      </c>
      <c r="C1989">
        <v>9.18</v>
      </c>
      <c r="D1989">
        <v>2.41E-2</v>
      </c>
      <c r="E1989">
        <v>0.16900000000000001</v>
      </c>
      <c r="F1989">
        <v>0.73460000000000003</v>
      </c>
    </row>
    <row r="1990" spans="1:6">
      <c r="A1990" t="s">
        <v>1090</v>
      </c>
      <c r="B1990" t="s">
        <v>3077</v>
      </c>
      <c r="C1990">
        <v>9.18</v>
      </c>
      <c r="D1990">
        <v>2.41E-2</v>
      </c>
      <c r="E1990">
        <v>0.16900000000000001</v>
      </c>
      <c r="F1990">
        <v>0.73460000000000003</v>
      </c>
    </row>
    <row r="1991" spans="1:6">
      <c r="A1991" t="s">
        <v>1090</v>
      </c>
      <c r="B1991" t="s">
        <v>3078</v>
      </c>
      <c r="C1991">
        <v>9.18</v>
      </c>
      <c r="D1991">
        <v>2.41E-2</v>
      </c>
      <c r="E1991">
        <v>0.16900000000000001</v>
      </c>
      <c r="F1991">
        <v>0.73460000000000003</v>
      </c>
    </row>
    <row r="1992" spans="1:6">
      <c r="A1992" t="s">
        <v>1090</v>
      </c>
      <c r="B1992" t="s">
        <v>3079</v>
      </c>
      <c r="C1992">
        <v>9.18</v>
      </c>
      <c r="D1992">
        <v>2.41E-2</v>
      </c>
      <c r="E1992">
        <v>0.16900000000000001</v>
      </c>
      <c r="F1992">
        <v>0.73460000000000003</v>
      </c>
    </row>
    <row r="1993" spans="1:6">
      <c r="A1993" t="s">
        <v>1090</v>
      </c>
      <c r="B1993" t="s">
        <v>3080</v>
      </c>
      <c r="C1993">
        <v>9.18</v>
      </c>
      <c r="D1993">
        <v>2.41E-2</v>
      </c>
      <c r="E1993">
        <v>0.16900000000000001</v>
      </c>
      <c r="F1993">
        <v>0.73460000000000003</v>
      </c>
    </row>
    <row r="1994" spans="1:6">
      <c r="A1994" t="s">
        <v>1090</v>
      </c>
      <c r="B1994" t="s">
        <v>3081</v>
      </c>
      <c r="C1994">
        <v>9.18</v>
      </c>
      <c r="D1994">
        <v>2.41E-2</v>
      </c>
      <c r="E1994">
        <v>0.16900000000000001</v>
      </c>
      <c r="F1994">
        <v>0.73460000000000003</v>
      </c>
    </row>
    <row r="1995" spans="1:6">
      <c r="A1995" t="s">
        <v>1090</v>
      </c>
      <c r="B1995" t="s">
        <v>3082</v>
      </c>
      <c r="C1995">
        <v>9.18</v>
      </c>
      <c r="D1995">
        <v>2.41E-2</v>
      </c>
      <c r="E1995">
        <v>0.16900000000000001</v>
      </c>
      <c r="F1995">
        <v>0.73460000000000003</v>
      </c>
    </row>
    <row r="1996" spans="1:6">
      <c r="A1996" t="s">
        <v>1090</v>
      </c>
      <c r="B1996" t="s">
        <v>3083</v>
      </c>
      <c r="C1996">
        <v>9.18</v>
      </c>
      <c r="D1996">
        <v>2.41E-2</v>
      </c>
      <c r="E1996">
        <v>0.16900000000000001</v>
      </c>
      <c r="F1996">
        <v>0.73460000000000003</v>
      </c>
    </row>
    <row r="1997" spans="1:6">
      <c r="A1997" t="s">
        <v>1090</v>
      </c>
      <c r="B1997" t="s">
        <v>3084</v>
      </c>
      <c r="C1997">
        <v>9.18</v>
      </c>
      <c r="D1997">
        <v>2.41E-2</v>
      </c>
      <c r="E1997">
        <v>0.16900000000000001</v>
      </c>
      <c r="F1997">
        <v>0.73460000000000003</v>
      </c>
    </row>
    <row r="1998" spans="1:6">
      <c r="A1998" t="s">
        <v>1090</v>
      </c>
      <c r="B1998" t="s">
        <v>3085</v>
      </c>
      <c r="C1998">
        <v>9.18</v>
      </c>
      <c r="D1998">
        <v>2.41E-2</v>
      </c>
      <c r="E1998">
        <v>0.16900000000000001</v>
      </c>
      <c r="F1998">
        <v>0.73460000000000003</v>
      </c>
    </row>
    <row r="1999" spans="1:6">
      <c r="A1999" t="s">
        <v>1090</v>
      </c>
      <c r="B1999" t="s">
        <v>3086</v>
      </c>
      <c r="C1999">
        <v>9.18</v>
      </c>
      <c r="D1999">
        <v>2.41E-2</v>
      </c>
      <c r="E1999">
        <v>0.16900000000000001</v>
      </c>
      <c r="F1999">
        <v>0.73460000000000003</v>
      </c>
    </row>
    <row r="2000" spans="1:6">
      <c r="A2000" t="s">
        <v>1090</v>
      </c>
      <c r="B2000" t="s">
        <v>3087</v>
      </c>
      <c r="C2000">
        <v>9.18</v>
      </c>
      <c r="D2000">
        <v>2.41E-2</v>
      </c>
      <c r="E2000">
        <v>0.16900000000000001</v>
      </c>
      <c r="F2000">
        <v>0.73460000000000003</v>
      </c>
    </row>
    <row r="2001" spans="1:6">
      <c r="A2001" t="s">
        <v>1090</v>
      </c>
      <c r="B2001" t="s">
        <v>3088</v>
      </c>
      <c r="C2001">
        <v>9.18</v>
      </c>
      <c r="D2001">
        <v>2.41E-2</v>
      </c>
      <c r="E2001">
        <v>0.16900000000000001</v>
      </c>
      <c r="F2001">
        <v>0.73460000000000003</v>
      </c>
    </row>
    <row r="2002" spans="1:6">
      <c r="A2002" t="s">
        <v>1090</v>
      </c>
      <c r="B2002" t="s">
        <v>3089</v>
      </c>
      <c r="C2002">
        <v>9.18</v>
      </c>
      <c r="D2002">
        <v>2.41E-2</v>
      </c>
      <c r="E2002">
        <v>0.16900000000000001</v>
      </c>
      <c r="F2002">
        <v>0.73460000000000003</v>
      </c>
    </row>
    <row r="2003" spans="1:6">
      <c r="A2003" t="s">
        <v>1090</v>
      </c>
      <c r="B2003" t="s">
        <v>3090</v>
      </c>
      <c r="C2003">
        <v>9.18</v>
      </c>
      <c r="D2003">
        <v>2.41E-2</v>
      </c>
      <c r="E2003">
        <v>0.16900000000000001</v>
      </c>
      <c r="F2003">
        <v>0.73460000000000003</v>
      </c>
    </row>
    <row r="2004" spans="1:6">
      <c r="A2004" t="s">
        <v>1090</v>
      </c>
      <c r="B2004" t="s">
        <v>3091</v>
      </c>
      <c r="C2004">
        <v>9.18</v>
      </c>
      <c r="D2004">
        <v>2.41E-2</v>
      </c>
      <c r="E2004">
        <v>0.16900000000000001</v>
      </c>
      <c r="F2004">
        <v>0.73460000000000003</v>
      </c>
    </row>
    <row r="2005" spans="1:6">
      <c r="A2005" t="s">
        <v>1090</v>
      </c>
      <c r="B2005" t="s">
        <v>3092</v>
      </c>
      <c r="C2005">
        <v>9.18</v>
      </c>
      <c r="D2005">
        <v>2.41E-2</v>
      </c>
      <c r="E2005">
        <v>0.16900000000000001</v>
      </c>
      <c r="F2005">
        <v>0.73460000000000003</v>
      </c>
    </row>
    <row r="2006" spans="1:6">
      <c r="A2006" t="s">
        <v>1090</v>
      </c>
      <c r="B2006" t="s">
        <v>3093</v>
      </c>
      <c r="C2006">
        <v>9.18</v>
      </c>
      <c r="D2006">
        <v>2.41E-2</v>
      </c>
      <c r="E2006">
        <v>0.16900000000000001</v>
      </c>
      <c r="F2006">
        <v>0.73460000000000003</v>
      </c>
    </row>
    <row r="2007" spans="1:6">
      <c r="A2007" t="s">
        <v>1090</v>
      </c>
      <c r="B2007" t="s">
        <v>3094</v>
      </c>
      <c r="C2007">
        <v>9.18</v>
      </c>
      <c r="D2007">
        <v>2.41E-2</v>
      </c>
      <c r="E2007">
        <v>0.16900000000000001</v>
      </c>
      <c r="F2007">
        <v>0.73460000000000003</v>
      </c>
    </row>
    <row r="2008" spans="1:6">
      <c r="A2008" t="s">
        <v>1090</v>
      </c>
      <c r="B2008" t="s">
        <v>3095</v>
      </c>
      <c r="C2008">
        <v>9.18</v>
      </c>
      <c r="D2008">
        <v>2.41E-2</v>
      </c>
      <c r="E2008">
        <v>0.16900000000000001</v>
      </c>
      <c r="F2008">
        <v>0.73460000000000003</v>
      </c>
    </row>
    <row r="2009" spans="1:6">
      <c r="A2009" t="s">
        <v>1090</v>
      </c>
      <c r="B2009" t="s">
        <v>3096</v>
      </c>
      <c r="C2009">
        <v>9.18</v>
      </c>
      <c r="D2009">
        <v>2.41E-2</v>
      </c>
      <c r="E2009">
        <v>0.16900000000000001</v>
      </c>
      <c r="F2009">
        <v>0.73460000000000003</v>
      </c>
    </row>
    <row r="2010" spans="1:6">
      <c r="A2010" t="s">
        <v>1090</v>
      </c>
      <c r="B2010" t="s">
        <v>3097</v>
      </c>
      <c r="C2010">
        <v>9.18</v>
      </c>
      <c r="D2010">
        <v>2.41E-2</v>
      </c>
      <c r="E2010">
        <v>0.16900000000000001</v>
      </c>
      <c r="F2010">
        <v>0.73460000000000003</v>
      </c>
    </row>
    <row r="2011" spans="1:6">
      <c r="A2011" t="s">
        <v>1090</v>
      </c>
      <c r="B2011" t="s">
        <v>3098</v>
      </c>
      <c r="C2011">
        <v>9.18</v>
      </c>
      <c r="D2011">
        <v>2.41E-2</v>
      </c>
      <c r="E2011">
        <v>0.16900000000000001</v>
      </c>
      <c r="F2011">
        <v>0.73460000000000003</v>
      </c>
    </row>
    <row r="2012" spans="1:6">
      <c r="A2012" t="s">
        <v>1090</v>
      </c>
      <c r="B2012" t="s">
        <v>3099</v>
      </c>
      <c r="C2012">
        <v>9.18</v>
      </c>
      <c r="D2012">
        <v>2.41E-2</v>
      </c>
      <c r="E2012">
        <v>0.16900000000000001</v>
      </c>
      <c r="F2012">
        <v>0.73460000000000003</v>
      </c>
    </row>
    <row r="2013" spans="1:6">
      <c r="A2013" t="s">
        <v>1090</v>
      </c>
      <c r="B2013" t="s">
        <v>3100</v>
      </c>
      <c r="C2013">
        <v>9.18</v>
      </c>
      <c r="D2013">
        <v>2.41E-2</v>
      </c>
      <c r="E2013">
        <v>0.16900000000000001</v>
      </c>
      <c r="F2013">
        <v>0.73460000000000003</v>
      </c>
    </row>
    <row r="2014" spans="1:6">
      <c r="A2014" t="s">
        <v>1090</v>
      </c>
      <c r="B2014" t="s">
        <v>3101</v>
      </c>
      <c r="C2014">
        <v>9.18</v>
      </c>
      <c r="D2014">
        <v>2.41E-2</v>
      </c>
      <c r="E2014">
        <v>0.16900000000000001</v>
      </c>
      <c r="F2014">
        <v>0.73460000000000003</v>
      </c>
    </row>
    <row r="2015" spans="1:6">
      <c r="A2015" t="s">
        <v>1090</v>
      </c>
      <c r="B2015" t="s">
        <v>3102</v>
      </c>
      <c r="C2015">
        <v>9.18</v>
      </c>
      <c r="D2015">
        <v>2.41E-2</v>
      </c>
      <c r="E2015">
        <v>0.16900000000000001</v>
      </c>
      <c r="F2015">
        <v>0.73460000000000003</v>
      </c>
    </row>
    <row r="2016" spans="1:6">
      <c r="A2016" t="s">
        <v>1090</v>
      </c>
      <c r="B2016" t="s">
        <v>3103</v>
      </c>
      <c r="C2016">
        <v>9.18</v>
      </c>
      <c r="D2016">
        <v>2.41E-2</v>
      </c>
      <c r="E2016">
        <v>0.16900000000000001</v>
      </c>
      <c r="F2016">
        <v>0.73460000000000003</v>
      </c>
    </row>
    <row r="2017" spans="1:6">
      <c r="A2017" t="s">
        <v>1090</v>
      </c>
      <c r="B2017" t="s">
        <v>3104</v>
      </c>
      <c r="C2017">
        <v>9.18</v>
      </c>
      <c r="D2017">
        <v>2.41E-2</v>
      </c>
      <c r="E2017">
        <v>0.16900000000000001</v>
      </c>
      <c r="F2017">
        <v>0.73460000000000003</v>
      </c>
    </row>
    <row r="2018" spans="1:6">
      <c r="A2018" t="s">
        <v>1090</v>
      </c>
      <c r="B2018" t="s">
        <v>3105</v>
      </c>
      <c r="C2018">
        <v>9.18</v>
      </c>
      <c r="D2018">
        <v>2.41E-2</v>
      </c>
      <c r="E2018">
        <v>0.16900000000000001</v>
      </c>
      <c r="F2018">
        <v>0.73460000000000003</v>
      </c>
    </row>
    <row r="2019" spans="1:6">
      <c r="A2019" t="s">
        <v>1090</v>
      </c>
      <c r="B2019" t="s">
        <v>3106</v>
      </c>
      <c r="C2019">
        <v>9.18</v>
      </c>
      <c r="D2019">
        <v>2.41E-2</v>
      </c>
      <c r="E2019">
        <v>0.16900000000000001</v>
      </c>
      <c r="F2019">
        <v>0.73460000000000003</v>
      </c>
    </row>
    <row r="2020" spans="1:6">
      <c r="A2020" t="s">
        <v>1090</v>
      </c>
      <c r="B2020" t="s">
        <v>3107</v>
      </c>
      <c r="C2020">
        <v>9.18</v>
      </c>
      <c r="D2020">
        <v>2.41E-2</v>
      </c>
      <c r="E2020">
        <v>0.16900000000000001</v>
      </c>
      <c r="F2020">
        <v>0.73460000000000003</v>
      </c>
    </row>
    <row r="2021" spans="1:6">
      <c r="A2021" t="s">
        <v>1090</v>
      </c>
      <c r="B2021" t="s">
        <v>3108</v>
      </c>
      <c r="C2021">
        <v>9.18</v>
      </c>
      <c r="D2021">
        <v>2.41E-2</v>
      </c>
      <c r="E2021">
        <v>0.16900000000000001</v>
      </c>
      <c r="F2021">
        <v>0.73460000000000003</v>
      </c>
    </row>
    <row r="2022" spans="1:6">
      <c r="A2022" t="s">
        <v>1090</v>
      </c>
      <c r="B2022" t="s">
        <v>3109</v>
      </c>
      <c r="C2022">
        <v>9.18</v>
      </c>
      <c r="D2022">
        <v>2.41E-2</v>
      </c>
      <c r="E2022">
        <v>0.16900000000000001</v>
      </c>
      <c r="F2022">
        <v>0.73460000000000003</v>
      </c>
    </row>
    <row r="2023" spans="1:6">
      <c r="A2023" t="s">
        <v>1090</v>
      </c>
      <c r="B2023" t="s">
        <v>3110</v>
      </c>
      <c r="C2023">
        <v>9.18</v>
      </c>
      <c r="D2023">
        <v>2.41E-2</v>
      </c>
      <c r="E2023">
        <v>0.16900000000000001</v>
      </c>
      <c r="F2023">
        <v>0.73460000000000003</v>
      </c>
    </row>
    <row r="2024" spans="1:6">
      <c r="A2024" t="s">
        <v>1090</v>
      </c>
      <c r="B2024" t="s">
        <v>3111</v>
      </c>
      <c r="C2024">
        <v>9.18</v>
      </c>
      <c r="D2024">
        <v>2.41E-2</v>
      </c>
      <c r="E2024">
        <v>0.16900000000000001</v>
      </c>
      <c r="F2024">
        <v>0.73460000000000003</v>
      </c>
    </row>
    <row r="2025" spans="1:6">
      <c r="A2025" t="s">
        <v>1090</v>
      </c>
      <c r="B2025" t="s">
        <v>3112</v>
      </c>
      <c r="C2025">
        <v>9.18</v>
      </c>
      <c r="D2025">
        <v>2.41E-2</v>
      </c>
      <c r="E2025">
        <v>0.16900000000000001</v>
      </c>
      <c r="F2025">
        <v>0.73460000000000003</v>
      </c>
    </row>
    <row r="2026" spans="1:6">
      <c r="A2026" t="s">
        <v>1090</v>
      </c>
      <c r="B2026" t="s">
        <v>3113</v>
      </c>
      <c r="C2026">
        <v>9.18</v>
      </c>
      <c r="D2026">
        <v>2.41E-2</v>
      </c>
      <c r="E2026">
        <v>0.16900000000000001</v>
      </c>
      <c r="F2026">
        <v>0.73460000000000003</v>
      </c>
    </row>
    <row r="2027" spans="1:6">
      <c r="A2027" t="s">
        <v>1090</v>
      </c>
      <c r="B2027" t="s">
        <v>3114</v>
      </c>
      <c r="C2027">
        <v>9.18</v>
      </c>
      <c r="D2027">
        <v>2.41E-2</v>
      </c>
      <c r="E2027">
        <v>0.16900000000000001</v>
      </c>
      <c r="F2027">
        <v>0.73460000000000003</v>
      </c>
    </row>
    <row r="2028" spans="1:6">
      <c r="A2028" t="s">
        <v>1090</v>
      </c>
      <c r="B2028" t="s">
        <v>3115</v>
      </c>
      <c r="C2028">
        <v>9.18</v>
      </c>
      <c r="D2028">
        <v>2.41E-2</v>
      </c>
      <c r="E2028">
        <v>0.16900000000000001</v>
      </c>
      <c r="F2028">
        <v>0.73460000000000003</v>
      </c>
    </row>
    <row r="2029" spans="1:6">
      <c r="A2029" t="s">
        <v>1090</v>
      </c>
      <c r="B2029" t="s">
        <v>3116</v>
      </c>
      <c r="C2029">
        <v>9.18</v>
      </c>
      <c r="D2029">
        <v>2.41E-2</v>
      </c>
      <c r="E2029">
        <v>0.16900000000000001</v>
      </c>
      <c r="F2029">
        <v>0.73460000000000003</v>
      </c>
    </row>
    <row r="2030" spans="1:6">
      <c r="A2030" t="s">
        <v>1090</v>
      </c>
      <c r="B2030" t="s">
        <v>3117</v>
      </c>
      <c r="C2030">
        <v>9.18</v>
      </c>
      <c r="D2030">
        <v>2.41E-2</v>
      </c>
      <c r="E2030">
        <v>0.16900000000000001</v>
      </c>
      <c r="F2030">
        <v>0.73460000000000003</v>
      </c>
    </row>
    <row r="2031" spans="1:6">
      <c r="A2031" t="s">
        <v>1090</v>
      </c>
      <c r="B2031" t="s">
        <v>3118</v>
      </c>
      <c r="C2031">
        <v>9.18</v>
      </c>
      <c r="D2031">
        <v>2.41E-2</v>
      </c>
      <c r="E2031">
        <v>0.16900000000000001</v>
      </c>
      <c r="F2031">
        <v>0.73460000000000003</v>
      </c>
    </row>
    <row r="2032" spans="1:6">
      <c r="A2032" t="s">
        <v>1090</v>
      </c>
      <c r="B2032" t="s">
        <v>3119</v>
      </c>
      <c r="C2032">
        <v>9.18</v>
      </c>
      <c r="D2032">
        <v>2.41E-2</v>
      </c>
      <c r="E2032">
        <v>0.16900000000000001</v>
      </c>
      <c r="F2032">
        <v>0.73460000000000003</v>
      </c>
    </row>
    <row r="2033" spans="1:6">
      <c r="A2033" t="s">
        <v>1090</v>
      </c>
      <c r="B2033" t="s">
        <v>3120</v>
      </c>
      <c r="C2033">
        <v>9.18</v>
      </c>
      <c r="D2033">
        <v>2.41E-2</v>
      </c>
      <c r="E2033">
        <v>0.16900000000000001</v>
      </c>
      <c r="F2033">
        <v>0.73460000000000003</v>
      </c>
    </row>
    <row r="2034" spans="1:6">
      <c r="A2034" t="s">
        <v>1090</v>
      </c>
      <c r="B2034" t="s">
        <v>3121</v>
      </c>
      <c r="C2034">
        <v>9.18</v>
      </c>
      <c r="D2034">
        <v>2.41E-2</v>
      </c>
      <c r="E2034">
        <v>0.16900000000000001</v>
      </c>
      <c r="F2034">
        <v>0.73460000000000003</v>
      </c>
    </row>
    <row r="2035" spans="1:6">
      <c r="A2035" t="s">
        <v>1090</v>
      </c>
      <c r="B2035" t="s">
        <v>3122</v>
      </c>
      <c r="C2035">
        <v>9.18</v>
      </c>
      <c r="D2035">
        <v>2.41E-2</v>
      </c>
      <c r="E2035">
        <v>0.16900000000000001</v>
      </c>
      <c r="F2035">
        <v>0.73460000000000003</v>
      </c>
    </row>
    <row r="2036" spans="1:6">
      <c r="A2036" t="s">
        <v>1090</v>
      </c>
      <c r="B2036" t="s">
        <v>3123</v>
      </c>
      <c r="C2036">
        <v>9.18</v>
      </c>
      <c r="D2036">
        <v>2.41E-2</v>
      </c>
      <c r="E2036">
        <v>0.16900000000000001</v>
      </c>
      <c r="F2036">
        <v>0.73460000000000003</v>
      </c>
    </row>
    <row r="2037" spans="1:6">
      <c r="A2037" t="s">
        <v>1090</v>
      </c>
      <c r="B2037" t="s">
        <v>3124</v>
      </c>
      <c r="C2037">
        <v>9.18</v>
      </c>
      <c r="D2037">
        <v>2.41E-2</v>
      </c>
      <c r="E2037">
        <v>0.16900000000000001</v>
      </c>
      <c r="F2037">
        <v>0.73460000000000003</v>
      </c>
    </row>
    <row r="2038" spans="1:6">
      <c r="A2038" t="s">
        <v>1090</v>
      </c>
      <c r="B2038" t="s">
        <v>3125</v>
      </c>
      <c r="C2038">
        <v>9.18</v>
      </c>
      <c r="D2038">
        <v>2.41E-2</v>
      </c>
      <c r="E2038">
        <v>0.16900000000000001</v>
      </c>
      <c r="F2038">
        <v>0.73460000000000003</v>
      </c>
    </row>
    <row r="2039" spans="1:6">
      <c r="A2039" t="s">
        <v>1090</v>
      </c>
      <c r="B2039" t="s">
        <v>3126</v>
      </c>
      <c r="C2039">
        <v>9.18</v>
      </c>
      <c r="D2039">
        <v>2.41E-2</v>
      </c>
      <c r="E2039">
        <v>0.16900000000000001</v>
      </c>
      <c r="F2039">
        <v>0.73460000000000003</v>
      </c>
    </row>
    <row r="2040" spans="1:6">
      <c r="A2040" t="s">
        <v>1090</v>
      </c>
      <c r="B2040" t="s">
        <v>3127</v>
      </c>
      <c r="C2040">
        <v>9.18</v>
      </c>
      <c r="D2040">
        <v>2.41E-2</v>
      </c>
      <c r="E2040">
        <v>0.16900000000000001</v>
      </c>
      <c r="F2040">
        <v>0.73460000000000003</v>
      </c>
    </row>
    <row r="2041" spans="1:6">
      <c r="A2041" t="s">
        <v>1090</v>
      </c>
      <c r="B2041" t="s">
        <v>3128</v>
      </c>
      <c r="C2041">
        <v>9.18</v>
      </c>
      <c r="D2041">
        <v>2.41E-2</v>
      </c>
      <c r="E2041">
        <v>0.16900000000000001</v>
      </c>
      <c r="F2041">
        <v>0.73460000000000003</v>
      </c>
    </row>
    <row r="2042" spans="1:6">
      <c r="A2042" t="s">
        <v>1090</v>
      </c>
      <c r="B2042" t="s">
        <v>3129</v>
      </c>
      <c r="C2042">
        <v>9.18</v>
      </c>
      <c r="D2042">
        <v>2.41E-2</v>
      </c>
      <c r="E2042">
        <v>0.16900000000000001</v>
      </c>
      <c r="F2042">
        <v>0.73460000000000003</v>
      </c>
    </row>
    <row r="2043" spans="1:6">
      <c r="A2043" t="s">
        <v>1090</v>
      </c>
      <c r="B2043" t="s">
        <v>3130</v>
      </c>
      <c r="C2043">
        <v>9.18</v>
      </c>
      <c r="D2043">
        <v>2.41E-2</v>
      </c>
      <c r="E2043">
        <v>0.16900000000000001</v>
      </c>
      <c r="F2043">
        <v>0.73460000000000003</v>
      </c>
    </row>
    <row r="2044" spans="1:6">
      <c r="A2044" t="s">
        <v>1090</v>
      </c>
      <c r="B2044" t="s">
        <v>3131</v>
      </c>
      <c r="C2044">
        <v>9.18</v>
      </c>
      <c r="D2044">
        <v>2.41E-2</v>
      </c>
      <c r="E2044">
        <v>0.16900000000000001</v>
      </c>
      <c r="F2044">
        <v>0.73460000000000003</v>
      </c>
    </row>
    <row r="2045" spans="1:6">
      <c r="A2045" t="s">
        <v>1090</v>
      </c>
      <c r="B2045" t="s">
        <v>3132</v>
      </c>
      <c r="C2045">
        <v>9.18</v>
      </c>
      <c r="D2045">
        <v>2.41E-2</v>
      </c>
      <c r="E2045">
        <v>0.16900000000000001</v>
      </c>
      <c r="F2045">
        <v>0.73460000000000003</v>
      </c>
    </row>
    <row r="2046" spans="1:6">
      <c r="A2046" t="s">
        <v>1090</v>
      </c>
      <c r="B2046" t="s">
        <v>3133</v>
      </c>
      <c r="C2046">
        <v>9.18</v>
      </c>
      <c r="D2046">
        <v>2.41E-2</v>
      </c>
      <c r="E2046">
        <v>0.16900000000000001</v>
      </c>
      <c r="F2046">
        <v>0.73460000000000003</v>
      </c>
    </row>
    <row r="2047" spans="1:6">
      <c r="A2047" t="s">
        <v>1090</v>
      </c>
      <c r="B2047" t="s">
        <v>3134</v>
      </c>
      <c r="C2047">
        <v>9.18</v>
      </c>
      <c r="D2047">
        <v>2.41E-2</v>
      </c>
      <c r="E2047">
        <v>0.16900000000000001</v>
      </c>
      <c r="F2047">
        <v>0.73460000000000003</v>
      </c>
    </row>
    <row r="2048" spans="1:6">
      <c r="A2048" t="s">
        <v>1090</v>
      </c>
      <c r="B2048" t="s">
        <v>3135</v>
      </c>
      <c r="C2048">
        <v>9.18</v>
      </c>
      <c r="D2048">
        <v>2.41E-2</v>
      </c>
      <c r="E2048">
        <v>0.16900000000000001</v>
      </c>
      <c r="F2048">
        <v>0.73460000000000003</v>
      </c>
    </row>
    <row r="2049" spans="1:6">
      <c r="A2049" t="s">
        <v>1090</v>
      </c>
      <c r="B2049" t="s">
        <v>3136</v>
      </c>
      <c r="C2049">
        <v>9.18</v>
      </c>
      <c r="D2049">
        <v>2.41E-2</v>
      </c>
      <c r="E2049">
        <v>0.16900000000000001</v>
      </c>
      <c r="F2049">
        <v>0.73460000000000003</v>
      </c>
    </row>
    <row r="2050" spans="1:6">
      <c r="A2050" t="s">
        <v>1090</v>
      </c>
      <c r="B2050" t="s">
        <v>3137</v>
      </c>
      <c r="C2050">
        <v>9.18</v>
      </c>
      <c r="D2050">
        <v>2.41E-2</v>
      </c>
      <c r="E2050">
        <v>0.16900000000000001</v>
      </c>
      <c r="F2050">
        <v>0.73460000000000003</v>
      </c>
    </row>
    <row r="2051" spans="1:6">
      <c r="A2051" t="s">
        <v>1090</v>
      </c>
      <c r="B2051" t="s">
        <v>3138</v>
      </c>
      <c r="C2051">
        <v>9.18</v>
      </c>
      <c r="D2051">
        <v>2.41E-2</v>
      </c>
      <c r="E2051">
        <v>0.16900000000000001</v>
      </c>
      <c r="F2051">
        <v>0.73460000000000003</v>
      </c>
    </row>
    <row r="2052" spans="1:6">
      <c r="A2052" t="s">
        <v>1090</v>
      </c>
      <c r="B2052" t="s">
        <v>3139</v>
      </c>
      <c r="C2052">
        <v>9.18</v>
      </c>
      <c r="D2052">
        <v>2.41E-2</v>
      </c>
      <c r="E2052">
        <v>0.16900000000000001</v>
      </c>
      <c r="F2052">
        <v>0.73460000000000003</v>
      </c>
    </row>
    <row r="2053" spans="1:6">
      <c r="A2053" t="s">
        <v>1090</v>
      </c>
      <c r="B2053" t="s">
        <v>3140</v>
      </c>
      <c r="C2053">
        <v>9.18</v>
      </c>
      <c r="D2053">
        <v>2.41E-2</v>
      </c>
      <c r="E2053">
        <v>0.16900000000000001</v>
      </c>
      <c r="F2053">
        <v>0.73460000000000003</v>
      </c>
    </row>
    <row r="2054" spans="1:6">
      <c r="A2054" t="s">
        <v>1090</v>
      </c>
      <c r="B2054" t="s">
        <v>3141</v>
      </c>
      <c r="C2054">
        <v>9.18</v>
      </c>
      <c r="D2054">
        <v>2.41E-2</v>
      </c>
      <c r="E2054">
        <v>0.16900000000000001</v>
      </c>
      <c r="F2054">
        <v>0.73460000000000003</v>
      </c>
    </row>
    <row r="2055" spans="1:6">
      <c r="A2055" t="s">
        <v>1090</v>
      </c>
      <c r="B2055" t="s">
        <v>3142</v>
      </c>
      <c r="C2055">
        <v>9.18</v>
      </c>
      <c r="D2055">
        <v>2.41E-2</v>
      </c>
      <c r="E2055">
        <v>0.16900000000000001</v>
      </c>
      <c r="F2055">
        <v>0.73460000000000003</v>
      </c>
    </row>
    <row r="2056" spans="1:6">
      <c r="A2056" t="s">
        <v>1090</v>
      </c>
      <c r="B2056" t="s">
        <v>3143</v>
      </c>
      <c r="C2056">
        <v>9.18</v>
      </c>
      <c r="D2056">
        <v>2.41E-2</v>
      </c>
      <c r="E2056">
        <v>0.16900000000000001</v>
      </c>
      <c r="F2056">
        <v>0.73460000000000003</v>
      </c>
    </row>
    <row r="2057" spans="1:6">
      <c r="A2057" t="s">
        <v>1090</v>
      </c>
      <c r="B2057" t="s">
        <v>3144</v>
      </c>
      <c r="C2057">
        <v>9.18</v>
      </c>
      <c r="D2057">
        <v>2.41E-2</v>
      </c>
      <c r="E2057">
        <v>0.16900000000000001</v>
      </c>
      <c r="F2057">
        <v>0.73460000000000003</v>
      </c>
    </row>
    <row r="2058" spans="1:6">
      <c r="A2058" t="s">
        <v>1090</v>
      </c>
      <c r="B2058" t="s">
        <v>3145</v>
      </c>
      <c r="C2058">
        <v>9.18</v>
      </c>
      <c r="D2058">
        <v>2.41E-2</v>
      </c>
      <c r="E2058">
        <v>0.16900000000000001</v>
      </c>
      <c r="F2058">
        <v>0.73460000000000003</v>
      </c>
    </row>
    <row r="2059" spans="1:6">
      <c r="A2059" t="s">
        <v>1090</v>
      </c>
      <c r="B2059" t="s">
        <v>3146</v>
      </c>
      <c r="C2059">
        <v>9.18</v>
      </c>
      <c r="D2059">
        <v>2.41E-2</v>
      </c>
      <c r="E2059">
        <v>0.16900000000000001</v>
      </c>
      <c r="F2059">
        <v>0.73460000000000003</v>
      </c>
    </row>
    <row r="2060" spans="1:6">
      <c r="A2060" t="s">
        <v>1090</v>
      </c>
      <c r="B2060" t="s">
        <v>3147</v>
      </c>
      <c r="C2060">
        <v>9.18</v>
      </c>
      <c r="D2060">
        <v>2.41E-2</v>
      </c>
      <c r="E2060">
        <v>0.16900000000000001</v>
      </c>
      <c r="F2060">
        <v>0.73460000000000003</v>
      </c>
    </row>
    <row r="2061" spans="1:6">
      <c r="A2061" t="s">
        <v>1090</v>
      </c>
      <c r="B2061" t="s">
        <v>3148</v>
      </c>
      <c r="C2061">
        <v>9.18</v>
      </c>
      <c r="D2061">
        <v>2.41E-2</v>
      </c>
      <c r="E2061">
        <v>0.16900000000000001</v>
      </c>
      <c r="F2061">
        <v>0.73460000000000003</v>
      </c>
    </row>
    <row r="2062" spans="1:6">
      <c r="A2062" t="s">
        <v>1090</v>
      </c>
      <c r="B2062" t="s">
        <v>3149</v>
      </c>
      <c r="C2062">
        <v>9.18</v>
      </c>
      <c r="D2062">
        <v>2.41E-2</v>
      </c>
      <c r="E2062">
        <v>0.16900000000000001</v>
      </c>
      <c r="F2062">
        <v>0.73460000000000003</v>
      </c>
    </row>
    <row r="2063" spans="1:6">
      <c r="A2063" t="s">
        <v>1090</v>
      </c>
      <c r="B2063" t="s">
        <v>3150</v>
      </c>
      <c r="C2063">
        <v>9.18</v>
      </c>
      <c r="D2063">
        <v>2.41E-2</v>
      </c>
      <c r="E2063">
        <v>0.16900000000000001</v>
      </c>
      <c r="F2063">
        <v>0.73460000000000003</v>
      </c>
    </row>
    <row r="2064" spans="1:6">
      <c r="A2064" t="s">
        <v>1090</v>
      </c>
      <c r="B2064" t="s">
        <v>3151</v>
      </c>
      <c r="C2064">
        <v>9.18</v>
      </c>
      <c r="D2064">
        <v>2.41E-2</v>
      </c>
      <c r="E2064">
        <v>0.16900000000000001</v>
      </c>
      <c r="F2064">
        <v>0.73460000000000003</v>
      </c>
    </row>
    <row r="2065" spans="1:6">
      <c r="A2065" t="s">
        <v>1090</v>
      </c>
      <c r="B2065" t="s">
        <v>3152</v>
      </c>
      <c r="C2065">
        <v>9.18</v>
      </c>
      <c r="D2065">
        <v>2.41E-2</v>
      </c>
      <c r="E2065">
        <v>0.16900000000000001</v>
      </c>
      <c r="F2065">
        <v>0.73460000000000003</v>
      </c>
    </row>
    <row r="2066" spans="1:6">
      <c r="A2066" t="s">
        <v>1090</v>
      </c>
      <c r="B2066" t="s">
        <v>3153</v>
      </c>
      <c r="C2066">
        <v>9.18</v>
      </c>
      <c r="D2066">
        <v>2.41E-2</v>
      </c>
      <c r="E2066">
        <v>0.16900000000000001</v>
      </c>
      <c r="F2066">
        <v>0.73460000000000003</v>
      </c>
    </row>
    <row r="2067" spans="1:6">
      <c r="A2067" t="s">
        <v>1090</v>
      </c>
      <c r="B2067" t="s">
        <v>3154</v>
      </c>
      <c r="C2067">
        <v>9.18</v>
      </c>
      <c r="D2067">
        <v>2.41E-2</v>
      </c>
      <c r="E2067">
        <v>0.16900000000000001</v>
      </c>
      <c r="F2067">
        <v>0.73460000000000003</v>
      </c>
    </row>
    <row r="2068" spans="1:6">
      <c r="A2068" t="s">
        <v>1090</v>
      </c>
      <c r="B2068" t="s">
        <v>3155</v>
      </c>
      <c r="C2068">
        <v>9.18</v>
      </c>
      <c r="D2068">
        <v>2.41E-2</v>
      </c>
      <c r="E2068">
        <v>0.16900000000000001</v>
      </c>
      <c r="F2068">
        <v>0.73460000000000003</v>
      </c>
    </row>
    <row r="2069" spans="1:6">
      <c r="A2069" t="s">
        <v>1090</v>
      </c>
      <c r="B2069" t="s">
        <v>3156</v>
      </c>
      <c r="C2069">
        <v>9.18</v>
      </c>
      <c r="D2069">
        <v>2.41E-2</v>
      </c>
      <c r="E2069">
        <v>0.16900000000000001</v>
      </c>
      <c r="F2069">
        <v>0.73460000000000003</v>
      </c>
    </row>
    <row r="2070" spans="1:6">
      <c r="A2070" t="s">
        <v>1090</v>
      </c>
      <c r="B2070" t="s">
        <v>3157</v>
      </c>
      <c r="C2070">
        <v>9.18</v>
      </c>
      <c r="D2070">
        <v>2.41E-2</v>
      </c>
      <c r="E2070">
        <v>0.16900000000000001</v>
      </c>
      <c r="F2070">
        <v>0.73460000000000003</v>
      </c>
    </row>
    <row r="2071" spans="1:6">
      <c r="A2071" t="s">
        <v>1090</v>
      </c>
      <c r="B2071" t="s">
        <v>3158</v>
      </c>
      <c r="C2071">
        <v>9.18</v>
      </c>
      <c r="D2071">
        <v>2.41E-2</v>
      </c>
      <c r="E2071">
        <v>0.16900000000000001</v>
      </c>
      <c r="F2071">
        <v>0.73460000000000003</v>
      </c>
    </row>
    <row r="2072" spans="1:6">
      <c r="A2072" t="s">
        <v>1090</v>
      </c>
      <c r="B2072" t="s">
        <v>3159</v>
      </c>
      <c r="C2072">
        <v>9.18</v>
      </c>
      <c r="D2072">
        <v>2.41E-2</v>
      </c>
      <c r="E2072">
        <v>0.16900000000000001</v>
      </c>
      <c r="F2072">
        <v>0.73460000000000003</v>
      </c>
    </row>
    <row r="2073" spans="1:6">
      <c r="A2073" t="s">
        <v>1090</v>
      </c>
      <c r="B2073" t="s">
        <v>3160</v>
      </c>
      <c r="C2073">
        <v>9.18</v>
      </c>
      <c r="D2073">
        <v>2.41E-2</v>
      </c>
      <c r="E2073">
        <v>0.16900000000000001</v>
      </c>
      <c r="F2073">
        <v>0.73460000000000003</v>
      </c>
    </row>
    <row r="2074" spans="1:6">
      <c r="A2074" t="s">
        <v>1090</v>
      </c>
      <c r="B2074" t="s">
        <v>3161</v>
      </c>
      <c r="C2074">
        <v>9.18</v>
      </c>
      <c r="D2074">
        <v>2.41E-2</v>
      </c>
      <c r="E2074">
        <v>0.16900000000000001</v>
      </c>
      <c r="F2074">
        <v>0.73460000000000003</v>
      </c>
    </row>
    <row r="2075" spans="1:6">
      <c r="A2075" t="s">
        <v>1090</v>
      </c>
      <c r="B2075" t="s">
        <v>3162</v>
      </c>
      <c r="C2075">
        <v>9.18</v>
      </c>
      <c r="D2075">
        <v>2.41E-2</v>
      </c>
      <c r="E2075">
        <v>0.16900000000000001</v>
      </c>
      <c r="F2075">
        <v>0.73460000000000003</v>
      </c>
    </row>
    <row r="2076" spans="1:6">
      <c r="A2076" t="s">
        <v>1090</v>
      </c>
      <c r="B2076" t="s">
        <v>3163</v>
      </c>
      <c r="C2076">
        <v>9.18</v>
      </c>
      <c r="D2076">
        <v>2.41E-2</v>
      </c>
      <c r="E2076">
        <v>0.16900000000000001</v>
      </c>
      <c r="F2076">
        <v>0.73460000000000003</v>
      </c>
    </row>
    <row r="2077" spans="1:6">
      <c r="A2077" t="s">
        <v>1090</v>
      </c>
      <c r="B2077" t="s">
        <v>3164</v>
      </c>
      <c r="C2077">
        <v>9.18</v>
      </c>
      <c r="D2077">
        <v>2.41E-2</v>
      </c>
      <c r="E2077">
        <v>0.16900000000000001</v>
      </c>
      <c r="F2077">
        <v>0.73460000000000003</v>
      </c>
    </row>
    <row r="2078" spans="1:6">
      <c r="A2078" t="s">
        <v>1090</v>
      </c>
      <c r="B2078" t="s">
        <v>3165</v>
      </c>
      <c r="C2078">
        <v>9.18</v>
      </c>
      <c r="D2078">
        <v>2.41E-2</v>
      </c>
      <c r="E2078">
        <v>0.16900000000000001</v>
      </c>
      <c r="F2078">
        <v>0.73460000000000003</v>
      </c>
    </row>
    <row r="2079" spans="1:6">
      <c r="A2079" t="s">
        <v>1090</v>
      </c>
      <c r="B2079" t="s">
        <v>3166</v>
      </c>
      <c r="C2079">
        <v>9.18</v>
      </c>
      <c r="D2079">
        <v>2.41E-2</v>
      </c>
      <c r="E2079">
        <v>0.16900000000000001</v>
      </c>
      <c r="F2079">
        <v>0.73460000000000003</v>
      </c>
    </row>
    <row r="2080" spans="1:6">
      <c r="A2080" t="s">
        <v>1090</v>
      </c>
      <c r="B2080" t="s">
        <v>3167</v>
      </c>
      <c r="C2080">
        <v>7.47</v>
      </c>
      <c r="D2080">
        <v>1.9699999999999999E-2</v>
      </c>
      <c r="E2080">
        <v>0.1386</v>
      </c>
      <c r="F2080">
        <v>0.60219999999999996</v>
      </c>
    </row>
    <row r="2081" spans="1:6">
      <c r="A2081" t="s">
        <v>1090</v>
      </c>
      <c r="B2081" t="s">
        <v>3168</v>
      </c>
      <c r="C2081">
        <v>7.47</v>
      </c>
      <c r="D2081">
        <v>1.9699999999999999E-2</v>
      </c>
      <c r="E2081">
        <v>0.1386</v>
      </c>
      <c r="F2081">
        <v>0.60219999999999996</v>
      </c>
    </row>
    <row r="2082" spans="1:6">
      <c r="A2082" t="s">
        <v>1090</v>
      </c>
      <c r="B2082" t="s">
        <v>3169</v>
      </c>
      <c r="C2082">
        <v>7.47</v>
      </c>
      <c r="D2082">
        <v>1.9699999999999999E-2</v>
      </c>
      <c r="E2082">
        <v>0.1386</v>
      </c>
      <c r="F2082">
        <v>0.60219999999999996</v>
      </c>
    </row>
    <row r="2083" spans="1:6">
      <c r="A2083" t="s">
        <v>1090</v>
      </c>
      <c r="B2083" t="s">
        <v>3170</v>
      </c>
      <c r="C2083">
        <v>7.47</v>
      </c>
      <c r="D2083">
        <v>1.9699999999999999E-2</v>
      </c>
      <c r="E2083">
        <v>0.1386</v>
      </c>
      <c r="F2083">
        <v>0.60219999999999996</v>
      </c>
    </row>
    <row r="2084" spans="1:6">
      <c r="A2084" t="s">
        <v>1090</v>
      </c>
      <c r="B2084" t="s">
        <v>3171</v>
      </c>
      <c r="C2084">
        <v>7.47</v>
      </c>
      <c r="D2084">
        <v>1.9699999999999999E-2</v>
      </c>
      <c r="E2084">
        <v>0.1386</v>
      </c>
      <c r="F2084">
        <v>0.60219999999999996</v>
      </c>
    </row>
    <row r="2085" spans="1:6">
      <c r="A2085" t="s">
        <v>1090</v>
      </c>
      <c r="B2085" t="s">
        <v>3172</v>
      </c>
      <c r="C2085">
        <v>7.47</v>
      </c>
      <c r="D2085">
        <v>1.9699999999999999E-2</v>
      </c>
      <c r="E2085">
        <v>0.1386</v>
      </c>
      <c r="F2085">
        <v>0.60219999999999996</v>
      </c>
    </row>
    <row r="2086" spans="1:6">
      <c r="A2086" t="s">
        <v>1090</v>
      </c>
      <c r="B2086" t="s">
        <v>3173</v>
      </c>
      <c r="C2086">
        <v>7.47</v>
      </c>
      <c r="D2086">
        <v>1.9699999999999999E-2</v>
      </c>
      <c r="E2086">
        <v>0.1386</v>
      </c>
      <c r="F2086">
        <v>0.60219999999999996</v>
      </c>
    </row>
    <row r="2087" spans="1:6">
      <c r="A2087" t="s">
        <v>1090</v>
      </c>
      <c r="B2087" t="s">
        <v>3174</v>
      </c>
      <c r="C2087">
        <v>7.47</v>
      </c>
      <c r="D2087">
        <v>1.9699999999999999E-2</v>
      </c>
      <c r="E2087">
        <v>0.1386</v>
      </c>
      <c r="F2087">
        <v>0.60219999999999996</v>
      </c>
    </row>
    <row r="2088" spans="1:6">
      <c r="A2088" t="s">
        <v>1090</v>
      </c>
      <c r="B2088" t="s">
        <v>3175</v>
      </c>
      <c r="C2088">
        <v>7.47</v>
      </c>
      <c r="D2088">
        <v>1.9699999999999999E-2</v>
      </c>
      <c r="E2088">
        <v>0.1386</v>
      </c>
      <c r="F2088">
        <v>0.60219999999999996</v>
      </c>
    </row>
    <row r="2089" spans="1:6">
      <c r="A2089" t="s">
        <v>1090</v>
      </c>
      <c r="B2089" t="s">
        <v>3176</v>
      </c>
      <c r="C2089">
        <v>7.47</v>
      </c>
      <c r="D2089">
        <v>1.9699999999999999E-2</v>
      </c>
      <c r="E2089">
        <v>0.1386</v>
      </c>
      <c r="F2089">
        <v>0.60219999999999996</v>
      </c>
    </row>
    <row r="2090" spans="1:6">
      <c r="A2090" t="s">
        <v>1090</v>
      </c>
      <c r="B2090" t="s">
        <v>3177</v>
      </c>
      <c r="C2090">
        <v>7.47</v>
      </c>
      <c r="D2090">
        <v>1.9699999999999999E-2</v>
      </c>
      <c r="E2090">
        <v>0.1386</v>
      </c>
      <c r="F2090">
        <v>0.60219999999999996</v>
      </c>
    </row>
    <row r="2091" spans="1:6">
      <c r="A2091" t="s">
        <v>1090</v>
      </c>
      <c r="B2091" t="s">
        <v>3178</v>
      </c>
      <c r="C2091">
        <v>7.47</v>
      </c>
      <c r="D2091">
        <v>1.9699999999999999E-2</v>
      </c>
      <c r="E2091">
        <v>0.1386</v>
      </c>
      <c r="F2091">
        <v>0.60219999999999996</v>
      </c>
    </row>
    <row r="2092" spans="1:6">
      <c r="A2092" t="s">
        <v>1090</v>
      </c>
      <c r="B2092" t="s">
        <v>3179</v>
      </c>
      <c r="C2092">
        <v>7.47</v>
      </c>
      <c r="D2092">
        <v>1.9699999999999999E-2</v>
      </c>
      <c r="E2092">
        <v>0.1386</v>
      </c>
      <c r="F2092">
        <v>0.60219999999999996</v>
      </c>
    </row>
    <row r="2093" spans="1:6">
      <c r="A2093" t="s">
        <v>1090</v>
      </c>
      <c r="B2093" t="s">
        <v>3180</v>
      </c>
      <c r="C2093">
        <v>7.47</v>
      </c>
      <c r="D2093">
        <v>1.9699999999999999E-2</v>
      </c>
      <c r="E2093">
        <v>0.1386</v>
      </c>
      <c r="F2093">
        <v>0.60219999999999996</v>
      </c>
    </row>
    <row r="2094" spans="1:6">
      <c r="A2094" t="s">
        <v>1090</v>
      </c>
      <c r="B2094" t="s">
        <v>3181</v>
      </c>
      <c r="C2094">
        <v>7.47</v>
      </c>
      <c r="D2094">
        <v>1.9699999999999999E-2</v>
      </c>
      <c r="E2094">
        <v>0.1386</v>
      </c>
      <c r="F2094">
        <v>0.60219999999999996</v>
      </c>
    </row>
    <row r="2095" spans="1:6">
      <c r="A2095" t="s">
        <v>1090</v>
      </c>
      <c r="B2095" t="s">
        <v>3182</v>
      </c>
      <c r="C2095">
        <v>7.47</v>
      </c>
      <c r="D2095">
        <v>1.9699999999999999E-2</v>
      </c>
      <c r="E2095">
        <v>0.1386</v>
      </c>
      <c r="F2095">
        <v>0.60219999999999996</v>
      </c>
    </row>
    <row r="2096" spans="1:6">
      <c r="A2096" t="s">
        <v>1090</v>
      </c>
      <c r="B2096" t="s">
        <v>3183</v>
      </c>
      <c r="C2096">
        <v>7.47</v>
      </c>
      <c r="D2096">
        <v>1.9699999999999999E-2</v>
      </c>
      <c r="E2096">
        <v>0.1386</v>
      </c>
      <c r="F2096">
        <v>0.60219999999999996</v>
      </c>
    </row>
    <row r="2097" spans="1:6">
      <c r="A2097" t="s">
        <v>1090</v>
      </c>
      <c r="B2097" t="s">
        <v>3184</v>
      </c>
      <c r="C2097">
        <v>7.47</v>
      </c>
      <c r="D2097">
        <v>1.9699999999999999E-2</v>
      </c>
      <c r="E2097">
        <v>0.1386</v>
      </c>
      <c r="F2097">
        <v>0.60219999999999996</v>
      </c>
    </row>
    <row r="2098" spans="1:6">
      <c r="A2098" t="s">
        <v>1090</v>
      </c>
      <c r="B2098" t="s">
        <v>3185</v>
      </c>
      <c r="C2098">
        <v>7.47</v>
      </c>
      <c r="D2098">
        <v>1.9699999999999999E-2</v>
      </c>
      <c r="E2098">
        <v>0.1386</v>
      </c>
      <c r="F2098">
        <v>0.60219999999999996</v>
      </c>
    </row>
    <row r="2099" spans="1:6">
      <c r="A2099" t="s">
        <v>1090</v>
      </c>
      <c r="B2099" t="s">
        <v>3186</v>
      </c>
      <c r="C2099">
        <v>7.47</v>
      </c>
      <c r="D2099">
        <v>1.9699999999999999E-2</v>
      </c>
      <c r="E2099">
        <v>0.1386</v>
      </c>
      <c r="F2099">
        <v>0.60219999999999996</v>
      </c>
    </row>
    <row r="2100" spans="1:6">
      <c r="A2100" t="s">
        <v>1090</v>
      </c>
      <c r="B2100" t="s">
        <v>3187</v>
      </c>
      <c r="C2100">
        <v>7.47</v>
      </c>
      <c r="D2100">
        <v>1.9699999999999999E-2</v>
      </c>
      <c r="E2100">
        <v>0.1386</v>
      </c>
      <c r="F2100">
        <v>0.60219999999999996</v>
      </c>
    </row>
    <row r="2101" spans="1:6">
      <c r="A2101" t="s">
        <v>1090</v>
      </c>
      <c r="B2101" t="s">
        <v>3188</v>
      </c>
      <c r="C2101">
        <v>7.47</v>
      </c>
      <c r="D2101">
        <v>1.9699999999999999E-2</v>
      </c>
      <c r="E2101">
        <v>0.1386</v>
      </c>
      <c r="F2101">
        <v>0.60219999999999996</v>
      </c>
    </row>
    <row r="2102" spans="1:6">
      <c r="A2102" t="s">
        <v>1090</v>
      </c>
      <c r="B2102" t="s">
        <v>3189</v>
      </c>
      <c r="C2102">
        <v>7.47</v>
      </c>
      <c r="D2102">
        <v>1.9699999999999999E-2</v>
      </c>
      <c r="E2102">
        <v>0.1386</v>
      </c>
      <c r="F2102">
        <v>0.60219999999999996</v>
      </c>
    </row>
    <row r="2103" spans="1:6">
      <c r="A2103" t="s">
        <v>1090</v>
      </c>
      <c r="B2103" t="s">
        <v>3190</v>
      </c>
      <c r="C2103">
        <v>7.47</v>
      </c>
      <c r="D2103">
        <v>1.9699999999999999E-2</v>
      </c>
      <c r="E2103">
        <v>0.1386</v>
      </c>
      <c r="F2103">
        <v>0.60219999999999996</v>
      </c>
    </row>
    <row r="2104" spans="1:6">
      <c r="A2104" t="s">
        <v>1090</v>
      </c>
      <c r="B2104" t="s">
        <v>3191</v>
      </c>
      <c r="C2104">
        <v>7.47</v>
      </c>
      <c r="D2104">
        <v>1.9699999999999999E-2</v>
      </c>
      <c r="E2104">
        <v>0.1386</v>
      </c>
      <c r="F2104">
        <v>0.60219999999999996</v>
      </c>
    </row>
    <row r="2105" spans="1:6">
      <c r="A2105" t="s">
        <v>1090</v>
      </c>
      <c r="B2105" t="s">
        <v>3192</v>
      </c>
      <c r="C2105">
        <v>7.47</v>
      </c>
      <c r="D2105">
        <v>1.9699999999999999E-2</v>
      </c>
      <c r="E2105">
        <v>0.1386</v>
      </c>
      <c r="F2105">
        <v>0.60219999999999996</v>
      </c>
    </row>
    <row r="2106" spans="1:6">
      <c r="A2106" t="s">
        <v>1090</v>
      </c>
      <c r="B2106" t="s">
        <v>3193</v>
      </c>
      <c r="C2106">
        <v>7.47</v>
      </c>
      <c r="D2106">
        <v>1.9699999999999999E-2</v>
      </c>
      <c r="E2106">
        <v>0.1386</v>
      </c>
      <c r="F2106">
        <v>0.60219999999999996</v>
      </c>
    </row>
    <row r="2107" spans="1:6">
      <c r="A2107" t="s">
        <v>1090</v>
      </c>
      <c r="B2107" t="s">
        <v>3194</v>
      </c>
      <c r="C2107">
        <v>7.47</v>
      </c>
      <c r="D2107">
        <v>1.9699999999999999E-2</v>
      </c>
      <c r="E2107">
        <v>0.1386</v>
      </c>
      <c r="F2107">
        <v>0.60219999999999996</v>
      </c>
    </row>
    <row r="2108" spans="1:6">
      <c r="A2108" t="s">
        <v>1090</v>
      </c>
      <c r="B2108" t="s">
        <v>3195</v>
      </c>
      <c r="C2108">
        <v>7.47</v>
      </c>
      <c r="D2108">
        <v>1.9699999999999999E-2</v>
      </c>
      <c r="E2108">
        <v>0.1386</v>
      </c>
      <c r="F2108">
        <v>0.60219999999999996</v>
      </c>
    </row>
    <row r="2109" spans="1:6">
      <c r="A2109" t="s">
        <v>1090</v>
      </c>
      <c r="B2109" t="s">
        <v>3196</v>
      </c>
      <c r="C2109">
        <v>7.47</v>
      </c>
      <c r="D2109">
        <v>1.9699999999999999E-2</v>
      </c>
      <c r="E2109">
        <v>0.1386</v>
      </c>
      <c r="F2109">
        <v>0.60219999999999996</v>
      </c>
    </row>
    <row r="2110" spans="1:6">
      <c r="A2110" t="s">
        <v>1090</v>
      </c>
      <c r="B2110" t="s">
        <v>3197</v>
      </c>
      <c r="C2110">
        <v>7.47</v>
      </c>
      <c r="D2110">
        <v>1.9699999999999999E-2</v>
      </c>
      <c r="E2110">
        <v>0.1386</v>
      </c>
      <c r="F2110">
        <v>0.60219999999999996</v>
      </c>
    </row>
    <row r="2111" spans="1:6">
      <c r="A2111" t="s">
        <v>1090</v>
      </c>
      <c r="B2111" t="s">
        <v>3198</v>
      </c>
      <c r="C2111">
        <v>7.47</v>
      </c>
      <c r="D2111">
        <v>1.9699999999999999E-2</v>
      </c>
      <c r="E2111">
        <v>0.1386</v>
      </c>
      <c r="F2111">
        <v>0.60219999999999996</v>
      </c>
    </row>
    <row r="2112" spans="1:6">
      <c r="A2112" t="s">
        <v>1090</v>
      </c>
      <c r="B2112" t="s">
        <v>3199</v>
      </c>
      <c r="C2112">
        <v>7.47</v>
      </c>
      <c r="D2112">
        <v>1.9699999999999999E-2</v>
      </c>
      <c r="E2112">
        <v>0.1386</v>
      </c>
      <c r="F2112">
        <v>0.60219999999999996</v>
      </c>
    </row>
    <row r="2113" spans="1:6">
      <c r="A2113" t="s">
        <v>1090</v>
      </c>
      <c r="B2113" t="s">
        <v>3200</v>
      </c>
      <c r="C2113">
        <v>7.47</v>
      </c>
      <c r="D2113">
        <v>1.9699999999999999E-2</v>
      </c>
      <c r="E2113">
        <v>0.1386</v>
      </c>
      <c r="F2113">
        <v>0.60219999999999996</v>
      </c>
    </row>
    <row r="2114" spans="1:6">
      <c r="A2114" t="s">
        <v>1090</v>
      </c>
      <c r="B2114" t="s">
        <v>3201</v>
      </c>
      <c r="C2114">
        <v>7.47</v>
      </c>
      <c r="D2114">
        <v>1.9699999999999999E-2</v>
      </c>
      <c r="E2114">
        <v>0.1386</v>
      </c>
      <c r="F2114">
        <v>0.60219999999999996</v>
      </c>
    </row>
    <row r="2115" spans="1:6">
      <c r="A2115" t="s">
        <v>1090</v>
      </c>
      <c r="B2115" t="s">
        <v>3202</v>
      </c>
      <c r="C2115">
        <v>7.47</v>
      </c>
      <c r="D2115">
        <v>1.9699999999999999E-2</v>
      </c>
      <c r="E2115">
        <v>0.1386</v>
      </c>
      <c r="F2115">
        <v>0.60219999999999996</v>
      </c>
    </row>
    <row r="2116" spans="1:6">
      <c r="A2116" t="s">
        <v>1090</v>
      </c>
      <c r="B2116" t="s">
        <v>3203</v>
      </c>
      <c r="C2116">
        <v>7.47</v>
      </c>
      <c r="D2116">
        <v>1.9699999999999999E-2</v>
      </c>
      <c r="E2116">
        <v>0.1386</v>
      </c>
      <c r="F2116">
        <v>0.60219999999999996</v>
      </c>
    </row>
    <row r="2117" spans="1:6">
      <c r="A2117" t="s">
        <v>1090</v>
      </c>
      <c r="B2117" t="s">
        <v>3204</v>
      </c>
      <c r="C2117">
        <v>7.47</v>
      </c>
      <c r="D2117">
        <v>1.9699999999999999E-2</v>
      </c>
      <c r="E2117">
        <v>0.1386</v>
      </c>
      <c r="F2117">
        <v>0.60219999999999996</v>
      </c>
    </row>
    <row r="2118" spans="1:6">
      <c r="A2118" t="s">
        <v>1090</v>
      </c>
      <c r="B2118" t="s">
        <v>3205</v>
      </c>
      <c r="C2118">
        <v>7.47</v>
      </c>
      <c r="D2118">
        <v>1.9699999999999999E-2</v>
      </c>
      <c r="E2118">
        <v>0.1386</v>
      </c>
      <c r="F2118">
        <v>0.60219999999999996</v>
      </c>
    </row>
    <row r="2119" spans="1:6">
      <c r="A2119" t="s">
        <v>1090</v>
      </c>
      <c r="B2119" t="s">
        <v>3206</v>
      </c>
      <c r="C2119">
        <v>7.47</v>
      </c>
      <c r="D2119">
        <v>1.9699999999999999E-2</v>
      </c>
      <c r="E2119">
        <v>0.1386</v>
      </c>
      <c r="F2119">
        <v>0.60219999999999996</v>
      </c>
    </row>
    <row r="2120" spans="1:6">
      <c r="A2120" t="s">
        <v>1090</v>
      </c>
      <c r="B2120" t="s">
        <v>3207</v>
      </c>
      <c r="C2120">
        <v>7.47</v>
      </c>
      <c r="D2120">
        <v>1.9699999999999999E-2</v>
      </c>
      <c r="E2120">
        <v>0.1386</v>
      </c>
      <c r="F2120">
        <v>0.60219999999999996</v>
      </c>
    </row>
    <row r="2121" spans="1:6">
      <c r="A2121" t="s">
        <v>1090</v>
      </c>
      <c r="B2121" t="s">
        <v>3208</v>
      </c>
      <c r="C2121">
        <v>7.47</v>
      </c>
      <c r="D2121">
        <v>1.9699999999999999E-2</v>
      </c>
      <c r="E2121">
        <v>0.1386</v>
      </c>
      <c r="F2121">
        <v>0.60219999999999996</v>
      </c>
    </row>
    <row r="2122" spans="1:6">
      <c r="A2122" t="s">
        <v>1090</v>
      </c>
      <c r="B2122" t="s">
        <v>3209</v>
      </c>
      <c r="C2122">
        <v>7.47</v>
      </c>
      <c r="D2122">
        <v>1.9699999999999999E-2</v>
      </c>
      <c r="E2122">
        <v>0.1386</v>
      </c>
      <c r="F2122">
        <v>0.60219999999999996</v>
      </c>
    </row>
    <row r="2123" spans="1:6">
      <c r="A2123" t="s">
        <v>1090</v>
      </c>
      <c r="B2123" t="s">
        <v>3210</v>
      </c>
      <c r="C2123">
        <v>7.47</v>
      </c>
      <c r="D2123">
        <v>1.9699999999999999E-2</v>
      </c>
      <c r="E2123">
        <v>0.1386</v>
      </c>
      <c r="F2123">
        <v>0.60219999999999996</v>
      </c>
    </row>
    <row r="2124" spans="1:6">
      <c r="A2124" t="s">
        <v>1090</v>
      </c>
      <c r="B2124" t="s">
        <v>3211</v>
      </c>
      <c r="C2124">
        <v>7.47</v>
      </c>
      <c r="D2124">
        <v>1.9699999999999999E-2</v>
      </c>
      <c r="E2124">
        <v>0.1386</v>
      </c>
      <c r="F2124">
        <v>0.60219999999999996</v>
      </c>
    </row>
    <row r="2125" spans="1:6">
      <c r="A2125" t="s">
        <v>1090</v>
      </c>
      <c r="B2125" t="s">
        <v>3212</v>
      </c>
      <c r="C2125">
        <v>7.47</v>
      </c>
      <c r="D2125">
        <v>1.9699999999999999E-2</v>
      </c>
      <c r="E2125">
        <v>0.1386</v>
      </c>
      <c r="F2125">
        <v>0.60219999999999996</v>
      </c>
    </row>
    <row r="2126" spans="1:6">
      <c r="A2126" t="s">
        <v>1090</v>
      </c>
      <c r="B2126" t="s">
        <v>3213</v>
      </c>
      <c r="C2126">
        <v>7.47</v>
      </c>
      <c r="D2126">
        <v>1.9699999999999999E-2</v>
      </c>
      <c r="E2126">
        <v>0.1386</v>
      </c>
      <c r="F2126">
        <v>0.60219999999999996</v>
      </c>
    </row>
    <row r="2127" spans="1:6">
      <c r="A2127" t="s">
        <v>1090</v>
      </c>
      <c r="B2127" t="s">
        <v>3214</v>
      </c>
      <c r="C2127">
        <v>7.47</v>
      </c>
      <c r="D2127">
        <v>1.9699999999999999E-2</v>
      </c>
      <c r="E2127">
        <v>0.1386</v>
      </c>
      <c r="F2127">
        <v>0.60219999999999996</v>
      </c>
    </row>
    <row r="2128" spans="1:6">
      <c r="A2128" t="s">
        <v>1090</v>
      </c>
      <c r="B2128" t="s">
        <v>3215</v>
      </c>
      <c r="C2128">
        <v>7.47</v>
      </c>
      <c r="D2128">
        <v>1.9699999999999999E-2</v>
      </c>
      <c r="E2128">
        <v>0.1386</v>
      </c>
      <c r="F2128">
        <v>0.60219999999999996</v>
      </c>
    </row>
    <row r="2129" spans="1:6">
      <c r="A2129" t="s">
        <v>1090</v>
      </c>
      <c r="B2129" t="s">
        <v>3216</v>
      </c>
      <c r="C2129">
        <v>7.47</v>
      </c>
      <c r="D2129">
        <v>1.9699999999999999E-2</v>
      </c>
      <c r="E2129">
        <v>0.1386</v>
      </c>
      <c r="F2129">
        <v>0.60219999999999996</v>
      </c>
    </row>
    <row r="2130" spans="1:6">
      <c r="A2130" t="s">
        <v>1090</v>
      </c>
      <c r="B2130" t="s">
        <v>3217</v>
      </c>
      <c r="C2130">
        <v>7.47</v>
      </c>
      <c r="D2130">
        <v>1.9699999999999999E-2</v>
      </c>
      <c r="E2130">
        <v>0.1386</v>
      </c>
      <c r="F2130">
        <v>0.60219999999999996</v>
      </c>
    </row>
    <row r="2131" spans="1:6">
      <c r="A2131" t="s">
        <v>1090</v>
      </c>
      <c r="B2131" t="s">
        <v>3218</v>
      </c>
      <c r="C2131">
        <v>7.47</v>
      </c>
      <c r="D2131">
        <v>1.9699999999999999E-2</v>
      </c>
      <c r="E2131">
        <v>0.1386</v>
      </c>
      <c r="F2131">
        <v>0.60219999999999996</v>
      </c>
    </row>
    <row r="2132" spans="1:6">
      <c r="A2132" t="s">
        <v>1090</v>
      </c>
      <c r="B2132" t="s">
        <v>3219</v>
      </c>
      <c r="C2132">
        <v>7.47</v>
      </c>
      <c r="D2132">
        <v>1.9699999999999999E-2</v>
      </c>
      <c r="E2132">
        <v>0.1386</v>
      </c>
      <c r="F2132">
        <v>0.60219999999999996</v>
      </c>
    </row>
    <row r="2133" spans="1:6">
      <c r="A2133" t="s">
        <v>1090</v>
      </c>
      <c r="B2133" t="s">
        <v>3220</v>
      </c>
      <c r="C2133">
        <v>7.47</v>
      </c>
      <c r="D2133">
        <v>1.9699999999999999E-2</v>
      </c>
      <c r="E2133">
        <v>0.1386</v>
      </c>
      <c r="F2133">
        <v>0.60219999999999996</v>
      </c>
    </row>
    <row r="2134" spans="1:6">
      <c r="A2134" t="s">
        <v>1090</v>
      </c>
      <c r="B2134" t="s">
        <v>3221</v>
      </c>
      <c r="C2134">
        <v>7.47</v>
      </c>
      <c r="D2134">
        <v>1.9699999999999999E-2</v>
      </c>
      <c r="E2134">
        <v>0.1386</v>
      </c>
      <c r="F2134">
        <v>0.60219999999999996</v>
      </c>
    </row>
    <row r="2135" spans="1:6">
      <c r="A2135" t="s">
        <v>1090</v>
      </c>
      <c r="B2135" t="s">
        <v>3222</v>
      </c>
      <c r="C2135">
        <v>7.47</v>
      </c>
      <c r="D2135">
        <v>1.9699999999999999E-2</v>
      </c>
      <c r="E2135">
        <v>0.1386</v>
      </c>
      <c r="F2135">
        <v>0.60219999999999996</v>
      </c>
    </row>
    <row r="2136" spans="1:6">
      <c r="A2136" t="s">
        <v>1090</v>
      </c>
      <c r="B2136" t="s">
        <v>3223</v>
      </c>
      <c r="C2136">
        <v>7.47</v>
      </c>
      <c r="D2136">
        <v>1.9699999999999999E-2</v>
      </c>
      <c r="E2136">
        <v>0.1386</v>
      </c>
      <c r="F2136">
        <v>0.60219999999999996</v>
      </c>
    </row>
    <row r="2137" spans="1:6">
      <c r="A2137" t="s">
        <v>1090</v>
      </c>
      <c r="B2137" t="s">
        <v>3224</v>
      </c>
      <c r="C2137">
        <v>7.47</v>
      </c>
      <c r="D2137">
        <v>1.9699999999999999E-2</v>
      </c>
      <c r="E2137">
        <v>0.1386</v>
      </c>
      <c r="F2137">
        <v>0.60219999999999996</v>
      </c>
    </row>
    <row r="2138" spans="1:6">
      <c r="A2138" t="s">
        <v>1090</v>
      </c>
      <c r="B2138" t="s">
        <v>3225</v>
      </c>
      <c r="C2138">
        <v>7.47</v>
      </c>
      <c r="D2138">
        <v>1.9699999999999999E-2</v>
      </c>
      <c r="E2138">
        <v>0.1386</v>
      </c>
      <c r="F2138">
        <v>0.60219999999999996</v>
      </c>
    </row>
    <row r="2139" spans="1:6">
      <c r="A2139" t="s">
        <v>1090</v>
      </c>
      <c r="B2139" t="s">
        <v>3226</v>
      </c>
      <c r="C2139">
        <v>7.47</v>
      </c>
      <c r="D2139">
        <v>1.9699999999999999E-2</v>
      </c>
      <c r="E2139">
        <v>0.1386</v>
      </c>
      <c r="F2139">
        <v>0.60219999999999996</v>
      </c>
    </row>
    <row r="2140" spans="1:6">
      <c r="A2140" t="s">
        <v>1090</v>
      </c>
      <c r="B2140" t="s">
        <v>3227</v>
      </c>
      <c r="C2140">
        <v>7.47</v>
      </c>
      <c r="D2140">
        <v>1.9699999999999999E-2</v>
      </c>
      <c r="E2140">
        <v>0.1386</v>
      </c>
      <c r="F2140">
        <v>0.60219999999999996</v>
      </c>
    </row>
    <row r="2141" spans="1:6">
      <c r="A2141" t="s">
        <v>1090</v>
      </c>
      <c r="B2141" t="s">
        <v>3228</v>
      </c>
      <c r="C2141">
        <v>7.47</v>
      </c>
      <c r="D2141">
        <v>1.9699999999999999E-2</v>
      </c>
      <c r="E2141">
        <v>0.1386</v>
      </c>
      <c r="F2141">
        <v>0.60219999999999996</v>
      </c>
    </row>
    <row r="2142" spans="1:6">
      <c r="A2142" t="s">
        <v>1090</v>
      </c>
      <c r="B2142" t="s">
        <v>3229</v>
      </c>
      <c r="C2142">
        <v>7.47</v>
      </c>
      <c r="D2142">
        <v>1.9699999999999999E-2</v>
      </c>
      <c r="E2142">
        <v>0.1386</v>
      </c>
      <c r="F2142">
        <v>0.60219999999999996</v>
      </c>
    </row>
    <row r="2143" spans="1:6">
      <c r="A2143" t="s">
        <v>1090</v>
      </c>
      <c r="B2143" t="s">
        <v>3230</v>
      </c>
      <c r="C2143">
        <v>7.47</v>
      </c>
      <c r="D2143">
        <v>1.9699999999999999E-2</v>
      </c>
      <c r="E2143">
        <v>0.1386</v>
      </c>
      <c r="F2143">
        <v>0.60219999999999996</v>
      </c>
    </row>
    <row r="2144" spans="1:6">
      <c r="A2144" t="s">
        <v>1090</v>
      </c>
      <c r="B2144" t="s">
        <v>3231</v>
      </c>
      <c r="C2144">
        <v>7.47</v>
      </c>
      <c r="D2144">
        <v>1.9699999999999999E-2</v>
      </c>
      <c r="E2144">
        <v>0.1386</v>
      </c>
      <c r="F2144">
        <v>0.60219999999999996</v>
      </c>
    </row>
    <row r="2145" spans="1:6">
      <c r="A2145" t="s">
        <v>1090</v>
      </c>
      <c r="B2145" t="s">
        <v>3232</v>
      </c>
      <c r="C2145">
        <v>7.47</v>
      </c>
      <c r="D2145">
        <v>1.9699999999999999E-2</v>
      </c>
      <c r="E2145">
        <v>0.1386</v>
      </c>
      <c r="F2145">
        <v>0.60219999999999996</v>
      </c>
    </row>
    <row r="2146" spans="1:6">
      <c r="A2146" t="s">
        <v>1090</v>
      </c>
      <c r="B2146" t="s">
        <v>3233</v>
      </c>
      <c r="C2146">
        <v>7.47</v>
      </c>
      <c r="D2146">
        <v>1.9699999999999999E-2</v>
      </c>
      <c r="E2146">
        <v>0.1386</v>
      </c>
      <c r="F2146">
        <v>0.60219999999999996</v>
      </c>
    </row>
    <row r="2147" spans="1:6">
      <c r="A2147" t="s">
        <v>1090</v>
      </c>
      <c r="B2147" t="s">
        <v>3234</v>
      </c>
      <c r="C2147">
        <v>7.47</v>
      </c>
      <c r="D2147">
        <v>1.9699999999999999E-2</v>
      </c>
      <c r="E2147">
        <v>0.1386</v>
      </c>
      <c r="F2147">
        <v>0.60219999999999996</v>
      </c>
    </row>
    <row r="2148" spans="1:6">
      <c r="A2148" t="s">
        <v>1090</v>
      </c>
      <c r="B2148" t="s">
        <v>3235</v>
      </c>
      <c r="C2148">
        <v>7.47</v>
      </c>
      <c r="D2148">
        <v>1.9699999999999999E-2</v>
      </c>
      <c r="E2148">
        <v>0.1386</v>
      </c>
      <c r="F2148">
        <v>0.60219999999999996</v>
      </c>
    </row>
    <row r="2149" spans="1:6">
      <c r="A2149" t="s">
        <v>1090</v>
      </c>
      <c r="B2149" t="s">
        <v>3236</v>
      </c>
      <c r="C2149">
        <v>7.47</v>
      </c>
      <c r="D2149">
        <v>1.9699999999999999E-2</v>
      </c>
      <c r="E2149">
        <v>0.1386</v>
      </c>
      <c r="F2149">
        <v>0.60219999999999996</v>
      </c>
    </row>
    <row r="2150" spans="1:6">
      <c r="A2150" t="s">
        <v>1090</v>
      </c>
      <c r="B2150" t="s">
        <v>3237</v>
      </c>
      <c r="C2150">
        <v>7.47</v>
      </c>
      <c r="D2150">
        <v>1.9699999999999999E-2</v>
      </c>
      <c r="E2150">
        <v>0.1386</v>
      </c>
      <c r="F2150">
        <v>0.60219999999999996</v>
      </c>
    </row>
    <row r="2151" spans="1:6">
      <c r="A2151" t="s">
        <v>1090</v>
      </c>
      <c r="B2151" t="s">
        <v>3238</v>
      </c>
      <c r="C2151">
        <v>7.47</v>
      </c>
      <c r="D2151">
        <v>1.9699999999999999E-2</v>
      </c>
      <c r="E2151">
        <v>0.1386</v>
      </c>
      <c r="F2151">
        <v>0.60219999999999996</v>
      </c>
    </row>
    <row r="2152" spans="1:6">
      <c r="A2152" t="s">
        <v>1090</v>
      </c>
      <c r="B2152" t="s">
        <v>3239</v>
      </c>
      <c r="C2152">
        <v>7.47</v>
      </c>
      <c r="D2152">
        <v>1.9699999999999999E-2</v>
      </c>
      <c r="E2152">
        <v>0.1386</v>
      </c>
      <c r="F2152">
        <v>0.60219999999999996</v>
      </c>
    </row>
    <row r="2153" spans="1:6">
      <c r="A2153" t="s">
        <v>1090</v>
      </c>
      <c r="B2153" t="s">
        <v>3240</v>
      </c>
      <c r="C2153">
        <v>7.47</v>
      </c>
      <c r="D2153">
        <v>1.9699999999999999E-2</v>
      </c>
      <c r="E2153">
        <v>0.1386</v>
      </c>
      <c r="F2153">
        <v>0.60219999999999996</v>
      </c>
    </row>
    <row r="2154" spans="1:6">
      <c r="A2154" t="s">
        <v>1090</v>
      </c>
      <c r="B2154" t="s">
        <v>3241</v>
      </c>
      <c r="C2154">
        <v>7.47</v>
      </c>
      <c r="D2154">
        <v>1.9699999999999999E-2</v>
      </c>
      <c r="E2154">
        <v>0.1386</v>
      </c>
      <c r="F2154">
        <v>0.60219999999999996</v>
      </c>
    </row>
    <row r="2155" spans="1:6">
      <c r="A2155" t="s">
        <v>1090</v>
      </c>
      <c r="B2155" t="s">
        <v>3242</v>
      </c>
      <c r="C2155">
        <v>7.47</v>
      </c>
      <c r="D2155">
        <v>1.9699999999999999E-2</v>
      </c>
      <c r="E2155">
        <v>0.1386</v>
      </c>
      <c r="F2155">
        <v>0.60219999999999996</v>
      </c>
    </row>
    <row r="2156" spans="1:6">
      <c r="A2156" t="s">
        <v>1090</v>
      </c>
      <c r="B2156" t="s">
        <v>3243</v>
      </c>
      <c r="C2156">
        <v>7.47</v>
      </c>
      <c r="D2156">
        <v>1.9699999999999999E-2</v>
      </c>
      <c r="E2156">
        <v>0.1386</v>
      </c>
      <c r="F2156">
        <v>0.60219999999999996</v>
      </c>
    </row>
    <row r="2157" spans="1:6">
      <c r="A2157" t="s">
        <v>1090</v>
      </c>
      <c r="B2157" t="s">
        <v>3244</v>
      </c>
      <c r="C2157">
        <v>7.47</v>
      </c>
      <c r="D2157">
        <v>1.9699999999999999E-2</v>
      </c>
      <c r="E2157">
        <v>0.1386</v>
      </c>
      <c r="F2157">
        <v>0.60219999999999996</v>
      </c>
    </row>
    <row r="2158" spans="1:6">
      <c r="A2158" t="s">
        <v>1090</v>
      </c>
      <c r="B2158" t="s">
        <v>3245</v>
      </c>
      <c r="C2158">
        <v>7.47</v>
      </c>
      <c r="D2158">
        <v>1.9699999999999999E-2</v>
      </c>
      <c r="E2158">
        <v>0.1386</v>
      </c>
      <c r="F2158">
        <v>0.60219999999999996</v>
      </c>
    </row>
    <row r="2159" spans="1:6">
      <c r="A2159" t="s">
        <v>1090</v>
      </c>
      <c r="B2159" t="s">
        <v>3246</v>
      </c>
      <c r="C2159">
        <v>7.47</v>
      </c>
      <c r="D2159">
        <v>1.9699999999999999E-2</v>
      </c>
      <c r="E2159">
        <v>0.1386</v>
      </c>
      <c r="F2159">
        <v>0.60219999999999996</v>
      </c>
    </row>
    <row r="2160" spans="1:6">
      <c r="A2160" t="s">
        <v>1090</v>
      </c>
      <c r="B2160" t="s">
        <v>3247</v>
      </c>
      <c r="C2160">
        <v>7.47</v>
      </c>
      <c r="D2160">
        <v>1.9699999999999999E-2</v>
      </c>
      <c r="E2160">
        <v>0.1386</v>
      </c>
      <c r="F2160">
        <v>0.60219999999999996</v>
      </c>
    </row>
    <row r="2161" spans="1:6">
      <c r="A2161" t="s">
        <v>1090</v>
      </c>
      <c r="B2161" t="s">
        <v>3248</v>
      </c>
      <c r="C2161">
        <v>7.47</v>
      </c>
      <c r="D2161">
        <v>1.9699999999999999E-2</v>
      </c>
      <c r="E2161">
        <v>0.1386</v>
      </c>
      <c r="F2161">
        <v>0.60219999999999996</v>
      </c>
    </row>
    <row r="2162" spans="1:6">
      <c r="A2162" t="s">
        <v>1090</v>
      </c>
      <c r="B2162" t="s">
        <v>3249</v>
      </c>
      <c r="C2162">
        <v>7.47</v>
      </c>
      <c r="D2162">
        <v>1.9699999999999999E-2</v>
      </c>
      <c r="E2162">
        <v>0.1386</v>
      </c>
      <c r="F2162">
        <v>0.60219999999999996</v>
      </c>
    </row>
    <row r="2163" spans="1:6">
      <c r="A2163" t="s">
        <v>1090</v>
      </c>
      <c r="B2163" t="s">
        <v>3250</v>
      </c>
      <c r="C2163">
        <v>7.47</v>
      </c>
      <c r="D2163">
        <v>1.9699999999999999E-2</v>
      </c>
      <c r="E2163">
        <v>0.1386</v>
      </c>
      <c r="F2163">
        <v>0.60219999999999996</v>
      </c>
    </row>
    <row r="2164" spans="1:6">
      <c r="A2164" t="s">
        <v>1090</v>
      </c>
      <c r="B2164" t="s">
        <v>3251</v>
      </c>
      <c r="C2164">
        <v>7.47</v>
      </c>
      <c r="D2164">
        <v>1.9699999999999999E-2</v>
      </c>
      <c r="E2164">
        <v>0.1386</v>
      </c>
      <c r="F2164">
        <v>0.60219999999999996</v>
      </c>
    </row>
    <row r="2165" spans="1:6">
      <c r="A2165" t="s">
        <v>1090</v>
      </c>
      <c r="B2165" t="s">
        <v>3252</v>
      </c>
      <c r="C2165">
        <v>7.47</v>
      </c>
      <c r="D2165">
        <v>1.9699999999999999E-2</v>
      </c>
      <c r="E2165">
        <v>0.1386</v>
      </c>
      <c r="F2165">
        <v>0.60219999999999996</v>
      </c>
    </row>
    <row r="2166" spans="1:6">
      <c r="A2166" t="s">
        <v>1090</v>
      </c>
      <c r="B2166" t="s">
        <v>3253</v>
      </c>
      <c r="C2166">
        <v>7.47</v>
      </c>
      <c r="D2166">
        <v>1.9699999999999999E-2</v>
      </c>
      <c r="E2166">
        <v>0.1386</v>
      </c>
      <c r="F2166">
        <v>0.60219999999999996</v>
      </c>
    </row>
    <row r="2167" spans="1:6">
      <c r="A2167" t="s">
        <v>1090</v>
      </c>
      <c r="B2167" t="s">
        <v>3254</v>
      </c>
      <c r="C2167">
        <v>7.47</v>
      </c>
      <c r="D2167">
        <v>1.9699999999999999E-2</v>
      </c>
      <c r="E2167">
        <v>0.1386</v>
      </c>
      <c r="F2167">
        <v>0.60219999999999996</v>
      </c>
    </row>
    <row r="2168" spans="1:6">
      <c r="A2168" t="s">
        <v>1090</v>
      </c>
      <c r="B2168" t="s">
        <v>3255</v>
      </c>
      <c r="C2168">
        <v>7.47</v>
      </c>
      <c r="D2168">
        <v>1.9699999999999999E-2</v>
      </c>
      <c r="E2168">
        <v>0.1386</v>
      </c>
      <c r="F2168">
        <v>0.60219999999999996</v>
      </c>
    </row>
    <row r="2169" spans="1:6">
      <c r="A2169" t="s">
        <v>1090</v>
      </c>
      <c r="B2169" t="s">
        <v>3256</v>
      </c>
      <c r="C2169">
        <v>7.47</v>
      </c>
      <c r="D2169">
        <v>1.9699999999999999E-2</v>
      </c>
      <c r="E2169">
        <v>0.1386</v>
      </c>
      <c r="F2169">
        <v>0.60219999999999996</v>
      </c>
    </row>
    <row r="2170" spans="1:6">
      <c r="A2170" t="s">
        <v>1090</v>
      </c>
      <c r="B2170" t="s">
        <v>3257</v>
      </c>
      <c r="C2170">
        <v>7.47</v>
      </c>
      <c r="D2170">
        <v>1.9699999999999999E-2</v>
      </c>
      <c r="E2170">
        <v>0.1386</v>
      </c>
      <c r="F2170">
        <v>0.60219999999999996</v>
      </c>
    </row>
    <row r="2171" spans="1:6">
      <c r="A2171" t="s">
        <v>1090</v>
      </c>
      <c r="B2171" t="s">
        <v>3258</v>
      </c>
      <c r="C2171">
        <v>7.47</v>
      </c>
      <c r="D2171">
        <v>1.9699999999999999E-2</v>
      </c>
      <c r="E2171">
        <v>0.1386</v>
      </c>
      <c r="F2171">
        <v>0.60219999999999996</v>
      </c>
    </row>
    <row r="2172" spans="1:6">
      <c r="A2172" t="s">
        <v>1090</v>
      </c>
      <c r="B2172" t="s">
        <v>3259</v>
      </c>
      <c r="C2172">
        <v>7.47</v>
      </c>
      <c r="D2172">
        <v>1.9699999999999999E-2</v>
      </c>
      <c r="E2172">
        <v>0.1386</v>
      </c>
      <c r="F2172">
        <v>0.60219999999999996</v>
      </c>
    </row>
    <row r="2173" spans="1:6">
      <c r="A2173" t="s">
        <v>1090</v>
      </c>
      <c r="B2173" t="s">
        <v>3260</v>
      </c>
      <c r="C2173">
        <v>7.47</v>
      </c>
      <c r="D2173">
        <v>1.9699999999999999E-2</v>
      </c>
      <c r="E2173">
        <v>0.1386</v>
      </c>
      <c r="F2173">
        <v>0.60219999999999996</v>
      </c>
    </row>
    <row r="2174" spans="1:6">
      <c r="A2174" t="s">
        <v>1090</v>
      </c>
      <c r="B2174" t="s">
        <v>3261</v>
      </c>
      <c r="C2174">
        <v>7.47</v>
      </c>
      <c r="D2174">
        <v>1.9699999999999999E-2</v>
      </c>
      <c r="E2174">
        <v>0.1386</v>
      </c>
      <c r="F2174">
        <v>0.60219999999999996</v>
      </c>
    </row>
    <row r="2175" spans="1:6">
      <c r="A2175" t="s">
        <v>1090</v>
      </c>
      <c r="B2175" t="s">
        <v>3262</v>
      </c>
      <c r="C2175">
        <v>7.47</v>
      </c>
      <c r="D2175">
        <v>1.9699999999999999E-2</v>
      </c>
      <c r="E2175">
        <v>0.1386</v>
      </c>
      <c r="F2175">
        <v>0.60219999999999996</v>
      </c>
    </row>
    <row r="2176" spans="1:6">
      <c r="A2176" t="s">
        <v>1090</v>
      </c>
      <c r="B2176" t="s">
        <v>3263</v>
      </c>
      <c r="C2176">
        <v>7.47</v>
      </c>
      <c r="D2176">
        <v>1.9699999999999999E-2</v>
      </c>
      <c r="E2176">
        <v>0.1386</v>
      </c>
      <c r="F2176">
        <v>0.60219999999999996</v>
      </c>
    </row>
    <row r="2177" spans="1:6">
      <c r="A2177" t="s">
        <v>1090</v>
      </c>
      <c r="B2177" t="s">
        <v>3264</v>
      </c>
      <c r="C2177">
        <v>7.47</v>
      </c>
      <c r="D2177">
        <v>1.9699999999999999E-2</v>
      </c>
      <c r="E2177">
        <v>0.1386</v>
      </c>
      <c r="F2177">
        <v>0.60219999999999996</v>
      </c>
    </row>
    <row r="2178" spans="1:6">
      <c r="A2178" t="s">
        <v>1090</v>
      </c>
      <c r="B2178" t="s">
        <v>3265</v>
      </c>
      <c r="C2178">
        <v>7.47</v>
      </c>
      <c r="D2178">
        <v>1.9699999999999999E-2</v>
      </c>
      <c r="E2178">
        <v>0.1386</v>
      </c>
      <c r="F2178">
        <v>0.60219999999999996</v>
      </c>
    </row>
    <row r="2179" spans="1:6">
      <c r="A2179" t="s">
        <v>1090</v>
      </c>
      <c r="B2179" t="s">
        <v>3266</v>
      </c>
      <c r="C2179">
        <v>7.47</v>
      </c>
      <c r="D2179">
        <v>1.9699999999999999E-2</v>
      </c>
      <c r="E2179">
        <v>0.1386</v>
      </c>
      <c r="F2179">
        <v>0.60219999999999996</v>
      </c>
    </row>
    <row r="2180" spans="1:6">
      <c r="A2180" t="s">
        <v>1090</v>
      </c>
      <c r="B2180" t="s">
        <v>3267</v>
      </c>
      <c r="C2180">
        <v>7.47</v>
      </c>
      <c r="D2180">
        <v>1.9699999999999999E-2</v>
      </c>
      <c r="E2180">
        <v>0.1386</v>
      </c>
      <c r="F2180">
        <v>0.60219999999999996</v>
      </c>
    </row>
    <row r="2181" spans="1:6">
      <c r="A2181" t="s">
        <v>1090</v>
      </c>
      <c r="B2181" t="s">
        <v>3268</v>
      </c>
      <c r="C2181">
        <v>7.47</v>
      </c>
      <c r="D2181">
        <v>1.9699999999999999E-2</v>
      </c>
      <c r="E2181">
        <v>0.1386</v>
      </c>
      <c r="F2181">
        <v>0.60219999999999996</v>
      </c>
    </row>
    <row r="2182" spans="1:6">
      <c r="A2182" t="s">
        <v>1090</v>
      </c>
      <c r="B2182" t="s">
        <v>3269</v>
      </c>
      <c r="C2182">
        <v>7.47</v>
      </c>
      <c r="D2182">
        <v>1.9699999999999999E-2</v>
      </c>
      <c r="E2182">
        <v>0.1386</v>
      </c>
      <c r="F2182">
        <v>0.60219999999999996</v>
      </c>
    </row>
    <row r="2183" spans="1:6">
      <c r="A2183" t="s">
        <v>1090</v>
      </c>
      <c r="B2183" t="s">
        <v>3270</v>
      </c>
      <c r="C2183">
        <v>7.47</v>
      </c>
      <c r="D2183">
        <v>1.9699999999999999E-2</v>
      </c>
      <c r="E2183">
        <v>0.1386</v>
      </c>
      <c r="F2183">
        <v>0.60219999999999996</v>
      </c>
    </row>
    <row r="2184" spans="1:6">
      <c r="A2184" t="s">
        <v>1090</v>
      </c>
      <c r="B2184" t="s">
        <v>3271</v>
      </c>
      <c r="C2184">
        <v>7.47</v>
      </c>
      <c r="D2184">
        <v>1.9699999999999999E-2</v>
      </c>
      <c r="E2184">
        <v>0.1386</v>
      </c>
      <c r="F2184">
        <v>0.60219999999999996</v>
      </c>
    </row>
    <row r="2185" spans="1:6">
      <c r="A2185" t="s">
        <v>1090</v>
      </c>
      <c r="B2185" t="s">
        <v>3272</v>
      </c>
      <c r="C2185">
        <v>7.47</v>
      </c>
      <c r="D2185">
        <v>1.9699999999999999E-2</v>
      </c>
      <c r="E2185">
        <v>0.1386</v>
      </c>
      <c r="F2185">
        <v>0.60219999999999996</v>
      </c>
    </row>
    <row r="2186" spans="1:6">
      <c r="A2186" t="s">
        <v>1090</v>
      </c>
      <c r="B2186" t="s">
        <v>3273</v>
      </c>
      <c r="C2186">
        <v>7.47</v>
      </c>
      <c r="D2186">
        <v>1.9699999999999999E-2</v>
      </c>
      <c r="E2186">
        <v>0.1386</v>
      </c>
      <c r="F2186">
        <v>0.60219999999999996</v>
      </c>
    </row>
    <row r="2187" spans="1:6">
      <c r="A2187" t="s">
        <v>1090</v>
      </c>
      <c r="B2187" t="s">
        <v>3274</v>
      </c>
      <c r="C2187">
        <v>7.47</v>
      </c>
      <c r="D2187">
        <v>1.9699999999999999E-2</v>
      </c>
      <c r="E2187">
        <v>0.1386</v>
      </c>
      <c r="F2187">
        <v>0.60219999999999996</v>
      </c>
    </row>
    <row r="2188" spans="1:6">
      <c r="A2188" t="s">
        <v>1090</v>
      </c>
      <c r="B2188" t="s">
        <v>3275</v>
      </c>
      <c r="C2188">
        <v>7.47</v>
      </c>
      <c r="D2188">
        <v>1.9699999999999999E-2</v>
      </c>
      <c r="E2188">
        <v>0.1386</v>
      </c>
      <c r="F2188">
        <v>0.60219999999999996</v>
      </c>
    </row>
    <row r="2189" spans="1:6">
      <c r="A2189" t="s">
        <v>1090</v>
      </c>
      <c r="B2189" t="s">
        <v>3276</v>
      </c>
      <c r="C2189">
        <v>7.47</v>
      </c>
      <c r="D2189">
        <v>1.9699999999999999E-2</v>
      </c>
      <c r="E2189">
        <v>0.1386</v>
      </c>
      <c r="F2189">
        <v>0.60219999999999996</v>
      </c>
    </row>
    <row r="2190" spans="1:6">
      <c r="A2190" t="s">
        <v>1090</v>
      </c>
      <c r="B2190" t="s">
        <v>3277</v>
      </c>
      <c r="C2190">
        <v>7.47</v>
      </c>
      <c r="D2190">
        <v>1.9699999999999999E-2</v>
      </c>
      <c r="E2190">
        <v>0.1386</v>
      </c>
      <c r="F2190">
        <v>0.60219999999999996</v>
      </c>
    </row>
    <row r="2191" spans="1:6">
      <c r="A2191" t="s">
        <v>1090</v>
      </c>
      <c r="B2191" t="s">
        <v>3278</v>
      </c>
      <c r="C2191">
        <v>7.47</v>
      </c>
      <c r="D2191">
        <v>1.9699999999999999E-2</v>
      </c>
      <c r="E2191">
        <v>0.1386</v>
      </c>
      <c r="F2191">
        <v>0.60219999999999996</v>
      </c>
    </row>
    <row r="2192" spans="1:6">
      <c r="A2192" t="s">
        <v>1090</v>
      </c>
      <c r="B2192" t="s">
        <v>3279</v>
      </c>
      <c r="C2192">
        <v>7.47</v>
      </c>
      <c r="D2192">
        <v>1.9699999999999999E-2</v>
      </c>
      <c r="E2192">
        <v>0.1386</v>
      </c>
      <c r="F2192">
        <v>0.60219999999999996</v>
      </c>
    </row>
    <row r="2193" spans="1:6">
      <c r="A2193" t="s">
        <v>1090</v>
      </c>
      <c r="B2193" t="s">
        <v>3280</v>
      </c>
      <c r="C2193">
        <v>7.47</v>
      </c>
      <c r="D2193">
        <v>1.9699999999999999E-2</v>
      </c>
      <c r="E2193">
        <v>0.1386</v>
      </c>
      <c r="F2193">
        <v>0.60219999999999996</v>
      </c>
    </row>
    <row r="2194" spans="1:6">
      <c r="A2194" t="s">
        <v>1090</v>
      </c>
      <c r="B2194" t="s">
        <v>3281</v>
      </c>
      <c r="C2194">
        <v>7.47</v>
      </c>
      <c r="D2194">
        <v>1.9699999999999999E-2</v>
      </c>
      <c r="E2194">
        <v>0.1386</v>
      </c>
      <c r="F2194">
        <v>0.60219999999999996</v>
      </c>
    </row>
    <row r="2195" spans="1:6">
      <c r="A2195" t="s">
        <v>1090</v>
      </c>
      <c r="B2195" t="s">
        <v>3282</v>
      </c>
      <c r="C2195">
        <v>7.47</v>
      </c>
      <c r="D2195">
        <v>1.9699999999999999E-2</v>
      </c>
      <c r="E2195">
        <v>0.1386</v>
      </c>
      <c r="F2195">
        <v>0.60219999999999996</v>
      </c>
    </row>
    <row r="2196" spans="1:6">
      <c r="A2196" t="s">
        <v>1090</v>
      </c>
      <c r="B2196" t="s">
        <v>3283</v>
      </c>
      <c r="C2196">
        <v>7.47</v>
      </c>
      <c r="D2196">
        <v>1.9699999999999999E-2</v>
      </c>
      <c r="E2196">
        <v>0.1386</v>
      </c>
      <c r="F2196">
        <v>0.60219999999999996</v>
      </c>
    </row>
    <row r="2197" spans="1:6">
      <c r="A2197" t="s">
        <v>1090</v>
      </c>
      <c r="B2197" t="s">
        <v>3284</v>
      </c>
      <c r="C2197">
        <v>7.47</v>
      </c>
      <c r="D2197">
        <v>1.9699999999999999E-2</v>
      </c>
      <c r="E2197">
        <v>0.1386</v>
      </c>
      <c r="F2197">
        <v>0.60219999999999996</v>
      </c>
    </row>
    <row r="2198" spans="1:6">
      <c r="A2198" t="s">
        <v>1090</v>
      </c>
      <c r="B2198" t="s">
        <v>3285</v>
      </c>
      <c r="C2198">
        <v>7.47</v>
      </c>
      <c r="D2198">
        <v>1.9699999999999999E-2</v>
      </c>
      <c r="E2198">
        <v>0.1386</v>
      </c>
      <c r="F2198">
        <v>0.60219999999999996</v>
      </c>
    </row>
    <row r="2199" spans="1:6">
      <c r="A2199" t="s">
        <v>1090</v>
      </c>
      <c r="B2199" t="s">
        <v>3286</v>
      </c>
      <c r="C2199">
        <v>7.47</v>
      </c>
      <c r="D2199">
        <v>1.9699999999999999E-2</v>
      </c>
      <c r="E2199">
        <v>0.1386</v>
      </c>
      <c r="F2199">
        <v>0.60219999999999996</v>
      </c>
    </row>
    <row r="2200" spans="1:6">
      <c r="A2200" t="s">
        <v>1090</v>
      </c>
      <c r="B2200" t="s">
        <v>3287</v>
      </c>
      <c r="C2200">
        <v>7.47</v>
      </c>
      <c r="D2200">
        <v>1.9699999999999999E-2</v>
      </c>
      <c r="E2200">
        <v>0.1386</v>
      </c>
      <c r="F2200">
        <v>0.60219999999999996</v>
      </c>
    </row>
    <row r="2201" spans="1:6">
      <c r="A2201" t="s">
        <v>1090</v>
      </c>
      <c r="B2201" t="s">
        <v>3288</v>
      </c>
      <c r="C2201">
        <v>7.47</v>
      </c>
      <c r="D2201">
        <v>1.9699999999999999E-2</v>
      </c>
      <c r="E2201">
        <v>0.1386</v>
      </c>
      <c r="F2201">
        <v>0.60219999999999996</v>
      </c>
    </row>
    <row r="2202" spans="1:6">
      <c r="A2202" t="s">
        <v>1090</v>
      </c>
      <c r="B2202" t="s">
        <v>3289</v>
      </c>
      <c r="C2202">
        <v>7.47</v>
      </c>
      <c r="D2202">
        <v>1.9699999999999999E-2</v>
      </c>
      <c r="E2202">
        <v>0.1386</v>
      </c>
      <c r="F2202">
        <v>0.60219999999999996</v>
      </c>
    </row>
    <row r="2203" spans="1:6">
      <c r="A2203" t="s">
        <v>1090</v>
      </c>
      <c r="B2203" t="s">
        <v>3290</v>
      </c>
      <c r="C2203">
        <v>7.47</v>
      </c>
      <c r="D2203">
        <v>1.9699999999999999E-2</v>
      </c>
      <c r="E2203">
        <v>0.1386</v>
      </c>
      <c r="F2203">
        <v>0.60219999999999996</v>
      </c>
    </row>
    <row r="2204" spans="1:6">
      <c r="A2204" t="s">
        <v>1090</v>
      </c>
      <c r="B2204" t="s">
        <v>3291</v>
      </c>
      <c r="C2204">
        <v>7.47</v>
      </c>
      <c r="D2204">
        <v>1.9699999999999999E-2</v>
      </c>
      <c r="E2204">
        <v>0.1386</v>
      </c>
      <c r="F2204">
        <v>0.60219999999999996</v>
      </c>
    </row>
    <row r="2205" spans="1:6">
      <c r="A2205" t="s">
        <v>1090</v>
      </c>
      <c r="B2205" t="s">
        <v>3292</v>
      </c>
      <c r="C2205">
        <v>7.47</v>
      </c>
      <c r="D2205">
        <v>1.9699999999999999E-2</v>
      </c>
      <c r="E2205">
        <v>0.1386</v>
      </c>
      <c r="F2205">
        <v>0.60219999999999996</v>
      </c>
    </row>
    <row r="2206" spans="1:6">
      <c r="A2206" t="s">
        <v>1090</v>
      </c>
      <c r="B2206" t="s">
        <v>3293</v>
      </c>
      <c r="C2206">
        <v>7.47</v>
      </c>
      <c r="D2206">
        <v>1.9699999999999999E-2</v>
      </c>
      <c r="E2206">
        <v>0.1386</v>
      </c>
      <c r="F2206">
        <v>0.60219999999999996</v>
      </c>
    </row>
    <row r="2207" spans="1:6">
      <c r="A2207" t="s">
        <v>1090</v>
      </c>
      <c r="B2207" t="s">
        <v>3294</v>
      </c>
      <c r="C2207">
        <v>7.47</v>
      </c>
      <c r="D2207">
        <v>1.9699999999999999E-2</v>
      </c>
      <c r="E2207">
        <v>0.1386</v>
      </c>
      <c r="F2207">
        <v>0.60219999999999996</v>
      </c>
    </row>
    <row r="2208" spans="1:6">
      <c r="A2208" t="s">
        <v>1090</v>
      </c>
      <c r="B2208" t="s">
        <v>3295</v>
      </c>
      <c r="C2208">
        <v>7.47</v>
      </c>
      <c r="D2208">
        <v>1.9699999999999999E-2</v>
      </c>
      <c r="E2208">
        <v>0.1386</v>
      </c>
      <c r="F2208">
        <v>0.60219999999999996</v>
      </c>
    </row>
    <row r="2209" spans="1:6">
      <c r="A2209" t="s">
        <v>1090</v>
      </c>
      <c r="B2209" t="s">
        <v>3296</v>
      </c>
      <c r="C2209">
        <v>7.47</v>
      </c>
      <c r="D2209">
        <v>1.9699999999999999E-2</v>
      </c>
      <c r="E2209">
        <v>0.1386</v>
      </c>
      <c r="F2209">
        <v>0.60219999999999996</v>
      </c>
    </row>
    <row r="2210" spans="1:6">
      <c r="A2210" t="s">
        <v>1090</v>
      </c>
      <c r="B2210" t="s">
        <v>3297</v>
      </c>
      <c r="C2210">
        <v>7.47</v>
      </c>
      <c r="D2210">
        <v>1.9699999999999999E-2</v>
      </c>
      <c r="E2210">
        <v>0.1386</v>
      </c>
      <c r="F2210">
        <v>0.60219999999999996</v>
      </c>
    </row>
    <row r="2211" spans="1:6">
      <c r="A2211" t="s">
        <v>1090</v>
      </c>
      <c r="B2211" t="s">
        <v>3298</v>
      </c>
      <c r="C2211">
        <v>7.47</v>
      </c>
      <c r="D2211">
        <v>1.9699999999999999E-2</v>
      </c>
      <c r="E2211">
        <v>0.1386</v>
      </c>
      <c r="F2211">
        <v>0.60219999999999996</v>
      </c>
    </row>
    <row r="2212" spans="1:6">
      <c r="A2212" t="s">
        <v>1090</v>
      </c>
      <c r="B2212" t="s">
        <v>3299</v>
      </c>
      <c r="C2212">
        <v>7.47</v>
      </c>
      <c r="D2212">
        <v>1.9699999999999999E-2</v>
      </c>
      <c r="E2212">
        <v>0.1386</v>
      </c>
      <c r="F2212">
        <v>0.60219999999999996</v>
      </c>
    </row>
    <row r="2213" spans="1:6">
      <c r="A2213" t="s">
        <v>1090</v>
      </c>
      <c r="B2213" t="s">
        <v>3300</v>
      </c>
      <c r="C2213">
        <v>7.47</v>
      </c>
      <c r="D2213">
        <v>1.9699999999999999E-2</v>
      </c>
      <c r="E2213">
        <v>0.1386</v>
      </c>
      <c r="F2213">
        <v>0.60219999999999996</v>
      </c>
    </row>
    <row r="2214" spans="1:6">
      <c r="A2214" t="s">
        <v>1090</v>
      </c>
      <c r="B2214" t="s">
        <v>3301</v>
      </c>
      <c r="C2214">
        <v>7.47</v>
      </c>
      <c r="D2214">
        <v>1.9699999999999999E-2</v>
      </c>
      <c r="E2214">
        <v>0.1386</v>
      </c>
      <c r="F2214">
        <v>0.60219999999999996</v>
      </c>
    </row>
    <row r="2215" spans="1:6">
      <c r="A2215" t="s">
        <v>1090</v>
      </c>
      <c r="B2215" t="s">
        <v>3302</v>
      </c>
      <c r="C2215">
        <v>7.47</v>
      </c>
      <c r="D2215">
        <v>1.9699999999999999E-2</v>
      </c>
      <c r="E2215">
        <v>0.1386</v>
      </c>
      <c r="F2215">
        <v>0.60219999999999996</v>
      </c>
    </row>
    <row r="2216" spans="1:6">
      <c r="A2216" t="s">
        <v>1090</v>
      </c>
      <c r="B2216" t="s">
        <v>3303</v>
      </c>
      <c r="C2216">
        <v>7.47</v>
      </c>
      <c r="D2216">
        <v>1.9699999999999999E-2</v>
      </c>
      <c r="E2216">
        <v>0.1386</v>
      </c>
      <c r="F2216">
        <v>0.60219999999999996</v>
      </c>
    </row>
    <row r="2217" spans="1:6">
      <c r="A2217" t="s">
        <v>1090</v>
      </c>
      <c r="B2217" t="s">
        <v>3304</v>
      </c>
      <c r="C2217">
        <v>7.47</v>
      </c>
      <c r="D2217">
        <v>1.9699999999999999E-2</v>
      </c>
      <c r="E2217">
        <v>0.1386</v>
      </c>
      <c r="F2217">
        <v>0.60219999999999996</v>
      </c>
    </row>
    <row r="2218" spans="1:6">
      <c r="A2218" t="s">
        <v>1090</v>
      </c>
      <c r="B2218" t="s">
        <v>3305</v>
      </c>
      <c r="C2218">
        <v>7.47</v>
      </c>
      <c r="D2218">
        <v>1.9699999999999999E-2</v>
      </c>
      <c r="E2218">
        <v>0.1386</v>
      </c>
      <c r="F2218">
        <v>0.60219999999999996</v>
      </c>
    </row>
    <row r="2219" spans="1:6">
      <c r="A2219" t="s">
        <v>1090</v>
      </c>
      <c r="B2219" t="s">
        <v>3306</v>
      </c>
      <c r="C2219">
        <v>7.47</v>
      </c>
      <c r="D2219">
        <v>1.9699999999999999E-2</v>
      </c>
      <c r="E2219">
        <v>0.1386</v>
      </c>
      <c r="F2219">
        <v>0.60219999999999996</v>
      </c>
    </row>
    <row r="2220" spans="1:6">
      <c r="A2220" t="s">
        <v>1090</v>
      </c>
      <c r="B2220" t="s">
        <v>3307</v>
      </c>
      <c r="C2220">
        <v>7.47</v>
      </c>
      <c r="D2220">
        <v>1.9699999999999999E-2</v>
      </c>
      <c r="E2220">
        <v>0.1386</v>
      </c>
      <c r="F2220">
        <v>0.60219999999999996</v>
      </c>
    </row>
    <row r="2221" spans="1:6">
      <c r="A2221" t="s">
        <v>1090</v>
      </c>
      <c r="B2221" t="s">
        <v>3308</v>
      </c>
      <c r="C2221">
        <v>7.47</v>
      </c>
      <c r="D2221">
        <v>1.9699999999999999E-2</v>
      </c>
      <c r="E2221">
        <v>0.1386</v>
      </c>
      <c r="F2221">
        <v>0.60219999999999996</v>
      </c>
    </row>
    <row r="2222" spans="1:6">
      <c r="A2222" t="s">
        <v>1090</v>
      </c>
      <c r="B2222" t="s">
        <v>3309</v>
      </c>
      <c r="C2222">
        <v>7.47</v>
      </c>
      <c r="D2222">
        <v>1.9699999999999999E-2</v>
      </c>
      <c r="E2222">
        <v>0.1386</v>
      </c>
      <c r="F2222">
        <v>0.60219999999999996</v>
      </c>
    </row>
    <row r="2223" spans="1:6">
      <c r="A2223" t="s">
        <v>1090</v>
      </c>
      <c r="B2223" t="s">
        <v>3310</v>
      </c>
      <c r="C2223">
        <v>7.47</v>
      </c>
      <c r="D2223">
        <v>1.9699999999999999E-2</v>
      </c>
      <c r="E2223">
        <v>0.1386</v>
      </c>
      <c r="F2223">
        <v>0.60219999999999996</v>
      </c>
    </row>
    <row r="2224" spans="1:6">
      <c r="A2224" t="s">
        <v>1090</v>
      </c>
      <c r="B2224" t="s">
        <v>3311</v>
      </c>
      <c r="C2224">
        <v>7.47</v>
      </c>
      <c r="D2224">
        <v>1.9699999999999999E-2</v>
      </c>
      <c r="E2224">
        <v>0.1386</v>
      </c>
      <c r="F2224">
        <v>0.60219999999999996</v>
      </c>
    </row>
    <row r="2225" spans="1:6">
      <c r="A2225" t="s">
        <v>1090</v>
      </c>
      <c r="B2225" t="s">
        <v>3312</v>
      </c>
      <c r="C2225">
        <v>7.47</v>
      </c>
      <c r="D2225">
        <v>1.9699999999999999E-2</v>
      </c>
      <c r="E2225">
        <v>0.1386</v>
      </c>
      <c r="F2225">
        <v>0.60219999999999996</v>
      </c>
    </row>
    <row r="2226" spans="1:6">
      <c r="A2226" t="s">
        <v>1090</v>
      </c>
      <c r="B2226" t="s">
        <v>3313</v>
      </c>
      <c r="C2226">
        <v>7.47</v>
      </c>
      <c r="D2226">
        <v>1.9699999999999999E-2</v>
      </c>
      <c r="E2226">
        <v>0.1386</v>
      </c>
      <c r="F2226">
        <v>0.60219999999999996</v>
      </c>
    </row>
    <row r="2227" spans="1:6">
      <c r="A2227" t="s">
        <v>1090</v>
      </c>
      <c r="B2227" t="s">
        <v>3314</v>
      </c>
      <c r="C2227">
        <v>7.47</v>
      </c>
      <c r="D2227">
        <v>1.9699999999999999E-2</v>
      </c>
      <c r="E2227">
        <v>0.1386</v>
      </c>
      <c r="F2227">
        <v>0.60219999999999996</v>
      </c>
    </row>
    <row r="2228" spans="1:6">
      <c r="A2228" t="s">
        <v>1090</v>
      </c>
      <c r="B2228" t="s">
        <v>3315</v>
      </c>
      <c r="C2228">
        <v>7.47</v>
      </c>
      <c r="D2228">
        <v>1.9699999999999999E-2</v>
      </c>
      <c r="E2228">
        <v>0.1386</v>
      </c>
      <c r="F2228">
        <v>0.60219999999999996</v>
      </c>
    </row>
    <row r="2229" spans="1:6">
      <c r="A2229" t="s">
        <v>1090</v>
      </c>
      <c r="B2229" t="s">
        <v>3316</v>
      </c>
      <c r="C2229">
        <v>7.47</v>
      </c>
      <c r="D2229">
        <v>1.9699999999999999E-2</v>
      </c>
      <c r="E2229">
        <v>0.1386</v>
      </c>
      <c r="F2229">
        <v>0.60219999999999996</v>
      </c>
    </row>
    <row r="2230" spans="1:6">
      <c r="A2230" t="s">
        <v>1090</v>
      </c>
      <c r="B2230" t="s">
        <v>3317</v>
      </c>
      <c r="C2230">
        <v>7.47</v>
      </c>
      <c r="D2230">
        <v>1.9699999999999999E-2</v>
      </c>
      <c r="E2230">
        <v>0.1386</v>
      </c>
      <c r="F2230">
        <v>0.60219999999999996</v>
      </c>
    </row>
    <row r="2231" spans="1:6">
      <c r="A2231" t="s">
        <v>1090</v>
      </c>
      <c r="B2231" t="s">
        <v>3318</v>
      </c>
      <c r="C2231">
        <v>7.47</v>
      </c>
      <c r="D2231">
        <v>1.9699999999999999E-2</v>
      </c>
      <c r="E2231">
        <v>0.1386</v>
      </c>
      <c r="F2231">
        <v>0.60219999999999996</v>
      </c>
    </row>
    <row r="2232" spans="1:6">
      <c r="A2232" t="s">
        <v>1090</v>
      </c>
      <c r="B2232" t="s">
        <v>3319</v>
      </c>
      <c r="C2232">
        <v>7.47</v>
      </c>
      <c r="D2232">
        <v>1.9699999999999999E-2</v>
      </c>
      <c r="E2232">
        <v>0.1386</v>
      </c>
      <c r="F2232">
        <v>0.60219999999999996</v>
      </c>
    </row>
    <row r="2233" spans="1:6">
      <c r="A2233" t="s">
        <v>1090</v>
      </c>
      <c r="B2233" t="s">
        <v>3320</v>
      </c>
      <c r="C2233">
        <v>7.47</v>
      </c>
      <c r="D2233">
        <v>1.9699999999999999E-2</v>
      </c>
      <c r="E2233">
        <v>0.1386</v>
      </c>
      <c r="F2233">
        <v>0.60219999999999996</v>
      </c>
    </row>
    <row r="2234" spans="1:6">
      <c r="A2234" t="s">
        <v>1090</v>
      </c>
      <c r="B2234" t="s">
        <v>3321</v>
      </c>
      <c r="C2234">
        <v>7.47</v>
      </c>
      <c r="D2234">
        <v>1.9699999999999999E-2</v>
      </c>
      <c r="E2234">
        <v>0.1386</v>
      </c>
      <c r="F2234">
        <v>0.60219999999999996</v>
      </c>
    </row>
    <row r="2235" spans="1:6">
      <c r="A2235" t="s">
        <v>1090</v>
      </c>
      <c r="B2235" t="s">
        <v>3322</v>
      </c>
      <c r="C2235">
        <v>7.47</v>
      </c>
      <c r="D2235">
        <v>1.9699999999999999E-2</v>
      </c>
      <c r="E2235">
        <v>0.1386</v>
      </c>
      <c r="F2235">
        <v>0.60219999999999996</v>
      </c>
    </row>
    <row r="2236" spans="1:6">
      <c r="A2236" t="s">
        <v>1090</v>
      </c>
      <c r="B2236" t="s">
        <v>3323</v>
      </c>
      <c r="C2236">
        <v>7.47</v>
      </c>
      <c r="D2236">
        <v>1.9699999999999999E-2</v>
      </c>
      <c r="E2236">
        <v>0.1386</v>
      </c>
      <c r="F2236">
        <v>0.60219999999999996</v>
      </c>
    </row>
    <row r="2237" spans="1:6">
      <c r="A2237" t="s">
        <v>1090</v>
      </c>
      <c r="B2237" t="s">
        <v>3324</v>
      </c>
      <c r="C2237">
        <v>7.47</v>
      </c>
      <c r="D2237">
        <v>1.9699999999999999E-2</v>
      </c>
      <c r="E2237">
        <v>0.1386</v>
      </c>
      <c r="F2237">
        <v>0.60219999999999996</v>
      </c>
    </row>
    <row r="2238" spans="1:6">
      <c r="A2238" t="s">
        <v>1090</v>
      </c>
      <c r="B2238" t="s">
        <v>3325</v>
      </c>
      <c r="C2238">
        <v>7.47</v>
      </c>
      <c r="D2238">
        <v>1.9699999999999999E-2</v>
      </c>
      <c r="E2238">
        <v>0.1386</v>
      </c>
      <c r="F2238">
        <v>0.60219999999999996</v>
      </c>
    </row>
    <row r="2239" spans="1:6">
      <c r="A2239" t="s">
        <v>1090</v>
      </c>
      <c r="B2239" t="s">
        <v>3326</v>
      </c>
      <c r="C2239">
        <v>7.47</v>
      </c>
      <c r="D2239">
        <v>1.9699999999999999E-2</v>
      </c>
      <c r="E2239">
        <v>0.1386</v>
      </c>
      <c r="F2239">
        <v>0.60219999999999996</v>
      </c>
    </row>
    <row r="2240" spans="1:6">
      <c r="A2240" t="s">
        <v>1090</v>
      </c>
      <c r="B2240" t="s">
        <v>3327</v>
      </c>
      <c r="C2240">
        <v>7.47</v>
      </c>
      <c r="D2240">
        <v>1.9699999999999999E-2</v>
      </c>
      <c r="E2240">
        <v>0.1386</v>
      </c>
      <c r="F2240">
        <v>0.60219999999999996</v>
      </c>
    </row>
    <row r="2241" spans="1:6">
      <c r="A2241" t="s">
        <v>1090</v>
      </c>
      <c r="B2241" t="s">
        <v>3328</v>
      </c>
      <c r="C2241">
        <v>7.47</v>
      </c>
      <c r="D2241">
        <v>1.9699999999999999E-2</v>
      </c>
      <c r="E2241">
        <v>0.1386</v>
      </c>
      <c r="F2241">
        <v>0.60219999999999996</v>
      </c>
    </row>
    <row r="2242" spans="1:6">
      <c r="A2242" t="s">
        <v>1090</v>
      </c>
      <c r="B2242" t="s">
        <v>3329</v>
      </c>
      <c r="C2242">
        <v>7.47</v>
      </c>
      <c r="D2242">
        <v>1.9699999999999999E-2</v>
      </c>
      <c r="E2242">
        <v>0.1386</v>
      </c>
      <c r="F2242">
        <v>0.60219999999999996</v>
      </c>
    </row>
    <row r="2243" spans="1:6">
      <c r="A2243" t="s">
        <v>1090</v>
      </c>
      <c r="B2243" t="s">
        <v>3330</v>
      </c>
      <c r="C2243">
        <v>7.47</v>
      </c>
      <c r="D2243">
        <v>1.9699999999999999E-2</v>
      </c>
      <c r="E2243">
        <v>0.1386</v>
      </c>
      <c r="F2243">
        <v>0.60219999999999996</v>
      </c>
    </row>
    <row r="2244" spans="1:6">
      <c r="A2244" t="s">
        <v>1090</v>
      </c>
      <c r="B2244" t="s">
        <v>3331</v>
      </c>
      <c r="C2244">
        <v>7.47</v>
      </c>
      <c r="D2244">
        <v>1.9699999999999999E-2</v>
      </c>
      <c r="E2244">
        <v>0.1386</v>
      </c>
      <c r="F2244">
        <v>0.60219999999999996</v>
      </c>
    </row>
    <row r="2245" spans="1:6">
      <c r="A2245" t="s">
        <v>1090</v>
      </c>
      <c r="B2245" t="s">
        <v>3332</v>
      </c>
      <c r="C2245">
        <v>7.47</v>
      </c>
      <c r="D2245">
        <v>1.9699999999999999E-2</v>
      </c>
      <c r="E2245">
        <v>0.1386</v>
      </c>
      <c r="F2245">
        <v>0.60219999999999996</v>
      </c>
    </row>
    <row r="2246" spans="1:6">
      <c r="A2246" t="s">
        <v>1090</v>
      </c>
      <c r="B2246" t="s">
        <v>3333</v>
      </c>
      <c r="C2246">
        <v>7.47</v>
      </c>
      <c r="D2246">
        <v>1.9699999999999999E-2</v>
      </c>
      <c r="E2246">
        <v>0.1386</v>
      </c>
      <c r="F2246">
        <v>0.60219999999999996</v>
      </c>
    </row>
    <row r="2247" spans="1:6">
      <c r="A2247" t="s">
        <v>1090</v>
      </c>
      <c r="B2247" t="s">
        <v>3334</v>
      </c>
      <c r="C2247">
        <v>7.47</v>
      </c>
      <c r="D2247">
        <v>1.9699999999999999E-2</v>
      </c>
      <c r="E2247">
        <v>0.1386</v>
      </c>
      <c r="F2247">
        <v>0.60219999999999996</v>
      </c>
    </row>
    <row r="2248" spans="1:6">
      <c r="A2248" t="s">
        <v>1090</v>
      </c>
      <c r="B2248" t="s">
        <v>3335</v>
      </c>
      <c r="C2248">
        <v>7.47</v>
      </c>
      <c r="D2248">
        <v>1.9699999999999999E-2</v>
      </c>
      <c r="E2248">
        <v>0.1386</v>
      </c>
      <c r="F2248">
        <v>0.60219999999999996</v>
      </c>
    </row>
    <row r="2249" spans="1:6">
      <c r="A2249" t="s">
        <v>1090</v>
      </c>
      <c r="B2249" t="s">
        <v>3336</v>
      </c>
      <c r="C2249">
        <v>7.47</v>
      </c>
      <c r="D2249">
        <v>1.9699999999999999E-2</v>
      </c>
      <c r="E2249">
        <v>0.1386</v>
      </c>
      <c r="F2249">
        <v>0.60219999999999996</v>
      </c>
    </row>
    <row r="2250" spans="1:6">
      <c r="A2250" t="s">
        <v>1090</v>
      </c>
      <c r="B2250" t="s">
        <v>3337</v>
      </c>
      <c r="C2250">
        <v>7.47</v>
      </c>
      <c r="D2250">
        <v>1.9699999999999999E-2</v>
      </c>
      <c r="E2250">
        <v>0.1386</v>
      </c>
      <c r="F2250">
        <v>0.60219999999999996</v>
      </c>
    </row>
    <row r="2251" spans="1:6">
      <c r="A2251" t="s">
        <v>1090</v>
      </c>
      <c r="B2251" t="s">
        <v>3338</v>
      </c>
      <c r="C2251">
        <v>7.47</v>
      </c>
      <c r="D2251">
        <v>1.9699999999999999E-2</v>
      </c>
      <c r="E2251">
        <v>0.1386</v>
      </c>
      <c r="F2251">
        <v>0.60219999999999996</v>
      </c>
    </row>
    <row r="2252" spans="1:6">
      <c r="A2252" t="s">
        <v>1090</v>
      </c>
      <c r="B2252" t="s">
        <v>3339</v>
      </c>
      <c r="C2252">
        <v>7.47</v>
      </c>
      <c r="D2252">
        <v>1.9699999999999999E-2</v>
      </c>
      <c r="E2252">
        <v>0.1386</v>
      </c>
      <c r="F2252">
        <v>0.60219999999999996</v>
      </c>
    </row>
    <row r="2253" spans="1:6">
      <c r="A2253" t="s">
        <v>1090</v>
      </c>
      <c r="B2253" t="s">
        <v>3340</v>
      </c>
      <c r="C2253">
        <v>7.47</v>
      </c>
      <c r="D2253">
        <v>1.9699999999999999E-2</v>
      </c>
      <c r="E2253">
        <v>0.1386</v>
      </c>
      <c r="F2253">
        <v>0.60219999999999996</v>
      </c>
    </row>
    <row r="2254" spans="1:6">
      <c r="A2254" t="s">
        <v>1090</v>
      </c>
      <c r="B2254" t="s">
        <v>3341</v>
      </c>
      <c r="C2254">
        <v>7.47</v>
      </c>
      <c r="D2254">
        <v>1.9699999999999999E-2</v>
      </c>
      <c r="E2254">
        <v>0.1386</v>
      </c>
      <c r="F2254">
        <v>0.60219999999999996</v>
      </c>
    </row>
    <row r="2255" spans="1:6">
      <c r="A2255" t="s">
        <v>1090</v>
      </c>
      <c r="B2255" t="s">
        <v>3342</v>
      </c>
      <c r="C2255">
        <v>7.47</v>
      </c>
      <c r="D2255">
        <v>1.9699999999999999E-2</v>
      </c>
      <c r="E2255">
        <v>0.1386</v>
      </c>
      <c r="F2255">
        <v>0.60219999999999996</v>
      </c>
    </row>
    <row r="2256" spans="1:6">
      <c r="A2256" t="s">
        <v>1090</v>
      </c>
      <c r="B2256" t="s">
        <v>3343</v>
      </c>
      <c r="C2256">
        <v>7.47</v>
      </c>
      <c r="D2256">
        <v>1.9699999999999999E-2</v>
      </c>
      <c r="E2256">
        <v>0.1386</v>
      </c>
      <c r="F2256">
        <v>0.60219999999999996</v>
      </c>
    </row>
    <row r="2257" spans="1:6">
      <c r="A2257" t="s">
        <v>1090</v>
      </c>
      <c r="B2257" t="s">
        <v>3344</v>
      </c>
      <c r="C2257">
        <v>7.47</v>
      </c>
      <c r="D2257">
        <v>1.9699999999999999E-2</v>
      </c>
      <c r="E2257">
        <v>0.1386</v>
      </c>
      <c r="F2257">
        <v>0.60219999999999996</v>
      </c>
    </row>
    <row r="2258" spans="1:6">
      <c r="A2258" t="s">
        <v>1090</v>
      </c>
      <c r="B2258" t="s">
        <v>3345</v>
      </c>
      <c r="C2258">
        <v>7.47</v>
      </c>
      <c r="D2258">
        <v>1.9699999999999999E-2</v>
      </c>
      <c r="E2258">
        <v>0.1386</v>
      </c>
      <c r="F2258">
        <v>0.60219999999999996</v>
      </c>
    </row>
    <row r="2259" spans="1:6">
      <c r="A2259" t="s">
        <v>1090</v>
      </c>
      <c r="B2259" t="s">
        <v>3346</v>
      </c>
      <c r="C2259">
        <v>7.47</v>
      </c>
      <c r="D2259">
        <v>1.9699999999999999E-2</v>
      </c>
      <c r="E2259">
        <v>0.1386</v>
      </c>
      <c r="F2259">
        <v>0.60219999999999996</v>
      </c>
    </row>
    <row r="2260" spans="1:6">
      <c r="A2260" t="s">
        <v>1090</v>
      </c>
      <c r="B2260" t="s">
        <v>3347</v>
      </c>
      <c r="C2260">
        <v>7.47</v>
      </c>
      <c r="D2260">
        <v>1.9699999999999999E-2</v>
      </c>
      <c r="E2260">
        <v>0.1386</v>
      </c>
      <c r="F2260">
        <v>0.60219999999999996</v>
      </c>
    </row>
    <row r="2261" spans="1:6">
      <c r="A2261" t="s">
        <v>1090</v>
      </c>
      <c r="B2261" t="s">
        <v>3348</v>
      </c>
      <c r="C2261">
        <v>7.47</v>
      </c>
      <c r="D2261">
        <v>1.9699999999999999E-2</v>
      </c>
      <c r="E2261">
        <v>0.1386</v>
      </c>
      <c r="F2261">
        <v>0.60219999999999996</v>
      </c>
    </row>
    <row r="2262" spans="1:6">
      <c r="A2262" t="s">
        <v>1090</v>
      </c>
      <c r="B2262" t="s">
        <v>3349</v>
      </c>
      <c r="C2262">
        <v>7.47</v>
      </c>
      <c r="D2262">
        <v>1.9699999999999999E-2</v>
      </c>
      <c r="E2262">
        <v>0.1386</v>
      </c>
      <c r="F2262">
        <v>0.60219999999999996</v>
      </c>
    </row>
    <row r="2263" spans="1:6">
      <c r="A2263" t="s">
        <v>1090</v>
      </c>
      <c r="B2263" t="s">
        <v>3350</v>
      </c>
      <c r="C2263">
        <v>7.47</v>
      </c>
      <c r="D2263">
        <v>1.9699999999999999E-2</v>
      </c>
      <c r="E2263">
        <v>0.1386</v>
      </c>
      <c r="F2263">
        <v>0.60219999999999996</v>
      </c>
    </row>
    <row r="2264" spans="1:6">
      <c r="A2264" t="s">
        <v>1090</v>
      </c>
      <c r="B2264" t="s">
        <v>3351</v>
      </c>
      <c r="C2264">
        <v>7.47</v>
      </c>
      <c r="D2264">
        <v>1.9699999999999999E-2</v>
      </c>
      <c r="E2264">
        <v>0.1386</v>
      </c>
      <c r="F2264">
        <v>0.60219999999999996</v>
      </c>
    </row>
    <row r="2265" spans="1:6">
      <c r="A2265" t="s">
        <v>1090</v>
      </c>
      <c r="B2265" t="s">
        <v>3352</v>
      </c>
      <c r="C2265">
        <v>7.47</v>
      </c>
      <c r="D2265">
        <v>1.9699999999999999E-2</v>
      </c>
      <c r="E2265">
        <v>0.1386</v>
      </c>
      <c r="F2265">
        <v>0.60219999999999996</v>
      </c>
    </row>
    <row r="2266" spans="1:6">
      <c r="A2266" t="s">
        <v>1090</v>
      </c>
      <c r="B2266" t="s">
        <v>3353</v>
      </c>
      <c r="C2266">
        <v>7.47</v>
      </c>
      <c r="D2266">
        <v>1.9699999999999999E-2</v>
      </c>
      <c r="E2266">
        <v>0.1386</v>
      </c>
      <c r="F2266">
        <v>0.60219999999999996</v>
      </c>
    </row>
    <row r="2267" spans="1:6">
      <c r="A2267" t="s">
        <v>1090</v>
      </c>
      <c r="B2267" t="s">
        <v>3354</v>
      </c>
      <c r="C2267">
        <v>7.47</v>
      </c>
      <c r="D2267">
        <v>1.9699999999999999E-2</v>
      </c>
      <c r="E2267">
        <v>0.1386</v>
      </c>
      <c r="F2267">
        <v>0.60219999999999996</v>
      </c>
    </row>
    <row r="2268" spans="1:6">
      <c r="A2268" t="s">
        <v>1090</v>
      </c>
      <c r="B2268" t="s">
        <v>3355</v>
      </c>
      <c r="C2268">
        <v>7.47</v>
      </c>
      <c r="D2268">
        <v>1.9699999999999999E-2</v>
      </c>
      <c r="E2268">
        <v>0.1386</v>
      </c>
      <c r="F2268">
        <v>0.60219999999999996</v>
      </c>
    </row>
    <row r="2269" spans="1:6">
      <c r="A2269" t="s">
        <v>1090</v>
      </c>
      <c r="B2269" t="s">
        <v>3356</v>
      </c>
      <c r="C2269">
        <v>7.47</v>
      </c>
      <c r="D2269">
        <v>1.9699999999999999E-2</v>
      </c>
      <c r="E2269">
        <v>0.1386</v>
      </c>
      <c r="F2269">
        <v>0.60219999999999996</v>
      </c>
    </row>
    <row r="2270" spans="1:6">
      <c r="A2270" t="s">
        <v>1090</v>
      </c>
      <c r="B2270" t="s">
        <v>3357</v>
      </c>
      <c r="C2270">
        <v>7.47</v>
      </c>
      <c r="D2270">
        <v>1.9699999999999999E-2</v>
      </c>
      <c r="E2270">
        <v>0.1386</v>
      </c>
      <c r="F2270">
        <v>0.60219999999999996</v>
      </c>
    </row>
    <row r="2271" spans="1:6">
      <c r="A2271" t="s">
        <v>1090</v>
      </c>
      <c r="B2271" t="s">
        <v>3358</v>
      </c>
      <c r="C2271">
        <v>7.47</v>
      </c>
      <c r="D2271">
        <v>1.9699999999999999E-2</v>
      </c>
      <c r="E2271">
        <v>0.1386</v>
      </c>
      <c r="F2271">
        <v>0.60219999999999996</v>
      </c>
    </row>
    <row r="2272" spans="1:6">
      <c r="A2272" t="s">
        <v>1090</v>
      </c>
      <c r="B2272" t="s">
        <v>3359</v>
      </c>
      <c r="C2272">
        <v>7.47</v>
      </c>
      <c r="D2272">
        <v>1.9699999999999999E-2</v>
      </c>
      <c r="E2272">
        <v>0.1386</v>
      </c>
      <c r="F2272">
        <v>0.60219999999999996</v>
      </c>
    </row>
    <row r="2273" spans="1:6">
      <c r="A2273" t="s">
        <v>1090</v>
      </c>
      <c r="B2273" t="s">
        <v>3360</v>
      </c>
      <c r="C2273">
        <v>7.47</v>
      </c>
      <c r="D2273">
        <v>1.9699999999999999E-2</v>
      </c>
      <c r="E2273">
        <v>0.1386</v>
      </c>
      <c r="F2273">
        <v>0.60219999999999996</v>
      </c>
    </row>
    <row r="2274" spans="1:6">
      <c r="A2274" t="s">
        <v>1090</v>
      </c>
      <c r="B2274" t="s">
        <v>3361</v>
      </c>
      <c r="C2274">
        <v>7.47</v>
      </c>
      <c r="D2274">
        <v>1.9699999999999999E-2</v>
      </c>
      <c r="E2274">
        <v>0.1386</v>
      </c>
      <c r="F2274">
        <v>0.60219999999999996</v>
      </c>
    </row>
    <row r="2275" spans="1:6">
      <c r="A2275" t="s">
        <v>1090</v>
      </c>
      <c r="B2275" t="s">
        <v>3362</v>
      </c>
      <c r="C2275">
        <v>7.47</v>
      </c>
      <c r="D2275">
        <v>1.9699999999999999E-2</v>
      </c>
      <c r="E2275">
        <v>0.1386</v>
      </c>
      <c r="F2275">
        <v>0.60219999999999996</v>
      </c>
    </row>
    <row r="2276" spans="1:6">
      <c r="A2276" t="s">
        <v>1090</v>
      </c>
      <c r="B2276" t="s">
        <v>3363</v>
      </c>
      <c r="C2276">
        <v>7.47</v>
      </c>
      <c r="D2276">
        <v>1.9699999999999999E-2</v>
      </c>
      <c r="E2276">
        <v>0.1386</v>
      </c>
      <c r="F2276">
        <v>0.60219999999999996</v>
      </c>
    </row>
    <row r="2277" spans="1:6">
      <c r="A2277" t="s">
        <v>1090</v>
      </c>
      <c r="B2277" t="s">
        <v>3364</v>
      </c>
      <c r="C2277">
        <v>7.47</v>
      </c>
      <c r="D2277">
        <v>1.9699999999999999E-2</v>
      </c>
      <c r="E2277">
        <v>0.1386</v>
      </c>
      <c r="F2277">
        <v>0.60219999999999996</v>
      </c>
    </row>
    <row r="2278" spans="1:6">
      <c r="A2278" t="s">
        <v>1090</v>
      </c>
      <c r="B2278" t="s">
        <v>3365</v>
      </c>
      <c r="C2278">
        <v>7.47</v>
      </c>
      <c r="D2278">
        <v>1.9699999999999999E-2</v>
      </c>
      <c r="E2278">
        <v>0.1386</v>
      </c>
      <c r="F2278">
        <v>0.60219999999999996</v>
      </c>
    </row>
    <row r="2279" spans="1:6">
      <c r="A2279" t="s">
        <v>1090</v>
      </c>
      <c r="B2279" t="s">
        <v>3366</v>
      </c>
      <c r="C2279">
        <v>7.47</v>
      </c>
      <c r="D2279">
        <v>1.9699999999999999E-2</v>
      </c>
      <c r="E2279">
        <v>0.1386</v>
      </c>
      <c r="F2279">
        <v>0.60219999999999996</v>
      </c>
    </row>
    <row r="2280" spans="1:6">
      <c r="A2280" t="s">
        <v>1090</v>
      </c>
      <c r="B2280" t="s">
        <v>3367</v>
      </c>
      <c r="C2280">
        <v>7.47</v>
      </c>
      <c r="D2280">
        <v>1.9699999999999999E-2</v>
      </c>
      <c r="E2280">
        <v>0.1386</v>
      </c>
      <c r="F2280">
        <v>0.60219999999999996</v>
      </c>
    </row>
    <row r="2281" spans="1:6">
      <c r="A2281" t="s">
        <v>1090</v>
      </c>
      <c r="B2281" t="s">
        <v>3368</v>
      </c>
      <c r="C2281">
        <v>7.47</v>
      </c>
      <c r="D2281">
        <v>1.9699999999999999E-2</v>
      </c>
      <c r="E2281">
        <v>0.1386</v>
      </c>
      <c r="F2281">
        <v>0.60219999999999996</v>
      </c>
    </row>
    <row r="2282" spans="1:6">
      <c r="A2282" t="s">
        <v>1090</v>
      </c>
      <c r="B2282" t="s">
        <v>3369</v>
      </c>
      <c r="C2282">
        <v>7.47</v>
      </c>
      <c r="D2282">
        <v>1.9699999999999999E-2</v>
      </c>
      <c r="E2282">
        <v>0.1386</v>
      </c>
      <c r="F2282">
        <v>0.60219999999999996</v>
      </c>
    </row>
    <row r="2283" spans="1:6">
      <c r="A2283" t="s">
        <v>1090</v>
      </c>
      <c r="B2283" t="s">
        <v>3370</v>
      </c>
      <c r="C2283">
        <v>7.47</v>
      </c>
      <c r="D2283">
        <v>1.9699999999999999E-2</v>
      </c>
      <c r="E2283">
        <v>0.1386</v>
      </c>
      <c r="F2283">
        <v>0.60219999999999996</v>
      </c>
    </row>
    <row r="2284" spans="1:6">
      <c r="A2284" t="s">
        <v>1090</v>
      </c>
      <c r="B2284" t="s">
        <v>3371</v>
      </c>
      <c r="C2284">
        <v>7.47</v>
      </c>
      <c r="D2284">
        <v>1.9699999999999999E-2</v>
      </c>
      <c r="E2284">
        <v>0.1386</v>
      </c>
      <c r="F2284">
        <v>0.60219999999999996</v>
      </c>
    </row>
    <row r="2285" spans="1:6">
      <c r="A2285" t="s">
        <v>1090</v>
      </c>
      <c r="B2285" t="s">
        <v>3372</v>
      </c>
      <c r="C2285">
        <v>7.47</v>
      </c>
      <c r="D2285">
        <v>1.9699999999999999E-2</v>
      </c>
      <c r="E2285">
        <v>0.1386</v>
      </c>
      <c r="F2285">
        <v>0.60219999999999996</v>
      </c>
    </row>
    <row r="2286" spans="1:6">
      <c r="A2286" t="s">
        <v>1090</v>
      </c>
      <c r="B2286" t="s">
        <v>3373</v>
      </c>
      <c r="C2286">
        <v>7.47</v>
      </c>
      <c r="D2286">
        <v>1.9699999999999999E-2</v>
      </c>
      <c r="E2286">
        <v>0.1386</v>
      </c>
      <c r="F2286">
        <v>0.60219999999999996</v>
      </c>
    </row>
    <row r="2287" spans="1:6">
      <c r="A2287" t="s">
        <v>1090</v>
      </c>
      <c r="B2287" t="s">
        <v>3374</v>
      </c>
      <c r="C2287">
        <v>7.47</v>
      </c>
      <c r="D2287">
        <v>1.9699999999999999E-2</v>
      </c>
      <c r="E2287">
        <v>0.1386</v>
      </c>
      <c r="F2287">
        <v>0.60219999999999996</v>
      </c>
    </row>
    <row r="2288" spans="1:6">
      <c r="A2288" t="s">
        <v>1090</v>
      </c>
      <c r="B2288" t="s">
        <v>3375</v>
      </c>
      <c r="C2288">
        <v>7.47</v>
      </c>
      <c r="D2288">
        <v>1.9699999999999999E-2</v>
      </c>
      <c r="E2288">
        <v>0.1386</v>
      </c>
      <c r="F2288">
        <v>0.60219999999999996</v>
      </c>
    </row>
    <row r="2289" spans="1:6">
      <c r="A2289" t="s">
        <v>1090</v>
      </c>
      <c r="B2289" t="s">
        <v>3376</v>
      </c>
      <c r="C2289">
        <v>7.47</v>
      </c>
      <c r="D2289">
        <v>1.9699999999999999E-2</v>
      </c>
      <c r="E2289">
        <v>0.1386</v>
      </c>
      <c r="F2289">
        <v>0.60219999999999996</v>
      </c>
    </row>
    <row r="2290" spans="1:6">
      <c r="A2290" t="s">
        <v>1090</v>
      </c>
      <c r="B2290" t="s">
        <v>3377</v>
      </c>
      <c r="C2290">
        <v>7.47</v>
      </c>
      <c r="D2290">
        <v>1.9699999999999999E-2</v>
      </c>
      <c r="E2290">
        <v>0.1386</v>
      </c>
      <c r="F2290">
        <v>0.60219999999999996</v>
      </c>
    </row>
    <row r="2291" spans="1:6">
      <c r="A2291" t="s">
        <v>1090</v>
      </c>
      <c r="B2291" t="s">
        <v>3378</v>
      </c>
      <c r="C2291">
        <v>7.47</v>
      </c>
      <c r="D2291">
        <v>1.9699999999999999E-2</v>
      </c>
      <c r="E2291">
        <v>0.1386</v>
      </c>
      <c r="F2291">
        <v>0.60219999999999996</v>
      </c>
    </row>
    <row r="2292" spans="1:6">
      <c r="A2292" t="s">
        <v>1090</v>
      </c>
      <c r="B2292" t="s">
        <v>3379</v>
      </c>
      <c r="C2292">
        <v>7.47</v>
      </c>
      <c r="D2292">
        <v>1.9699999999999999E-2</v>
      </c>
      <c r="E2292">
        <v>0.1386</v>
      </c>
      <c r="F2292">
        <v>0.60219999999999996</v>
      </c>
    </row>
    <row r="2293" spans="1:6">
      <c r="A2293" t="s">
        <v>1090</v>
      </c>
      <c r="B2293" t="s">
        <v>3380</v>
      </c>
      <c r="C2293">
        <v>7.47</v>
      </c>
      <c r="D2293">
        <v>1.9699999999999999E-2</v>
      </c>
      <c r="E2293">
        <v>0.1386</v>
      </c>
      <c r="F2293">
        <v>0.60219999999999996</v>
      </c>
    </row>
    <row r="2294" spans="1:6">
      <c r="A2294" t="s">
        <v>1090</v>
      </c>
      <c r="B2294" t="s">
        <v>3381</v>
      </c>
      <c r="C2294">
        <v>7.47</v>
      </c>
      <c r="D2294">
        <v>1.9699999999999999E-2</v>
      </c>
      <c r="E2294">
        <v>0.1386</v>
      </c>
      <c r="F2294">
        <v>0.60219999999999996</v>
      </c>
    </row>
    <row r="2295" spans="1:6">
      <c r="A2295" t="s">
        <v>1090</v>
      </c>
      <c r="B2295" t="s">
        <v>3382</v>
      </c>
      <c r="C2295">
        <v>7.47</v>
      </c>
      <c r="D2295">
        <v>1.9699999999999999E-2</v>
      </c>
      <c r="E2295">
        <v>0.1386</v>
      </c>
      <c r="F2295">
        <v>0.60219999999999996</v>
      </c>
    </row>
    <row r="2296" spans="1:6">
      <c r="A2296" t="s">
        <v>1090</v>
      </c>
      <c r="B2296" t="s">
        <v>3383</v>
      </c>
      <c r="C2296">
        <v>7.47</v>
      </c>
      <c r="D2296">
        <v>1.9699999999999999E-2</v>
      </c>
      <c r="E2296">
        <v>0.1386</v>
      </c>
      <c r="F2296">
        <v>0.60219999999999996</v>
      </c>
    </row>
    <row r="2297" spans="1:6">
      <c r="A2297" t="s">
        <v>1090</v>
      </c>
      <c r="B2297" t="s">
        <v>3384</v>
      </c>
      <c r="C2297">
        <v>7.47</v>
      </c>
      <c r="D2297">
        <v>1.9699999999999999E-2</v>
      </c>
      <c r="E2297">
        <v>0.1386</v>
      </c>
      <c r="F2297">
        <v>0.60219999999999996</v>
      </c>
    </row>
    <row r="2298" spans="1:6">
      <c r="A2298" t="s">
        <v>1090</v>
      </c>
      <c r="B2298" t="s">
        <v>3385</v>
      </c>
      <c r="C2298">
        <v>7.47</v>
      </c>
      <c r="D2298">
        <v>1.9699999999999999E-2</v>
      </c>
      <c r="E2298">
        <v>0.1386</v>
      </c>
      <c r="F2298">
        <v>0.60219999999999996</v>
      </c>
    </row>
    <row r="2299" spans="1:6">
      <c r="A2299" t="s">
        <v>1090</v>
      </c>
      <c r="B2299" t="s">
        <v>3386</v>
      </c>
      <c r="C2299">
        <v>7.47</v>
      </c>
      <c r="D2299">
        <v>1.9699999999999999E-2</v>
      </c>
      <c r="E2299">
        <v>0.1386</v>
      </c>
      <c r="F2299">
        <v>0.60219999999999996</v>
      </c>
    </row>
    <row r="2300" spans="1:6">
      <c r="A2300" t="s">
        <v>1090</v>
      </c>
      <c r="B2300" t="s">
        <v>3387</v>
      </c>
      <c r="C2300">
        <v>7.47</v>
      </c>
      <c r="D2300">
        <v>1.9699999999999999E-2</v>
      </c>
      <c r="E2300">
        <v>0.1386</v>
      </c>
      <c r="F2300">
        <v>0.60219999999999996</v>
      </c>
    </row>
    <row r="2301" spans="1:6">
      <c r="A2301" t="s">
        <v>1090</v>
      </c>
      <c r="B2301" t="s">
        <v>3388</v>
      </c>
      <c r="C2301">
        <v>7.47</v>
      </c>
      <c r="D2301">
        <v>1.9699999999999999E-2</v>
      </c>
      <c r="E2301">
        <v>0.1386</v>
      </c>
      <c r="F2301">
        <v>0.60219999999999996</v>
      </c>
    </row>
    <row r="2302" spans="1:6">
      <c r="A2302" t="s">
        <v>1090</v>
      </c>
      <c r="B2302" t="s">
        <v>3389</v>
      </c>
      <c r="C2302">
        <v>7.47</v>
      </c>
      <c r="D2302">
        <v>1.9699999999999999E-2</v>
      </c>
      <c r="E2302">
        <v>0.1386</v>
      </c>
      <c r="F2302">
        <v>0.60219999999999996</v>
      </c>
    </row>
    <row r="2303" spans="1:6">
      <c r="A2303" t="s">
        <v>1090</v>
      </c>
      <c r="B2303" t="s">
        <v>3390</v>
      </c>
      <c r="C2303">
        <v>7.47</v>
      </c>
      <c r="D2303">
        <v>1.9699999999999999E-2</v>
      </c>
      <c r="E2303">
        <v>0.1386</v>
      </c>
      <c r="F2303">
        <v>0.60219999999999996</v>
      </c>
    </row>
    <row r="2304" spans="1:6">
      <c r="A2304" t="s">
        <v>1090</v>
      </c>
      <c r="B2304" t="s">
        <v>3391</v>
      </c>
      <c r="C2304">
        <v>7.47</v>
      </c>
      <c r="D2304">
        <v>1.9699999999999999E-2</v>
      </c>
      <c r="E2304">
        <v>0.1386</v>
      </c>
      <c r="F2304">
        <v>0.60219999999999996</v>
      </c>
    </row>
    <row r="2305" spans="1:6">
      <c r="A2305" t="s">
        <v>1090</v>
      </c>
      <c r="B2305" t="s">
        <v>3392</v>
      </c>
      <c r="C2305">
        <v>7.47</v>
      </c>
      <c r="D2305">
        <v>1.9699999999999999E-2</v>
      </c>
      <c r="E2305">
        <v>0.1386</v>
      </c>
      <c r="F2305">
        <v>0.60219999999999996</v>
      </c>
    </row>
    <row r="2306" spans="1:6">
      <c r="A2306" t="s">
        <v>1090</v>
      </c>
      <c r="B2306" t="s">
        <v>3393</v>
      </c>
      <c r="C2306">
        <v>7.47</v>
      </c>
      <c r="D2306">
        <v>1.9699999999999999E-2</v>
      </c>
      <c r="E2306">
        <v>0.1386</v>
      </c>
      <c r="F2306">
        <v>0.60219999999999996</v>
      </c>
    </row>
    <row r="2307" spans="1:6">
      <c r="A2307" t="s">
        <v>1090</v>
      </c>
      <c r="B2307" t="s">
        <v>3394</v>
      </c>
      <c r="C2307">
        <v>7.47</v>
      </c>
      <c r="D2307">
        <v>1.9699999999999999E-2</v>
      </c>
      <c r="E2307">
        <v>0.1386</v>
      </c>
      <c r="F2307">
        <v>0.60219999999999996</v>
      </c>
    </row>
    <row r="2308" spans="1:6">
      <c r="A2308" t="s">
        <v>1090</v>
      </c>
      <c r="B2308" t="s">
        <v>3395</v>
      </c>
      <c r="C2308">
        <v>7.47</v>
      </c>
      <c r="D2308">
        <v>1.9699999999999999E-2</v>
      </c>
      <c r="E2308">
        <v>0.1386</v>
      </c>
      <c r="F2308">
        <v>0.60219999999999996</v>
      </c>
    </row>
    <row r="2309" spans="1:6">
      <c r="A2309" t="s">
        <v>1090</v>
      </c>
      <c r="B2309" t="s">
        <v>3396</v>
      </c>
      <c r="C2309">
        <v>7.47</v>
      </c>
      <c r="D2309">
        <v>1.9699999999999999E-2</v>
      </c>
      <c r="E2309">
        <v>0.1386</v>
      </c>
      <c r="F2309">
        <v>0.60219999999999996</v>
      </c>
    </row>
    <row r="2310" spans="1:6">
      <c r="A2310" t="s">
        <v>1090</v>
      </c>
      <c r="B2310" t="s">
        <v>3397</v>
      </c>
      <c r="C2310">
        <v>7.47</v>
      </c>
      <c r="D2310">
        <v>1.9699999999999999E-2</v>
      </c>
      <c r="E2310">
        <v>0.1386</v>
      </c>
      <c r="F2310">
        <v>0.60219999999999996</v>
      </c>
    </row>
    <row r="2311" spans="1:6">
      <c r="A2311" t="s">
        <v>1090</v>
      </c>
      <c r="B2311" t="s">
        <v>3398</v>
      </c>
      <c r="C2311">
        <v>7.47</v>
      </c>
      <c r="D2311">
        <v>1.9699999999999999E-2</v>
      </c>
      <c r="E2311">
        <v>0.1386</v>
      </c>
      <c r="F2311">
        <v>0.60219999999999996</v>
      </c>
    </row>
    <row r="2312" spans="1:6">
      <c r="A2312" t="s">
        <v>1090</v>
      </c>
      <c r="B2312" t="s">
        <v>3399</v>
      </c>
      <c r="C2312">
        <v>7.47</v>
      </c>
      <c r="D2312">
        <v>1.9699999999999999E-2</v>
      </c>
      <c r="E2312">
        <v>0.1386</v>
      </c>
      <c r="F2312">
        <v>0.60219999999999996</v>
      </c>
    </row>
    <row r="2313" spans="1:6">
      <c r="A2313" t="s">
        <v>1090</v>
      </c>
      <c r="B2313" t="s">
        <v>3400</v>
      </c>
      <c r="C2313">
        <v>7.47</v>
      </c>
      <c r="D2313">
        <v>1.9699999999999999E-2</v>
      </c>
      <c r="E2313">
        <v>0.1386</v>
      </c>
      <c r="F2313">
        <v>0.60219999999999996</v>
      </c>
    </row>
    <row r="2314" spans="1:6">
      <c r="A2314" t="s">
        <v>1090</v>
      </c>
      <c r="B2314" t="s">
        <v>3401</v>
      </c>
      <c r="C2314">
        <v>7.47</v>
      </c>
      <c r="D2314">
        <v>1.9699999999999999E-2</v>
      </c>
      <c r="E2314">
        <v>0.1386</v>
      </c>
      <c r="F2314">
        <v>0.60219999999999996</v>
      </c>
    </row>
    <row r="2315" spans="1:6">
      <c r="A2315" t="s">
        <v>1090</v>
      </c>
      <c r="B2315" t="s">
        <v>3402</v>
      </c>
      <c r="C2315">
        <v>7.47</v>
      </c>
      <c r="D2315">
        <v>1.9699999999999999E-2</v>
      </c>
      <c r="E2315">
        <v>0.1386</v>
      </c>
      <c r="F2315">
        <v>0.60219999999999996</v>
      </c>
    </row>
    <row r="2316" spans="1:6">
      <c r="A2316" t="s">
        <v>1090</v>
      </c>
      <c r="B2316" t="s">
        <v>3403</v>
      </c>
      <c r="C2316">
        <v>7.47</v>
      </c>
      <c r="D2316">
        <v>1.9699999999999999E-2</v>
      </c>
      <c r="E2316">
        <v>0.1386</v>
      </c>
      <c r="F2316">
        <v>0.60219999999999996</v>
      </c>
    </row>
    <row r="2317" spans="1:6">
      <c r="A2317" t="s">
        <v>1090</v>
      </c>
      <c r="B2317" t="s">
        <v>3404</v>
      </c>
      <c r="C2317">
        <v>7.47</v>
      </c>
      <c r="D2317">
        <v>1.9699999999999999E-2</v>
      </c>
      <c r="E2317">
        <v>0.1386</v>
      </c>
      <c r="F2317">
        <v>0.60219999999999996</v>
      </c>
    </row>
    <row r="2318" spans="1:6">
      <c r="A2318" t="s">
        <v>1090</v>
      </c>
      <c r="B2318" t="s">
        <v>3405</v>
      </c>
      <c r="C2318">
        <v>7.47</v>
      </c>
      <c r="D2318">
        <v>1.9699999999999999E-2</v>
      </c>
      <c r="E2318">
        <v>0.1386</v>
      </c>
      <c r="F2318">
        <v>0.60219999999999996</v>
      </c>
    </row>
    <row r="2319" spans="1:6">
      <c r="A2319" t="s">
        <v>1090</v>
      </c>
      <c r="B2319" t="s">
        <v>3406</v>
      </c>
      <c r="C2319">
        <v>7.47</v>
      </c>
      <c r="D2319">
        <v>1.9699999999999999E-2</v>
      </c>
      <c r="E2319">
        <v>0.1386</v>
      </c>
      <c r="F2319">
        <v>0.60219999999999996</v>
      </c>
    </row>
    <row r="2320" spans="1:6">
      <c r="A2320" t="s">
        <v>1090</v>
      </c>
      <c r="B2320" t="s">
        <v>3407</v>
      </c>
      <c r="C2320">
        <v>7.47</v>
      </c>
      <c r="D2320">
        <v>1.9699999999999999E-2</v>
      </c>
      <c r="E2320">
        <v>0.1386</v>
      </c>
      <c r="F2320">
        <v>0.60219999999999996</v>
      </c>
    </row>
    <row r="2321" spans="1:6">
      <c r="A2321" t="s">
        <v>1090</v>
      </c>
      <c r="B2321" t="s">
        <v>3408</v>
      </c>
      <c r="C2321">
        <v>7.47</v>
      </c>
      <c r="D2321">
        <v>1.9699999999999999E-2</v>
      </c>
      <c r="E2321">
        <v>0.1386</v>
      </c>
      <c r="F2321">
        <v>0.60219999999999996</v>
      </c>
    </row>
    <row r="2322" spans="1:6">
      <c r="A2322" t="s">
        <v>1090</v>
      </c>
      <c r="B2322" t="s">
        <v>3409</v>
      </c>
      <c r="C2322">
        <v>7.47</v>
      </c>
      <c r="D2322">
        <v>1.9699999999999999E-2</v>
      </c>
      <c r="E2322">
        <v>0.1386</v>
      </c>
      <c r="F2322">
        <v>0.60219999999999996</v>
      </c>
    </row>
    <row r="2323" spans="1:6">
      <c r="A2323" t="s">
        <v>1090</v>
      </c>
      <c r="B2323" t="s">
        <v>3410</v>
      </c>
      <c r="C2323">
        <v>7.47</v>
      </c>
      <c r="D2323">
        <v>1.9699999999999999E-2</v>
      </c>
      <c r="E2323">
        <v>0.1386</v>
      </c>
      <c r="F2323">
        <v>0.60219999999999996</v>
      </c>
    </row>
    <row r="2324" spans="1:6">
      <c r="A2324" t="s">
        <v>1090</v>
      </c>
      <c r="B2324" t="s">
        <v>3411</v>
      </c>
      <c r="C2324">
        <v>7.47</v>
      </c>
      <c r="D2324">
        <v>1.9699999999999999E-2</v>
      </c>
      <c r="E2324">
        <v>0.1386</v>
      </c>
      <c r="F2324">
        <v>0.60219999999999996</v>
      </c>
    </row>
    <row r="2325" spans="1:6">
      <c r="A2325" t="s">
        <v>1090</v>
      </c>
      <c r="B2325" t="s">
        <v>3412</v>
      </c>
      <c r="C2325">
        <v>7.47</v>
      </c>
      <c r="D2325">
        <v>1.9699999999999999E-2</v>
      </c>
      <c r="E2325">
        <v>0.1386</v>
      </c>
      <c r="F2325">
        <v>0.60219999999999996</v>
      </c>
    </row>
    <row r="2326" spans="1:6">
      <c r="A2326" t="s">
        <v>1090</v>
      </c>
      <c r="B2326" t="s">
        <v>3413</v>
      </c>
      <c r="C2326">
        <v>7.47</v>
      </c>
      <c r="D2326">
        <v>1.9699999999999999E-2</v>
      </c>
      <c r="E2326">
        <v>0.1386</v>
      </c>
      <c r="F2326">
        <v>0.60219999999999996</v>
      </c>
    </row>
    <row r="2327" spans="1:6">
      <c r="A2327" t="s">
        <v>1090</v>
      </c>
      <c r="B2327" t="s">
        <v>3414</v>
      </c>
      <c r="C2327">
        <v>7.47</v>
      </c>
      <c r="D2327">
        <v>1.9699999999999999E-2</v>
      </c>
      <c r="E2327">
        <v>0.1386</v>
      </c>
      <c r="F2327">
        <v>0.60219999999999996</v>
      </c>
    </row>
    <row r="2328" spans="1:6">
      <c r="A2328" t="s">
        <v>1090</v>
      </c>
      <c r="B2328" t="s">
        <v>3415</v>
      </c>
      <c r="C2328">
        <v>7.47</v>
      </c>
      <c r="D2328">
        <v>1.9699999999999999E-2</v>
      </c>
      <c r="E2328">
        <v>0.1386</v>
      </c>
      <c r="F2328">
        <v>0.60219999999999996</v>
      </c>
    </row>
    <row r="2329" spans="1:6">
      <c r="A2329" t="s">
        <v>1090</v>
      </c>
      <c r="B2329" t="s">
        <v>3416</v>
      </c>
      <c r="C2329">
        <v>7.47</v>
      </c>
      <c r="D2329">
        <v>1.9699999999999999E-2</v>
      </c>
      <c r="E2329">
        <v>0.1386</v>
      </c>
      <c r="F2329">
        <v>0.60219999999999996</v>
      </c>
    </row>
    <row r="2330" spans="1:6">
      <c r="A2330" t="s">
        <v>1090</v>
      </c>
      <c r="B2330" t="s">
        <v>3417</v>
      </c>
      <c r="C2330">
        <v>7.47</v>
      </c>
      <c r="D2330">
        <v>1.9699999999999999E-2</v>
      </c>
      <c r="E2330">
        <v>0.1386</v>
      </c>
      <c r="F2330">
        <v>0.60219999999999996</v>
      </c>
    </row>
    <row r="2331" spans="1:6">
      <c r="A2331" t="s">
        <v>1090</v>
      </c>
      <c r="B2331" t="s">
        <v>3418</v>
      </c>
      <c r="C2331">
        <v>7.47</v>
      </c>
      <c r="D2331">
        <v>1.9699999999999999E-2</v>
      </c>
      <c r="E2331">
        <v>0.1386</v>
      </c>
      <c r="F2331">
        <v>0.60219999999999996</v>
      </c>
    </row>
    <row r="2332" spans="1:6">
      <c r="A2332" t="s">
        <v>1090</v>
      </c>
      <c r="B2332" t="s">
        <v>3419</v>
      </c>
      <c r="C2332">
        <v>7.47</v>
      </c>
      <c r="D2332">
        <v>1.9699999999999999E-2</v>
      </c>
      <c r="E2332">
        <v>0.1386</v>
      </c>
      <c r="F2332">
        <v>0.60219999999999996</v>
      </c>
    </row>
    <row r="2333" spans="1:6">
      <c r="A2333" t="s">
        <v>1090</v>
      </c>
      <c r="B2333" t="s">
        <v>3420</v>
      </c>
      <c r="C2333">
        <v>7.47</v>
      </c>
      <c r="D2333">
        <v>1.9699999999999999E-2</v>
      </c>
      <c r="E2333">
        <v>0.1386</v>
      </c>
      <c r="F2333">
        <v>0.60219999999999996</v>
      </c>
    </row>
    <row r="2334" spans="1:6">
      <c r="A2334" t="s">
        <v>1090</v>
      </c>
      <c r="B2334" t="s">
        <v>3421</v>
      </c>
      <c r="C2334">
        <v>7.47</v>
      </c>
      <c r="D2334">
        <v>1.9699999999999999E-2</v>
      </c>
      <c r="E2334">
        <v>0.1386</v>
      </c>
      <c r="F2334">
        <v>0.60219999999999996</v>
      </c>
    </row>
    <row r="2335" spans="1:6">
      <c r="A2335" t="s">
        <v>1090</v>
      </c>
      <c r="B2335" t="s">
        <v>3422</v>
      </c>
      <c r="C2335">
        <v>7.47</v>
      </c>
      <c r="D2335">
        <v>1.9699999999999999E-2</v>
      </c>
      <c r="E2335">
        <v>0.1386</v>
      </c>
      <c r="F2335">
        <v>0.60219999999999996</v>
      </c>
    </row>
    <row r="2336" spans="1:6">
      <c r="A2336" t="s">
        <v>1090</v>
      </c>
      <c r="B2336" t="s">
        <v>3423</v>
      </c>
      <c r="C2336">
        <v>7.47</v>
      </c>
      <c r="D2336">
        <v>1.9699999999999999E-2</v>
      </c>
      <c r="E2336">
        <v>0.1386</v>
      </c>
      <c r="F2336">
        <v>0.60219999999999996</v>
      </c>
    </row>
    <row r="2337" spans="1:6">
      <c r="A2337" t="s">
        <v>1090</v>
      </c>
      <c r="B2337" t="s">
        <v>3424</v>
      </c>
      <c r="C2337">
        <v>7.47</v>
      </c>
      <c r="D2337">
        <v>1.9699999999999999E-2</v>
      </c>
      <c r="E2337">
        <v>0.1386</v>
      </c>
      <c r="F2337">
        <v>0.60219999999999996</v>
      </c>
    </row>
    <row r="2338" spans="1:6">
      <c r="A2338" t="s">
        <v>1090</v>
      </c>
      <c r="B2338" t="s">
        <v>3425</v>
      </c>
      <c r="C2338">
        <v>7.47</v>
      </c>
      <c r="D2338">
        <v>1.9699999999999999E-2</v>
      </c>
      <c r="E2338">
        <v>0.1386</v>
      </c>
      <c r="F2338">
        <v>0.60219999999999996</v>
      </c>
    </row>
    <row r="2339" spans="1:6">
      <c r="A2339" t="s">
        <v>1090</v>
      </c>
      <c r="B2339" t="s">
        <v>3426</v>
      </c>
      <c r="C2339">
        <v>7.47</v>
      </c>
      <c r="D2339">
        <v>1.9699999999999999E-2</v>
      </c>
      <c r="E2339">
        <v>0.1386</v>
      </c>
      <c r="F2339">
        <v>0.60219999999999996</v>
      </c>
    </row>
    <row r="2340" spans="1:6">
      <c r="A2340" t="s">
        <v>1090</v>
      </c>
      <c r="B2340" t="s">
        <v>3427</v>
      </c>
      <c r="C2340">
        <v>7.47</v>
      </c>
      <c r="D2340">
        <v>1.9699999999999999E-2</v>
      </c>
      <c r="E2340">
        <v>0.1386</v>
      </c>
      <c r="F2340">
        <v>0.60219999999999996</v>
      </c>
    </row>
    <row r="2341" spans="1:6">
      <c r="A2341" t="s">
        <v>1090</v>
      </c>
      <c r="B2341" t="s">
        <v>3428</v>
      </c>
      <c r="C2341">
        <v>7.47</v>
      </c>
      <c r="D2341">
        <v>1.9699999999999999E-2</v>
      </c>
      <c r="E2341">
        <v>0.1386</v>
      </c>
      <c r="F2341">
        <v>0.60219999999999996</v>
      </c>
    </row>
    <row r="2342" spans="1:6">
      <c r="A2342" t="s">
        <v>1090</v>
      </c>
      <c r="B2342" t="s">
        <v>3429</v>
      </c>
      <c r="C2342">
        <v>7.47</v>
      </c>
      <c r="D2342">
        <v>1.9699999999999999E-2</v>
      </c>
      <c r="E2342">
        <v>0.1386</v>
      </c>
      <c r="F2342">
        <v>0.60219999999999996</v>
      </c>
    </row>
    <row r="2343" spans="1:6">
      <c r="A2343" t="s">
        <v>1090</v>
      </c>
      <c r="B2343" t="s">
        <v>3430</v>
      </c>
      <c r="C2343">
        <v>7.47</v>
      </c>
      <c r="D2343">
        <v>1.9699999999999999E-2</v>
      </c>
      <c r="E2343">
        <v>0.1386</v>
      </c>
      <c r="F2343">
        <v>0.60219999999999996</v>
      </c>
    </row>
    <row r="2344" spans="1:6">
      <c r="A2344" t="s">
        <v>1090</v>
      </c>
      <c r="B2344" t="s">
        <v>3431</v>
      </c>
      <c r="C2344">
        <v>7.47</v>
      </c>
      <c r="D2344">
        <v>1.9699999999999999E-2</v>
      </c>
      <c r="E2344">
        <v>0.1386</v>
      </c>
      <c r="F2344">
        <v>0.60219999999999996</v>
      </c>
    </row>
    <row r="2345" spans="1:6">
      <c r="A2345" t="s">
        <v>1090</v>
      </c>
      <c r="B2345" t="s">
        <v>3432</v>
      </c>
      <c r="C2345">
        <v>7.47</v>
      </c>
      <c r="D2345">
        <v>1.9699999999999999E-2</v>
      </c>
      <c r="E2345">
        <v>0.1386</v>
      </c>
      <c r="F2345">
        <v>0.60219999999999996</v>
      </c>
    </row>
    <row r="2346" spans="1:6">
      <c r="A2346" t="s">
        <v>1090</v>
      </c>
      <c r="B2346" t="s">
        <v>3433</v>
      </c>
      <c r="C2346">
        <v>7.47</v>
      </c>
      <c r="D2346">
        <v>1.9699999999999999E-2</v>
      </c>
      <c r="E2346">
        <v>0.1386</v>
      </c>
      <c r="F2346">
        <v>0.60219999999999996</v>
      </c>
    </row>
    <row r="2347" spans="1:6">
      <c r="A2347" t="s">
        <v>1090</v>
      </c>
      <c r="B2347" t="s">
        <v>3434</v>
      </c>
      <c r="C2347">
        <v>7.47</v>
      </c>
      <c r="D2347">
        <v>1.9699999999999999E-2</v>
      </c>
      <c r="E2347">
        <v>0.1386</v>
      </c>
      <c r="F2347">
        <v>0.60219999999999996</v>
      </c>
    </row>
    <row r="2348" spans="1:6">
      <c r="A2348" t="s">
        <v>1090</v>
      </c>
      <c r="B2348" t="s">
        <v>3435</v>
      </c>
      <c r="C2348">
        <v>7.47</v>
      </c>
      <c r="D2348">
        <v>1.9699999999999999E-2</v>
      </c>
      <c r="E2348">
        <v>0.1386</v>
      </c>
      <c r="F2348">
        <v>0.60219999999999996</v>
      </c>
    </row>
    <row r="2349" spans="1:6">
      <c r="A2349" t="s">
        <v>1090</v>
      </c>
      <c r="B2349" t="s">
        <v>3436</v>
      </c>
      <c r="C2349">
        <v>7.47</v>
      </c>
      <c r="D2349">
        <v>1.9699999999999999E-2</v>
      </c>
      <c r="E2349">
        <v>0.1386</v>
      </c>
      <c r="F2349">
        <v>0.60219999999999996</v>
      </c>
    </row>
    <row r="2350" spans="1:6">
      <c r="A2350" t="s">
        <v>1090</v>
      </c>
      <c r="B2350" t="s">
        <v>3437</v>
      </c>
      <c r="C2350">
        <v>7.47</v>
      </c>
      <c r="D2350">
        <v>1.9699999999999999E-2</v>
      </c>
      <c r="E2350">
        <v>0.1386</v>
      </c>
      <c r="F2350">
        <v>0.60219999999999996</v>
      </c>
    </row>
    <row r="2351" spans="1:6">
      <c r="A2351" t="s">
        <v>1090</v>
      </c>
      <c r="B2351" t="s">
        <v>3438</v>
      </c>
      <c r="C2351">
        <v>7.47</v>
      </c>
      <c r="D2351">
        <v>1.9699999999999999E-2</v>
      </c>
      <c r="E2351">
        <v>0.1386</v>
      </c>
      <c r="F2351">
        <v>0.60219999999999996</v>
      </c>
    </row>
    <row r="2352" spans="1:6">
      <c r="A2352" t="s">
        <v>1090</v>
      </c>
      <c r="B2352" t="s">
        <v>3439</v>
      </c>
      <c r="C2352">
        <v>7.47</v>
      </c>
      <c r="D2352">
        <v>1.9699999999999999E-2</v>
      </c>
      <c r="E2352">
        <v>0.1386</v>
      </c>
      <c r="F2352">
        <v>0.60219999999999996</v>
      </c>
    </row>
    <row r="2353" spans="1:6">
      <c r="A2353" t="s">
        <v>1090</v>
      </c>
      <c r="B2353" t="s">
        <v>3440</v>
      </c>
      <c r="C2353">
        <v>7.47</v>
      </c>
      <c r="D2353">
        <v>1.9699999999999999E-2</v>
      </c>
      <c r="E2353">
        <v>0.1386</v>
      </c>
      <c r="F2353">
        <v>0.60219999999999996</v>
      </c>
    </row>
    <row r="2354" spans="1:6">
      <c r="A2354" t="s">
        <v>1090</v>
      </c>
      <c r="B2354" t="s">
        <v>3441</v>
      </c>
      <c r="C2354">
        <v>7.47</v>
      </c>
      <c r="D2354">
        <v>1.9699999999999999E-2</v>
      </c>
      <c r="E2354">
        <v>0.1386</v>
      </c>
      <c r="F2354">
        <v>0.60219999999999996</v>
      </c>
    </row>
    <row r="2355" spans="1:6">
      <c r="A2355" t="s">
        <v>1090</v>
      </c>
      <c r="B2355" t="s">
        <v>3442</v>
      </c>
      <c r="C2355">
        <v>7.47</v>
      </c>
      <c r="D2355">
        <v>1.9699999999999999E-2</v>
      </c>
      <c r="E2355">
        <v>0.1386</v>
      </c>
      <c r="F2355">
        <v>0.60219999999999996</v>
      </c>
    </row>
    <row r="2356" spans="1:6">
      <c r="A2356" t="s">
        <v>1090</v>
      </c>
      <c r="B2356" t="s">
        <v>3443</v>
      </c>
      <c r="C2356">
        <v>7.47</v>
      </c>
      <c r="D2356">
        <v>1.9699999999999999E-2</v>
      </c>
      <c r="E2356">
        <v>0.1386</v>
      </c>
      <c r="F2356">
        <v>0.60219999999999996</v>
      </c>
    </row>
    <row r="2357" spans="1:6">
      <c r="A2357" t="s">
        <v>1090</v>
      </c>
      <c r="B2357" t="s">
        <v>3444</v>
      </c>
      <c r="C2357">
        <v>7.47</v>
      </c>
      <c r="D2357">
        <v>1.9699999999999999E-2</v>
      </c>
      <c r="E2357">
        <v>0.1386</v>
      </c>
      <c r="F2357">
        <v>0.60219999999999996</v>
      </c>
    </row>
    <row r="2358" spans="1:6">
      <c r="A2358" t="s">
        <v>1090</v>
      </c>
      <c r="B2358" t="s">
        <v>3445</v>
      </c>
      <c r="C2358">
        <v>7.47</v>
      </c>
      <c r="D2358">
        <v>1.9699999999999999E-2</v>
      </c>
      <c r="E2358">
        <v>0.1386</v>
      </c>
      <c r="F2358">
        <v>0.60219999999999996</v>
      </c>
    </row>
    <row r="2359" spans="1:6">
      <c r="A2359" t="s">
        <v>1090</v>
      </c>
      <c r="B2359" t="s">
        <v>3446</v>
      </c>
      <c r="C2359">
        <v>7.47</v>
      </c>
      <c r="D2359">
        <v>1.9699999999999999E-2</v>
      </c>
      <c r="E2359">
        <v>0.1386</v>
      </c>
      <c r="F2359">
        <v>0.60219999999999996</v>
      </c>
    </row>
    <row r="2360" spans="1:6">
      <c r="A2360" t="s">
        <v>1090</v>
      </c>
      <c r="B2360" t="s">
        <v>3447</v>
      </c>
      <c r="C2360">
        <v>7.47</v>
      </c>
      <c r="D2360">
        <v>1.9699999999999999E-2</v>
      </c>
      <c r="E2360">
        <v>0.1386</v>
      </c>
      <c r="F2360">
        <v>0.60219999999999996</v>
      </c>
    </row>
    <row r="2361" spans="1:6">
      <c r="A2361" t="s">
        <v>1090</v>
      </c>
      <c r="B2361" t="s">
        <v>3448</v>
      </c>
      <c r="C2361">
        <v>7.47</v>
      </c>
      <c r="D2361">
        <v>1.9699999999999999E-2</v>
      </c>
      <c r="E2361">
        <v>0.1386</v>
      </c>
      <c r="F2361">
        <v>0.60219999999999996</v>
      </c>
    </row>
    <row r="2362" spans="1:6">
      <c r="A2362" t="s">
        <v>1090</v>
      </c>
      <c r="B2362" t="s">
        <v>3449</v>
      </c>
      <c r="C2362">
        <v>7.47</v>
      </c>
      <c r="D2362">
        <v>1.9699999999999999E-2</v>
      </c>
      <c r="E2362">
        <v>0.1386</v>
      </c>
      <c r="F2362">
        <v>0.60219999999999996</v>
      </c>
    </row>
    <row r="2363" spans="1:6">
      <c r="A2363" t="s">
        <v>1090</v>
      </c>
      <c r="B2363" t="s">
        <v>3450</v>
      </c>
      <c r="C2363">
        <v>7.47</v>
      </c>
      <c r="D2363">
        <v>1.9699999999999999E-2</v>
      </c>
      <c r="E2363">
        <v>0.1386</v>
      </c>
      <c r="F2363">
        <v>0.60219999999999996</v>
      </c>
    </row>
    <row r="2364" spans="1:6">
      <c r="A2364" t="s">
        <v>1090</v>
      </c>
      <c r="B2364" t="s">
        <v>3451</v>
      </c>
      <c r="C2364">
        <v>7.47</v>
      </c>
      <c r="D2364">
        <v>1.9699999999999999E-2</v>
      </c>
      <c r="E2364">
        <v>0.1386</v>
      </c>
      <c r="F2364">
        <v>0.60219999999999996</v>
      </c>
    </row>
    <row r="2365" spans="1:6">
      <c r="A2365" t="s">
        <v>1090</v>
      </c>
      <c r="B2365" t="s">
        <v>3452</v>
      </c>
      <c r="C2365">
        <v>7.47</v>
      </c>
      <c r="D2365">
        <v>1.9699999999999999E-2</v>
      </c>
      <c r="E2365">
        <v>0.1386</v>
      </c>
      <c r="F2365">
        <v>0.60219999999999996</v>
      </c>
    </row>
    <row r="2366" spans="1:6">
      <c r="A2366" t="s">
        <v>1090</v>
      </c>
      <c r="B2366" t="s">
        <v>3453</v>
      </c>
      <c r="C2366">
        <v>7.47</v>
      </c>
      <c r="D2366">
        <v>1.9699999999999999E-2</v>
      </c>
      <c r="E2366">
        <v>0.1386</v>
      </c>
      <c r="F2366">
        <v>0.60219999999999996</v>
      </c>
    </row>
    <row r="2367" spans="1:6">
      <c r="A2367" t="s">
        <v>1090</v>
      </c>
      <c r="B2367" t="s">
        <v>3454</v>
      </c>
      <c r="C2367">
        <v>7.47</v>
      </c>
      <c r="D2367">
        <v>1.9699999999999999E-2</v>
      </c>
      <c r="E2367">
        <v>0.1386</v>
      </c>
      <c r="F2367">
        <v>0.60219999999999996</v>
      </c>
    </row>
    <row r="2368" spans="1:6">
      <c r="A2368" t="s">
        <v>1090</v>
      </c>
      <c r="B2368" t="s">
        <v>3455</v>
      </c>
      <c r="C2368">
        <v>7.47</v>
      </c>
      <c r="D2368">
        <v>1.9699999999999999E-2</v>
      </c>
      <c r="E2368">
        <v>0.1386</v>
      </c>
      <c r="F2368">
        <v>0.60219999999999996</v>
      </c>
    </row>
    <row r="2369" spans="1:6">
      <c r="A2369" t="s">
        <v>1090</v>
      </c>
      <c r="B2369" t="s">
        <v>3456</v>
      </c>
      <c r="C2369">
        <v>7.47</v>
      </c>
      <c r="D2369">
        <v>1.9699999999999999E-2</v>
      </c>
      <c r="E2369">
        <v>0.1386</v>
      </c>
      <c r="F2369">
        <v>0.60219999999999996</v>
      </c>
    </row>
    <row r="2370" spans="1:6">
      <c r="A2370" t="s">
        <v>1090</v>
      </c>
      <c r="B2370" t="s">
        <v>3457</v>
      </c>
      <c r="C2370">
        <v>7.47</v>
      </c>
      <c r="D2370">
        <v>1.9699999999999999E-2</v>
      </c>
      <c r="E2370">
        <v>0.1386</v>
      </c>
      <c r="F2370">
        <v>0.60219999999999996</v>
      </c>
    </row>
    <row r="2371" spans="1:6">
      <c r="A2371" t="s">
        <v>1090</v>
      </c>
      <c r="B2371" t="s">
        <v>3458</v>
      </c>
      <c r="C2371">
        <v>7.47</v>
      </c>
      <c r="D2371">
        <v>1.9699999999999999E-2</v>
      </c>
      <c r="E2371">
        <v>0.1386</v>
      </c>
      <c r="F2371">
        <v>0.60219999999999996</v>
      </c>
    </row>
    <row r="2372" spans="1:6">
      <c r="A2372" t="s">
        <v>1090</v>
      </c>
      <c r="B2372" t="s">
        <v>3459</v>
      </c>
      <c r="C2372">
        <v>7.47</v>
      </c>
      <c r="D2372">
        <v>1.9699999999999999E-2</v>
      </c>
      <c r="E2372">
        <v>0.1386</v>
      </c>
      <c r="F2372">
        <v>0.60219999999999996</v>
      </c>
    </row>
    <row r="2373" spans="1:6">
      <c r="A2373" t="s">
        <v>1090</v>
      </c>
      <c r="B2373" t="s">
        <v>3460</v>
      </c>
      <c r="C2373">
        <v>7.47</v>
      </c>
      <c r="D2373">
        <v>1.9699999999999999E-2</v>
      </c>
      <c r="E2373">
        <v>0.1386</v>
      </c>
      <c r="F2373">
        <v>0.60219999999999996</v>
      </c>
    </row>
    <row r="2374" spans="1:6">
      <c r="A2374" t="s">
        <v>1090</v>
      </c>
      <c r="B2374" t="s">
        <v>3461</v>
      </c>
      <c r="C2374">
        <v>7.47</v>
      </c>
      <c r="D2374">
        <v>1.9699999999999999E-2</v>
      </c>
      <c r="E2374">
        <v>0.1386</v>
      </c>
      <c r="F2374">
        <v>0.60219999999999996</v>
      </c>
    </row>
    <row r="2375" spans="1:6">
      <c r="A2375" t="s">
        <v>1090</v>
      </c>
      <c r="B2375" t="s">
        <v>3462</v>
      </c>
      <c r="C2375">
        <v>7.47</v>
      </c>
      <c r="D2375">
        <v>1.9699999999999999E-2</v>
      </c>
      <c r="E2375">
        <v>0.1386</v>
      </c>
      <c r="F2375">
        <v>0.60219999999999996</v>
      </c>
    </row>
    <row r="2376" spans="1:6">
      <c r="A2376" t="s">
        <v>1090</v>
      </c>
      <c r="B2376" t="s">
        <v>3463</v>
      </c>
      <c r="C2376">
        <v>7.47</v>
      </c>
      <c r="D2376">
        <v>1.9699999999999999E-2</v>
      </c>
      <c r="E2376">
        <v>0.1386</v>
      </c>
      <c r="F2376">
        <v>0.60219999999999996</v>
      </c>
    </row>
    <row r="2377" spans="1:6">
      <c r="A2377" t="s">
        <v>1090</v>
      </c>
      <c r="B2377" t="s">
        <v>3464</v>
      </c>
      <c r="C2377">
        <v>7.47</v>
      </c>
      <c r="D2377">
        <v>1.9699999999999999E-2</v>
      </c>
      <c r="E2377">
        <v>0.1386</v>
      </c>
      <c r="F2377">
        <v>0.60219999999999996</v>
      </c>
    </row>
    <row r="2378" spans="1:6">
      <c r="A2378" t="s">
        <v>1090</v>
      </c>
      <c r="B2378" t="s">
        <v>3465</v>
      </c>
      <c r="C2378">
        <v>7.47</v>
      </c>
      <c r="D2378">
        <v>1.9699999999999999E-2</v>
      </c>
      <c r="E2378">
        <v>0.1386</v>
      </c>
      <c r="F2378">
        <v>0.60219999999999996</v>
      </c>
    </row>
    <row r="2379" spans="1:6">
      <c r="A2379" t="s">
        <v>1090</v>
      </c>
      <c r="B2379" t="s">
        <v>3466</v>
      </c>
      <c r="C2379">
        <v>7.47</v>
      </c>
      <c r="D2379">
        <v>1.9699999999999999E-2</v>
      </c>
      <c r="E2379">
        <v>0.1386</v>
      </c>
      <c r="F2379">
        <v>0.60219999999999996</v>
      </c>
    </row>
    <row r="2380" spans="1:6">
      <c r="A2380" t="s">
        <v>1090</v>
      </c>
      <c r="B2380" t="s">
        <v>3467</v>
      </c>
      <c r="C2380">
        <v>7.47</v>
      </c>
      <c r="D2380">
        <v>1.9699999999999999E-2</v>
      </c>
      <c r="E2380">
        <v>0.1386</v>
      </c>
      <c r="F2380">
        <v>0.60219999999999996</v>
      </c>
    </row>
    <row r="2381" spans="1:6">
      <c r="A2381" t="s">
        <v>1090</v>
      </c>
      <c r="B2381" t="s">
        <v>3468</v>
      </c>
      <c r="C2381">
        <v>7.47</v>
      </c>
      <c r="D2381">
        <v>1.9699999999999999E-2</v>
      </c>
      <c r="E2381">
        <v>0.1386</v>
      </c>
      <c r="F2381">
        <v>0.60219999999999996</v>
      </c>
    </row>
    <row r="2382" spans="1:6">
      <c r="A2382" t="s">
        <v>1090</v>
      </c>
      <c r="B2382" t="s">
        <v>3469</v>
      </c>
      <c r="C2382">
        <v>7.47</v>
      </c>
      <c r="D2382">
        <v>1.9699999999999999E-2</v>
      </c>
      <c r="E2382">
        <v>0.1386</v>
      </c>
      <c r="F2382">
        <v>0.60219999999999996</v>
      </c>
    </row>
    <row r="2383" spans="1:6">
      <c r="A2383" t="s">
        <v>1090</v>
      </c>
      <c r="B2383" t="s">
        <v>3470</v>
      </c>
      <c r="C2383">
        <v>7.47</v>
      </c>
      <c r="D2383">
        <v>1.9699999999999999E-2</v>
      </c>
      <c r="E2383">
        <v>0.1386</v>
      </c>
      <c r="F2383">
        <v>0.60219999999999996</v>
      </c>
    </row>
    <row r="2384" spans="1:6">
      <c r="A2384" t="s">
        <v>1090</v>
      </c>
      <c r="B2384" t="s">
        <v>3471</v>
      </c>
      <c r="C2384">
        <v>7.47</v>
      </c>
      <c r="D2384">
        <v>1.9699999999999999E-2</v>
      </c>
      <c r="E2384">
        <v>0.1386</v>
      </c>
      <c r="F2384">
        <v>0.60219999999999996</v>
      </c>
    </row>
    <row r="2385" spans="1:6">
      <c r="A2385" t="s">
        <v>1090</v>
      </c>
      <c r="B2385" t="s">
        <v>3472</v>
      </c>
      <c r="C2385">
        <v>7.47</v>
      </c>
      <c r="D2385">
        <v>1.9699999999999999E-2</v>
      </c>
      <c r="E2385">
        <v>0.1386</v>
      </c>
      <c r="F2385">
        <v>0.60219999999999996</v>
      </c>
    </row>
    <row r="2386" spans="1:6">
      <c r="A2386" t="s">
        <v>1090</v>
      </c>
      <c r="B2386" t="s">
        <v>3473</v>
      </c>
      <c r="C2386">
        <v>7.47</v>
      </c>
      <c r="D2386">
        <v>1.9699999999999999E-2</v>
      </c>
      <c r="E2386">
        <v>0.1386</v>
      </c>
      <c r="F2386">
        <v>0.60219999999999996</v>
      </c>
    </row>
    <row r="2387" spans="1:6">
      <c r="A2387" t="s">
        <v>1090</v>
      </c>
      <c r="B2387" t="s">
        <v>3474</v>
      </c>
      <c r="C2387">
        <v>7.47</v>
      </c>
      <c r="D2387">
        <v>1.9699999999999999E-2</v>
      </c>
      <c r="E2387">
        <v>0.1386</v>
      </c>
      <c r="F2387">
        <v>0.60219999999999996</v>
      </c>
    </row>
    <row r="2388" spans="1:6">
      <c r="A2388" t="s">
        <v>1090</v>
      </c>
      <c r="B2388" t="s">
        <v>3475</v>
      </c>
      <c r="C2388">
        <v>7.47</v>
      </c>
      <c r="D2388">
        <v>1.9699999999999999E-2</v>
      </c>
      <c r="E2388">
        <v>0.1386</v>
      </c>
      <c r="F2388">
        <v>0.60219999999999996</v>
      </c>
    </row>
    <row r="2389" spans="1:6">
      <c r="A2389" t="s">
        <v>1090</v>
      </c>
      <c r="B2389" t="s">
        <v>3476</v>
      </c>
      <c r="C2389">
        <v>7.47</v>
      </c>
      <c r="D2389">
        <v>1.9699999999999999E-2</v>
      </c>
      <c r="E2389">
        <v>0.1386</v>
      </c>
      <c r="F2389">
        <v>0.60219999999999996</v>
      </c>
    </row>
    <row r="2390" spans="1:6">
      <c r="A2390" t="s">
        <v>1090</v>
      </c>
      <c r="B2390" t="s">
        <v>3477</v>
      </c>
      <c r="C2390">
        <v>7.47</v>
      </c>
      <c r="D2390">
        <v>1.9699999999999999E-2</v>
      </c>
      <c r="E2390">
        <v>0.1386</v>
      </c>
      <c r="F2390">
        <v>0.60219999999999996</v>
      </c>
    </row>
    <row r="2391" spans="1:6">
      <c r="A2391" t="s">
        <v>1090</v>
      </c>
      <c r="B2391" t="s">
        <v>3478</v>
      </c>
      <c r="C2391">
        <v>7.47</v>
      </c>
      <c r="D2391">
        <v>1.9699999999999999E-2</v>
      </c>
      <c r="E2391">
        <v>0.1386</v>
      </c>
      <c r="F2391">
        <v>0.60219999999999996</v>
      </c>
    </row>
    <row r="2392" spans="1:6">
      <c r="A2392" t="s">
        <v>1090</v>
      </c>
      <c r="B2392" t="s">
        <v>3479</v>
      </c>
      <c r="C2392">
        <v>7.47</v>
      </c>
      <c r="D2392">
        <v>1.9699999999999999E-2</v>
      </c>
      <c r="E2392">
        <v>0.1386</v>
      </c>
      <c r="F2392">
        <v>0.60219999999999996</v>
      </c>
    </row>
    <row r="2393" spans="1:6">
      <c r="A2393" t="s">
        <v>1090</v>
      </c>
      <c r="B2393" t="s">
        <v>3480</v>
      </c>
      <c r="C2393">
        <v>7.47</v>
      </c>
      <c r="D2393">
        <v>1.9699999999999999E-2</v>
      </c>
      <c r="E2393">
        <v>0.1386</v>
      </c>
      <c r="F2393">
        <v>0.60219999999999996</v>
      </c>
    </row>
    <row r="2394" spans="1:6">
      <c r="A2394" t="s">
        <v>1090</v>
      </c>
      <c r="B2394" t="s">
        <v>3481</v>
      </c>
      <c r="C2394">
        <v>7.47</v>
      </c>
      <c r="D2394">
        <v>1.9699999999999999E-2</v>
      </c>
      <c r="E2394">
        <v>0.1386</v>
      </c>
      <c r="F2394">
        <v>0.60219999999999996</v>
      </c>
    </row>
    <row r="2395" spans="1:6">
      <c r="A2395" t="s">
        <v>1090</v>
      </c>
      <c r="B2395" t="s">
        <v>3482</v>
      </c>
      <c r="C2395">
        <v>7.47</v>
      </c>
      <c r="D2395">
        <v>1.9699999999999999E-2</v>
      </c>
      <c r="E2395">
        <v>0.1386</v>
      </c>
      <c r="F2395">
        <v>0.60219999999999996</v>
      </c>
    </row>
    <row r="2396" spans="1:6">
      <c r="A2396" t="s">
        <v>1090</v>
      </c>
      <c r="B2396" t="s">
        <v>3483</v>
      </c>
      <c r="C2396">
        <v>7.47</v>
      </c>
      <c r="D2396">
        <v>1.9699999999999999E-2</v>
      </c>
      <c r="E2396">
        <v>0.1386</v>
      </c>
      <c r="F2396">
        <v>0.60219999999999996</v>
      </c>
    </row>
    <row r="2397" spans="1:6">
      <c r="A2397" t="s">
        <v>1090</v>
      </c>
      <c r="B2397" t="s">
        <v>3484</v>
      </c>
      <c r="C2397">
        <v>7.47</v>
      </c>
      <c r="D2397">
        <v>1.9699999999999999E-2</v>
      </c>
      <c r="E2397">
        <v>0.1386</v>
      </c>
      <c r="F2397">
        <v>0.60219999999999996</v>
      </c>
    </row>
    <row r="2398" spans="1:6">
      <c r="A2398" t="s">
        <v>1090</v>
      </c>
      <c r="B2398" t="s">
        <v>3485</v>
      </c>
      <c r="C2398">
        <v>7.47</v>
      </c>
      <c r="D2398">
        <v>1.9699999999999999E-2</v>
      </c>
      <c r="E2398">
        <v>0.1386</v>
      </c>
      <c r="F2398">
        <v>0.60219999999999996</v>
      </c>
    </row>
    <row r="2399" spans="1:6">
      <c r="A2399" t="s">
        <v>1090</v>
      </c>
      <c r="B2399" t="s">
        <v>3486</v>
      </c>
      <c r="C2399">
        <v>7.47</v>
      </c>
      <c r="D2399">
        <v>1.9699999999999999E-2</v>
      </c>
      <c r="E2399">
        <v>0.1386</v>
      </c>
      <c r="F2399">
        <v>0.60219999999999996</v>
      </c>
    </row>
    <row r="2400" spans="1:6">
      <c r="A2400" t="s">
        <v>1090</v>
      </c>
      <c r="B2400" t="s">
        <v>3487</v>
      </c>
      <c r="C2400">
        <v>7.47</v>
      </c>
      <c r="D2400">
        <v>1.9699999999999999E-2</v>
      </c>
      <c r="E2400">
        <v>0.1386</v>
      </c>
      <c r="F2400">
        <v>0.60219999999999996</v>
      </c>
    </row>
    <row r="2401" spans="1:6">
      <c r="A2401" t="s">
        <v>1090</v>
      </c>
      <c r="B2401" t="s">
        <v>3488</v>
      </c>
      <c r="C2401">
        <v>7.47</v>
      </c>
      <c r="D2401">
        <v>1.9699999999999999E-2</v>
      </c>
      <c r="E2401">
        <v>0.1386</v>
      </c>
      <c r="F2401">
        <v>0.60219999999999996</v>
      </c>
    </row>
    <row r="2402" spans="1:6">
      <c r="A2402" t="s">
        <v>1090</v>
      </c>
      <c r="B2402" t="s">
        <v>3489</v>
      </c>
      <c r="C2402">
        <v>7.47</v>
      </c>
      <c r="D2402">
        <v>1.9699999999999999E-2</v>
      </c>
      <c r="E2402">
        <v>0.1386</v>
      </c>
      <c r="F2402">
        <v>0.60219999999999996</v>
      </c>
    </row>
    <row r="2403" spans="1:6">
      <c r="A2403" t="s">
        <v>1090</v>
      </c>
      <c r="B2403" t="s">
        <v>3490</v>
      </c>
      <c r="C2403">
        <v>7.47</v>
      </c>
      <c r="D2403">
        <v>1.9699999999999999E-2</v>
      </c>
      <c r="E2403">
        <v>0.1386</v>
      </c>
      <c r="F2403">
        <v>0.60219999999999996</v>
      </c>
    </row>
    <row r="2404" spans="1:6">
      <c r="A2404" t="s">
        <v>1090</v>
      </c>
      <c r="B2404" t="s">
        <v>3491</v>
      </c>
      <c r="C2404">
        <v>7.47</v>
      </c>
      <c r="D2404">
        <v>1.9699999999999999E-2</v>
      </c>
      <c r="E2404">
        <v>0.1386</v>
      </c>
      <c r="F2404">
        <v>0.60219999999999996</v>
      </c>
    </row>
    <row r="2405" spans="1:6">
      <c r="A2405" t="s">
        <v>1090</v>
      </c>
      <c r="B2405" t="s">
        <v>3492</v>
      </c>
      <c r="C2405">
        <v>7.47</v>
      </c>
      <c r="D2405">
        <v>1.9699999999999999E-2</v>
      </c>
      <c r="E2405">
        <v>0.1386</v>
      </c>
      <c r="F2405">
        <v>0.60219999999999996</v>
      </c>
    </row>
    <row r="2406" spans="1:6">
      <c r="A2406" t="s">
        <v>1090</v>
      </c>
      <c r="B2406" t="s">
        <v>3493</v>
      </c>
      <c r="C2406">
        <v>7.47</v>
      </c>
      <c r="D2406">
        <v>1.9699999999999999E-2</v>
      </c>
      <c r="E2406">
        <v>0.1386</v>
      </c>
      <c r="F2406">
        <v>0.60219999999999996</v>
      </c>
    </row>
    <row r="2407" spans="1:6">
      <c r="A2407" t="s">
        <v>1090</v>
      </c>
      <c r="B2407" t="s">
        <v>3494</v>
      </c>
      <c r="C2407">
        <v>7.47</v>
      </c>
      <c r="D2407">
        <v>1.9699999999999999E-2</v>
      </c>
      <c r="E2407">
        <v>0.1386</v>
      </c>
      <c r="F2407">
        <v>0.60219999999999996</v>
      </c>
    </row>
    <row r="2408" spans="1:6">
      <c r="A2408" t="s">
        <v>1090</v>
      </c>
      <c r="B2408" t="s">
        <v>3495</v>
      </c>
      <c r="C2408">
        <v>7.47</v>
      </c>
      <c r="D2408">
        <v>1.9699999999999999E-2</v>
      </c>
      <c r="E2408">
        <v>0.1386</v>
      </c>
      <c r="F2408">
        <v>0.60219999999999996</v>
      </c>
    </row>
    <row r="2409" spans="1:6">
      <c r="A2409" t="s">
        <v>1090</v>
      </c>
      <c r="B2409" t="s">
        <v>3496</v>
      </c>
      <c r="C2409">
        <v>7.47</v>
      </c>
      <c r="D2409">
        <v>1.9699999999999999E-2</v>
      </c>
      <c r="E2409">
        <v>0.1386</v>
      </c>
      <c r="F2409">
        <v>0.60219999999999996</v>
      </c>
    </row>
    <row r="2410" spans="1:6">
      <c r="A2410" t="s">
        <v>1090</v>
      </c>
      <c r="B2410" t="s">
        <v>3497</v>
      </c>
      <c r="C2410">
        <v>7.47</v>
      </c>
      <c r="D2410">
        <v>1.9699999999999999E-2</v>
      </c>
      <c r="E2410">
        <v>0.1386</v>
      </c>
      <c r="F2410">
        <v>0.60219999999999996</v>
      </c>
    </row>
    <row r="2411" spans="1:6">
      <c r="A2411" t="s">
        <v>1090</v>
      </c>
      <c r="B2411" t="s">
        <v>3498</v>
      </c>
      <c r="C2411">
        <v>7.47</v>
      </c>
      <c r="D2411">
        <v>1.9699999999999999E-2</v>
      </c>
      <c r="E2411">
        <v>0.1386</v>
      </c>
      <c r="F2411">
        <v>0.60219999999999996</v>
      </c>
    </row>
    <row r="2412" spans="1:6">
      <c r="A2412" t="s">
        <v>1090</v>
      </c>
      <c r="B2412" t="s">
        <v>3499</v>
      </c>
      <c r="C2412">
        <v>7.47</v>
      </c>
      <c r="D2412">
        <v>1.9699999999999999E-2</v>
      </c>
      <c r="E2412">
        <v>0.1386</v>
      </c>
      <c r="F2412">
        <v>0.60219999999999996</v>
      </c>
    </row>
    <row r="2413" spans="1:6">
      <c r="A2413" t="s">
        <v>1090</v>
      </c>
      <c r="B2413" t="s">
        <v>3500</v>
      </c>
      <c r="C2413">
        <v>7.47</v>
      </c>
      <c r="D2413">
        <v>1.9699999999999999E-2</v>
      </c>
      <c r="E2413">
        <v>0.1386</v>
      </c>
      <c r="F2413">
        <v>0.60219999999999996</v>
      </c>
    </row>
    <row r="2414" spans="1:6">
      <c r="A2414" t="s">
        <v>1090</v>
      </c>
      <c r="B2414" t="s">
        <v>3501</v>
      </c>
      <c r="C2414">
        <v>7.47</v>
      </c>
      <c r="D2414">
        <v>1.9699999999999999E-2</v>
      </c>
      <c r="E2414">
        <v>0.1386</v>
      </c>
      <c r="F2414">
        <v>0.60219999999999996</v>
      </c>
    </row>
    <row r="2415" spans="1:6">
      <c r="A2415" t="s">
        <v>1090</v>
      </c>
      <c r="B2415" t="s">
        <v>3502</v>
      </c>
      <c r="C2415">
        <v>7.47</v>
      </c>
      <c r="D2415">
        <v>1.9699999999999999E-2</v>
      </c>
      <c r="E2415">
        <v>0.1386</v>
      </c>
      <c r="F2415">
        <v>0.60219999999999996</v>
      </c>
    </row>
    <row r="2416" spans="1:6">
      <c r="A2416" t="s">
        <v>1090</v>
      </c>
      <c r="B2416" t="s">
        <v>3503</v>
      </c>
      <c r="C2416">
        <v>7.47</v>
      </c>
      <c r="D2416">
        <v>1.9699999999999999E-2</v>
      </c>
      <c r="E2416">
        <v>0.1386</v>
      </c>
      <c r="F2416">
        <v>0.60219999999999996</v>
      </c>
    </row>
    <row r="2417" spans="1:6">
      <c r="A2417" t="s">
        <v>1090</v>
      </c>
      <c r="B2417" t="s">
        <v>3504</v>
      </c>
      <c r="C2417">
        <v>7.47</v>
      </c>
      <c r="D2417">
        <v>1.9699999999999999E-2</v>
      </c>
      <c r="E2417">
        <v>0.1386</v>
      </c>
      <c r="F2417">
        <v>0.60219999999999996</v>
      </c>
    </row>
    <row r="2418" spans="1:6">
      <c r="A2418" t="s">
        <v>1090</v>
      </c>
      <c r="B2418" t="s">
        <v>3505</v>
      </c>
      <c r="C2418">
        <v>7.47</v>
      </c>
      <c r="D2418">
        <v>1.9699999999999999E-2</v>
      </c>
      <c r="E2418">
        <v>0.1386</v>
      </c>
      <c r="F2418">
        <v>0.60219999999999996</v>
      </c>
    </row>
    <row r="2419" spans="1:6">
      <c r="A2419" t="s">
        <v>1090</v>
      </c>
      <c r="B2419" t="s">
        <v>3506</v>
      </c>
      <c r="C2419">
        <v>7.47</v>
      </c>
      <c r="D2419">
        <v>1.9699999999999999E-2</v>
      </c>
      <c r="E2419">
        <v>0.1386</v>
      </c>
      <c r="F2419">
        <v>0.60219999999999996</v>
      </c>
    </row>
    <row r="2420" spans="1:6">
      <c r="A2420" t="s">
        <v>1090</v>
      </c>
      <c r="B2420" t="s">
        <v>3507</v>
      </c>
      <c r="C2420">
        <v>7.47</v>
      </c>
      <c r="D2420">
        <v>1.9699999999999999E-2</v>
      </c>
      <c r="E2420">
        <v>0.1386</v>
      </c>
      <c r="F2420">
        <v>0.60219999999999996</v>
      </c>
    </row>
    <row r="2421" spans="1:6">
      <c r="A2421" t="s">
        <v>1090</v>
      </c>
      <c r="B2421" t="s">
        <v>3508</v>
      </c>
      <c r="C2421">
        <v>7.47</v>
      </c>
      <c r="D2421">
        <v>1.9699999999999999E-2</v>
      </c>
      <c r="E2421">
        <v>0.1386</v>
      </c>
      <c r="F2421">
        <v>0.60219999999999996</v>
      </c>
    </row>
    <row r="2422" spans="1:6">
      <c r="A2422" t="s">
        <v>1090</v>
      </c>
      <c r="B2422" t="s">
        <v>3509</v>
      </c>
      <c r="C2422">
        <v>7.47</v>
      </c>
      <c r="D2422">
        <v>1.9699999999999999E-2</v>
      </c>
      <c r="E2422">
        <v>0.1386</v>
      </c>
      <c r="F2422">
        <v>0.60219999999999996</v>
      </c>
    </row>
    <row r="2423" spans="1:6">
      <c r="A2423" t="s">
        <v>1090</v>
      </c>
      <c r="B2423" t="s">
        <v>3510</v>
      </c>
      <c r="C2423">
        <v>7.47</v>
      </c>
      <c r="D2423">
        <v>1.9699999999999999E-2</v>
      </c>
      <c r="E2423">
        <v>0.1386</v>
      </c>
      <c r="F2423">
        <v>0.60219999999999996</v>
      </c>
    </row>
    <row r="2424" spans="1:6">
      <c r="A2424" t="s">
        <v>1090</v>
      </c>
      <c r="B2424" t="s">
        <v>3511</v>
      </c>
      <c r="C2424">
        <v>7.47</v>
      </c>
      <c r="D2424">
        <v>1.9699999999999999E-2</v>
      </c>
      <c r="E2424">
        <v>0.1386</v>
      </c>
      <c r="F2424">
        <v>0.60219999999999996</v>
      </c>
    </row>
    <row r="2425" spans="1:6">
      <c r="A2425" t="s">
        <v>1090</v>
      </c>
      <c r="B2425" t="s">
        <v>3512</v>
      </c>
      <c r="C2425">
        <v>7.47</v>
      </c>
      <c r="D2425">
        <v>1.9699999999999999E-2</v>
      </c>
      <c r="E2425">
        <v>0.1386</v>
      </c>
      <c r="F2425">
        <v>0.60219999999999996</v>
      </c>
    </row>
    <row r="2426" spans="1:6">
      <c r="A2426" t="s">
        <v>1090</v>
      </c>
      <c r="B2426" t="s">
        <v>3513</v>
      </c>
      <c r="C2426">
        <v>7.47</v>
      </c>
      <c r="D2426">
        <v>1.9699999999999999E-2</v>
      </c>
      <c r="E2426">
        <v>0.1386</v>
      </c>
      <c r="F2426">
        <v>0.60219999999999996</v>
      </c>
    </row>
    <row r="2427" spans="1:6">
      <c r="A2427" t="s">
        <v>1090</v>
      </c>
      <c r="B2427" t="s">
        <v>3514</v>
      </c>
      <c r="C2427">
        <v>7.47</v>
      </c>
      <c r="D2427">
        <v>1.9699999999999999E-2</v>
      </c>
      <c r="E2427">
        <v>0.1386</v>
      </c>
      <c r="F2427">
        <v>0.60219999999999996</v>
      </c>
    </row>
    <row r="2428" spans="1:6">
      <c r="A2428" t="s">
        <v>1090</v>
      </c>
      <c r="B2428" t="s">
        <v>3515</v>
      </c>
      <c r="C2428">
        <v>7.47</v>
      </c>
      <c r="D2428">
        <v>1.9699999999999999E-2</v>
      </c>
      <c r="E2428">
        <v>0.1386</v>
      </c>
      <c r="F2428">
        <v>0.60219999999999996</v>
      </c>
    </row>
    <row r="2429" spans="1:6">
      <c r="A2429" t="s">
        <v>1090</v>
      </c>
      <c r="B2429" t="s">
        <v>3516</v>
      </c>
      <c r="C2429">
        <v>7.47</v>
      </c>
      <c r="D2429">
        <v>1.9699999999999999E-2</v>
      </c>
      <c r="E2429">
        <v>0.1386</v>
      </c>
      <c r="F2429">
        <v>0.60219999999999996</v>
      </c>
    </row>
    <row r="2430" spans="1:6">
      <c r="A2430" t="s">
        <v>1090</v>
      </c>
      <c r="B2430" t="s">
        <v>3517</v>
      </c>
      <c r="C2430">
        <v>7.47</v>
      </c>
      <c r="D2430">
        <v>1.9699999999999999E-2</v>
      </c>
      <c r="E2430">
        <v>0.1386</v>
      </c>
      <c r="F2430">
        <v>0.60219999999999996</v>
      </c>
    </row>
    <row r="2431" spans="1:6">
      <c r="A2431" t="s">
        <v>1090</v>
      </c>
      <c r="B2431" t="s">
        <v>3518</v>
      </c>
      <c r="C2431">
        <v>7.47</v>
      </c>
      <c r="D2431">
        <v>1.9699999999999999E-2</v>
      </c>
      <c r="E2431">
        <v>0.1386</v>
      </c>
      <c r="F2431">
        <v>0.60219999999999996</v>
      </c>
    </row>
    <row r="2432" spans="1:6">
      <c r="A2432" t="s">
        <v>1090</v>
      </c>
      <c r="B2432" t="s">
        <v>3519</v>
      </c>
      <c r="C2432">
        <v>7.47</v>
      </c>
      <c r="D2432">
        <v>1.9699999999999999E-2</v>
      </c>
      <c r="E2432">
        <v>0.1386</v>
      </c>
      <c r="F2432">
        <v>0.60219999999999996</v>
      </c>
    </row>
    <row r="2433" spans="1:6">
      <c r="A2433" t="s">
        <v>1090</v>
      </c>
      <c r="B2433" t="s">
        <v>3520</v>
      </c>
      <c r="C2433">
        <v>7.47</v>
      </c>
      <c r="D2433">
        <v>1.9699999999999999E-2</v>
      </c>
      <c r="E2433">
        <v>0.1386</v>
      </c>
      <c r="F2433">
        <v>0.60219999999999996</v>
      </c>
    </row>
    <row r="2434" spans="1:6">
      <c r="A2434" t="s">
        <v>1090</v>
      </c>
      <c r="B2434" t="s">
        <v>3521</v>
      </c>
      <c r="C2434">
        <v>7.47</v>
      </c>
      <c r="D2434">
        <v>1.9699999999999999E-2</v>
      </c>
      <c r="E2434">
        <v>0.1386</v>
      </c>
      <c r="F2434">
        <v>0.60219999999999996</v>
      </c>
    </row>
    <row r="2435" spans="1:6">
      <c r="A2435" t="s">
        <v>1090</v>
      </c>
      <c r="B2435" t="s">
        <v>3522</v>
      </c>
      <c r="C2435">
        <v>7.47</v>
      </c>
      <c r="D2435">
        <v>1.9699999999999999E-2</v>
      </c>
      <c r="E2435">
        <v>0.1386</v>
      </c>
      <c r="F2435">
        <v>0.60219999999999996</v>
      </c>
    </row>
    <row r="2436" spans="1:6">
      <c r="A2436" t="s">
        <v>1090</v>
      </c>
      <c r="B2436" t="s">
        <v>3523</v>
      </c>
      <c r="C2436">
        <v>7.47</v>
      </c>
      <c r="D2436">
        <v>1.9699999999999999E-2</v>
      </c>
      <c r="E2436">
        <v>0.1386</v>
      </c>
      <c r="F2436">
        <v>0.60219999999999996</v>
      </c>
    </row>
    <row r="2437" spans="1:6">
      <c r="A2437" t="s">
        <v>1090</v>
      </c>
      <c r="B2437" t="s">
        <v>3524</v>
      </c>
      <c r="C2437">
        <v>7.47</v>
      </c>
      <c r="D2437">
        <v>1.9699999999999999E-2</v>
      </c>
      <c r="E2437">
        <v>0.1386</v>
      </c>
      <c r="F2437">
        <v>0.60219999999999996</v>
      </c>
    </row>
    <row r="2438" spans="1:6">
      <c r="A2438" t="s">
        <v>1090</v>
      </c>
      <c r="B2438" t="s">
        <v>3525</v>
      </c>
      <c r="C2438">
        <v>7.47</v>
      </c>
      <c r="D2438">
        <v>1.9699999999999999E-2</v>
      </c>
      <c r="E2438">
        <v>0.1386</v>
      </c>
      <c r="F2438">
        <v>0.60219999999999996</v>
      </c>
    </row>
    <row r="2439" spans="1:6">
      <c r="A2439" t="s">
        <v>1090</v>
      </c>
      <c r="B2439" t="s">
        <v>3526</v>
      </c>
      <c r="C2439">
        <v>7.47</v>
      </c>
      <c r="D2439">
        <v>1.9699999999999999E-2</v>
      </c>
      <c r="E2439">
        <v>0.1386</v>
      </c>
      <c r="F2439">
        <v>0.60219999999999996</v>
      </c>
    </row>
    <row r="2440" spans="1:6">
      <c r="A2440" t="s">
        <v>1090</v>
      </c>
      <c r="B2440" t="s">
        <v>3527</v>
      </c>
      <c r="C2440">
        <v>7.47</v>
      </c>
      <c r="D2440">
        <v>1.9699999999999999E-2</v>
      </c>
      <c r="E2440">
        <v>0.1386</v>
      </c>
      <c r="F2440">
        <v>0.60219999999999996</v>
      </c>
    </row>
    <row r="2441" spans="1:6">
      <c r="A2441" t="s">
        <v>1090</v>
      </c>
      <c r="B2441" t="s">
        <v>3528</v>
      </c>
      <c r="C2441">
        <v>7.47</v>
      </c>
      <c r="D2441">
        <v>1.9699999999999999E-2</v>
      </c>
      <c r="E2441">
        <v>0.1386</v>
      </c>
      <c r="F2441">
        <v>0.60219999999999996</v>
      </c>
    </row>
    <row r="2442" spans="1:6">
      <c r="A2442" t="s">
        <v>1090</v>
      </c>
      <c r="B2442" t="s">
        <v>3529</v>
      </c>
      <c r="C2442">
        <v>7.47</v>
      </c>
      <c r="D2442">
        <v>1.9699999999999999E-2</v>
      </c>
      <c r="E2442">
        <v>0.1386</v>
      </c>
      <c r="F2442">
        <v>0.60219999999999996</v>
      </c>
    </row>
    <row r="2443" spans="1:6">
      <c r="A2443" t="s">
        <v>1090</v>
      </c>
      <c r="B2443" t="s">
        <v>3530</v>
      </c>
      <c r="C2443">
        <v>7.47</v>
      </c>
      <c r="D2443">
        <v>1.9699999999999999E-2</v>
      </c>
      <c r="E2443">
        <v>0.1386</v>
      </c>
      <c r="F2443">
        <v>0.60219999999999996</v>
      </c>
    </row>
    <row r="2444" spans="1:6">
      <c r="A2444" t="s">
        <v>1090</v>
      </c>
      <c r="B2444" t="s">
        <v>3531</v>
      </c>
      <c r="C2444">
        <v>7.47</v>
      </c>
      <c r="D2444">
        <v>1.9699999999999999E-2</v>
      </c>
      <c r="E2444">
        <v>0.1386</v>
      </c>
      <c r="F2444">
        <v>0.60219999999999996</v>
      </c>
    </row>
    <row r="2445" spans="1:6">
      <c r="A2445" t="s">
        <v>1090</v>
      </c>
      <c r="B2445" t="s">
        <v>3532</v>
      </c>
      <c r="C2445">
        <v>7.47</v>
      </c>
      <c r="D2445">
        <v>1.9699999999999999E-2</v>
      </c>
      <c r="E2445">
        <v>0.1386</v>
      </c>
      <c r="F2445">
        <v>0.60219999999999996</v>
      </c>
    </row>
    <row r="2446" spans="1:6">
      <c r="A2446" t="s">
        <v>1090</v>
      </c>
      <c r="B2446" t="s">
        <v>3533</v>
      </c>
      <c r="C2446">
        <v>7.47</v>
      </c>
      <c r="D2446">
        <v>1.9699999999999999E-2</v>
      </c>
      <c r="E2446">
        <v>0.1386</v>
      </c>
      <c r="F2446">
        <v>0.60219999999999996</v>
      </c>
    </row>
    <row r="2447" spans="1:6">
      <c r="A2447" t="s">
        <v>1090</v>
      </c>
      <c r="B2447" t="s">
        <v>3534</v>
      </c>
      <c r="C2447">
        <v>7.47</v>
      </c>
      <c r="D2447">
        <v>1.9699999999999999E-2</v>
      </c>
      <c r="E2447">
        <v>0.1386</v>
      </c>
      <c r="F2447">
        <v>0.60219999999999996</v>
      </c>
    </row>
    <row r="2448" spans="1:6">
      <c r="A2448" t="s">
        <v>1090</v>
      </c>
      <c r="B2448" t="s">
        <v>3535</v>
      </c>
      <c r="C2448">
        <v>7.47</v>
      </c>
      <c r="D2448">
        <v>1.9699999999999999E-2</v>
      </c>
      <c r="E2448">
        <v>0.1386</v>
      </c>
      <c r="F2448">
        <v>0.60219999999999996</v>
      </c>
    </row>
    <row r="2449" spans="1:6">
      <c r="A2449" t="s">
        <v>1090</v>
      </c>
      <c r="B2449" t="s">
        <v>3536</v>
      </c>
      <c r="C2449">
        <v>7.47</v>
      </c>
      <c r="D2449">
        <v>1.9699999999999999E-2</v>
      </c>
      <c r="E2449">
        <v>0.1386</v>
      </c>
      <c r="F2449">
        <v>0.60219999999999996</v>
      </c>
    </row>
    <row r="2450" spans="1:6">
      <c r="A2450" t="s">
        <v>1090</v>
      </c>
      <c r="B2450" t="s">
        <v>3537</v>
      </c>
      <c r="C2450">
        <v>7.47</v>
      </c>
      <c r="D2450">
        <v>1.9699999999999999E-2</v>
      </c>
      <c r="E2450">
        <v>0.1386</v>
      </c>
      <c r="F2450">
        <v>0.60219999999999996</v>
      </c>
    </row>
    <row r="2451" spans="1:6">
      <c r="A2451" t="s">
        <v>1090</v>
      </c>
      <c r="B2451" t="s">
        <v>3538</v>
      </c>
      <c r="C2451">
        <v>7.47</v>
      </c>
      <c r="D2451">
        <v>1.9699999999999999E-2</v>
      </c>
      <c r="E2451">
        <v>0.1386</v>
      </c>
      <c r="F2451">
        <v>0.60219999999999996</v>
      </c>
    </row>
    <row r="2452" spans="1:6">
      <c r="A2452" t="s">
        <v>1090</v>
      </c>
      <c r="B2452" t="s">
        <v>3539</v>
      </c>
      <c r="C2452">
        <v>7.47</v>
      </c>
      <c r="D2452">
        <v>1.9699999999999999E-2</v>
      </c>
      <c r="E2452">
        <v>0.1386</v>
      </c>
      <c r="F2452">
        <v>0.60219999999999996</v>
      </c>
    </row>
    <row r="2453" spans="1:6">
      <c r="A2453" t="s">
        <v>1090</v>
      </c>
      <c r="B2453" t="s">
        <v>3540</v>
      </c>
      <c r="C2453">
        <v>7.47</v>
      </c>
      <c r="D2453">
        <v>1.9699999999999999E-2</v>
      </c>
      <c r="E2453">
        <v>0.1386</v>
      </c>
      <c r="F2453">
        <v>0.60219999999999996</v>
      </c>
    </row>
    <row r="2454" spans="1:6">
      <c r="A2454" t="s">
        <v>1090</v>
      </c>
      <c r="B2454" t="s">
        <v>3541</v>
      </c>
      <c r="C2454">
        <v>7.47</v>
      </c>
      <c r="D2454">
        <v>1.9699999999999999E-2</v>
      </c>
      <c r="E2454">
        <v>0.1386</v>
      </c>
      <c r="F2454">
        <v>0.60219999999999996</v>
      </c>
    </row>
    <row r="2455" spans="1:6">
      <c r="A2455" t="s">
        <v>1090</v>
      </c>
      <c r="B2455" t="s">
        <v>3542</v>
      </c>
      <c r="C2455">
        <v>7.47</v>
      </c>
      <c r="D2455">
        <v>1.9699999999999999E-2</v>
      </c>
      <c r="E2455">
        <v>0.1386</v>
      </c>
      <c r="F2455">
        <v>0.60219999999999996</v>
      </c>
    </row>
    <row r="2456" spans="1:6">
      <c r="A2456" t="s">
        <v>1090</v>
      </c>
      <c r="B2456" t="s">
        <v>3543</v>
      </c>
      <c r="C2456">
        <v>7.47</v>
      </c>
      <c r="D2456">
        <v>1.9699999999999999E-2</v>
      </c>
      <c r="E2456">
        <v>0.1386</v>
      </c>
      <c r="F2456">
        <v>0.60219999999999996</v>
      </c>
    </row>
    <row r="2457" spans="1:6">
      <c r="A2457" t="s">
        <v>1090</v>
      </c>
      <c r="B2457" t="s">
        <v>3544</v>
      </c>
      <c r="C2457">
        <v>7.47</v>
      </c>
      <c r="D2457">
        <v>1.9699999999999999E-2</v>
      </c>
      <c r="E2457">
        <v>0.1386</v>
      </c>
      <c r="F2457">
        <v>0.60219999999999996</v>
      </c>
    </row>
    <row r="2458" spans="1:6">
      <c r="A2458" t="s">
        <v>1090</v>
      </c>
      <c r="B2458" t="s">
        <v>3545</v>
      </c>
      <c r="C2458">
        <v>7.47</v>
      </c>
      <c r="D2458">
        <v>1.9699999999999999E-2</v>
      </c>
      <c r="E2458">
        <v>0.1386</v>
      </c>
      <c r="F2458">
        <v>0.60219999999999996</v>
      </c>
    </row>
    <row r="2459" spans="1:6">
      <c r="A2459" t="s">
        <v>1090</v>
      </c>
      <c r="B2459" t="s">
        <v>3546</v>
      </c>
      <c r="C2459">
        <v>7.47</v>
      </c>
      <c r="D2459">
        <v>1.9699999999999999E-2</v>
      </c>
      <c r="E2459">
        <v>0.1386</v>
      </c>
      <c r="F2459">
        <v>0.60219999999999996</v>
      </c>
    </row>
    <row r="2460" spans="1:6">
      <c r="A2460" t="s">
        <v>1090</v>
      </c>
      <c r="B2460" t="s">
        <v>3547</v>
      </c>
      <c r="C2460">
        <v>7.47</v>
      </c>
      <c r="D2460">
        <v>1.9699999999999999E-2</v>
      </c>
      <c r="E2460">
        <v>0.1386</v>
      </c>
      <c r="F2460">
        <v>0.60219999999999996</v>
      </c>
    </row>
    <row r="2461" spans="1:6">
      <c r="A2461" t="s">
        <v>1090</v>
      </c>
      <c r="B2461" t="s">
        <v>3548</v>
      </c>
      <c r="C2461">
        <v>7.47</v>
      </c>
      <c r="D2461">
        <v>1.9699999999999999E-2</v>
      </c>
      <c r="E2461">
        <v>0.1386</v>
      </c>
      <c r="F2461">
        <v>0.60219999999999996</v>
      </c>
    </row>
    <row r="2462" spans="1:6">
      <c r="A2462" t="s">
        <v>1090</v>
      </c>
      <c r="B2462" t="s">
        <v>3549</v>
      </c>
      <c r="C2462">
        <v>7.47</v>
      </c>
      <c r="D2462">
        <v>1.9699999999999999E-2</v>
      </c>
      <c r="E2462">
        <v>0.1386</v>
      </c>
      <c r="F2462">
        <v>0.60219999999999996</v>
      </c>
    </row>
    <row r="2463" spans="1:6">
      <c r="A2463" t="s">
        <v>1090</v>
      </c>
      <c r="B2463" t="s">
        <v>3550</v>
      </c>
      <c r="C2463">
        <v>7.47</v>
      </c>
      <c r="D2463">
        <v>1.9699999999999999E-2</v>
      </c>
      <c r="E2463">
        <v>0.1386</v>
      </c>
      <c r="F2463">
        <v>0.60219999999999996</v>
      </c>
    </row>
    <row r="2464" spans="1:6">
      <c r="A2464" t="s">
        <v>1090</v>
      </c>
      <c r="B2464" t="s">
        <v>3551</v>
      </c>
      <c r="C2464">
        <v>7.47</v>
      </c>
      <c r="D2464">
        <v>1.9699999999999999E-2</v>
      </c>
      <c r="E2464">
        <v>0.1386</v>
      </c>
      <c r="F2464">
        <v>0.60219999999999996</v>
      </c>
    </row>
    <row r="2465" spans="1:6">
      <c r="A2465" t="s">
        <v>1090</v>
      </c>
      <c r="B2465" t="s">
        <v>3552</v>
      </c>
      <c r="C2465">
        <v>7.47</v>
      </c>
      <c r="D2465">
        <v>1.9699999999999999E-2</v>
      </c>
      <c r="E2465">
        <v>0.1386</v>
      </c>
      <c r="F2465">
        <v>0.60219999999999996</v>
      </c>
    </row>
    <row r="2466" spans="1:6">
      <c r="A2466" t="s">
        <v>1090</v>
      </c>
      <c r="B2466" t="s">
        <v>3553</v>
      </c>
      <c r="C2466">
        <v>7.47</v>
      </c>
      <c r="D2466">
        <v>1.9699999999999999E-2</v>
      </c>
      <c r="E2466">
        <v>0.1386</v>
      </c>
      <c r="F2466">
        <v>0.60219999999999996</v>
      </c>
    </row>
    <row r="2467" spans="1:6">
      <c r="A2467" t="s">
        <v>1090</v>
      </c>
      <c r="B2467" t="s">
        <v>3554</v>
      </c>
      <c r="C2467">
        <v>7.47</v>
      </c>
      <c r="D2467">
        <v>1.9699999999999999E-2</v>
      </c>
      <c r="E2467">
        <v>0.1386</v>
      </c>
      <c r="F2467">
        <v>0.60219999999999996</v>
      </c>
    </row>
    <row r="2468" spans="1:6">
      <c r="A2468" t="s">
        <v>1090</v>
      </c>
      <c r="B2468" t="s">
        <v>3555</v>
      </c>
      <c r="C2468">
        <v>7.47</v>
      </c>
      <c r="D2468">
        <v>1.9699999999999999E-2</v>
      </c>
      <c r="E2468">
        <v>0.1386</v>
      </c>
      <c r="F2468">
        <v>0.60219999999999996</v>
      </c>
    </row>
    <row r="2469" spans="1:6">
      <c r="A2469" t="s">
        <v>1090</v>
      </c>
      <c r="B2469" t="s">
        <v>3556</v>
      </c>
      <c r="C2469">
        <v>7.47</v>
      </c>
      <c r="D2469">
        <v>1.9699999999999999E-2</v>
      </c>
      <c r="E2469">
        <v>0.1386</v>
      </c>
      <c r="F2469">
        <v>0.60219999999999996</v>
      </c>
    </row>
    <row r="2470" spans="1:6">
      <c r="A2470" t="s">
        <v>1090</v>
      </c>
      <c r="B2470" t="s">
        <v>3557</v>
      </c>
      <c r="C2470">
        <v>7.47</v>
      </c>
      <c r="D2470">
        <v>1.9699999999999999E-2</v>
      </c>
      <c r="E2470">
        <v>0.1386</v>
      </c>
      <c r="F2470">
        <v>0.60219999999999996</v>
      </c>
    </row>
    <row r="2471" spans="1:6">
      <c r="A2471" t="s">
        <v>1090</v>
      </c>
      <c r="B2471" t="s">
        <v>3558</v>
      </c>
      <c r="C2471">
        <v>7.47</v>
      </c>
      <c r="D2471">
        <v>1.9699999999999999E-2</v>
      </c>
      <c r="E2471">
        <v>0.1386</v>
      </c>
      <c r="F2471">
        <v>0.60219999999999996</v>
      </c>
    </row>
    <row r="2472" spans="1:6">
      <c r="A2472" t="s">
        <v>1090</v>
      </c>
      <c r="B2472" t="s">
        <v>3559</v>
      </c>
      <c r="C2472">
        <v>7.47</v>
      </c>
      <c r="D2472">
        <v>1.9699999999999999E-2</v>
      </c>
      <c r="E2472">
        <v>0.1386</v>
      </c>
      <c r="F2472">
        <v>0.60219999999999996</v>
      </c>
    </row>
    <row r="2473" spans="1:6">
      <c r="A2473" t="s">
        <v>1090</v>
      </c>
      <c r="B2473" t="s">
        <v>3560</v>
      </c>
      <c r="C2473">
        <v>7.47</v>
      </c>
      <c r="D2473">
        <v>1.9699999999999999E-2</v>
      </c>
      <c r="E2473">
        <v>0.1386</v>
      </c>
      <c r="F2473">
        <v>0.60219999999999996</v>
      </c>
    </row>
    <row r="2474" spans="1:6">
      <c r="A2474" t="s">
        <v>1090</v>
      </c>
      <c r="B2474" t="s">
        <v>3561</v>
      </c>
      <c r="C2474">
        <v>7.47</v>
      </c>
      <c r="D2474">
        <v>1.9699999999999999E-2</v>
      </c>
      <c r="E2474">
        <v>0.1386</v>
      </c>
      <c r="F2474">
        <v>0.60219999999999996</v>
      </c>
    </row>
    <row r="2475" spans="1:6">
      <c r="A2475" t="s">
        <v>1090</v>
      </c>
      <c r="B2475" t="s">
        <v>3562</v>
      </c>
      <c r="C2475">
        <v>7.47</v>
      </c>
      <c r="D2475">
        <v>1.9699999999999999E-2</v>
      </c>
      <c r="E2475">
        <v>0.1386</v>
      </c>
      <c r="F2475">
        <v>0.60219999999999996</v>
      </c>
    </row>
    <row r="2476" spans="1:6">
      <c r="A2476" t="s">
        <v>1090</v>
      </c>
      <c r="B2476" t="s">
        <v>3563</v>
      </c>
      <c r="C2476">
        <v>7.47</v>
      </c>
      <c r="D2476">
        <v>1.9699999999999999E-2</v>
      </c>
      <c r="E2476">
        <v>0.1386</v>
      </c>
      <c r="F2476">
        <v>0.60219999999999996</v>
      </c>
    </row>
    <row r="2477" spans="1:6">
      <c r="A2477" t="s">
        <v>1090</v>
      </c>
      <c r="B2477" t="s">
        <v>3564</v>
      </c>
      <c r="C2477">
        <v>7.47</v>
      </c>
      <c r="D2477">
        <v>1.9699999999999999E-2</v>
      </c>
      <c r="E2477">
        <v>0.1386</v>
      </c>
      <c r="F2477">
        <v>0.60219999999999996</v>
      </c>
    </row>
    <row r="2478" spans="1:6">
      <c r="A2478" t="s">
        <v>1090</v>
      </c>
      <c r="B2478" t="s">
        <v>3565</v>
      </c>
      <c r="C2478">
        <v>7.47</v>
      </c>
      <c r="D2478">
        <v>1.9699999999999999E-2</v>
      </c>
      <c r="E2478">
        <v>0.1386</v>
      </c>
      <c r="F2478">
        <v>0.60219999999999996</v>
      </c>
    </row>
    <row r="2479" spans="1:6">
      <c r="A2479" t="s">
        <v>1090</v>
      </c>
      <c r="B2479" t="s">
        <v>3566</v>
      </c>
      <c r="C2479">
        <v>7.47</v>
      </c>
      <c r="D2479">
        <v>1.9699999999999999E-2</v>
      </c>
      <c r="E2479">
        <v>0.1386</v>
      </c>
      <c r="F2479">
        <v>0.60219999999999996</v>
      </c>
    </row>
    <row r="2480" spans="1:6">
      <c r="A2480" t="s">
        <v>1090</v>
      </c>
      <c r="B2480" t="s">
        <v>3567</v>
      </c>
      <c r="C2480">
        <v>7.47</v>
      </c>
      <c r="D2480">
        <v>1.9699999999999999E-2</v>
      </c>
      <c r="E2480">
        <v>0.1386</v>
      </c>
      <c r="F2480">
        <v>0.60219999999999996</v>
      </c>
    </row>
    <row r="2481" spans="1:6">
      <c r="A2481" t="s">
        <v>1090</v>
      </c>
      <c r="B2481" t="s">
        <v>3568</v>
      </c>
      <c r="C2481">
        <v>7.47</v>
      </c>
      <c r="D2481">
        <v>1.9699999999999999E-2</v>
      </c>
      <c r="E2481">
        <v>0.1386</v>
      </c>
      <c r="F2481">
        <v>0.60219999999999996</v>
      </c>
    </row>
    <row r="2482" spans="1:6">
      <c r="A2482" t="s">
        <v>1090</v>
      </c>
      <c r="B2482" t="s">
        <v>3569</v>
      </c>
      <c r="C2482">
        <v>7.47</v>
      </c>
      <c r="D2482">
        <v>1.9699999999999999E-2</v>
      </c>
      <c r="E2482">
        <v>0.1386</v>
      </c>
      <c r="F2482">
        <v>0.60219999999999996</v>
      </c>
    </row>
    <row r="2483" spans="1:6">
      <c r="A2483" t="s">
        <v>1090</v>
      </c>
      <c r="B2483" t="s">
        <v>3570</v>
      </c>
      <c r="C2483">
        <v>7.47</v>
      </c>
      <c r="D2483">
        <v>1.9699999999999999E-2</v>
      </c>
      <c r="E2483">
        <v>0.1386</v>
      </c>
      <c r="F2483">
        <v>0.60219999999999996</v>
      </c>
    </row>
    <row r="2484" spans="1:6">
      <c r="A2484" t="s">
        <v>1090</v>
      </c>
      <c r="B2484" t="s">
        <v>3571</v>
      </c>
      <c r="C2484">
        <v>7.47</v>
      </c>
      <c r="D2484">
        <v>1.9699999999999999E-2</v>
      </c>
      <c r="E2484">
        <v>0.1386</v>
      </c>
      <c r="F2484">
        <v>0.60219999999999996</v>
      </c>
    </row>
    <row r="2485" spans="1:6">
      <c r="A2485" t="s">
        <v>1090</v>
      </c>
      <c r="B2485" t="s">
        <v>3572</v>
      </c>
      <c r="C2485">
        <v>7.47</v>
      </c>
      <c r="D2485">
        <v>1.9699999999999999E-2</v>
      </c>
      <c r="E2485">
        <v>0.1386</v>
      </c>
      <c r="F2485">
        <v>0.60219999999999996</v>
      </c>
    </row>
    <row r="2486" spans="1:6">
      <c r="A2486" t="s">
        <v>1090</v>
      </c>
      <c r="B2486" t="s">
        <v>3573</v>
      </c>
      <c r="C2486">
        <v>7.47</v>
      </c>
      <c r="D2486">
        <v>1.9699999999999999E-2</v>
      </c>
      <c r="E2486">
        <v>0.1386</v>
      </c>
      <c r="F2486">
        <v>0.60219999999999996</v>
      </c>
    </row>
    <row r="2487" spans="1:6">
      <c r="A2487" t="s">
        <v>1090</v>
      </c>
      <c r="B2487" t="s">
        <v>3574</v>
      </c>
      <c r="C2487">
        <v>7.47</v>
      </c>
      <c r="D2487">
        <v>1.9699999999999999E-2</v>
      </c>
      <c r="E2487">
        <v>0.1386</v>
      </c>
      <c r="F2487">
        <v>0.60219999999999996</v>
      </c>
    </row>
    <row r="2488" spans="1:6">
      <c r="A2488" t="s">
        <v>1090</v>
      </c>
      <c r="B2488" t="s">
        <v>3575</v>
      </c>
      <c r="C2488">
        <v>7.47</v>
      </c>
      <c r="D2488">
        <v>1.9699999999999999E-2</v>
      </c>
      <c r="E2488">
        <v>0.1386</v>
      </c>
      <c r="F2488">
        <v>0.60219999999999996</v>
      </c>
    </row>
    <row r="2489" spans="1:6">
      <c r="A2489" t="s">
        <v>1090</v>
      </c>
      <c r="B2489" t="s">
        <v>3576</v>
      </c>
      <c r="C2489">
        <v>7.47</v>
      </c>
      <c r="D2489">
        <v>1.9699999999999999E-2</v>
      </c>
      <c r="E2489">
        <v>0.1386</v>
      </c>
      <c r="F2489">
        <v>0.60219999999999996</v>
      </c>
    </row>
    <row r="2490" spans="1:6">
      <c r="A2490" t="s">
        <v>1090</v>
      </c>
      <c r="B2490" t="s">
        <v>3577</v>
      </c>
      <c r="C2490">
        <v>7.47</v>
      </c>
      <c r="D2490">
        <v>1.9699999999999999E-2</v>
      </c>
      <c r="E2490">
        <v>0.1386</v>
      </c>
      <c r="F2490">
        <v>0.60219999999999996</v>
      </c>
    </row>
    <row r="2491" spans="1:6">
      <c r="A2491" t="s">
        <v>1090</v>
      </c>
      <c r="B2491" t="s">
        <v>3578</v>
      </c>
      <c r="C2491">
        <v>7.47</v>
      </c>
      <c r="D2491">
        <v>1.9699999999999999E-2</v>
      </c>
      <c r="E2491">
        <v>0.1386</v>
      </c>
      <c r="F2491">
        <v>0.60219999999999996</v>
      </c>
    </row>
    <row r="2492" spans="1:6">
      <c r="A2492" t="s">
        <v>1090</v>
      </c>
      <c r="B2492" t="s">
        <v>3579</v>
      </c>
      <c r="C2492">
        <v>7.47</v>
      </c>
      <c r="D2492">
        <v>1.9699999999999999E-2</v>
      </c>
      <c r="E2492">
        <v>0.1386</v>
      </c>
      <c r="F2492">
        <v>0.60219999999999996</v>
      </c>
    </row>
    <row r="2493" spans="1:6">
      <c r="A2493" t="s">
        <v>1090</v>
      </c>
      <c r="B2493" t="s">
        <v>3580</v>
      </c>
      <c r="C2493">
        <v>7.47</v>
      </c>
      <c r="D2493">
        <v>1.9699999999999999E-2</v>
      </c>
      <c r="E2493">
        <v>0.1386</v>
      </c>
      <c r="F2493">
        <v>0.60219999999999996</v>
      </c>
    </row>
    <row r="2494" spans="1:6">
      <c r="A2494" t="s">
        <v>1090</v>
      </c>
      <c r="B2494" t="s">
        <v>3581</v>
      </c>
      <c r="C2494">
        <v>7.47</v>
      </c>
      <c r="D2494">
        <v>1.9699999999999999E-2</v>
      </c>
      <c r="E2494">
        <v>0.1386</v>
      </c>
      <c r="F2494">
        <v>0.60219999999999996</v>
      </c>
    </row>
    <row r="2495" spans="1:6">
      <c r="A2495" t="s">
        <v>1090</v>
      </c>
      <c r="B2495" t="s">
        <v>3582</v>
      </c>
      <c r="C2495">
        <v>7.47</v>
      </c>
      <c r="D2495">
        <v>1.9699999999999999E-2</v>
      </c>
      <c r="E2495">
        <v>0.1386</v>
      </c>
      <c r="F2495">
        <v>0.60219999999999996</v>
      </c>
    </row>
    <row r="2496" spans="1:6">
      <c r="A2496" t="s">
        <v>1090</v>
      </c>
      <c r="B2496" t="s">
        <v>3583</v>
      </c>
      <c r="C2496">
        <v>7.47</v>
      </c>
      <c r="D2496">
        <v>1.9699999999999999E-2</v>
      </c>
      <c r="E2496">
        <v>0.1386</v>
      </c>
      <c r="F2496">
        <v>0.60219999999999996</v>
      </c>
    </row>
    <row r="2497" spans="1:6">
      <c r="A2497" t="s">
        <v>1090</v>
      </c>
      <c r="B2497" t="s">
        <v>3584</v>
      </c>
      <c r="C2497">
        <v>7.47</v>
      </c>
      <c r="D2497">
        <v>1.9699999999999999E-2</v>
      </c>
      <c r="E2497">
        <v>0.1386</v>
      </c>
      <c r="F2497">
        <v>0.60219999999999996</v>
      </c>
    </row>
    <row r="2498" spans="1:6">
      <c r="A2498" t="s">
        <v>1090</v>
      </c>
      <c r="B2498" t="s">
        <v>3585</v>
      </c>
      <c r="C2498">
        <v>7.47</v>
      </c>
      <c r="D2498">
        <v>1.9699999999999999E-2</v>
      </c>
      <c r="E2498">
        <v>0.1386</v>
      </c>
      <c r="F2498">
        <v>0.60219999999999996</v>
      </c>
    </row>
    <row r="2499" spans="1:6">
      <c r="A2499" t="s">
        <v>1090</v>
      </c>
      <c r="B2499" t="s">
        <v>3586</v>
      </c>
      <c r="C2499">
        <v>7.47</v>
      </c>
      <c r="D2499">
        <v>1.9699999999999999E-2</v>
      </c>
      <c r="E2499">
        <v>0.1386</v>
      </c>
      <c r="F2499">
        <v>0.60219999999999996</v>
      </c>
    </row>
    <row r="2500" spans="1:6">
      <c r="A2500" t="s">
        <v>1090</v>
      </c>
      <c r="B2500" t="s">
        <v>3587</v>
      </c>
      <c r="C2500">
        <v>7.47</v>
      </c>
      <c r="D2500">
        <v>1.9699999999999999E-2</v>
      </c>
      <c r="E2500">
        <v>0.1386</v>
      </c>
      <c r="F2500">
        <v>0.60219999999999996</v>
      </c>
    </row>
    <row r="2501" spans="1:6">
      <c r="A2501" t="s">
        <v>1090</v>
      </c>
      <c r="B2501" t="s">
        <v>3588</v>
      </c>
      <c r="C2501">
        <v>7.47</v>
      </c>
      <c r="D2501">
        <v>1.9699999999999999E-2</v>
      </c>
      <c r="E2501">
        <v>0.1386</v>
      </c>
      <c r="F2501">
        <v>0.60219999999999996</v>
      </c>
    </row>
    <row r="2502" spans="1:6">
      <c r="A2502" t="s">
        <v>1090</v>
      </c>
      <c r="B2502" t="s">
        <v>3589</v>
      </c>
      <c r="C2502">
        <v>7.47</v>
      </c>
      <c r="D2502">
        <v>1.9699999999999999E-2</v>
      </c>
      <c r="E2502">
        <v>0.1386</v>
      </c>
      <c r="F2502">
        <v>0.60219999999999996</v>
      </c>
    </row>
    <row r="2503" spans="1:6">
      <c r="A2503" t="s">
        <v>1090</v>
      </c>
      <c r="B2503" t="s">
        <v>3590</v>
      </c>
      <c r="C2503">
        <v>7.47</v>
      </c>
      <c r="D2503">
        <v>1.9699999999999999E-2</v>
      </c>
      <c r="E2503">
        <v>0.1386</v>
      </c>
      <c r="F2503">
        <v>0.60219999999999996</v>
      </c>
    </row>
    <row r="2504" spans="1:6">
      <c r="A2504" t="s">
        <v>1090</v>
      </c>
      <c r="B2504" t="s">
        <v>3591</v>
      </c>
      <c r="C2504">
        <v>7.47</v>
      </c>
      <c r="D2504">
        <v>1.9699999999999999E-2</v>
      </c>
      <c r="E2504">
        <v>0.1386</v>
      </c>
      <c r="F2504">
        <v>0.60219999999999996</v>
      </c>
    </row>
    <row r="2505" spans="1:6">
      <c r="A2505" t="s">
        <v>1090</v>
      </c>
      <c r="B2505" t="s">
        <v>3592</v>
      </c>
      <c r="C2505">
        <v>7.47</v>
      </c>
      <c r="D2505">
        <v>1.9699999999999999E-2</v>
      </c>
      <c r="E2505">
        <v>0.1386</v>
      </c>
      <c r="F2505">
        <v>0.60219999999999996</v>
      </c>
    </row>
    <row r="2506" spans="1:6">
      <c r="A2506" t="s">
        <v>1090</v>
      </c>
      <c r="B2506" t="s">
        <v>3593</v>
      </c>
      <c r="C2506">
        <v>5.67</v>
      </c>
      <c r="D2506">
        <v>1.5100000000000001E-2</v>
      </c>
      <c r="E2506">
        <v>0.1061</v>
      </c>
      <c r="F2506">
        <v>0.46060000000000001</v>
      </c>
    </row>
    <row r="2507" spans="1:6">
      <c r="A2507" t="s">
        <v>1090</v>
      </c>
      <c r="B2507" t="s">
        <v>3594</v>
      </c>
      <c r="C2507">
        <v>5.67</v>
      </c>
      <c r="D2507">
        <v>1.5100000000000001E-2</v>
      </c>
      <c r="E2507">
        <v>0.1061</v>
      </c>
      <c r="F2507">
        <v>0.46060000000000001</v>
      </c>
    </row>
    <row r="2508" spans="1:6">
      <c r="A2508" t="s">
        <v>1090</v>
      </c>
      <c r="B2508" t="s">
        <v>3595</v>
      </c>
      <c r="C2508">
        <v>5.67</v>
      </c>
      <c r="D2508">
        <v>1.5100000000000001E-2</v>
      </c>
      <c r="E2508">
        <v>0.1061</v>
      </c>
      <c r="F2508">
        <v>0.46060000000000001</v>
      </c>
    </row>
    <row r="2509" spans="1:6">
      <c r="A2509" t="s">
        <v>1090</v>
      </c>
      <c r="B2509" t="s">
        <v>3596</v>
      </c>
      <c r="C2509">
        <v>5.67</v>
      </c>
      <c r="D2509">
        <v>1.5100000000000001E-2</v>
      </c>
      <c r="E2509">
        <v>0.1061</v>
      </c>
      <c r="F2509">
        <v>0.46060000000000001</v>
      </c>
    </row>
    <row r="2510" spans="1:6">
      <c r="A2510" t="s">
        <v>1090</v>
      </c>
      <c r="B2510" t="s">
        <v>3597</v>
      </c>
      <c r="C2510">
        <v>5.67</v>
      </c>
      <c r="D2510">
        <v>1.5100000000000001E-2</v>
      </c>
      <c r="E2510">
        <v>0.1061</v>
      </c>
      <c r="F2510">
        <v>0.46060000000000001</v>
      </c>
    </row>
    <row r="2511" spans="1:6">
      <c r="A2511" t="s">
        <v>1090</v>
      </c>
      <c r="B2511" t="s">
        <v>3598</v>
      </c>
      <c r="C2511">
        <v>5.67</v>
      </c>
      <c r="D2511">
        <v>1.5100000000000001E-2</v>
      </c>
      <c r="E2511">
        <v>0.1061</v>
      </c>
      <c r="F2511">
        <v>0.46060000000000001</v>
      </c>
    </row>
    <row r="2512" spans="1:6">
      <c r="A2512" t="s">
        <v>1090</v>
      </c>
      <c r="B2512" t="s">
        <v>3599</v>
      </c>
      <c r="C2512">
        <v>5.67</v>
      </c>
      <c r="D2512">
        <v>1.5100000000000001E-2</v>
      </c>
      <c r="E2512">
        <v>0.1061</v>
      </c>
      <c r="F2512">
        <v>0.46060000000000001</v>
      </c>
    </row>
    <row r="2513" spans="1:6">
      <c r="A2513" t="s">
        <v>1090</v>
      </c>
      <c r="B2513" t="s">
        <v>3600</v>
      </c>
      <c r="C2513">
        <v>5.67</v>
      </c>
      <c r="D2513">
        <v>1.5100000000000001E-2</v>
      </c>
      <c r="E2513">
        <v>0.1061</v>
      </c>
      <c r="F2513">
        <v>0.46060000000000001</v>
      </c>
    </row>
    <row r="2514" spans="1:6">
      <c r="A2514" t="s">
        <v>1090</v>
      </c>
      <c r="B2514" t="s">
        <v>3601</v>
      </c>
      <c r="C2514">
        <v>5.67</v>
      </c>
      <c r="D2514">
        <v>1.5100000000000001E-2</v>
      </c>
      <c r="E2514">
        <v>0.1061</v>
      </c>
      <c r="F2514">
        <v>0.46060000000000001</v>
      </c>
    </row>
    <row r="2515" spans="1:6">
      <c r="A2515" t="s">
        <v>1090</v>
      </c>
      <c r="B2515" t="s">
        <v>3602</v>
      </c>
      <c r="C2515">
        <v>5.67</v>
      </c>
      <c r="D2515">
        <v>1.5100000000000001E-2</v>
      </c>
      <c r="E2515">
        <v>0.1061</v>
      </c>
      <c r="F2515">
        <v>0.46060000000000001</v>
      </c>
    </row>
    <row r="2516" spans="1:6">
      <c r="A2516" t="s">
        <v>1090</v>
      </c>
      <c r="B2516" t="s">
        <v>3603</v>
      </c>
      <c r="C2516">
        <v>5.67</v>
      </c>
      <c r="D2516">
        <v>1.5100000000000001E-2</v>
      </c>
      <c r="E2516">
        <v>0.1061</v>
      </c>
      <c r="F2516">
        <v>0.46060000000000001</v>
      </c>
    </row>
    <row r="2517" spans="1:6">
      <c r="A2517" t="s">
        <v>1090</v>
      </c>
      <c r="B2517" t="s">
        <v>3604</v>
      </c>
      <c r="C2517">
        <v>5.67</v>
      </c>
      <c r="D2517">
        <v>1.5100000000000001E-2</v>
      </c>
      <c r="E2517">
        <v>0.1061</v>
      </c>
      <c r="F2517">
        <v>0.46060000000000001</v>
      </c>
    </row>
    <row r="2518" spans="1:6">
      <c r="A2518" t="s">
        <v>1090</v>
      </c>
      <c r="B2518" t="s">
        <v>3605</v>
      </c>
      <c r="C2518">
        <v>5.67</v>
      </c>
      <c r="D2518">
        <v>1.5100000000000001E-2</v>
      </c>
      <c r="E2518">
        <v>0.1061</v>
      </c>
      <c r="F2518">
        <v>0.46060000000000001</v>
      </c>
    </row>
    <row r="2519" spans="1:6">
      <c r="A2519" t="s">
        <v>1090</v>
      </c>
      <c r="B2519" t="s">
        <v>3606</v>
      </c>
      <c r="C2519">
        <v>5.67</v>
      </c>
      <c r="D2519">
        <v>1.5100000000000001E-2</v>
      </c>
      <c r="E2519">
        <v>0.1061</v>
      </c>
      <c r="F2519">
        <v>0.46060000000000001</v>
      </c>
    </row>
    <row r="2520" spans="1:6">
      <c r="A2520" t="s">
        <v>1090</v>
      </c>
      <c r="B2520" t="s">
        <v>3607</v>
      </c>
      <c r="C2520">
        <v>5.67</v>
      </c>
      <c r="D2520">
        <v>1.5100000000000001E-2</v>
      </c>
      <c r="E2520">
        <v>0.1061</v>
      </c>
      <c r="F2520">
        <v>0.46060000000000001</v>
      </c>
    </row>
    <row r="2521" spans="1:6">
      <c r="A2521" t="s">
        <v>1090</v>
      </c>
      <c r="B2521" t="s">
        <v>3608</v>
      </c>
      <c r="C2521">
        <v>5.67</v>
      </c>
      <c r="D2521">
        <v>1.5100000000000001E-2</v>
      </c>
      <c r="E2521">
        <v>0.1061</v>
      </c>
      <c r="F2521">
        <v>0.46060000000000001</v>
      </c>
    </row>
    <row r="2522" spans="1:6">
      <c r="A2522" t="s">
        <v>1090</v>
      </c>
      <c r="B2522" t="s">
        <v>3609</v>
      </c>
      <c r="C2522">
        <v>5.67</v>
      </c>
      <c r="D2522">
        <v>1.5100000000000001E-2</v>
      </c>
      <c r="E2522">
        <v>0.1061</v>
      </c>
      <c r="F2522">
        <v>0.46060000000000001</v>
      </c>
    </row>
    <row r="2523" spans="1:6">
      <c r="A2523" t="s">
        <v>1090</v>
      </c>
      <c r="B2523" t="s">
        <v>3610</v>
      </c>
      <c r="C2523">
        <v>5.67</v>
      </c>
      <c r="D2523">
        <v>1.5100000000000001E-2</v>
      </c>
      <c r="E2523">
        <v>0.1061</v>
      </c>
      <c r="F2523">
        <v>0.46060000000000001</v>
      </c>
    </row>
    <row r="2524" spans="1:6">
      <c r="A2524" t="s">
        <v>1090</v>
      </c>
      <c r="B2524" t="s">
        <v>3611</v>
      </c>
      <c r="C2524">
        <v>5.67</v>
      </c>
      <c r="D2524">
        <v>1.5100000000000001E-2</v>
      </c>
      <c r="E2524">
        <v>0.1061</v>
      </c>
      <c r="F2524">
        <v>0.46060000000000001</v>
      </c>
    </row>
    <row r="2525" spans="1:6">
      <c r="A2525" t="s">
        <v>1090</v>
      </c>
      <c r="B2525" t="s">
        <v>3612</v>
      </c>
      <c r="C2525">
        <v>5.67</v>
      </c>
      <c r="D2525">
        <v>1.5100000000000001E-2</v>
      </c>
      <c r="E2525">
        <v>0.1061</v>
      </c>
      <c r="F2525">
        <v>0.46060000000000001</v>
      </c>
    </row>
    <row r="2526" spans="1:6">
      <c r="A2526" t="s">
        <v>1090</v>
      </c>
      <c r="B2526" t="s">
        <v>3613</v>
      </c>
      <c r="C2526">
        <v>5.67</v>
      </c>
      <c r="D2526">
        <v>1.5100000000000001E-2</v>
      </c>
      <c r="E2526">
        <v>0.1061</v>
      </c>
      <c r="F2526">
        <v>0.46060000000000001</v>
      </c>
    </row>
    <row r="2527" spans="1:6">
      <c r="A2527" t="s">
        <v>1090</v>
      </c>
      <c r="B2527" t="s">
        <v>3614</v>
      </c>
      <c r="C2527">
        <v>5.67</v>
      </c>
      <c r="D2527">
        <v>1.5100000000000001E-2</v>
      </c>
      <c r="E2527">
        <v>0.1061</v>
      </c>
      <c r="F2527">
        <v>0.46060000000000001</v>
      </c>
    </row>
    <row r="2528" spans="1:6">
      <c r="A2528" t="s">
        <v>1090</v>
      </c>
      <c r="B2528" t="s">
        <v>3615</v>
      </c>
      <c r="C2528">
        <v>5.67</v>
      </c>
      <c r="D2528">
        <v>1.5100000000000001E-2</v>
      </c>
      <c r="E2528">
        <v>0.1061</v>
      </c>
      <c r="F2528">
        <v>0.46060000000000001</v>
      </c>
    </row>
    <row r="2529" spans="1:6">
      <c r="A2529" t="s">
        <v>1090</v>
      </c>
      <c r="B2529" t="s">
        <v>3616</v>
      </c>
      <c r="C2529">
        <v>5.67</v>
      </c>
      <c r="D2529">
        <v>1.5100000000000001E-2</v>
      </c>
      <c r="E2529">
        <v>0.1061</v>
      </c>
      <c r="F2529">
        <v>0.46060000000000001</v>
      </c>
    </row>
    <row r="2530" spans="1:6">
      <c r="A2530" t="s">
        <v>1090</v>
      </c>
      <c r="B2530" t="s">
        <v>3617</v>
      </c>
      <c r="C2530">
        <v>5.67</v>
      </c>
      <c r="D2530">
        <v>1.5100000000000001E-2</v>
      </c>
      <c r="E2530">
        <v>0.1061</v>
      </c>
      <c r="F2530">
        <v>0.46060000000000001</v>
      </c>
    </row>
    <row r="2531" spans="1:6">
      <c r="A2531" t="s">
        <v>1090</v>
      </c>
      <c r="B2531" t="s">
        <v>3618</v>
      </c>
      <c r="C2531">
        <v>5.67</v>
      </c>
      <c r="D2531">
        <v>1.5100000000000001E-2</v>
      </c>
      <c r="E2531">
        <v>0.1061</v>
      </c>
      <c r="F2531">
        <v>0.46060000000000001</v>
      </c>
    </row>
    <row r="2532" spans="1:6">
      <c r="A2532" t="s">
        <v>1090</v>
      </c>
      <c r="B2532" t="s">
        <v>3619</v>
      </c>
      <c r="C2532">
        <v>5.67</v>
      </c>
      <c r="D2532">
        <v>1.5100000000000001E-2</v>
      </c>
      <c r="E2532">
        <v>0.1061</v>
      </c>
      <c r="F2532">
        <v>0.46060000000000001</v>
      </c>
    </row>
    <row r="2533" spans="1:6">
      <c r="A2533" t="s">
        <v>1090</v>
      </c>
      <c r="B2533" t="s">
        <v>3620</v>
      </c>
      <c r="C2533">
        <v>5.67</v>
      </c>
      <c r="D2533">
        <v>1.5100000000000001E-2</v>
      </c>
      <c r="E2533">
        <v>0.1061</v>
      </c>
      <c r="F2533">
        <v>0.46060000000000001</v>
      </c>
    </row>
    <row r="2534" spans="1:6">
      <c r="A2534" t="s">
        <v>1090</v>
      </c>
      <c r="B2534" t="s">
        <v>3621</v>
      </c>
      <c r="C2534">
        <v>5.67</v>
      </c>
      <c r="D2534">
        <v>1.5100000000000001E-2</v>
      </c>
      <c r="E2534">
        <v>0.1061</v>
      </c>
      <c r="F2534">
        <v>0.46060000000000001</v>
      </c>
    </row>
    <row r="2535" spans="1:6">
      <c r="A2535" t="s">
        <v>1090</v>
      </c>
      <c r="B2535" t="s">
        <v>3622</v>
      </c>
      <c r="C2535">
        <v>5.67</v>
      </c>
      <c r="D2535">
        <v>1.5100000000000001E-2</v>
      </c>
      <c r="E2535">
        <v>0.1061</v>
      </c>
      <c r="F2535">
        <v>0.46060000000000001</v>
      </c>
    </row>
    <row r="2536" spans="1:6">
      <c r="A2536" t="s">
        <v>1090</v>
      </c>
      <c r="B2536" t="s">
        <v>3623</v>
      </c>
      <c r="C2536">
        <v>5.67</v>
      </c>
      <c r="D2536">
        <v>1.5100000000000001E-2</v>
      </c>
      <c r="E2536">
        <v>0.1061</v>
      </c>
      <c r="F2536">
        <v>0.46060000000000001</v>
      </c>
    </row>
    <row r="2537" spans="1:6">
      <c r="A2537" t="s">
        <v>1090</v>
      </c>
      <c r="B2537" t="s">
        <v>3624</v>
      </c>
      <c r="C2537">
        <v>5.67</v>
      </c>
      <c r="D2537">
        <v>1.5100000000000001E-2</v>
      </c>
      <c r="E2537">
        <v>0.1061</v>
      </c>
      <c r="F2537">
        <v>0.46060000000000001</v>
      </c>
    </row>
    <row r="2538" spans="1:6">
      <c r="A2538" t="s">
        <v>1090</v>
      </c>
      <c r="B2538" t="s">
        <v>3625</v>
      </c>
      <c r="C2538">
        <v>5.67</v>
      </c>
      <c r="D2538">
        <v>1.5100000000000001E-2</v>
      </c>
      <c r="E2538">
        <v>0.1061</v>
      </c>
      <c r="F2538">
        <v>0.46060000000000001</v>
      </c>
    </row>
    <row r="2539" spans="1:6">
      <c r="A2539" t="s">
        <v>1090</v>
      </c>
      <c r="B2539" t="s">
        <v>3626</v>
      </c>
      <c r="C2539">
        <v>5.67</v>
      </c>
      <c r="D2539">
        <v>1.5100000000000001E-2</v>
      </c>
      <c r="E2539">
        <v>0.1061</v>
      </c>
      <c r="F2539">
        <v>0.46060000000000001</v>
      </c>
    </row>
    <row r="2540" spans="1:6">
      <c r="A2540" t="s">
        <v>1090</v>
      </c>
      <c r="B2540" t="s">
        <v>3627</v>
      </c>
      <c r="C2540">
        <v>5.67</v>
      </c>
      <c r="D2540">
        <v>1.5100000000000001E-2</v>
      </c>
      <c r="E2540">
        <v>0.1061</v>
      </c>
      <c r="F2540">
        <v>0.46060000000000001</v>
      </c>
    </row>
    <row r="2541" spans="1:6">
      <c r="A2541" t="s">
        <v>1090</v>
      </c>
      <c r="B2541" t="s">
        <v>3628</v>
      </c>
      <c r="C2541">
        <v>5.67</v>
      </c>
      <c r="D2541">
        <v>1.5100000000000001E-2</v>
      </c>
      <c r="E2541">
        <v>0.1061</v>
      </c>
      <c r="F2541">
        <v>0.46060000000000001</v>
      </c>
    </row>
    <row r="2542" spans="1:6">
      <c r="A2542" t="s">
        <v>1090</v>
      </c>
      <c r="B2542" t="s">
        <v>3629</v>
      </c>
      <c r="C2542">
        <v>5.67</v>
      </c>
      <c r="D2542">
        <v>1.5100000000000001E-2</v>
      </c>
      <c r="E2542">
        <v>0.1061</v>
      </c>
      <c r="F2542">
        <v>0.46060000000000001</v>
      </c>
    </row>
    <row r="2543" spans="1:6">
      <c r="A2543" t="s">
        <v>1090</v>
      </c>
      <c r="B2543" t="s">
        <v>3630</v>
      </c>
      <c r="C2543">
        <v>5.67</v>
      </c>
      <c r="D2543">
        <v>1.5100000000000001E-2</v>
      </c>
      <c r="E2543">
        <v>0.1061</v>
      </c>
      <c r="F2543">
        <v>0.46060000000000001</v>
      </c>
    </row>
    <row r="2544" spans="1:6">
      <c r="A2544" t="s">
        <v>1090</v>
      </c>
      <c r="B2544" t="s">
        <v>3631</v>
      </c>
      <c r="C2544">
        <v>5.67</v>
      </c>
      <c r="D2544">
        <v>1.5100000000000001E-2</v>
      </c>
      <c r="E2544">
        <v>0.1061</v>
      </c>
      <c r="F2544">
        <v>0.46060000000000001</v>
      </c>
    </row>
    <row r="2545" spans="1:6">
      <c r="A2545" t="s">
        <v>1090</v>
      </c>
      <c r="B2545" t="s">
        <v>3632</v>
      </c>
      <c r="C2545">
        <v>5.67</v>
      </c>
      <c r="D2545">
        <v>1.5100000000000001E-2</v>
      </c>
      <c r="E2545">
        <v>0.1061</v>
      </c>
      <c r="F2545">
        <v>0.46060000000000001</v>
      </c>
    </row>
    <row r="2546" spans="1:6">
      <c r="A2546" t="s">
        <v>1090</v>
      </c>
      <c r="B2546" t="s">
        <v>3633</v>
      </c>
      <c r="C2546">
        <v>5.67</v>
      </c>
      <c r="D2546">
        <v>1.5100000000000001E-2</v>
      </c>
      <c r="E2546">
        <v>0.1061</v>
      </c>
      <c r="F2546">
        <v>0.46060000000000001</v>
      </c>
    </row>
    <row r="2547" spans="1:6">
      <c r="A2547" t="s">
        <v>1090</v>
      </c>
      <c r="B2547" t="s">
        <v>3634</v>
      </c>
      <c r="C2547">
        <v>5.67</v>
      </c>
      <c r="D2547">
        <v>1.5100000000000001E-2</v>
      </c>
      <c r="E2547">
        <v>0.1061</v>
      </c>
      <c r="F2547">
        <v>0.46060000000000001</v>
      </c>
    </row>
    <row r="2548" spans="1:6">
      <c r="A2548" t="s">
        <v>1090</v>
      </c>
      <c r="B2548" t="s">
        <v>3635</v>
      </c>
      <c r="C2548">
        <v>5.67</v>
      </c>
      <c r="D2548">
        <v>1.5100000000000001E-2</v>
      </c>
      <c r="E2548">
        <v>0.1061</v>
      </c>
      <c r="F2548">
        <v>0.46060000000000001</v>
      </c>
    </row>
    <row r="2549" spans="1:6">
      <c r="A2549" t="s">
        <v>1090</v>
      </c>
      <c r="B2549" t="s">
        <v>3636</v>
      </c>
      <c r="C2549">
        <v>5.67</v>
      </c>
      <c r="D2549">
        <v>1.5100000000000001E-2</v>
      </c>
      <c r="E2549">
        <v>0.1061</v>
      </c>
      <c r="F2549">
        <v>0.46060000000000001</v>
      </c>
    </row>
    <row r="2550" spans="1:6">
      <c r="A2550" t="s">
        <v>1090</v>
      </c>
      <c r="B2550" t="s">
        <v>3637</v>
      </c>
      <c r="C2550">
        <v>5.67</v>
      </c>
      <c r="D2550">
        <v>1.5100000000000001E-2</v>
      </c>
      <c r="E2550">
        <v>0.1061</v>
      </c>
      <c r="F2550">
        <v>0.46060000000000001</v>
      </c>
    </row>
    <row r="2551" spans="1:6">
      <c r="A2551" t="s">
        <v>1090</v>
      </c>
      <c r="B2551" t="s">
        <v>3638</v>
      </c>
      <c r="C2551">
        <v>5.67</v>
      </c>
      <c r="D2551">
        <v>1.5100000000000001E-2</v>
      </c>
      <c r="E2551">
        <v>0.1061</v>
      </c>
      <c r="F2551">
        <v>0.46060000000000001</v>
      </c>
    </row>
    <row r="2552" spans="1:6">
      <c r="A2552" t="s">
        <v>1090</v>
      </c>
      <c r="B2552" t="s">
        <v>3639</v>
      </c>
      <c r="C2552">
        <v>5.67</v>
      </c>
      <c r="D2552">
        <v>1.5100000000000001E-2</v>
      </c>
      <c r="E2552">
        <v>0.1061</v>
      </c>
      <c r="F2552">
        <v>0.46060000000000001</v>
      </c>
    </row>
    <row r="2553" spans="1:6">
      <c r="A2553" t="s">
        <v>1090</v>
      </c>
      <c r="B2553" t="s">
        <v>3640</v>
      </c>
      <c r="C2553">
        <v>5.67</v>
      </c>
      <c r="D2553">
        <v>1.5100000000000001E-2</v>
      </c>
      <c r="E2553">
        <v>0.1061</v>
      </c>
      <c r="F2553">
        <v>0.46060000000000001</v>
      </c>
    </row>
    <row r="2554" spans="1:6">
      <c r="A2554" t="s">
        <v>1090</v>
      </c>
      <c r="B2554" t="s">
        <v>3641</v>
      </c>
      <c r="C2554">
        <v>5.67</v>
      </c>
      <c r="D2554">
        <v>1.5100000000000001E-2</v>
      </c>
      <c r="E2554">
        <v>0.1061</v>
      </c>
      <c r="F2554">
        <v>0.46060000000000001</v>
      </c>
    </row>
    <row r="2555" spans="1:6">
      <c r="A2555" t="s">
        <v>1090</v>
      </c>
      <c r="B2555" t="s">
        <v>3642</v>
      </c>
      <c r="C2555">
        <v>5.67</v>
      </c>
      <c r="D2555">
        <v>1.5100000000000001E-2</v>
      </c>
      <c r="E2555">
        <v>0.1061</v>
      </c>
      <c r="F2555">
        <v>0.46060000000000001</v>
      </c>
    </row>
    <row r="2556" spans="1:6">
      <c r="A2556" t="s">
        <v>1090</v>
      </c>
      <c r="B2556" t="s">
        <v>3643</v>
      </c>
      <c r="C2556">
        <v>5.67</v>
      </c>
      <c r="D2556">
        <v>1.5100000000000001E-2</v>
      </c>
      <c r="E2556">
        <v>0.1061</v>
      </c>
      <c r="F2556">
        <v>0.46060000000000001</v>
      </c>
    </row>
    <row r="2557" spans="1:6">
      <c r="A2557" t="s">
        <v>1090</v>
      </c>
      <c r="B2557" t="s">
        <v>3644</v>
      </c>
      <c r="C2557">
        <v>5.67</v>
      </c>
      <c r="D2557">
        <v>1.5100000000000001E-2</v>
      </c>
      <c r="E2557">
        <v>0.1061</v>
      </c>
      <c r="F2557">
        <v>0.46060000000000001</v>
      </c>
    </row>
    <row r="2558" spans="1:6">
      <c r="A2558" t="s">
        <v>1090</v>
      </c>
      <c r="B2558" t="s">
        <v>3645</v>
      </c>
      <c r="C2558">
        <v>5.67</v>
      </c>
      <c r="D2558">
        <v>1.5100000000000001E-2</v>
      </c>
      <c r="E2558">
        <v>0.1061</v>
      </c>
      <c r="F2558">
        <v>0.46060000000000001</v>
      </c>
    </row>
    <row r="2559" spans="1:6">
      <c r="A2559" t="s">
        <v>1090</v>
      </c>
      <c r="B2559" t="s">
        <v>3646</v>
      </c>
      <c r="C2559">
        <v>5.67</v>
      </c>
      <c r="D2559">
        <v>1.5100000000000001E-2</v>
      </c>
      <c r="E2559">
        <v>0.1061</v>
      </c>
      <c r="F2559">
        <v>0.46060000000000001</v>
      </c>
    </row>
    <row r="2560" spans="1:6">
      <c r="A2560" t="s">
        <v>1090</v>
      </c>
      <c r="B2560" t="s">
        <v>3647</v>
      </c>
      <c r="C2560">
        <v>5.67</v>
      </c>
      <c r="D2560">
        <v>1.5100000000000001E-2</v>
      </c>
      <c r="E2560">
        <v>0.1061</v>
      </c>
      <c r="F2560">
        <v>0.46060000000000001</v>
      </c>
    </row>
    <row r="2561" spans="1:6">
      <c r="A2561" t="s">
        <v>1090</v>
      </c>
      <c r="B2561" t="s">
        <v>3648</v>
      </c>
      <c r="C2561">
        <v>5.67</v>
      </c>
      <c r="D2561">
        <v>1.5100000000000001E-2</v>
      </c>
      <c r="E2561">
        <v>0.1061</v>
      </c>
      <c r="F2561">
        <v>0.46060000000000001</v>
      </c>
    </row>
    <row r="2562" spans="1:6">
      <c r="A2562" t="s">
        <v>1090</v>
      </c>
      <c r="B2562" t="s">
        <v>3649</v>
      </c>
      <c r="C2562">
        <v>5.67</v>
      </c>
      <c r="D2562">
        <v>1.5100000000000001E-2</v>
      </c>
      <c r="E2562">
        <v>0.1061</v>
      </c>
      <c r="F2562">
        <v>0.46060000000000001</v>
      </c>
    </row>
    <row r="2563" spans="1:6">
      <c r="A2563" t="s">
        <v>1090</v>
      </c>
      <c r="B2563" t="s">
        <v>3650</v>
      </c>
      <c r="C2563">
        <v>5.67</v>
      </c>
      <c r="D2563">
        <v>1.5100000000000001E-2</v>
      </c>
      <c r="E2563">
        <v>0.1061</v>
      </c>
      <c r="F2563">
        <v>0.46060000000000001</v>
      </c>
    </row>
    <row r="2564" spans="1:6">
      <c r="A2564" t="s">
        <v>1090</v>
      </c>
      <c r="B2564" t="s">
        <v>3651</v>
      </c>
      <c r="C2564">
        <v>5.67</v>
      </c>
      <c r="D2564">
        <v>1.5100000000000001E-2</v>
      </c>
      <c r="E2564">
        <v>0.1061</v>
      </c>
      <c r="F2564">
        <v>0.46060000000000001</v>
      </c>
    </row>
    <row r="2565" spans="1:6">
      <c r="A2565" t="s">
        <v>1090</v>
      </c>
      <c r="B2565" t="s">
        <v>3652</v>
      </c>
      <c r="C2565">
        <v>5.67</v>
      </c>
      <c r="D2565">
        <v>1.5100000000000001E-2</v>
      </c>
      <c r="E2565">
        <v>0.1061</v>
      </c>
      <c r="F2565">
        <v>0.46060000000000001</v>
      </c>
    </row>
    <row r="2566" spans="1:6">
      <c r="A2566" t="s">
        <v>1090</v>
      </c>
      <c r="B2566" t="s">
        <v>3653</v>
      </c>
      <c r="C2566">
        <v>5.67</v>
      </c>
      <c r="D2566">
        <v>1.5100000000000001E-2</v>
      </c>
      <c r="E2566">
        <v>0.1061</v>
      </c>
      <c r="F2566">
        <v>0.46060000000000001</v>
      </c>
    </row>
    <row r="2567" spans="1:6">
      <c r="A2567" t="s">
        <v>1090</v>
      </c>
      <c r="B2567" t="s">
        <v>3654</v>
      </c>
      <c r="C2567">
        <v>5.67</v>
      </c>
      <c r="D2567">
        <v>1.5100000000000001E-2</v>
      </c>
      <c r="E2567">
        <v>0.1061</v>
      </c>
      <c r="F2567">
        <v>0.46060000000000001</v>
      </c>
    </row>
    <row r="2568" spans="1:6">
      <c r="A2568" t="s">
        <v>1090</v>
      </c>
      <c r="B2568" t="s">
        <v>3655</v>
      </c>
      <c r="C2568">
        <v>5.67</v>
      </c>
      <c r="D2568">
        <v>1.5100000000000001E-2</v>
      </c>
      <c r="E2568">
        <v>0.1061</v>
      </c>
      <c r="F2568">
        <v>0.46060000000000001</v>
      </c>
    </row>
    <row r="2569" spans="1:6">
      <c r="A2569" t="s">
        <v>1090</v>
      </c>
      <c r="B2569" t="s">
        <v>3656</v>
      </c>
      <c r="C2569">
        <v>5.67</v>
      </c>
      <c r="D2569">
        <v>1.5100000000000001E-2</v>
      </c>
      <c r="E2569">
        <v>0.1061</v>
      </c>
      <c r="F2569">
        <v>0.46060000000000001</v>
      </c>
    </row>
    <row r="2570" spans="1:6">
      <c r="A2570" t="s">
        <v>1090</v>
      </c>
      <c r="B2570" t="s">
        <v>3657</v>
      </c>
      <c r="C2570">
        <v>5.67</v>
      </c>
      <c r="D2570">
        <v>1.5100000000000001E-2</v>
      </c>
      <c r="E2570">
        <v>0.1061</v>
      </c>
      <c r="F2570">
        <v>0.46060000000000001</v>
      </c>
    </row>
    <row r="2571" spans="1:6">
      <c r="A2571" t="s">
        <v>1090</v>
      </c>
      <c r="B2571" t="s">
        <v>3658</v>
      </c>
      <c r="C2571">
        <v>5.67</v>
      </c>
      <c r="D2571">
        <v>1.5100000000000001E-2</v>
      </c>
      <c r="E2571">
        <v>0.1061</v>
      </c>
      <c r="F2571">
        <v>0.46060000000000001</v>
      </c>
    </row>
    <row r="2572" spans="1:6">
      <c r="A2572" t="s">
        <v>1090</v>
      </c>
      <c r="B2572" t="s">
        <v>3659</v>
      </c>
      <c r="C2572">
        <v>5.67</v>
      </c>
      <c r="D2572">
        <v>1.5100000000000001E-2</v>
      </c>
      <c r="E2572">
        <v>0.1061</v>
      </c>
      <c r="F2572">
        <v>0.46060000000000001</v>
      </c>
    </row>
    <row r="2573" spans="1:6">
      <c r="A2573" t="s">
        <v>1090</v>
      </c>
      <c r="B2573" t="s">
        <v>3660</v>
      </c>
      <c r="C2573">
        <v>5.67</v>
      </c>
      <c r="D2573">
        <v>1.5100000000000001E-2</v>
      </c>
      <c r="E2573">
        <v>0.1061</v>
      </c>
      <c r="F2573">
        <v>0.46060000000000001</v>
      </c>
    </row>
    <row r="2574" spans="1:6">
      <c r="A2574" t="s">
        <v>1090</v>
      </c>
      <c r="B2574" t="s">
        <v>3661</v>
      </c>
      <c r="C2574">
        <v>5.67</v>
      </c>
      <c r="D2574">
        <v>1.5100000000000001E-2</v>
      </c>
      <c r="E2574">
        <v>0.1061</v>
      </c>
      <c r="F2574">
        <v>0.46060000000000001</v>
      </c>
    </row>
    <row r="2575" spans="1:6">
      <c r="A2575" t="s">
        <v>1090</v>
      </c>
      <c r="B2575" t="s">
        <v>3662</v>
      </c>
      <c r="C2575">
        <v>5.67</v>
      </c>
      <c r="D2575">
        <v>1.5100000000000001E-2</v>
      </c>
      <c r="E2575">
        <v>0.1061</v>
      </c>
      <c r="F2575">
        <v>0.46060000000000001</v>
      </c>
    </row>
    <row r="2576" spans="1:6">
      <c r="A2576" t="s">
        <v>1090</v>
      </c>
      <c r="B2576" t="s">
        <v>3663</v>
      </c>
      <c r="C2576">
        <v>5.67</v>
      </c>
      <c r="D2576">
        <v>1.5100000000000001E-2</v>
      </c>
      <c r="E2576">
        <v>0.1061</v>
      </c>
      <c r="F2576">
        <v>0.46060000000000001</v>
      </c>
    </row>
    <row r="2577" spans="1:6">
      <c r="A2577" t="s">
        <v>1090</v>
      </c>
      <c r="B2577" t="s">
        <v>3664</v>
      </c>
      <c r="C2577">
        <v>5.67</v>
      </c>
      <c r="D2577">
        <v>1.5100000000000001E-2</v>
      </c>
      <c r="E2577">
        <v>0.1061</v>
      </c>
      <c r="F2577">
        <v>0.46060000000000001</v>
      </c>
    </row>
    <row r="2578" spans="1:6">
      <c r="A2578" t="s">
        <v>1090</v>
      </c>
      <c r="B2578" t="s">
        <v>3665</v>
      </c>
      <c r="C2578">
        <v>5.67</v>
      </c>
      <c r="D2578">
        <v>1.5100000000000001E-2</v>
      </c>
      <c r="E2578">
        <v>0.1061</v>
      </c>
      <c r="F2578">
        <v>0.46060000000000001</v>
      </c>
    </row>
    <row r="2579" spans="1:6">
      <c r="A2579" t="s">
        <v>1090</v>
      </c>
      <c r="B2579" t="s">
        <v>3666</v>
      </c>
      <c r="C2579">
        <v>5.67</v>
      </c>
      <c r="D2579">
        <v>1.5100000000000001E-2</v>
      </c>
      <c r="E2579">
        <v>0.1061</v>
      </c>
      <c r="F2579">
        <v>0.46060000000000001</v>
      </c>
    </row>
    <row r="2580" spans="1:6">
      <c r="A2580" t="s">
        <v>1090</v>
      </c>
      <c r="B2580" t="s">
        <v>3667</v>
      </c>
      <c r="C2580">
        <v>5.67</v>
      </c>
      <c r="D2580">
        <v>1.5100000000000001E-2</v>
      </c>
      <c r="E2580">
        <v>0.1061</v>
      </c>
      <c r="F2580">
        <v>0.46060000000000001</v>
      </c>
    </row>
    <row r="2581" spans="1:6">
      <c r="A2581" t="s">
        <v>1090</v>
      </c>
      <c r="B2581" t="s">
        <v>3668</v>
      </c>
      <c r="C2581">
        <v>5.67</v>
      </c>
      <c r="D2581">
        <v>1.5100000000000001E-2</v>
      </c>
      <c r="E2581">
        <v>0.1061</v>
      </c>
      <c r="F2581">
        <v>0.46060000000000001</v>
      </c>
    </row>
    <row r="2582" spans="1:6">
      <c r="A2582" t="s">
        <v>1090</v>
      </c>
      <c r="B2582" t="s">
        <v>3669</v>
      </c>
      <c r="C2582">
        <v>5.67</v>
      </c>
      <c r="D2582">
        <v>1.5100000000000001E-2</v>
      </c>
      <c r="E2582">
        <v>0.1061</v>
      </c>
      <c r="F2582">
        <v>0.46060000000000001</v>
      </c>
    </row>
    <row r="2583" spans="1:6">
      <c r="A2583" t="s">
        <v>1090</v>
      </c>
      <c r="B2583" t="s">
        <v>3670</v>
      </c>
      <c r="C2583">
        <v>5.67</v>
      </c>
      <c r="D2583">
        <v>1.5100000000000001E-2</v>
      </c>
      <c r="E2583">
        <v>0.1061</v>
      </c>
      <c r="F2583">
        <v>0.46060000000000001</v>
      </c>
    </row>
    <row r="2584" spans="1:6">
      <c r="A2584" t="s">
        <v>1090</v>
      </c>
      <c r="B2584" t="s">
        <v>3671</v>
      </c>
      <c r="C2584">
        <v>5.67</v>
      </c>
      <c r="D2584">
        <v>1.5100000000000001E-2</v>
      </c>
      <c r="E2584">
        <v>0.1061</v>
      </c>
      <c r="F2584">
        <v>0.46060000000000001</v>
      </c>
    </row>
    <row r="2585" spans="1:6">
      <c r="A2585" t="s">
        <v>1090</v>
      </c>
      <c r="B2585" t="s">
        <v>3672</v>
      </c>
      <c r="C2585">
        <v>5.67</v>
      </c>
      <c r="D2585">
        <v>1.5100000000000001E-2</v>
      </c>
      <c r="E2585">
        <v>0.1061</v>
      </c>
      <c r="F2585">
        <v>0.46060000000000001</v>
      </c>
    </row>
    <row r="2586" spans="1:6">
      <c r="A2586" t="s">
        <v>1090</v>
      </c>
      <c r="B2586" t="s">
        <v>3673</v>
      </c>
      <c r="C2586">
        <v>5.67</v>
      </c>
      <c r="D2586">
        <v>1.5100000000000001E-2</v>
      </c>
      <c r="E2586">
        <v>0.1061</v>
      </c>
      <c r="F2586">
        <v>0.46060000000000001</v>
      </c>
    </row>
    <row r="2587" spans="1:6">
      <c r="A2587" t="s">
        <v>1090</v>
      </c>
      <c r="B2587" t="s">
        <v>3674</v>
      </c>
      <c r="C2587">
        <v>5.67</v>
      </c>
      <c r="D2587">
        <v>1.5100000000000001E-2</v>
      </c>
      <c r="E2587">
        <v>0.1061</v>
      </c>
      <c r="F2587">
        <v>0.46060000000000001</v>
      </c>
    </row>
    <row r="2588" spans="1:6">
      <c r="A2588" t="s">
        <v>1090</v>
      </c>
      <c r="B2588" t="s">
        <v>3675</v>
      </c>
      <c r="C2588">
        <v>5.67</v>
      </c>
      <c r="D2588">
        <v>1.5100000000000001E-2</v>
      </c>
      <c r="E2588">
        <v>0.1061</v>
      </c>
      <c r="F2588">
        <v>0.46060000000000001</v>
      </c>
    </row>
    <row r="2589" spans="1:6">
      <c r="A2589" t="s">
        <v>1090</v>
      </c>
      <c r="B2589" t="s">
        <v>3676</v>
      </c>
      <c r="C2589">
        <v>5.67</v>
      </c>
      <c r="D2589">
        <v>1.5100000000000001E-2</v>
      </c>
      <c r="E2589">
        <v>0.1061</v>
      </c>
      <c r="F2589">
        <v>0.46060000000000001</v>
      </c>
    </row>
    <row r="2590" spans="1:6">
      <c r="A2590" t="s">
        <v>1090</v>
      </c>
      <c r="B2590" t="s">
        <v>3677</v>
      </c>
      <c r="C2590">
        <v>5.67</v>
      </c>
      <c r="D2590">
        <v>1.5100000000000001E-2</v>
      </c>
      <c r="E2590">
        <v>0.1061</v>
      </c>
      <c r="F2590">
        <v>0.46060000000000001</v>
      </c>
    </row>
    <row r="2591" spans="1:6">
      <c r="A2591" t="s">
        <v>1090</v>
      </c>
      <c r="B2591" t="s">
        <v>3678</v>
      </c>
      <c r="C2591">
        <v>5.67</v>
      </c>
      <c r="D2591">
        <v>1.5100000000000001E-2</v>
      </c>
      <c r="E2591">
        <v>0.1061</v>
      </c>
      <c r="F2591">
        <v>0.46060000000000001</v>
      </c>
    </row>
    <row r="2592" spans="1:6">
      <c r="A2592" t="s">
        <v>1090</v>
      </c>
      <c r="B2592" t="s">
        <v>3679</v>
      </c>
      <c r="C2592">
        <v>5.67</v>
      </c>
      <c r="D2592">
        <v>1.5100000000000001E-2</v>
      </c>
      <c r="E2592">
        <v>0.1061</v>
      </c>
      <c r="F2592">
        <v>0.46060000000000001</v>
      </c>
    </row>
    <row r="2593" spans="1:6">
      <c r="A2593" t="s">
        <v>1090</v>
      </c>
      <c r="B2593" t="s">
        <v>3680</v>
      </c>
      <c r="C2593">
        <v>5.67</v>
      </c>
      <c r="D2593">
        <v>1.5100000000000001E-2</v>
      </c>
      <c r="E2593">
        <v>0.1061</v>
      </c>
      <c r="F2593">
        <v>0.46060000000000001</v>
      </c>
    </row>
    <row r="2594" spans="1:6">
      <c r="A2594" t="s">
        <v>1090</v>
      </c>
      <c r="B2594" t="s">
        <v>3681</v>
      </c>
      <c r="C2594">
        <v>5.67</v>
      </c>
      <c r="D2594">
        <v>1.5100000000000001E-2</v>
      </c>
      <c r="E2594">
        <v>0.1061</v>
      </c>
      <c r="F2594">
        <v>0.46060000000000001</v>
      </c>
    </row>
    <row r="2595" spans="1:6">
      <c r="A2595" t="s">
        <v>1090</v>
      </c>
      <c r="B2595" t="s">
        <v>3682</v>
      </c>
      <c r="C2595">
        <v>5.67</v>
      </c>
      <c r="D2595">
        <v>1.5100000000000001E-2</v>
      </c>
      <c r="E2595">
        <v>0.1061</v>
      </c>
      <c r="F2595">
        <v>0.46060000000000001</v>
      </c>
    </row>
    <row r="2596" spans="1:6">
      <c r="A2596" t="s">
        <v>1090</v>
      </c>
      <c r="B2596" t="s">
        <v>3683</v>
      </c>
      <c r="C2596">
        <v>5.67</v>
      </c>
      <c r="D2596">
        <v>1.5100000000000001E-2</v>
      </c>
      <c r="E2596">
        <v>0.1061</v>
      </c>
      <c r="F2596">
        <v>0.46060000000000001</v>
      </c>
    </row>
    <row r="2597" spans="1:6">
      <c r="A2597" t="s">
        <v>1090</v>
      </c>
      <c r="B2597" t="s">
        <v>3684</v>
      </c>
      <c r="C2597">
        <v>5.67</v>
      </c>
      <c r="D2597">
        <v>1.5100000000000001E-2</v>
      </c>
      <c r="E2597">
        <v>0.1061</v>
      </c>
      <c r="F2597">
        <v>0.46060000000000001</v>
      </c>
    </row>
    <row r="2598" spans="1:6">
      <c r="A2598" t="s">
        <v>1090</v>
      </c>
      <c r="B2598" t="s">
        <v>3685</v>
      </c>
      <c r="C2598">
        <v>5.67</v>
      </c>
      <c r="D2598">
        <v>1.5100000000000001E-2</v>
      </c>
      <c r="E2598">
        <v>0.1061</v>
      </c>
      <c r="F2598">
        <v>0.46060000000000001</v>
      </c>
    </row>
    <row r="2599" spans="1:6">
      <c r="A2599" t="s">
        <v>1090</v>
      </c>
      <c r="B2599" t="s">
        <v>3686</v>
      </c>
      <c r="C2599">
        <v>5.67</v>
      </c>
      <c r="D2599">
        <v>1.5100000000000001E-2</v>
      </c>
      <c r="E2599">
        <v>0.1061</v>
      </c>
      <c r="F2599">
        <v>0.46060000000000001</v>
      </c>
    </row>
    <row r="2600" spans="1:6">
      <c r="A2600" t="s">
        <v>1090</v>
      </c>
      <c r="B2600" t="s">
        <v>3687</v>
      </c>
      <c r="C2600">
        <v>5.67</v>
      </c>
      <c r="D2600">
        <v>1.5100000000000001E-2</v>
      </c>
      <c r="E2600">
        <v>0.1061</v>
      </c>
      <c r="F2600">
        <v>0.46060000000000001</v>
      </c>
    </row>
    <row r="2601" spans="1:6">
      <c r="A2601" t="s">
        <v>1090</v>
      </c>
      <c r="B2601" t="s">
        <v>3688</v>
      </c>
      <c r="C2601">
        <v>5.67</v>
      </c>
      <c r="D2601">
        <v>1.5100000000000001E-2</v>
      </c>
      <c r="E2601">
        <v>0.1061</v>
      </c>
      <c r="F2601">
        <v>0.46060000000000001</v>
      </c>
    </row>
    <row r="2602" spans="1:6">
      <c r="A2602" t="s">
        <v>1090</v>
      </c>
      <c r="B2602" t="s">
        <v>3689</v>
      </c>
      <c r="C2602">
        <v>5.67</v>
      </c>
      <c r="D2602">
        <v>1.5100000000000001E-2</v>
      </c>
      <c r="E2602">
        <v>0.1061</v>
      </c>
      <c r="F2602">
        <v>0.46060000000000001</v>
      </c>
    </row>
    <row r="2603" spans="1:6">
      <c r="A2603" t="s">
        <v>1090</v>
      </c>
      <c r="B2603" t="s">
        <v>3690</v>
      </c>
      <c r="C2603">
        <v>5.67</v>
      </c>
      <c r="D2603">
        <v>1.5100000000000001E-2</v>
      </c>
      <c r="E2603">
        <v>0.1061</v>
      </c>
      <c r="F2603">
        <v>0.46060000000000001</v>
      </c>
    </row>
    <row r="2604" spans="1:6">
      <c r="A2604" t="s">
        <v>1090</v>
      </c>
      <c r="B2604" t="s">
        <v>3691</v>
      </c>
      <c r="C2604">
        <v>5.67</v>
      </c>
      <c r="D2604">
        <v>1.5100000000000001E-2</v>
      </c>
      <c r="E2604">
        <v>0.1061</v>
      </c>
      <c r="F2604">
        <v>0.46060000000000001</v>
      </c>
    </row>
    <row r="2605" spans="1:6">
      <c r="A2605" t="s">
        <v>1090</v>
      </c>
      <c r="B2605" t="s">
        <v>3692</v>
      </c>
      <c r="C2605">
        <v>5.67</v>
      </c>
      <c r="D2605">
        <v>1.5100000000000001E-2</v>
      </c>
      <c r="E2605">
        <v>0.1061</v>
      </c>
      <c r="F2605">
        <v>0.46060000000000001</v>
      </c>
    </row>
    <row r="2606" spans="1:6">
      <c r="A2606" t="s">
        <v>1090</v>
      </c>
      <c r="B2606" t="s">
        <v>3693</v>
      </c>
      <c r="C2606">
        <v>5.67</v>
      </c>
      <c r="D2606">
        <v>1.5100000000000001E-2</v>
      </c>
      <c r="E2606">
        <v>0.1061</v>
      </c>
      <c r="F2606">
        <v>0.46060000000000001</v>
      </c>
    </row>
    <row r="2607" spans="1:6">
      <c r="A2607" t="s">
        <v>1090</v>
      </c>
      <c r="B2607" t="s">
        <v>3694</v>
      </c>
      <c r="C2607">
        <v>5.67</v>
      </c>
      <c r="D2607">
        <v>1.5100000000000001E-2</v>
      </c>
      <c r="E2607">
        <v>0.1061</v>
      </c>
      <c r="F2607">
        <v>0.46060000000000001</v>
      </c>
    </row>
    <row r="2608" spans="1:6">
      <c r="A2608" t="s">
        <v>1090</v>
      </c>
      <c r="B2608" t="s">
        <v>3695</v>
      </c>
      <c r="C2608">
        <v>5.67</v>
      </c>
      <c r="D2608">
        <v>1.5100000000000001E-2</v>
      </c>
      <c r="E2608">
        <v>0.1061</v>
      </c>
      <c r="F2608">
        <v>0.46060000000000001</v>
      </c>
    </row>
    <row r="2609" spans="1:6">
      <c r="A2609" t="s">
        <v>1090</v>
      </c>
      <c r="B2609" t="s">
        <v>3696</v>
      </c>
      <c r="C2609">
        <v>5.67</v>
      </c>
      <c r="D2609">
        <v>1.5100000000000001E-2</v>
      </c>
      <c r="E2609">
        <v>0.1061</v>
      </c>
      <c r="F2609">
        <v>0.46060000000000001</v>
      </c>
    </row>
    <row r="2610" spans="1:6">
      <c r="A2610" t="s">
        <v>1090</v>
      </c>
      <c r="B2610" t="s">
        <v>3697</v>
      </c>
      <c r="C2610">
        <v>5.67</v>
      </c>
      <c r="D2610">
        <v>1.5100000000000001E-2</v>
      </c>
      <c r="E2610">
        <v>0.1061</v>
      </c>
      <c r="F2610">
        <v>0.46060000000000001</v>
      </c>
    </row>
    <row r="2611" spans="1:6">
      <c r="A2611" t="s">
        <v>1090</v>
      </c>
      <c r="B2611" t="s">
        <v>3698</v>
      </c>
      <c r="C2611">
        <v>5.67</v>
      </c>
      <c r="D2611">
        <v>1.5100000000000001E-2</v>
      </c>
      <c r="E2611">
        <v>0.1061</v>
      </c>
      <c r="F2611">
        <v>0.46060000000000001</v>
      </c>
    </row>
    <row r="2612" spans="1:6">
      <c r="A2612" t="s">
        <v>1090</v>
      </c>
      <c r="B2612" t="s">
        <v>3699</v>
      </c>
      <c r="C2612">
        <v>5.67</v>
      </c>
      <c r="D2612">
        <v>1.5100000000000001E-2</v>
      </c>
      <c r="E2612">
        <v>0.1061</v>
      </c>
      <c r="F2612">
        <v>0.46060000000000001</v>
      </c>
    </row>
    <row r="2613" spans="1:6">
      <c r="A2613" t="s">
        <v>1090</v>
      </c>
      <c r="B2613" t="s">
        <v>3700</v>
      </c>
      <c r="C2613">
        <v>5.67</v>
      </c>
      <c r="D2613">
        <v>1.5100000000000001E-2</v>
      </c>
      <c r="E2613">
        <v>0.1061</v>
      </c>
      <c r="F2613">
        <v>0.46060000000000001</v>
      </c>
    </row>
    <row r="2614" spans="1:6">
      <c r="A2614" t="s">
        <v>1090</v>
      </c>
      <c r="B2614" t="s">
        <v>3701</v>
      </c>
      <c r="C2614">
        <v>5.67</v>
      </c>
      <c r="D2614">
        <v>1.5100000000000001E-2</v>
      </c>
      <c r="E2614">
        <v>0.1061</v>
      </c>
      <c r="F2614">
        <v>0.46060000000000001</v>
      </c>
    </row>
    <row r="2615" spans="1:6">
      <c r="A2615" t="s">
        <v>1090</v>
      </c>
      <c r="B2615" t="s">
        <v>3702</v>
      </c>
      <c r="C2615">
        <v>5.67</v>
      </c>
      <c r="D2615">
        <v>1.5100000000000001E-2</v>
      </c>
      <c r="E2615">
        <v>0.1061</v>
      </c>
      <c r="F2615">
        <v>0.46060000000000001</v>
      </c>
    </row>
    <row r="2616" spans="1:6">
      <c r="A2616" t="s">
        <v>1090</v>
      </c>
      <c r="B2616" t="s">
        <v>3703</v>
      </c>
      <c r="C2616">
        <v>5.67</v>
      </c>
      <c r="D2616">
        <v>1.5100000000000001E-2</v>
      </c>
      <c r="E2616">
        <v>0.1061</v>
      </c>
      <c r="F2616">
        <v>0.46060000000000001</v>
      </c>
    </row>
    <row r="2617" spans="1:6">
      <c r="A2617" t="s">
        <v>1090</v>
      </c>
      <c r="B2617" t="s">
        <v>3704</v>
      </c>
      <c r="C2617">
        <v>5.67</v>
      </c>
      <c r="D2617">
        <v>1.5100000000000001E-2</v>
      </c>
      <c r="E2617">
        <v>0.1061</v>
      </c>
      <c r="F2617">
        <v>0.46060000000000001</v>
      </c>
    </row>
    <row r="2618" spans="1:6">
      <c r="A2618" t="s">
        <v>1090</v>
      </c>
      <c r="B2618" t="s">
        <v>3705</v>
      </c>
      <c r="C2618">
        <v>5.67</v>
      </c>
      <c r="D2618">
        <v>1.5100000000000001E-2</v>
      </c>
      <c r="E2618">
        <v>0.1061</v>
      </c>
      <c r="F2618">
        <v>0.46060000000000001</v>
      </c>
    </row>
    <row r="2619" spans="1:6">
      <c r="A2619" t="s">
        <v>1090</v>
      </c>
      <c r="B2619" t="s">
        <v>3706</v>
      </c>
      <c r="C2619">
        <v>5.67</v>
      </c>
      <c r="D2619">
        <v>1.5100000000000001E-2</v>
      </c>
      <c r="E2619">
        <v>0.1061</v>
      </c>
      <c r="F2619">
        <v>0.46060000000000001</v>
      </c>
    </row>
    <row r="2620" spans="1:6">
      <c r="A2620" t="s">
        <v>1090</v>
      </c>
      <c r="B2620" t="s">
        <v>3707</v>
      </c>
      <c r="C2620">
        <v>5.67</v>
      </c>
      <c r="D2620">
        <v>1.5100000000000001E-2</v>
      </c>
      <c r="E2620">
        <v>0.1061</v>
      </c>
      <c r="F2620">
        <v>0.46060000000000001</v>
      </c>
    </row>
    <row r="2621" spans="1:6">
      <c r="A2621" t="s">
        <v>1090</v>
      </c>
      <c r="B2621" t="s">
        <v>3708</v>
      </c>
      <c r="C2621">
        <v>5.67</v>
      </c>
      <c r="D2621">
        <v>1.5100000000000001E-2</v>
      </c>
      <c r="E2621">
        <v>0.1061</v>
      </c>
      <c r="F2621">
        <v>0.46060000000000001</v>
      </c>
    </row>
    <row r="2622" spans="1:6">
      <c r="A2622" t="s">
        <v>1090</v>
      </c>
      <c r="B2622" t="s">
        <v>3709</v>
      </c>
      <c r="C2622">
        <v>5.67</v>
      </c>
      <c r="D2622">
        <v>1.5100000000000001E-2</v>
      </c>
      <c r="E2622">
        <v>0.1061</v>
      </c>
      <c r="F2622">
        <v>0.46060000000000001</v>
      </c>
    </row>
    <row r="2623" spans="1:6">
      <c r="A2623" t="s">
        <v>1090</v>
      </c>
      <c r="B2623" t="s">
        <v>3710</v>
      </c>
      <c r="C2623">
        <v>5.67</v>
      </c>
      <c r="D2623">
        <v>1.5100000000000001E-2</v>
      </c>
      <c r="E2623">
        <v>0.1061</v>
      </c>
      <c r="F2623">
        <v>0.46060000000000001</v>
      </c>
    </row>
    <row r="2624" spans="1:6">
      <c r="A2624" t="s">
        <v>1090</v>
      </c>
      <c r="B2624" t="s">
        <v>3711</v>
      </c>
      <c r="C2624">
        <v>5.67</v>
      </c>
      <c r="D2624">
        <v>1.5100000000000001E-2</v>
      </c>
      <c r="E2624">
        <v>0.1061</v>
      </c>
      <c r="F2624">
        <v>0.46060000000000001</v>
      </c>
    </row>
    <row r="2625" spans="1:6">
      <c r="A2625" t="s">
        <v>1090</v>
      </c>
      <c r="B2625" t="s">
        <v>3712</v>
      </c>
      <c r="C2625">
        <v>5.67</v>
      </c>
      <c r="D2625">
        <v>1.5100000000000001E-2</v>
      </c>
      <c r="E2625">
        <v>0.1061</v>
      </c>
      <c r="F2625">
        <v>0.46060000000000001</v>
      </c>
    </row>
    <row r="2626" spans="1:6">
      <c r="A2626" t="s">
        <v>1090</v>
      </c>
      <c r="B2626" t="s">
        <v>3713</v>
      </c>
      <c r="C2626">
        <v>5.67</v>
      </c>
      <c r="D2626">
        <v>1.5100000000000001E-2</v>
      </c>
      <c r="E2626">
        <v>0.1061</v>
      </c>
      <c r="F2626">
        <v>0.46060000000000001</v>
      </c>
    </row>
    <row r="2627" spans="1:6">
      <c r="A2627" t="s">
        <v>1090</v>
      </c>
      <c r="B2627" t="s">
        <v>3714</v>
      </c>
      <c r="C2627">
        <v>5.67</v>
      </c>
      <c r="D2627">
        <v>1.5100000000000001E-2</v>
      </c>
      <c r="E2627">
        <v>0.1061</v>
      </c>
      <c r="F2627">
        <v>0.46060000000000001</v>
      </c>
    </row>
    <row r="2628" spans="1:6">
      <c r="A2628" t="s">
        <v>1090</v>
      </c>
      <c r="B2628" t="s">
        <v>3715</v>
      </c>
      <c r="C2628">
        <v>5.67</v>
      </c>
      <c r="D2628">
        <v>1.5100000000000001E-2</v>
      </c>
      <c r="E2628">
        <v>0.1061</v>
      </c>
      <c r="F2628">
        <v>0.46060000000000001</v>
      </c>
    </row>
    <row r="2629" spans="1:6">
      <c r="A2629" t="s">
        <v>1090</v>
      </c>
      <c r="B2629" t="s">
        <v>3716</v>
      </c>
      <c r="C2629">
        <v>5.67</v>
      </c>
      <c r="D2629">
        <v>1.5100000000000001E-2</v>
      </c>
      <c r="E2629">
        <v>0.1061</v>
      </c>
      <c r="F2629">
        <v>0.46060000000000001</v>
      </c>
    </row>
    <row r="2630" spans="1:6">
      <c r="A2630" t="s">
        <v>1090</v>
      </c>
      <c r="B2630" t="s">
        <v>3717</v>
      </c>
      <c r="C2630">
        <v>5.67</v>
      </c>
      <c r="D2630">
        <v>1.5100000000000001E-2</v>
      </c>
      <c r="E2630">
        <v>0.1061</v>
      </c>
      <c r="F2630">
        <v>0.46060000000000001</v>
      </c>
    </row>
    <row r="2631" spans="1:6">
      <c r="A2631" t="s">
        <v>1090</v>
      </c>
      <c r="B2631" t="s">
        <v>3718</v>
      </c>
      <c r="C2631">
        <v>5.67</v>
      </c>
      <c r="D2631">
        <v>1.5100000000000001E-2</v>
      </c>
      <c r="E2631">
        <v>0.1061</v>
      </c>
      <c r="F2631">
        <v>0.46060000000000001</v>
      </c>
    </row>
    <row r="2632" spans="1:6">
      <c r="A2632" t="s">
        <v>1090</v>
      </c>
      <c r="B2632" t="s">
        <v>3719</v>
      </c>
      <c r="C2632">
        <v>5.67</v>
      </c>
      <c r="D2632">
        <v>1.5100000000000001E-2</v>
      </c>
      <c r="E2632">
        <v>0.1061</v>
      </c>
      <c r="F2632">
        <v>0.46060000000000001</v>
      </c>
    </row>
    <row r="2633" spans="1:6">
      <c r="A2633" t="s">
        <v>1090</v>
      </c>
      <c r="B2633" t="s">
        <v>3720</v>
      </c>
      <c r="C2633">
        <v>5.67</v>
      </c>
      <c r="D2633">
        <v>1.5100000000000001E-2</v>
      </c>
      <c r="E2633">
        <v>0.1061</v>
      </c>
      <c r="F2633">
        <v>0.46060000000000001</v>
      </c>
    </row>
    <row r="2634" spans="1:6">
      <c r="A2634" t="s">
        <v>1090</v>
      </c>
      <c r="B2634" t="s">
        <v>3721</v>
      </c>
      <c r="C2634">
        <v>5.67</v>
      </c>
      <c r="D2634">
        <v>1.5100000000000001E-2</v>
      </c>
      <c r="E2634">
        <v>0.1061</v>
      </c>
      <c r="F2634">
        <v>0.46060000000000001</v>
      </c>
    </row>
    <row r="2635" spans="1:6">
      <c r="A2635" t="s">
        <v>1090</v>
      </c>
      <c r="B2635" t="s">
        <v>3722</v>
      </c>
      <c r="C2635">
        <v>5.67</v>
      </c>
      <c r="D2635">
        <v>1.5100000000000001E-2</v>
      </c>
      <c r="E2635">
        <v>0.1061</v>
      </c>
      <c r="F2635">
        <v>0.46060000000000001</v>
      </c>
    </row>
    <row r="2636" spans="1:6">
      <c r="A2636" t="s">
        <v>1090</v>
      </c>
      <c r="B2636" t="s">
        <v>3723</v>
      </c>
      <c r="C2636">
        <v>5.67</v>
      </c>
      <c r="D2636">
        <v>1.5100000000000001E-2</v>
      </c>
      <c r="E2636">
        <v>0.1061</v>
      </c>
      <c r="F2636">
        <v>0.46060000000000001</v>
      </c>
    </row>
    <row r="2637" spans="1:6">
      <c r="A2637" t="s">
        <v>1090</v>
      </c>
      <c r="B2637" t="s">
        <v>3724</v>
      </c>
      <c r="C2637">
        <v>5.67</v>
      </c>
      <c r="D2637">
        <v>1.5100000000000001E-2</v>
      </c>
      <c r="E2637">
        <v>0.1061</v>
      </c>
      <c r="F2637">
        <v>0.46060000000000001</v>
      </c>
    </row>
    <row r="2638" spans="1:6">
      <c r="A2638" t="s">
        <v>1090</v>
      </c>
      <c r="B2638" t="s">
        <v>3725</v>
      </c>
      <c r="C2638">
        <v>5.67</v>
      </c>
      <c r="D2638">
        <v>1.5100000000000001E-2</v>
      </c>
      <c r="E2638">
        <v>0.1061</v>
      </c>
      <c r="F2638">
        <v>0.46060000000000001</v>
      </c>
    </row>
    <row r="2639" spans="1:6">
      <c r="A2639" t="s">
        <v>1090</v>
      </c>
      <c r="B2639" t="s">
        <v>3726</v>
      </c>
      <c r="C2639">
        <v>5.67</v>
      </c>
      <c r="D2639">
        <v>1.5100000000000001E-2</v>
      </c>
      <c r="E2639">
        <v>0.1061</v>
      </c>
      <c r="F2639">
        <v>0.46060000000000001</v>
      </c>
    </row>
    <row r="2640" spans="1:6">
      <c r="A2640" t="s">
        <v>1090</v>
      </c>
      <c r="B2640" t="s">
        <v>3727</v>
      </c>
      <c r="C2640">
        <v>5.67</v>
      </c>
      <c r="D2640">
        <v>1.5100000000000001E-2</v>
      </c>
      <c r="E2640">
        <v>0.1061</v>
      </c>
      <c r="F2640">
        <v>0.46060000000000001</v>
      </c>
    </row>
    <row r="2641" spans="1:6">
      <c r="A2641" t="s">
        <v>1090</v>
      </c>
      <c r="B2641" t="s">
        <v>3728</v>
      </c>
      <c r="C2641">
        <v>5.67</v>
      </c>
      <c r="D2641">
        <v>1.5100000000000001E-2</v>
      </c>
      <c r="E2641">
        <v>0.1061</v>
      </c>
      <c r="F2641">
        <v>0.46060000000000001</v>
      </c>
    </row>
    <row r="2642" spans="1:6">
      <c r="A2642" t="s">
        <v>1090</v>
      </c>
      <c r="B2642" t="s">
        <v>3729</v>
      </c>
      <c r="C2642">
        <v>5.67</v>
      </c>
      <c r="D2642">
        <v>1.5100000000000001E-2</v>
      </c>
      <c r="E2642">
        <v>0.1061</v>
      </c>
      <c r="F2642">
        <v>0.46060000000000001</v>
      </c>
    </row>
    <row r="2643" spans="1:6">
      <c r="A2643" t="s">
        <v>1090</v>
      </c>
      <c r="B2643" t="s">
        <v>3730</v>
      </c>
      <c r="C2643">
        <v>5.67</v>
      </c>
      <c r="D2643">
        <v>1.5100000000000001E-2</v>
      </c>
      <c r="E2643">
        <v>0.1061</v>
      </c>
      <c r="F2643">
        <v>0.46060000000000001</v>
      </c>
    </row>
    <row r="2644" spans="1:6">
      <c r="A2644" t="s">
        <v>1090</v>
      </c>
      <c r="B2644" t="s">
        <v>3731</v>
      </c>
      <c r="C2644">
        <v>5.67</v>
      </c>
      <c r="D2644">
        <v>1.5100000000000001E-2</v>
      </c>
      <c r="E2644">
        <v>0.1061</v>
      </c>
      <c r="F2644">
        <v>0.46060000000000001</v>
      </c>
    </row>
    <row r="2645" spans="1:6">
      <c r="A2645" t="s">
        <v>1090</v>
      </c>
      <c r="B2645" t="s">
        <v>3732</v>
      </c>
      <c r="C2645">
        <v>5.67</v>
      </c>
      <c r="D2645">
        <v>1.5100000000000001E-2</v>
      </c>
      <c r="E2645">
        <v>0.1061</v>
      </c>
      <c r="F2645">
        <v>0.46060000000000001</v>
      </c>
    </row>
    <row r="2646" spans="1:6">
      <c r="A2646" t="s">
        <v>1090</v>
      </c>
      <c r="B2646" t="s">
        <v>3733</v>
      </c>
      <c r="C2646">
        <v>5.67</v>
      </c>
      <c r="D2646">
        <v>1.5100000000000001E-2</v>
      </c>
      <c r="E2646">
        <v>0.1061</v>
      </c>
      <c r="F2646">
        <v>0.46060000000000001</v>
      </c>
    </row>
    <row r="2647" spans="1:6">
      <c r="A2647" t="s">
        <v>1090</v>
      </c>
      <c r="B2647" t="s">
        <v>3734</v>
      </c>
      <c r="C2647">
        <v>5.67</v>
      </c>
      <c r="D2647">
        <v>1.5100000000000001E-2</v>
      </c>
      <c r="E2647">
        <v>0.1061</v>
      </c>
      <c r="F2647">
        <v>0.46060000000000001</v>
      </c>
    </row>
    <row r="2648" spans="1:6">
      <c r="A2648" t="s">
        <v>1090</v>
      </c>
      <c r="B2648" t="s">
        <v>3735</v>
      </c>
      <c r="C2648">
        <v>5.67</v>
      </c>
      <c r="D2648">
        <v>1.5100000000000001E-2</v>
      </c>
      <c r="E2648">
        <v>0.1061</v>
      </c>
      <c r="F2648">
        <v>0.46060000000000001</v>
      </c>
    </row>
    <row r="2649" spans="1:6">
      <c r="A2649" t="s">
        <v>1090</v>
      </c>
      <c r="B2649" t="s">
        <v>3736</v>
      </c>
      <c r="C2649">
        <v>5.67</v>
      </c>
      <c r="D2649">
        <v>1.5100000000000001E-2</v>
      </c>
      <c r="E2649">
        <v>0.1061</v>
      </c>
      <c r="F2649">
        <v>0.46060000000000001</v>
      </c>
    </row>
    <row r="2650" spans="1:6">
      <c r="A2650" t="s">
        <v>1090</v>
      </c>
      <c r="B2650" t="s">
        <v>3737</v>
      </c>
      <c r="C2650">
        <v>5.67</v>
      </c>
      <c r="D2650">
        <v>1.5100000000000001E-2</v>
      </c>
      <c r="E2650">
        <v>0.1061</v>
      </c>
      <c r="F2650">
        <v>0.46060000000000001</v>
      </c>
    </row>
    <row r="2651" spans="1:6">
      <c r="A2651" t="s">
        <v>1090</v>
      </c>
      <c r="B2651" t="s">
        <v>3738</v>
      </c>
      <c r="C2651">
        <v>5.67</v>
      </c>
      <c r="D2651">
        <v>1.5100000000000001E-2</v>
      </c>
      <c r="E2651">
        <v>0.1061</v>
      </c>
      <c r="F2651">
        <v>0.46060000000000001</v>
      </c>
    </row>
    <row r="2652" spans="1:6">
      <c r="A2652" t="s">
        <v>1090</v>
      </c>
      <c r="B2652" t="s">
        <v>3739</v>
      </c>
      <c r="C2652">
        <v>5.67</v>
      </c>
      <c r="D2652">
        <v>1.5100000000000001E-2</v>
      </c>
      <c r="E2652">
        <v>0.1061</v>
      </c>
      <c r="F2652">
        <v>0.46060000000000001</v>
      </c>
    </row>
    <row r="2653" spans="1:6">
      <c r="A2653" t="s">
        <v>1090</v>
      </c>
      <c r="B2653" t="s">
        <v>3740</v>
      </c>
      <c r="C2653">
        <v>5.67</v>
      </c>
      <c r="D2653">
        <v>1.5100000000000001E-2</v>
      </c>
      <c r="E2653">
        <v>0.1061</v>
      </c>
      <c r="F2653">
        <v>0.46060000000000001</v>
      </c>
    </row>
    <row r="2654" spans="1:6">
      <c r="A2654" t="s">
        <v>1090</v>
      </c>
      <c r="B2654" t="s">
        <v>3741</v>
      </c>
      <c r="C2654">
        <v>5.67</v>
      </c>
      <c r="D2654">
        <v>1.5100000000000001E-2</v>
      </c>
      <c r="E2654">
        <v>0.1061</v>
      </c>
      <c r="F2654">
        <v>0.46060000000000001</v>
      </c>
    </row>
    <row r="2655" spans="1:6">
      <c r="A2655" t="s">
        <v>1090</v>
      </c>
      <c r="B2655" t="s">
        <v>3742</v>
      </c>
      <c r="C2655">
        <v>5.67</v>
      </c>
      <c r="D2655">
        <v>1.5100000000000001E-2</v>
      </c>
      <c r="E2655">
        <v>0.1061</v>
      </c>
      <c r="F2655">
        <v>0.46060000000000001</v>
      </c>
    </row>
    <row r="2656" spans="1:6">
      <c r="A2656" t="s">
        <v>1090</v>
      </c>
      <c r="B2656" t="s">
        <v>3743</v>
      </c>
      <c r="C2656">
        <v>5.67</v>
      </c>
      <c r="D2656">
        <v>1.5100000000000001E-2</v>
      </c>
      <c r="E2656">
        <v>0.1061</v>
      </c>
      <c r="F2656">
        <v>0.46060000000000001</v>
      </c>
    </row>
    <row r="2657" spans="1:6">
      <c r="A2657" t="s">
        <v>1090</v>
      </c>
      <c r="B2657" t="s">
        <v>3744</v>
      </c>
      <c r="C2657">
        <v>5.67</v>
      </c>
      <c r="D2657">
        <v>1.5100000000000001E-2</v>
      </c>
      <c r="E2657">
        <v>0.1061</v>
      </c>
      <c r="F2657">
        <v>0.46060000000000001</v>
      </c>
    </row>
    <row r="2658" spans="1:6">
      <c r="A2658" t="s">
        <v>1090</v>
      </c>
      <c r="B2658" t="s">
        <v>3745</v>
      </c>
      <c r="C2658">
        <v>5.67</v>
      </c>
      <c r="D2658">
        <v>1.5100000000000001E-2</v>
      </c>
      <c r="E2658">
        <v>0.1061</v>
      </c>
      <c r="F2658">
        <v>0.46060000000000001</v>
      </c>
    </row>
    <row r="2659" spans="1:6">
      <c r="A2659" t="s">
        <v>1090</v>
      </c>
      <c r="B2659" t="s">
        <v>3746</v>
      </c>
      <c r="C2659">
        <v>5.22</v>
      </c>
      <c r="D2659">
        <v>1.3899999999999999E-2</v>
      </c>
      <c r="E2659">
        <v>9.7900000000000001E-2</v>
      </c>
      <c r="F2659">
        <v>0.4249</v>
      </c>
    </row>
    <row r="2660" spans="1:6">
      <c r="A2660" t="s">
        <v>1090</v>
      </c>
      <c r="B2660" t="s">
        <v>3747</v>
      </c>
      <c r="C2660">
        <v>5.22</v>
      </c>
      <c r="D2660">
        <v>1.3899999999999999E-2</v>
      </c>
      <c r="E2660">
        <v>9.7900000000000001E-2</v>
      </c>
      <c r="F2660">
        <v>0.4249</v>
      </c>
    </row>
    <row r="2661" spans="1:6">
      <c r="A2661" t="s">
        <v>1090</v>
      </c>
      <c r="B2661" t="s">
        <v>3748</v>
      </c>
      <c r="C2661">
        <v>5.22</v>
      </c>
      <c r="D2661">
        <v>1.3899999999999999E-2</v>
      </c>
      <c r="E2661">
        <v>9.7900000000000001E-2</v>
      </c>
      <c r="F2661">
        <v>0.4249</v>
      </c>
    </row>
    <row r="2662" spans="1:6">
      <c r="A2662" t="s">
        <v>1090</v>
      </c>
      <c r="B2662" t="s">
        <v>3749</v>
      </c>
      <c r="C2662">
        <v>5.22</v>
      </c>
      <c r="D2662">
        <v>1.3899999999999999E-2</v>
      </c>
      <c r="E2662">
        <v>9.7900000000000001E-2</v>
      </c>
      <c r="F2662">
        <v>0.4249</v>
      </c>
    </row>
    <row r="2663" spans="1:6">
      <c r="A2663" t="s">
        <v>1090</v>
      </c>
      <c r="B2663" t="s">
        <v>3750</v>
      </c>
      <c r="C2663">
        <v>5.22</v>
      </c>
      <c r="D2663">
        <v>1.3899999999999999E-2</v>
      </c>
      <c r="E2663">
        <v>9.7900000000000001E-2</v>
      </c>
      <c r="F2663">
        <v>0.4249</v>
      </c>
    </row>
    <row r="2664" spans="1:6">
      <c r="A2664" t="s">
        <v>1090</v>
      </c>
      <c r="B2664" t="s">
        <v>3751</v>
      </c>
      <c r="C2664">
        <v>5.22</v>
      </c>
      <c r="D2664">
        <v>1.3899999999999999E-2</v>
      </c>
      <c r="E2664">
        <v>9.7900000000000001E-2</v>
      </c>
      <c r="F2664">
        <v>0.4249</v>
      </c>
    </row>
    <row r="2665" spans="1:6">
      <c r="A2665" t="s">
        <v>1090</v>
      </c>
      <c r="B2665" t="s">
        <v>3752</v>
      </c>
      <c r="C2665">
        <v>5.22</v>
      </c>
      <c r="D2665">
        <v>1.3899999999999999E-2</v>
      </c>
      <c r="E2665">
        <v>9.7900000000000001E-2</v>
      </c>
      <c r="F2665">
        <v>0.4249</v>
      </c>
    </row>
    <row r="2666" spans="1:6">
      <c r="A2666" t="s">
        <v>1090</v>
      </c>
      <c r="B2666" t="s">
        <v>3753</v>
      </c>
      <c r="C2666">
        <v>5.22</v>
      </c>
      <c r="D2666">
        <v>1.3899999999999999E-2</v>
      </c>
      <c r="E2666">
        <v>9.7900000000000001E-2</v>
      </c>
      <c r="F2666">
        <v>0.4249</v>
      </c>
    </row>
    <row r="2667" spans="1:6">
      <c r="A2667" t="s">
        <v>1090</v>
      </c>
      <c r="B2667" t="s">
        <v>3754</v>
      </c>
      <c r="C2667">
        <v>5.22</v>
      </c>
      <c r="D2667">
        <v>1.3899999999999999E-2</v>
      </c>
      <c r="E2667">
        <v>9.7900000000000001E-2</v>
      </c>
      <c r="F2667">
        <v>0.4249</v>
      </c>
    </row>
    <row r="2668" spans="1:6">
      <c r="A2668" t="s">
        <v>1090</v>
      </c>
      <c r="B2668" t="s">
        <v>3755</v>
      </c>
      <c r="C2668">
        <v>5.22</v>
      </c>
      <c r="D2668">
        <v>1.3899999999999999E-2</v>
      </c>
      <c r="E2668">
        <v>9.7900000000000001E-2</v>
      </c>
      <c r="F2668">
        <v>0.4249</v>
      </c>
    </row>
    <row r="2669" spans="1:6">
      <c r="A2669" t="s">
        <v>1090</v>
      </c>
      <c r="B2669" t="s">
        <v>3756</v>
      </c>
      <c r="C2669">
        <v>5.22</v>
      </c>
      <c r="D2669">
        <v>1.3899999999999999E-2</v>
      </c>
      <c r="E2669">
        <v>9.7900000000000001E-2</v>
      </c>
      <c r="F2669">
        <v>0.4249</v>
      </c>
    </row>
    <row r="2670" spans="1:6">
      <c r="A2670" t="s">
        <v>1090</v>
      </c>
      <c r="B2670" t="s">
        <v>3757</v>
      </c>
      <c r="C2670">
        <v>5.22</v>
      </c>
      <c r="D2670">
        <v>1.3899999999999999E-2</v>
      </c>
      <c r="E2670">
        <v>9.7900000000000001E-2</v>
      </c>
      <c r="F2670">
        <v>0.4249</v>
      </c>
    </row>
    <row r="2671" spans="1:6">
      <c r="A2671" t="s">
        <v>1090</v>
      </c>
      <c r="B2671" t="s">
        <v>3758</v>
      </c>
      <c r="C2671">
        <v>5.22</v>
      </c>
      <c r="D2671">
        <v>1.3899999999999999E-2</v>
      </c>
      <c r="E2671">
        <v>9.7900000000000001E-2</v>
      </c>
      <c r="F2671">
        <v>0.4249</v>
      </c>
    </row>
    <row r="2672" spans="1:6">
      <c r="A2672" t="s">
        <v>1090</v>
      </c>
      <c r="B2672" t="s">
        <v>3759</v>
      </c>
      <c r="C2672">
        <v>5.22</v>
      </c>
      <c r="D2672">
        <v>1.3899999999999999E-2</v>
      </c>
      <c r="E2672">
        <v>9.7900000000000001E-2</v>
      </c>
      <c r="F2672">
        <v>0.4249</v>
      </c>
    </row>
    <row r="2673" spans="1:6">
      <c r="A2673" t="s">
        <v>1090</v>
      </c>
      <c r="B2673" t="s">
        <v>3760</v>
      </c>
      <c r="C2673">
        <v>5.22</v>
      </c>
      <c r="D2673">
        <v>1.3899999999999999E-2</v>
      </c>
      <c r="E2673">
        <v>9.7900000000000001E-2</v>
      </c>
      <c r="F2673">
        <v>0.4249</v>
      </c>
    </row>
    <row r="2674" spans="1:6">
      <c r="A2674" t="s">
        <v>1090</v>
      </c>
      <c r="B2674" t="s">
        <v>3761</v>
      </c>
      <c r="C2674">
        <v>5.22</v>
      </c>
      <c r="D2674">
        <v>1.3899999999999999E-2</v>
      </c>
      <c r="E2674">
        <v>9.7900000000000001E-2</v>
      </c>
      <c r="F2674">
        <v>0.4249</v>
      </c>
    </row>
    <row r="2675" spans="1:6">
      <c r="A2675" t="s">
        <v>1090</v>
      </c>
      <c r="B2675" t="s">
        <v>3762</v>
      </c>
      <c r="C2675">
        <v>5.22</v>
      </c>
      <c r="D2675">
        <v>1.3899999999999999E-2</v>
      </c>
      <c r="E2675">
        <v>9.7900000000000001E-2</v>
      </c>
      <c r="F2675">
        <v>0.4249</v>
      </c>
    </row>
    <row r="2676" spans="1:6">
      <c r="A2676" t="s">
        <v>1090</v>
      </c>
      <c r="B2676" t="s">
        <v>3763</v>
      </c>
      <c r="C2676">
        <v>5.22</v>
      </c>
      <c r="D2676">
        <v>1.3899999999999999E-2</v>
      </c>
      <c r="E2676">
        <v>9.7900000000000001E-2</v>
      </c>
      <c r="F2676">
        <v>0.4249</v>
      </c>
    </row>
    <row r="2677" spans="1:6">
      <c r="A2677" t="s">
        <v>1090</v>
      </c>
      <c r="B2677" t="s">
        <v>3764</v>
      </c>
      <c r="C2677">
        <v>5.22</v>
      </c>
      <c r="D2677">
        <v>1.3899999999999999E-2</v>
      </c>
      <c r="E2677">
        <v>9.7900000000000001E-2</v>
      </c>
      <c r="F2677">
        <v>0.4249</v>
      </c>
    </row>
    <row r="2678" spans="1:6">
      <c r="A2678" t="s">
        <v>1090</v>
      </c>
      <c r="B2678" t="s">
        <v>3765</v>
      </c>
      <c r="C2678">
        <v>5.22</v>
      </c>
      <c r="D2678">
        <v>1.3899999999999999E-2</v>
      </c>
      <c r="E2678">
        <v>9.7900000000000001E-2</v>
      </c>
      <c r="F2678">
        <v>0.4249</v>
      </c>
    </row>
    <row r="2679" spans="1:6">
      <c r="A2679" t="s">
        <v>1090</v>
      </c>
      <c r="B2679" t="s">
        <v>3766</v>
      </c>
      <c r="C2679">
        <v>5.22</v>
      </c>
      <c r="D2679">
        <v>1.3899999999999999E-2</v>
      </c>
      <c r="E2679">
        <v>9.7900000000000001E-2</v>
      </c>
      <c r="F2679">
        <v>0.4249</v>
      </c>
    </row>
    <row r="2680" spans="1:6">
      <c r="A2680" t="s">
        <v>1090</v>
      </c>
      <c r="B2680" t="s">
        <v>3767</v>
      </c>
      <c r="C2680">
        <v>5.22</v>
      </c>
      <c r="D2680">
        <v>1.3899999999999999E-2</v>
      </c>
      <c r="E2680">
        <v>9.7900000000000001E-2</v>
      </c>
      <c r="F2680">
        <v>0.4249</v>
      </c>
    </row>
    <row r="2681" spans="1:6">
      <c r="A2681" t="s">
        <v>1090</v>
      </c>
      <c r="B2681" t="s">
        <v>3768</v>
      </c>
      <c r="C2681">
        <v>5.22</v>
      </c>
      <c r="D2681">
        <v>1.3899999999999999E-2</v>
      </c>
      <c r="E2681">
        <v>9.7900000000000001E-2</v>
      </c>
      <c r="F2681">
        <v>0.4249</v>
      </c>
    </row>
    <row r="2682" spans="1:6">
      <c r="A2682" t="s">
        <v>1090</v>
      </c>
      <c r="B2682" t="s">
        <v>3769</v>
      </c>
      <c r="C2682">
        <v>5.22</v>
      </c>
      <c r="D2682">
        <v>1.3899999999999999E-2</v>
      </c>
      <c r="E2682">
        <v>9.7900000000000001E-2</v>
      </c>
      <c r="F2682">
        <v>0.4249</v>
      </c>
    </row>
    <row r="2683" spans="1:6">
      <c r="A2683" t="s">
        <v>1090</v>
      </c>
      <c r="B2683" t="s">
        <v>3770</v>
      </c>
      <c r="C2683">
        <v>5.22</v>
      </c>
      <c r="D2683">
        <v>1.3899999999999999E-2</v>
      </c>
      <c r="E2683">
        <v>9.7900000000000001E-2</v>
      </c>
      <c r="F2683">
        <v>0.4249</v>
      </c>
    </row>
    <row r="2684" spans="1:6">
      <c r="A2684" t="s">
        <v>1090</v>
      </c>
      <c r="B2684" t="s">
        <v>3771</v>
      </c>
      <c r="C2684">
        <v>5.22</v>
      </c>
      <c r="D2684">
        <v>1.3899999999999999E-2</v>
      </c>
      <c r="E2684">
        <v>9.7900000000000001E-2</v>
      </c>
      <c r="F2684">
        <v>0.4249</v>
      </c>
    </row>
    <row r="2685" spans="1:6">
      <c r="A2685" t="s">
        <v>1090</v>
      </c>
      <c r="B2685" t="s">
        <v>3772</v>
      </c>
      <c r="C2685">
        <v>5.22</v>
      </c>
      <c r="D2685">
        <v>1.3899999999999999E-2</v>
      </c>
      <c r="E2685">
        <v>9.7900000000000001E-2</v>
      </c>
      <c r="F2685">
        <v>0.4249</v>
      </c>
    </row>
    <row r="2686" spans="1:6">
      <c r="A2686" t="s">
        <v>1090</v>
      </c>
      <c r="B2686" t="s">
        <v>3773</v>
      </c>
      <c r="C2686">
        <v>5.22</v>
      </c>
      <c r="D2686">
        <v>1.3899999999999999E-2</v>
      </c>
      <c r="E2686">
        <v>9.7900000000000001E-2</v>
      </c>
      <c r="F2686">
        <v>0.4249</v>
      </c>
    </row>
    <row r="2687" spans="1:6">
      <c r="A2687" t="s">
        <v>1090</v>
      </c>
      <c r="B2687" t="s">
        <v>3774</v>
      </c>
      <c r="C2687">
        <v>5.22</v>
      </c>
      <c r="D2687">
        <v>1.3899999999999999E-2</v>
      </c>
      <c r="E2687">
        <v>9.7900000000000001E-2</v>
      </c>
      <c r="F2687">
        <v>0.4249</v>
      </c>
    </row>
    <row r="2688" spans="1:6">
      <c r="A2688" t="s">
        <v>1090</v>
      </c>
      <c r="B2688" t="s">
        <v>3775</v>
      </c>
      <c r="C2688">
        <v>5.22</v>
      </c>
      <c r="D2688">
        <v>1.3899999999999999E-2</v>
      </c>
      <c r="E2688">
        <v>9.7900000000000001E-2</v>
      </c>
      <c r="F2688">
        <v>0.4249</v>
      </c>
    </row>
    <row r="2689" spans="1:6">
      <c r="A2689" t="s">
        <v>1090</v>
      </c>
      <c r="B2689" t="s">
        <v>3776</v>
      </c>
      <c r="C2689">
        <v>5.22</v>
      </c>
      <c r="D2689">
        <v>1.3899999999999999E-2</v>
      </c>
      <c r="E2689">
        <v>9.7900000000000001E-2</v>
      </c>
      <c r="F2689">
        <v>0.4249</v>
      </c>
    </row>
    <row r="2690" spans="1:6">
      <c r="A2690" t="s">
        <v>1090</v>
      </c>
      <c r="B2690" t="s">
        <v>3777</v>
      </c>
      <c r="C2690">
        <v>5.22</v>
      </c>
      <c r="D2690">
        <v>1.3899999999999999E-2</v>
      </c>
      <c r="E2690">
        <v>9.7900000000000001E-2</v>
      </c>
      <c r="F2690">
        <v>0.4249</v>
      </c>
    </row>
    <row r="2691" spans="1:6">
      <c r="A2691" t="s">
        <v>1090</v>
      </c>
      <c r="B2691" t="s">
        <v>3778</v>
      </c>
      <c r="C2691">
        <v>5.22</v>
      </c>
      <c r="D2691">
        <v>1.3899999999999999E-2</v>
      </c>
      <c r="E2691">
        <v>9.7900000000000001E-2</v>
      </c>
      <c r="F2691">
        <v>0.4249</v>
      </c>
    </row>
    <row r="2692" spans="1:6">
      <c r="A2692" t="s">
        <v>1090</v>
      </c>
      <c r="B2692" t="s">
        <v>3779</v>
      </c>
      <c r="C2692">
        <v>5.22</v>
      </c>
      <c r="D2692">
        <v>1.3899999999999999E-2</v>
      </c>
      <c r="E2692">
        <v>9.7900000000000001E-2</v>
      </c>
      <c r="F2692">
        <v>0.4249</v>
      </c>
    </row>
    <row r="2693" spans="1:6">
      <c r="A2693" t="s">
        <v>1090</v>
      </c>
      <c r="B2693" t="s">
        <v>3780</v>
      </c>
      <c r="C2693">
        <v>5.22</v>
      </c>
      <c r="D2693">
        <v>1.3899999999999999E-2</v>
      </c>
      <c r="E2693">
        <v>9.7900000000000001E-2</v>
      </c>
      <c r="F2693">
        <v>0.4249</v>
      </c>
    </row>
    <row r="2694" spans="1:6">
      <c r="A2694" t="s">
        <v>1090</v>
      </c>
      <c r="B2694" t="s">
        <v>3781</v>
      </c>
      <c r="C2694">
        <v>5.22</v>
      </c>
      <c r="D2694">
        <v>1.3899999999999999E-2</v>
      </c>
      <c r="E2694">
        <v>9.7900000000000001E-2</v>
      </c>
      <c r="F2694">
        <v>0.4249</v>
      </c>
    </row>
    <row r="2695" spans="1:6">
      <c r="A2695" t="s">
        <v>1090</v>
      </c>
      <c r="B2695" t="s">
        <v>3782</v>
      </c>
      <c r="C2695">
        <v>5.22</v>
      </c>
      <c r="D2695">
        <v>1.3899999999999999E-2</v>
      </c>
      <c r="E2695">
        <v>9.7900000000000001E-2</v>
      </c>
      <c r="F2695">
        <v>0.4249</v>
      </c>
    </row>
    <row r="2696" spans="1:6">
      <c r="A2696" t="s">
        <v>1090</v>
      </c>
      <c r="B2696" t="s">
        <v>3783</v>
      </c>
      <c r="C2696">
        <v>5.22</v>
      </c>
      <c r="D2696">
        <v>1.3899999999999999E-2</v>
      </c>
      <c r="E2696">
        <v>9.7900000000000001E-2</v>
      </c>
      <c r="F2696">
        <v>0.4249</v>
      </c>
    </row>
    <row r="2697" spans="1:6">
      <c r="A2697" t="s">
        <v>1090</v>
      </c>
      <c r="B2697" t="s">
        <v>3784</v>
      </c>
      <c r="C2697">
        <v>5.22</v>
      </c>
      <c r="D2697">
        <v>1.3899999999999999E-2</v>
      </c>
      <c r="E2697">
        <v>9.7900000000000001E-2</v>
      </c>
      <c r="F2697">
        <v>0.4249</v>
      </c>
    </row>
    <row r="2698" spans="1:6">
      <c r="A2698" t="s">
        <v>1090</v>
      </c>
      <c r="B2698" t="s">
        <v>3785</v>
      </c>
      <c r="C2698">
        <v>5.22</v>
      </c>
      <c r="D2698">
        <v>1.3899999999999999E-2</v>
      </c>
      <c r="E2698">
        <v>9.7900000000000001E-2</v>
      </c>
      <c r="F2698">
        <v>0.4249</v>
      </c>
    </row>
    <row r="2699" spans="1:6">
      <c r="A2699" t="s">
        <v>1090</v>
      </c>
      <c r="B2699" t="s">
        <v>3786</v>
      </c>
      <c r="C2699">
        <v>5.22</v>
      </c>
      <c r="D2699">
        <v>1.3899999999999999E-2</v>
      </c>
      <c r="E2699">
        <v>9.7900000000000001E-2</v>
      </c>
      <c r="F2699">
        <v>0.4249</v>
      </c>
    </row>
    <row r="2700" spans="1:6">
      <c r="A2700" t="s">
        <v>1090</v>
      </c>
      <c r="B2700" t="s">
        <v>3787</v>
      </c>
      <c r="C2700">
        <v>5.22</v>
      </c>
      <c r="D2700">
        <v>1.3899999999999999E-2</v>
      </c>
      <c r="E2700">
        <v>9.7900000000000001E-2</v>
      </c>
      <c r="F2700">
        <v>0.4249</v>
      </c>
    </row>
    <row r="2701" spans="1:6">
      <c r="A2701" t="s">
        <v>1090</v>
      </c>
      <c r="B2701" t="s">
        <v>3788</v>
      </c>
      <c r="C2701">
        <v>5.22</v>
      </c>
      <c r="D2701">
        <v>1.3899999999999999E-2</v>
      </c>
      <c r="E2701">
        <v>9.7900000000000001E-2</v>
      </c>
      <c r="F2701">
        <v>0.4249</v>
      </c>
    </row>
    <row r="2702" spans="1:6">
      <c r="A2702" t="s">
        <v>1090</v>
      </c>
      <c r="B2702" t="s">
        <v>3789</v>
      </c>
      <c r="C2702">
        <v>5.22</v>
      </c>
      <c r="D2702">
        <v>1.3899999999999999E-2</v>
      </c>
      <c r="E2702">
        <v>9.7900000000000001E-2</v>
      </c>
      <c r="F2702">
        <v>0.4249</v>
      </c>
    </row>
    <row r="2703" spans="1:6">
      <c r="A2703" t="s">
        <v>1090</v>
      </c>
      <c r="B2703" t="s">
        <v>3790</v>
      </c>
      <c r="C2703">
        <v>5.22</v>
      </c>
      <c r="D2703">
        <v>1.3899999999999999E-2</v>
      </c>
      <c r="E2703">
        <v>9.7900000000000001E-2</v>
      </c>
      <c r="F2703">
        <v>0.4249</v>
      </c>
    </row>
    <row r="2704" spans="1:6">
      <c r="A2704" t="s">
        <v>1090</v>
      </c>
      <c r="B2704" t="s">
        <v>3791</v>
      </c>
      <c r="C2704">
        <v>5.22</v>
      </c>
      <c r="D2704">
        <v>1.3899999999999999E-2</v>
      </c>
      <c r="E2704">
        <v>9.7900000000000001E-2</v>
      </c>
      <c r="F2704">
        <v>0.4249</v>
      </c>
    </row>
    <row r="2705" spans="1:6">
      <c r="A2705" t="s">
        <v>1090</v>
      </c>
      <c r="B2705" t="s">
        <v>3792</v>
      </c>
      <c r="C2705">
        <v>5.22</v>
      </c>
      <c r="D2705">
        <v>1.3899999999999999E-2</v>
      </c>
      <c r="E2705">
        <v>9.7900000000000001E-2</v>
      </c>
      <c r="F2705">
        <v>0.4249</v>
      </c>
    </row>
    <row r="2706" spans="1:6">
      <c r="A2706" t="s">
        <v>1090</v>
      </c>
      <c r="B2706" t="s">
        <v>3793</v>
      </c>
      <c r="C2706">
        <v>5.22</v>
      </c>
      <c r="D2706">
        <v>1.3899999999999999E-2</v>
      </c>
      <c r="E2706">
        <v>9.7900000000000001E-2</v>
      </c>
      <c r="F2706">
        <v>0.4249</v>
      </c>
    </row>
    <row r="2707" spans="1:6">
      <c r="A2707" t="s">
        <v>1090</v>
      </c>
      <c r="B2707" t="s">
        <v>3794</v>
      </c>
      <c r="C2707">
        <v>5.22</v>
      </c>
      <c r="D2707">
        <v>1.3899999999999999E-2</v>
      </c>
      <c r="E2707">
        <v>9.7900000000000001E-2</v>
      </c>
      <c r="F2707">
        <v>0.4249</v>
      </c>
    </row>
    <row r="2708" spans="1:6">
      <c r="A2708" t="s">
        <v>1090</v>
      </c>
      <c r="B2708" t="s">
        <v>3795</v>
      </c>
      <c r="C2708">
        <v>5.22</v>
      </c>
      <c r="D2708">
        <v>1.3899999999999999E-2</v>
      </c>
      <c r="E2708">
        <v>9.7900000000000001E-2</v>
      </c>
      <c r="F2708">
        <v>0.4249</v>
      </c>
    </row>
    <row r="2709" spans="1:6">
      <c r="A2709" t="s">
        <v>1090</v>
      </c>
      <c r="B2709" t="s">
        <v>3796</v>
      </c>
      <c r="C2709">
        <v>5.22</v>
      </c>
      <c r="D2709">
        <v>1.3899999999999999E-2</v>
      </c>
      <c r="E2709">
        <v>9.7900000000000001E-2</v>
      </c>
      <c r="F2709">
        <v>0.4249</v>
      </c>
    </row>
    <row r="2710" spans="1:6">
      <c r="A2710" t="s">
        <v>1090</v>
      </c>
      <c r="B2710" t="s">
        <v>3797</v>
      </c>
      <c r="C2710">
        <v>5.22</v>
      </c>
      <c r="D2710">
        <v>1.3899999999999999E-2</v>
      </c>
      <c r="E2710">
        <v>9.7900000000000001E-2</v>
      </c>
      <c r="F2710">
        <v>0.4249</v>
      </c>
    </row>
    <row r="2711" spans="1:6">
      <c r="A2711" t="s">
        <v>1090</v>
      </c>
      <c r="B2711" t="s">
        <v>3798</v>
      </c>
      <c r="C2711">
        <v>5.22</v>
      </c>
      <c r="D2711">
        <v>1.3899999999999999E-2</v>
      </c>
      <c r="E2711">
        <v>9.7900000000000001E-2</v>
      </c>
      <c r="F2711">
        <v>0.4249</v>
      </c>
    </row>
    <row r="2712" spans="1:6">
      <c r="A2712" t="s">
        <v>1090</v>
      </c>
      <c r="B2712" t="s">
        <v>3799</v>
      </c>
      <c r="C2712">
        <v>5.22</v>
      </c>
      <c r="D2712">
        <v>1.3899999999999999E-2</v>
      </c>
      <c r="E2712">
        <v>9.7900000000000001E-2</v>
      </c>
      <c r="F2712">
        <v>0.4249</v>
      </c>
    </row>
    <row r="2713" spans="1:6">
      <c r="A2713" t="s">
        <v>1090</v>
      </c>
      <c r="B2713" t="s">
        <v>3800</v>
      </c>
      <c r="C2713">
        <v>5.22</v>
      </c>
      <c r="D2713">
        <v>1.3899999999999999E-2</v>
      </c>
      <c r="E2713">
        <v>9.7900000000000001E-2</v>
      </c>
      <c r="F2713">
        <v>0.4249</v>
      </c>
    </row>
    <row r="2714" spans="1:6">
      <c r="A2714" t="s">
        <v>1090</v>
      </c>
      <c r="B2714" t="s">
        <v>3801</v>
      </c>
      <c r="C2714">
        <v>5.22</v>
      </c>
      <c r="D2714">
        <v>1.3899999999999999E-2</v>
      </c>
      <c r="E2714">
        <v>9.7900000000000001E-2</v>
      </c>
      <c r="F2714">
        <v>0.4249</v>
      </c>
    </row>
    <row r="2715" spans="1:6">
      <c r="A2715" t="s">
        <v>1090</v>
      </c>
      <c r="B2715" t="s">
        <v>3802</v>
      </c>
      <c r="C2715">
        <v>5.22</v>
      </c>
      <c r="D2715">
        <v>1.3899999999999999E-2</v>
      </c>
      <c r="E2715">
        <v>9.7900000000000001E-2</v>
      </c>
      <c r="F2715">
        <v>0.4249</v>
      </c>
    </row>
    <row r="2716" spans="1:6">
      <c r="A2716" t="s">
        <v>1090</v>
      </c>
      <c r="B2716" t="s">
        <v>3803</v>
      </c>
      <c r="C2716">
        <v>5.22</v>
      </c>
      <c r="D2716">
        <v>1.3899999999999999E-2</v>
      </c>
      <c r="E2716">
        <v>9.7900000000000001E-2</v>
      </c>
      <c r="F2716">
        <v>0.4249</v>
      </c>
    </row>
    <row r="2717" spans="1:6">
      <c r="A2717" t="s">
        <v>1090</v>
      </c>
      <c r="B2717" t="s">
        <v>3804</v>
      </c>
      <c r="C2717">
        <v>5.22</v>
      </c>
      <c r="D2717">
        <v>1.3899999999999999E-2</v>
      </c>
      <c r="E2717">
        <v>9.7900000000000001E-2</v>
      </c>
      <c r="F2717">
        <v>0.4249</v>
      </c>
    </row>
    <row r="2718" spans="1:6">
      <c r="A2718" t="s">
        <v>1090</v>
      </c>
      <c r="B2718" t="s">
        <v>3805</v>
      </c>
      <c r="C2718">
        <v>5.22</v>
      </c>
      <c r="D2718">
        <v>1.3899999999999999E-2</v>
      </c>
      <c r="E2718">
        <v>9.7900000000000001E-2</v>
      </c>
      <c r="F2718">
        <v>0.4249</v>
      </c>
    </row>
    <row r="2719" spans="1:6">
      <c r="A2719" t="s">
        <v>1090</v>
      </c>
      <c r="B2719" t="s">
        <v>3806</v>
      </c>
      <c r="C2719">
        <v>5.22</v>
      </c>
      <c r="D2719">
        <v>1.3899999999999999E-2</v>
      </c>
      <c r="E2719">
        <v>9.7900000000000001E-2</v>
      </c>
      <c r="F2719">
        <v>0.4249</v>
      </c>
    </row>
    <row r="2720" spans="1:6">
      <c r="A2720" t="s">
        <v>1090</v>
      </c>
      <c r="B2720" t="s">
        <v>3807</v>
      </c>
      <c r="C2720">
        <v>5.22</v>
      </c>
      <c r="D2720">
        <v>1.3899999999999999E-2</v>
      </c>
      <c r="E2720">
        <v>9.7900000000000001E-2</v>
      </c>
      <c r="F2720">
        <v>0.4249</v>
      </c>
    </row>
    <row r="2721" spans="1:6">
      <c r="A2721" t="s">
        <v>1090</v>
      </c>
      <c r="B2721" t="s">
        <v>3808</v>
      </c>
      <c r="C2721">
        <v>5.22</v>
      </c>
      <c r="D2721">
        <v>1.3899999999999999E-2</v>
      </c>
      <c r="E2721">
        <v>9.7900000000000001E-2</v>
      </c>
      <c r="F2721">
        <v>0.4249</v>
      </c>
    </row>
    <row r="2722" spans="1:6">
      <c r="A2722" t="s">
        <v>1090</v>
      </c>
      <c r="B2722" t="s">
        <v>3809</v>
      </c>
      <c r="C2722">
        <v>5.22</v>
      </c>
      <c r="D2722">
        <v>1.3899999999999999E-2</v>
      </c>
      <c r="E2722">
        <v>9.7900000000000001E-2</v>
      </c>
      <c r="F2722">
        <v>0.4249</v>
      </c>
    </row>
    <row r="2723" spans="1:6">
      <c r="A2723" t="s">
        <v>1090</v>
      </c>
      <c r="B2723" t="s">
        <v>3810</v>
      </c>
      <c r="C2723">
        <v>5.22</v>
      </c>
      <c r="D2723">
        <v>1.3899999999999999E-2</v>
      </c>
      <c r="E2723">
        <v>9.7900000000000001E-2</v>
      </c>
      <c r="F2723">
        <v>0.4249</v>
      </c>
    </row>
    <row r="2724" spans="1:6">
      <c r="A2724" t="s">
        <v>1090</v>
      </c>
      <c r="B2724" t="s">
        <v>3811</v>
      </c>
      <c r="C2724">
        <v>5.22</v>
      </c>
      <c r="D2724">
        <v>1.3899999999999999E-2</v>
      </c>
      <c r="E2724">
        <v>9.7900000000000001E-2</v>
      </c>
      <c r="F2724">
        <v>0.4249</v>
      </c>
    </row>
    <row r="2725" spans="1:6">
      <c r="A2725" t="s">
        <v>1090</v>
      </c>
      <c r="B2725" t="s">
        <v>3812</v>
      </c>
      <c r="C2725">
        <v>5.22</v>
      </c>
      <c r="D2725">
        <v>1.3899999999999999E-2</v>
      </c>
      <c r="E2725">
        <v>9.7900000000000001E-2</v>
      </c>
      <c r="F2725">
        <v>0.4249</v>
      </c>
    </row>
    <row r="2726" spans="1:6">
      <c r="A2726" t="s">
        <v>1090</v>
      </c>
      <c r="B2726" t="s">
        <v>3813</v>
      </c>
      <c r="C2726">
        <v>5.22</v>
      </c>
      <c r="D2726">
        <v>1.3899999999999999E-2</v>
      </c>
      <c r="E2726">
        <v>9.7900000000000001E-2</v>
      </c>
      <c r="F2726">
        <v>0.4249</v>
      </c>
    </row>
    <row r="2727" spans="1:6">
      <c r="A2727" t="s">
        <v>1090</v>
      </c>
      <c r="B2727" t="s">
        <v>3814</v>
      </c>
      <c r="C2727">
        <v>5.22</v>
      </c>
      <c r="D2727">
        <v>1.3899999999999999E-2</v>
      </c>
      <c r="E2727">
        <v>9.7900000000000001E-2</v>
      </c>
      <c r="F2727">
        <v>0.4249</v>
      </c>
    </row>
    <row r="2728" spans="1:6">
      <c r="A2728" t="s">
        <v>1090</v>
      </c>
      <c r="B2728" t="s">
        <v>3815</v>
      </c>
      <c r="C2728">
        <v>5.22</v>
      </c>
      <c r="D2728">
        <v>1.3899999999999999E-2</v>
      </c>
      <c r="E2728">
        <v>9.7900000000000001E-2</v>
      </c>
      <c r="F2728">
        <v>0.4249</v>
      </c>
    </row>
    <row r="2729" spans="1:6">
      <c r="A2729" t="s">
        <v>1090</v>
      </c>
      <c r="B2729" t="s">
        <v>3816</v>
      </c>
      <c r="C2729">
        <v>5.22</v>
      </c>
      <c r="D2729">
        <v>1.3899999999999999E-2</v>
      </c>
      <c r="E2729">
        <v>9.7900000000000001E-2</v>
      </c>
      <c r="F2729">
        <v>0.4249</v>
      </c>
    </row>
    <row r="2730" spans="1:6">
      <c r="A2730" t="s">
        <v>1090</v>
      </c>
      <c r="B2730" t="s">
        <v>3817</v>
      </c>
      <c r="C2730">
        <v>5.22</v>
      </c>
      <c r="D2730">
        <v>1.3899999999999999E-2</v>
      </c>
      <c r="E2730">
        <v>9.7900000000000001E-2</v>
      </c>
      <c r="F2730">
        <v>0.4249</v>
      </c>
    </row>
    <row r="2731" spans="1:6">
      <c r="A2731" t="s">
        <v>1090</v>
      </c>
      <c r="B2731" t="s">
        <v>3818</v>
      </c>
      <c r="C2731">
        <v>5.22</v>
      </c>
      <c r="D2731">
        <v>1.3899999999999999E-2</v>
      </c>
      <c r="E2731">
        <v>9.7900000000000001E-2</v>
      </c>
      <c r="F2731">
        <v>0.4249</v>
      </c>
    </row>
    <row r="2732" spans="1:6">
      <c r="A2732" t="s">
        <v>1090</v>
      </c>
      <c r="B2732" t="s">
        <v>3819</v>
      </c>
      <c r="C2732">
        <v>5.22</v>
      </c>
      <c r="D2732">
        <v>1.3899999999999999E-2</v>
      </c>
      <c r="E2732">
        <v>9.7900000000000001E-2</v>
      </c>
      <c r="F2732">
        <v>0.4249</v>
      </c>
    </row>
    <row r="2733" spans="1:6">
      <c r="A2733" t="s">
        <v>1090</v>
      </c>
      <c r="B2733" t="s">
        <v>3820</v>
      </c>
      <c r="C2733">
        <v>5.22</v>
      </c>
      <c r="D2733">
        <v>1.3899999999999999E-2</v>
      </c>
      <c r="E2733">
        <v>9.7900000000000001E-2</v>
      </c>
      <c r="F2733">
        <v>0.4249</v>
      </c>
    </row>
    <row r="2734" spans="1:6">
      <c r="A2734" t="s">
        <v>1090</v>
      </c>
      <c r="B2734" t="s">
        <v>3821</v>
      </c>
      <c r="C2734">
        <v>5.22</v>
      </c>
      <c r="D2734">
        <v>1.3899999999999999E-2</v>
      </c>
      <c r="E2734">
        <v>9.7900000000000001E-2</v>
      </c>
      <c r="F2734">
        <v>0.4249</v>
      </c>
    </row>
    <row r="2735" spans="1:6">
      <c r="A2735" t="s">
        <v>1090</v>
      </c>
      <c r="B2735" t="s">
        <v>3822</v>
      </c>
      <c r="C2735">
        <v>5.22</v>
      </c>
      <c r="D2735">
        <v>1.3899999999999999E-2</v>
      </c>
      <c r="E2735">
        <v>9.7900000000000001E-2</v>
      </c>
      <c r="F2735">
        <v>0.4249</v>
      </c>
    </row>
    <row r="2736" spans="1:6">
      <c r="A2736" t="s">
        <v>1090</v>
      </c>
      <c r="B2736" t="s">
        <v>3823</v>
      </c>
      <c r="C2736">
        <v>5.22</v>
      </c>
      <c r="D2736">
        <v>1.3899999999999999E-2</v>
      </c>
      <c r="E2736">
        <v>9.7900000000000001E-2</v>
      </c>
      <c r="F2736">
        <v>0.4249</v>
      </c>
    </row>
    <row r="2737" spans="1:6">
      <c r="A2737" t="s">
        <v>1090</v>
      </c>
      <c r="B2737" t="s">
        <v>3824</v>
      </c>
      <c r="C2737">
        <v>5.22</v>
      </c>
      <c r="D2737">
        <v>1.3899999999999999E-2</v>
      </c>
      <c r="E2737">
        <v>9.7900000000000001E-2</v>
      </c>
      <c r="F2737">
        <v>0.4249</v>
      </c>
    </row>
    <row r="2738" spans="1:6">
      <c r="A2738" t="s">
        <v>1090</v>
      </c>
      <c r="B2738" t="s">
        <v>3825</v>
      </c>
      <c r="C2738">
        <v>5.22</v>
      </c>
      <c r="D2738">
        <v>1.3899999999999999E-2</v>
      </c>
      <c r="E2738">
        <v>9.7900000000000001E-2</v>
      </c>
      <c r="F2738">
        <v>0.4249</v>
      </c>
    </row>
    <row r="2739" spans="1:6">
      <c r="A2739" t="s">
        <v>1090</v>
      </c>
      <c r="B2739" t="s">
        <v>3826</v>
      </c>
      <c r="C2739">
        <v>5.22</v>
      </c>
      <c r="D2739">
        <v>1.3899999999999999E-2</v>
      </c>
      <c r="E2739">
        <v>9.7900000000000001E-2</v>
      </c>
      <c r="F2739">
        <v>0.4249</v>
      </c>
    </row>
    <row r="2740" spans="1:6">
      <c r="A2740" t="s">
        <v>1090</v>
      </c>
      <c r="B2740" t="s">
        <v>3827</v>
      </c>
      <c r="C2740">
        <v>5.22</v>
      </c>
      <c r="D2740">
        <v>1.3899999999999999E-2</v>
      </c>
      <c r="E2740">
        <v>9.7900000000000001E-2</v>
      </c>
      <c r="F2740">
        <v>0.4249</v>
      </c>
    </row>
    <row r="2741" spans="1:6">
      <c r="A2741" t="s">
        <v>1090</v>
      </c>
      <c r="B2741" t="s">
        <v>3828</v>
      </c>
      <c r="C2741">
        <v>5.22</v>
      </c>
      <c r="D2741">
        <v>1.3899999999999999E-2</v>
      </c>
      <c r="E2741">
        <v>9.7900000000000001E-2</v>
      </c>
      <c r="F2741">
        <v>0.4249</v>
      </c>
    </row>
    <row r="2742" spans="1:6">
      <c r="A2742" t="s">
        <v>1090</v>
      </c>
      <c r="B2742" t="s">
        <v>3829</v>
      </c>
      <c r="C2742">
        <v>5.22</v>
      </c>
      <c r="D2742">
        <v>1.3899999999999999E-2</v>
      </c>
      <c r="E2742">
        <v>9.7900000000000001E-2</v>
      </c>
      <c r="F2742">
        <v>0.4249</v>
      </c>
    </row>
    <row r="2743" spans="1:6">
      <c r="A2743" t="s">
        <v>1090</v>
      </c>
      <c r="B2743" t="s">
        <v>3830</v>
      </c>
      <c r="C2743">
        <v>5.22</v>
      </c>
      <c r="D2743">
        <v>1.3899999999999999E-2</v>
      </c>
      <c r="E2743">
        <v>9.7900000000000001E-2</v>
      </c>
      <c r="F2743">
        <v>0.4249</v>
      </c>
    </row>
    <row r="2744" spans="1:6">
      <c r="A2744" t="s">
        <v>1090</v>
      </c>
      <c r="B2744" t="s">
        <v>3831</v>
      </c>
      <c r="C2744">
        <v>5.22</v>
      </c>
      <c r="D2744">
        <v>1.3899999999999999E-2</v>
      </c>
      <c r="E2744">
        <v>9.7900000000000001E-2</v>
      </c>
      <c r="F2744">
        <v>0.4249</v>
      </c>
    </row>
    <row r="2745" spans="1:6">
      <c r="A2745" t="s">
        <v>1090</v>
      </c>
      <c r="B2745" t="s">
        <v>3832</v>
      </c>
      <c r="C2745">
        <v>5.22</v>
      </c>
      <c r="D2745">
        <v>1.3899999999999999E-2</v>
      </c>
      <c r="E2745">
        <v>9.7900000000000001E-2</v>
      </c>
      <c r="F2745">
        <v>0.4249</v>
      </c>
    </row>
    <row r="2746" spans="1:6">
      <c r="A2746" t="s">
        <v>1090</v>
      </c>
      <c r="B2746" t="s">
        <v>3833</v>
      </c>
      <c r="C2746">
        <v>5.22</v>
      </c>
      <c r="D2746">
        <v>1.3899999999999999E-2</v>
      </c>
      <c r="E2746">
        <v>9.7900000000000001E-2</v>
      </c>
      <c r="F2746">
        <v>0.4249</v>
      </c>
    </row>
    <row r="2747" spans="1:6">
      <c r="A2747" t="s">
        <v>1090</v>
      </c>
      <c r="B2747" t="s">
        <v>3834</v>
      </c>
      <c r="C2747">
        <v>5.22</v>
      </c>
      <c r="D2747">
        <v>1.3899999999999999E-2</v>
      </c>
      <c r="E2747">
        <v>9.7900000000000001E-2</v>
      </c>
      <c r="F2747">
        <v>0.4249</v>
      </c>
    </row>
    <row r="2748" spans="1:6">
      <c r="A2748" t="s">
        <v>1090</v>
      </c>
      <c r="B2748" t="s">
        <v>3835</v>
      </c>
      <c r="C2748">
        <v>5.22</v>
      </c>
      <c r="D2748">
        <v>1.3899999999999999E-2</v>
      </c>
      <c r="E2748">
        <v>9.7900000000000001E-2</v>
      </c>
      <c r="F2748">
        <v>0.4249</v>
      </c>
    </row>
    <row r="2749" spans="1:6">
      <c r="A2749" t="s">
        <v>1090</v>
      </c>
      <c r="B2749" t="s">
        <v>3836</v>
      </c>
      <c r="C2749">
        <v>5.22</v>
      </c>
      <c r="D2749">
        <v>1.3899999999999999E-2</v>
      </c>
      <c r="E2749">
        <v>9.7900000000000001E-2</v>
      </c>
      <c r="F2749">
        <v>0.4249</v>
      </c>
    </row>
    <row r="2750" spans="1:6">
      <c r="A2750" t="s">
        <v>1090</v>
      </c>
      <c r="B2750" t="s">
        <v>3837</v>
      </c>
      <c r="C2750">
        <v>5.22</v>
      </c>
      <c r="D2750">
        <v>1.3899999999999999E-2</v>
      </c>
      <c r="E2750">
        <v>9.7900000000000001E-2</v>
      </c>
      <c r="F2750">
        <v>0.4249</v>
      </c>
    </row>
    <row r="2751" spans="1:6">
      <c r="A2751" t="s">
        <v>1090</v>
      </c>
      <c r="B2751" t="s">
        <v>3838</v>
      </c>
      <c r="C2751">
        <v>5.22</v>
      </c>
      <c r="D2751">
        <v>1.3899999999999999E-2</v>
      </c>
      <c r="E2751">
        <v>9.7900000000000001E-2</v>
      </c>
      <c r="F2751">
        <v>0.4249</v>
      </c>
    </row>
    <row r="2752" spans="1:6">
      <c r="A2752" t="s">
        <v>1090</v>
      </c>
      <c r="B2752" t="s">
        <v>3839</v>
      </c>
      <c r="C2752">
        <v>5.22</v>
      </c>
      <c r="D2752">
        <v>1.3899999999999999E-2</v>
      </c>
      <c r="E2752">
        <v>9.7900000000000001E-2</v>
      </c>
      <c r="F2752">
        <v>0.4249</v>
      </c>
    </row>
    <row r="2753" spans="1:6">
      <c r="A2753" t="s">
        <v>1090</v>
      </c>
      <c r="B2753" t="s">
        <v>3840</v>
      </c>
      <c r="C2753">
        <v>5.22</v>
      </c>
      <c r="D2753">
        <v>1.3899999999999999E-2</v>
      </c>
      <c r="E2753">
        <v>9.7900000000000001E-2</v>
      </c>
      <c r="F2753">
        <v>0.4249</v>
      </c>
    </row>
    <row r="2754" spans="1:6">
      <c r="A2754" t="s">
        <v>1090</v>
      </c>
      <c r="B2754" t="s">
        <v>3841</v>
      </c>
      <c r="C2754">
        <v>5.22</v>
      </c>
      <c r="D2754">
        <v>1.3899999999999999E-2</v>
      </c>
      <c r="E2754">
        <v>9.7900000000000001E-2</v>
      </c>
      <c r="F2754">
        <v>0.4249</v>
      </c>
    </row>
    <row r="2755" spans="1:6">
      <c r="A2755" t="s">
        <v>1090</v>
      </c>
      <c r="B2755" t="s">
        <v>3842</v>
      </c>
      <c r="C2755">
        <v>5.22</v>
      </c>
      <c r="D2755">
        <v>1.3899999999999999E-2</v>
      </c>
      <c r="E2755">
        <v>9.7900000000000001E-2</v>
      </c>
      <c r="F2755">
        <v>0.4249</v>
      </c>
    </row>
    <row r="2756" spans="1:6">
      <c r="A2756" t="s">
        <v>1090</v>
      </c>
      <c r="B2756" t="s">
        <v>3843</v>
      </c>
      <c r="C2756">
        <v>5.22</v>
      </c>
      <c r="D2756">
        <v>1.3899999999999999E-2</v>
      </c>
      <c r="E2756">
        <v>9.7900000000000001E-2</v>
      </c>
      <c r="F2756">
        <v>0.4249</v>
      </c>
    </row>
    <row r="2757" spans="1:6">
      <c r="A2757" t="s">
        <v>1090</v>
      </c>
      <c r="B2757" t="s">
        <v>3844</v>
      </c>
      <c r="C2757">
        <v>4.7699999999999996</v>
      </c>
      <c r="D2757">
        <v>1.2800000000000001E-2</v>
      </c>
      <c r="E2757">
        <v>8.9700000000000002E-2</v>
      </c>
      <c r="F2757">
        <v>0.3891</v>
      </c>
    </row>
    <row r="2758" spans="1:6">
      <c r="A2758" t="s">
        <v>1090</v>
      </c>
      <c r="B2758" t="s">
        <v>3845</v>
      </c>
      <c r="C2758">
        <v>4.7699999999999996</v>
      </c>
      <c r="D2758">
        <v>1.2800000000000001E-2</v>
      </c>
      <c r="E2758">
        <v>8.9700000000000002E-2</v>
      </c>
      <c r="F2758">
        <v>0.3891</v>
      </c>
    </row>
    <row r="2759" spans="1:6">
      <c r="A2759" t="s">
        <v>1090</v>
      </c>
      <c r="B2759" t="s">
        <v>3846</v>
      </c>
      <c r="C2759">
        <v>4.7699999999999996</v>
      </c>
      <c r="D2759">
        <v>1.2800000000000001E-2</v>
      </c>
      <c r="E2759">
        <v>8.9700000000000002E-2</v>
      </c>
      <c r="F2759">
        <v>0.3891</v>
      </c>
    </row>
    <row r="2760" spans="1:6">
      <c r="A2760" t="s">
        <v>1090</v>
      </c>
      <c r="B2760" t="s">
        <v>3847</v>
      </c>
      <c r="C2760">
        <v>4.7699999999999996</v>
      </c>
      <c r="D2760">
        <v>1.2800000000000001E-2</v>
      </c>
      <c r="E2760">
        <v>8.9700000000000002E-2</v>
      </c>
      <c r="F2760">
        <v>0.3891</v>
      </c>
    </row>
    <row r="2761" spans="1:6">
      <c r="A2761" t="s">
        <v>1090</v>
      </c>
      <c r="B2761" t="s">
        <v>3848</v>
      </c>
      <c r="C2761">
        <v>4.7699999999999996</v>
      </c>
      <c r="D2761">
        <v>1.2800000000000001E-2</v>
      </c>
      <c r="E2761">
        <v>8.9700000000000002E-2</v>
      </c>
      <c r="F2761">
        <v>0.3891</v>
      </c>
    </row>
    <row r="2762" spans="1:6">
      <c r="A2762" t="s">
        <v>1090</v>
      </c>
      <c r="B2762" t="s">
        <v>3849</v>
      </c>
      <c r="C2762">
        <v>4.7699999999999996</v>
      </c>
      <c r="D2762">
        <v>1.2800000000000001E-2</v>
      </c>
      <c r="E2762">
        <v>8.9700000000000002E-2</v>
      </c>
      <c r="F2762">
        <v>0.3891</v>
      </c>
    </row>
    <row r="2763" spans="1:6">
      <c r="A2763" t="s">
        <v>1090</v>
      </c>
      <c r="B2763" t="s">
        <v>3850</v>
      </c>
      <c r="C2763">
        <v>4.7699999999999996</v>
      </c>
      <c r="D2763">
        <v>1.2800000000000001E-2</v>
      </c>
      <c r="E2763">
        <v>8.9700000000000002E-2</v>
      </c>
      <c r="F2763">
        <v>0.3891</v>
      </c>
    </row>
    <row r="2764" spans="1:6">
      <c r="A2764" t="s">
        <v>1090</v>
      </c>
      <c r="B2764" t="s">
        <v>3851</v>
      </c>
      <c r="C2764">
        <v>4.7699999999999996</v>
      </c>
      <c r="D2764">
        <v>1.2800000000000001E-2</v>
      </c>
      <c r="E2764">
        <v>8.9700000000000002E-2</v>
      </c>
      <c r="F2764">
        <v>0.3891</v>
      </c>
    </row>
    <row r="2765" spans="1:6">
      <c r="A2765" t="s">
        <v>1090</v>
      </c>
      <c r="B2765" t="s">
        <v>3852</v>
      </c>
      <c r="C2765">
        <v>4.7699999999999996</v>
      </c>
      <c r="D2765">
        <v>1.2800000000000001E-2</v>
      </c>
      <c r="E2765">
        <v>8.9700000000000002E-2</v>
      </c>
      <c r="F2765">
        <v>0.3891</v>
      </c>
    </row>
    <row r="2766" spans="1:6">
      <c r="A2766" t="s">
        <v>1090</v>
      </c>
      <c r="B2766" t="s">
        <v>3853</v>
      </c>
      <c r="C2766">
        <v>4.7699999999999996</v>
      </c>
      <c r="D2766">
        <v>1.2800000000000001E-2</v>
      </c>
      <c r="E2766">
        <v>8.9700000000000002E-2</v>
      </c>
      <c r="F2766">
        <v>0.3891</v>
      </c>
    </row>
    <row r="2767" spans="1:6">
      <c r="A2767" t="s">
        <v>1090</v>
      </c>
      <c r="B2767" t="s">
        <v>3854</v>
      </c>
      <c r="C2767">
        <v>4.7699999999999996</v>
      </c>
      <c r="D2767">
        <v>1.2800000000000001E-2</v>
      </c>
      <c r="E2767">
        <v>8.9700000000000002E-2</v>
      </c>
      <c r="F2767">
        <v>0.3891</v>
      </c>
    </row>
    <row r="2768" spans="1:6">
      <c r="A2768" t="s">
        <v>1090</v>
      </c>
      <c r="B2768" t="s">
        <v>3855</v>
      </c>
      <c r="C2768">
        <v>4.7699999999999996</v>
      </c>
      <c r="D2768">
        <v>1.2800000000000001E-2</v>
      </c>
      <c r="E2768">
        <v>8.9700000000000002E-2</v>
      </c>
      <c r="F2768">
        <v>0.3891</v>
      </c>
    </row>
    <row r="2769" spans="1:6">
      <c r="A2769" t="s">
        <v>1090</v>
      </c>
      <c r="B2769" t="s">
        <v>3856</v>
      </c>
      <c r="C2769">
        <v>4.7699999999999996</v>
      </c>
      <c r="D2769">
        <v>1.2800000000000001E-2</v>
      </c>
      <c r="E2769">
        <v>8.9700000000000002E-2</v>
      </c>
      <c r="F2769">
        <v>0.3891</v>
      </c>
    </row>
    <row r="2770" spans="1:6">
      <c r="A2770" t="s">
        <v>1090</v>
      </c>
      <c r="B2770" t="s">
        <v>3857</v>
      </c>
      <c r="C2770">
        <v>4.7699999999999996</v>
      </c>
      <c r="D2770">
        <v>1.2800000000000001E-2</v>
      </c>
      <c r="E2770">
        <v>8.9700000000000002E-2</v>
      </c>
      <c r="F2770">
        <v>0.3891</v>
      </c>
    </row>
    <row r="2771" spans="1:6">
      <c r="A2771" t="s">
        <v>1090</v>
      </c>
      <c r="B2771" t="s">
        <v>3858</v>
      </c>
      <c r="C2771">
        <v>4.7699999999999996</v>
      </c>
      <c r="D2771">
        <v>1.2800000000000001E-2</v>
      </c>
      <c r="E2771">
        <v>8.9700000000000002E-2</v>
      </c>
      <c r="F2771">
        <v>0.3891</v>
      </c>
    </row>
    <row r="2772" spans="1:6">
      <c r="A2772" t="s">
        <v>1090</v>
      </c>
      <c r="B2772" t="s">
        <v>3859</v>
      </c>
      <c r="C2772">
        <v>4.7699999999999996</v>
      </c>
      <c r="D2772">
        <v>1.2800000000000001E-2</v>
      </c>
      <c r="E2772">
        <v>8.9700000000000002E-2</v>
      </c>
      <c r="F2772">
        <v>0.3891</v>
      </c>
    </row>
    <row r="2773" spans="1:6">
      <c r="A2773" t="s">
        <v>1090</v>
      </c>
      <c r="B2773" t="s">
        <v>3860</v>
      </c>
      <c r="C2773">
        <v>4.7699999999999996</v>
      </c>
      <c r="D2773">
        <v>1.2800000000000001E-2</v>
      </c>
      <c r="E2773">
        <v>8.9700000000000002E-2</v>
      </c>
      <c r="F2773">
        <v>0.3891</v>
      </c>
    </row>
    <row r="2774" spans="1:6">
      <c r="A2774" t="s">
        <v>1090</v>
      </c>
      <c r="B2774" t="s">
        <v>3861</v>
      </c>
      <c r="C2774">
        <v>4.7699999999999996</v>
      </c>
      <c r="D2774">
        <v>1.2800000000000001E-2</v>
      </c>
      <c r="E2774">
        <v>8.9700000000000002E-2</v>
      </c>
      <c r="F2774">
        <v>0.3891</v>
      </c>
    </row>
    <row r="2775" spans="1:6">
      <c r="A2775" t="s">
        <v>1090</v>
      </c>
      <c r="B2775" t="s">
        <v>3862</v>
      </c>
      <c r="C2775">
        <v>4.7699999999999996</v>
      </c>
      <c r="D2775">
        <v>1.2800000000000001E-2</v>
      </c>
      <c r="E2775">
        <v>8.9700000000000002E-2</v>
      </c>
      <c r="F2775">
        <v>0.3891</v>
      </c>
    </row>
    <row r="2776" spans="1:6">
      <c r="A2776" t="s">
        <v>1090</v>
      </c>
      <c r="B2776" t="s">
        <v>3863</v>
      </c>
      <c r="C2776">
        <v>4.7699999999999996</v>
      </c>
      <c r="D2776">
        <v>1.2800000000000001E-2</v>
      </c>
      <c r="E2776">
        <v>8.9700000000000002E-2</v>
      </c>
      <c r="F2776">
        <v>0.3891</v>
      </c>
    </row>
    <row r="2777" spans="1:6">
      <c r="A2777" t="s">
        <v>1090</v>
      </c>
      <c r="B2777" t="s">
        <v>3864</v>
      </c>
      <c r="C2777">
        <v>4.7699999999999996</v>
      </c>
      <c r="D2777">
        <v>1.2800000000000001E-2</v>
      </c>
      <c r="E2777">
        <v>8.9700000000000002E-2</v>
      </c>
      <c r="F2777">
        <v>0.3891</v>
      </c>
    </row>
    <row r="2778" spans="1:6">
      <c r="A2778" t="s">
        <v>1090</v>
      </c>
      <c r="B2778" t="s">
        <v>3865</v>
      </c>
      <c r="C2778">
        <v>4.7699999999999996</v>
      </c>
      <c r="D2778">
        <v>1.2800000000000001E-2</v>
      </c>
      <c r="E2778">
        <v>8.9700000000000002E-2</v>
      </c>
      <c r="F2778">
        <v>0.3891</v>
      </c>
    </row>
    <row r="2779" spans="1:6">
      <c r="A2779" t="s">
        <v>1090</v>
      </c>
      <c r="B2779" t="s">
        <v>3866</v>
      </c>
      <c r="C2779">
        <v>4.7699999999999996</v>
      </c>
      <c r="D2779">
        <v>1.2800000000000001E-2</v>
      </c>
      <c r="E2779">
        <v>8.9700000000000002E-2</v>
      </c>
      <c r="F2779">
        <v>0.3891</v>
      </c>
    </row>
    <row r="2780" spans="1:6">
      <c r="A2780" t="s">
        <v>1090</v>
      </c>
      <c r="B2780" t="s">
        <v>3867</v>
      </c>
      <c r="C2780">
        <v>4.7699999999999996</v>
      </c>
      <c r="D2780">
        <v>1.2800000000000001E-2</v>
      </c>
      <c r="E2780">
        <v>8.9700000000000002E-2</v>
      </c>
      <c r="F2780">
        <v>0.3891</v>
      </c>
    </row>
    <row r="2781" spans="1:6">
      <c r="A2781" t="s">
        <v>1090</v>
      </c>
      <c r="B2781" t="s">
        <v>3868</v>
      </c>
      <c r="C2781">
        <v>4.7699999999999996</v>
      </c>
      <c r="D2781">
        <v>1.2800000000000001E-2</v>
      </c>
      <c r="E2781">
        <v>8.9700000000000002E-2</v>
      </c>
      <c r="F2781">
        <v>0.3891</v>
      </c>
    </row>
    <row r="2782" spans="1:6">
      <c r="A2782" t="s">
        <v>1090</v>
      </c>
      <c r="B2782" t="s">
        <v>3869</v>
      </c>
      <c r="C2782">
        <v>4.7699999999999996</v>
      </c>
      <c r="D2782">
        <v>1.2800000000000001E-2</v>
      </c>
      <c r="E2782">
        <v>8.9700000000000002E-2</v>
      </c>
      <c r="F2782">
        <v>0.3891</v>
      </c>
    </row>
    <row r="2783" spans="1:6">
      <c r="A2783" t="s">
        <v>1090</v>
      </c>
      <c r="B2783" t="s">
        <v>3870</v>
      </c>
      <c r="C2783">
        <v>4.7699999999999996</v>
      </c>
      <c r="D2783">
        <v>1.2800000000000001E-2</v>
      </c>
      <c r="E2783">
        <v>8.9700000000000002E-2</v>
      </c>
      <c r="F2783">
        <v>0.3891</v>
      </c>
    </row>
    <row r="2784" spans="1:6">
      <c r="A2784" t="s">
        <v>1090</v>
      </c>
      <c r="B2784" t="s">
        <v>3871</v>
      </c>
      <c r="C2784">
        <v>4.7699999999999996</v>
      </c>
      <c r="D2784">
        <v>1.2800000000000001E-2</v>
      </c>
      <c r="E2784">
        <v>8.9700000000000002E-2</v>
      </c>
      <c r="F2784">
        <v>0.3891</v>
      </c>
    </row>
    <row r="2785" spans="1:6">
      <c r="A2785" t="s">
        <v>1090</v>
      </c>
      <c r="B2785" t="s">
        <v>3872</v>
      </c>
      <c r="C2785">
        <v>4.7699999999999996</v>
      </c>
      <c r="D2785">
        <v>1.2800000000000001E-2</v>
      </c>
      <c r="E2785">
        <v>8.9700000000000002E-2</v>
      </c>
      <c r="F2785">
        <v>0.3891</v>
      </c>
    </row>
    <row r="2786" spans="1:6">
      <c r="A2786" t="s">
        <v>1090</v>
      </c>
      <c r="B2786" t="s">
        <v>3873</v>
      </c>
      <c r="C2786">
        <v>4.7699999999999996</v>
      </c>
      <c r="D2786">
        <v>1.2800000000000001E-2</v>
      </c>
      <c r="E2786">
        <v>8.9700000000000002E-2</v>
      </c>
      <c r="F2786">
        <v>0.3891</v>
      </c>
    </row>
    <row r="2787" spans="1:6">
      <c r="A2787" t="s">
        <v>1090</v>
      </c>
      <c r="B2787" t="s">
        <v>3874</v>
      </c>
      <c r="C2787">
        <v>4.7699999999999996</v>
      </c>
      <c r="D2787">
        <v>1.2800000000000001E-2</v>
      </c>
      <c r="E2787">
        <v>8.9700000000000002E-2</v>
      </c>
      <c r="F2787">
        <v>0.3891</v>
      </c>
    </row>
    <row r="2788" spans="1:6">
      <c r="A2788" t="s">
        <v>1090</v>
      </c>
      <c r="B2788" t="s">
        <v>3875</v>
      </c>
      <c r="C2788">
        <v>4.7699999999999996</v>
      </c>
      <c r="D2788">
        <v>1.2800000000000001E-2</v>
      </c>
      <c r="E2788">
        <v>8.9700000000000002E-2</v>
      </c>
      <c r="F2788">
        <v>0.3891</v>
      </c>
    </row>
    <row r="2789" spans="1:6">
      <c r="A2789" t="s">
        <v>1090</v>
      </c>
      <c r="B2789" t="s">
        <v>3876</v>
      </c>
      <c r="C2789">
        <v>4.7699999999999996</v>
      </c>
      <c r="D2789">
        <v>1.2800000000000001E-2</v>
      </c>
      <c r="E2789">
        <v>8.9700000000000002E-2</v>
      </c>
      <c r="F2789">
        <v>0.3891</v>
      </c>
    </row>
    <row r="2790" spans="1:6">
      <c r="A2790" t="s">
        <v>1090</v>
      </c>
      <c r="B2790" t="s">
        <v>3877</v>
      </c>
      <c r="C2790">
        <v>4.7699999999999996</v>
      </c>
      <c r="D2790">
        <v>1.2800000000000001E-2</v>
      </c>
      <c r="E2790">
        <v>8.9700000000000002E-2</v>
      </c>
      <c r="F2790">
        <v>0.3891</v>
      </c>
    </row>
    <row r="2791" spans="1:6">
      <c r="A2791" t="s">
        <v>1090</v>
      </c>
      <c r="B2791" t="s">
        <v>3878</v>
      </c>
      <c r="C2791">
        <v>4.7699999999999996</v>
      </c>
      <c r="D2791">
        <v>1.2800000000000001E-2</v>
      </c>
      <c r="E2791">
        <v>8.9700000000000002E-2</v>
      </c>
      <c r="F2791">
        <v>0.3891</v>
      </c>
    </row>
    <row r="2792" spans="1:6">
      <c r="A2792" t="s">
        <v>1090</v>
      </c>
      <c r="B2792" t="s">
        <v>3879</v>
      </c>
      <c r="C2792">
        <v>4.7699999999999996</v>
      </c>
      <c r="D2792">
        <v>1.2800000000000001E-2</v>
      </c>
      <c r="E2792">
        <v>8.9700000000000002E-2</v>
      </c>
      <c r="F2792">
        <v>0.3891</v>
      </c>
    </row>
    <row r="2793" spans="1:6">
      <c r="A2793" t="s">
        <v>1090</v>
      </c>
      <c r="B2793" t="s">
        <v>3880</v>
      </c>
      <c r="C2793">
        <v>4.7699999999999996</v>
      </c>
      <c r="D2793">
        <v>1.2800000000000001E-2</v>
      </c>
      <c r="E2793">
        <v>8.9700000000000002E-2</v>
      </c>
      <c r="F2793">
        <v>0.3891</v>
      </c>
    </row>
    <row r="2794" spans="1:6">
      <c r="A2794" t="s">
        <v>1090</v>
      </c>
      <c r="B2794" t="s">
        <v>3881</v>
      </c>
      <c r="C2794">
        <v>4.7699999999999996</v>
      </c>
      <c r="D2794">
        <v>1.2800000000000001E-2</v>
      </c>
      <c r="E2794">
        <v>8.9700000000000002E-2</v>
      </c>
      <c r="F2794">
        <v>0.3891</v>
      </c>
    </row>
    <row r="2795" spans="1:6">
      <c r="A2795" t="s">
        <v>1090</v>
      </c>
      <c r="B2795" t="s">
        <v>3882</v>
      </c>
      <c r="C2795">
        <v>4.7699999999999996</v>
      </c>
      <c r="D2795">
        <v>1.2800000000000001E-2</v>
      </c>
      <c r="E2795">
        <v>8.9700000000000002E-2</v>
      </c>
      <c r="F2795">
        <v>0.3891</v>
      </c>
    </row>
    <row r="2796" spans="1:6">
      <c r="A2796" t="s">
        <v>1090</v>
      </c>
      <c r="B2796" t="s">
        <v>3883</v>
      </c>
      <c r="C2796">
        <v>4.7699999999999996</v>
      </c>
      <c r="D2796">
        <v>1.2800000000000001E-2</v>
      </c>
      <c r="E2796">
        <v>8.9700000000000002E-2</v>
      </c>
      <c r="F2796">
        <v>0.3891</v>
      </c>
    </row>
    <row r="2797" spans="1:6">
      <c r="A2797" t="s">
        <v>1090</v>
      </c>
      <c r="B2797" t="s">
        <v>3884</v>
      </c>
      <c r="C2797">
        <v>4.7699999999999996</v>
      </c>
      <c r="D2797">
        <v>1.2800000000000001E-2</v>
      </c>
      <c r="E2797">
        <v>8.9700000000000002E-2</v>
      </c>
      <c r="F2797">
        <v>0.3891</v>
      </c>
    </row>
    <row r="2798" spans="1:6">
      <c r="A2798" t="s">
        <v>1090</v>
      </c>
      <c r="B2798" t="s">
        <v>3885</v>
      </c>
      <c r="C2798">
        <v>4.7699999999999996</v>
      </c>
      <c r="D2798">
        <v>1.2800000000000001E-2</v>
      </c>
      <c r="E2798">
        <v>8.9700000000000002E-2</v>
      </c>
      <c r="F2798">
        <v>0.3891</v>
      </c>
    </row>
    <row r="2799" spans="1:6">
      <c r="A2799" t="s">
        <v>1090</v>
      </c>
      <c r="B2799" t="s">
        <v>3886</v>
      </c>
      <c r="C2799">
        <v>4.7699999999999996</v>
      </c>
      <c r="D2799">
        <v>1.2800000000000001E-2</v>
      </c>
      <c r="E2799">
        <v>8.9700000000000002E-2</v>
      </c>
      <c r="F2799">
        <v>0.3891</v>
      </c>
    </row>
    <row r="2800" spans="1:6">
      <c r="A2800" t="s">
        <v>1090</v>
      </c>
      <c r="B2800" t="s">
        <v>3887</v>
      </c>
      <c r="C2800">
        <v>4.7699999999999996</v>
      </c>
      <c r="D2800">
        <v>1.2800000000000001E-2</v>
      </c>
      <c r="E2800">
        <v>8.9700000000000002E-2</v>
      </c>
      <c r="F2800">
        <v>0.3891</v>
      </c>
    </row>
    <row r="2801" spans="1:6">
      <c r="A2801" t="s">
        <v>1090</v>
      </c>
      <c r="B2801" t="s">
        <v>3888</v>
      </c>
      <c r="C2801">
        <v>4.7699999999999996</v>
      </c>
      <c r="D2801">
        <v>1.2800000000000001E-2</v>
      </c>
      <c r="E2801">
        <v>8.9700000000000002E-2</v>
      </c>
      <c r="F2801">
        <v>0.3891</v>
      </c>
    </row>
    <row r="2802" spans="1:6">
      <c r="A2802" t="s">
        <v>1090</v>
      </c>
      <c r="B2802" t="s">
        <v>3889</v>
      </c>
      <c r="C2802">
        <v>4.7699999999999996</v>
      </c>
      <c r="D2802">
        <v>1.2800000000000001E-2</v>
      </c>
      <c r="E2802">
        <v>8.9700000000000002E-2</v>
      </c>
      <c r="F2802">
        <v>0.3891</v>
      </c>
    </row>
    <row r="2803" spans="1:6">
      <c r="A2803" t="s">
        <v>1090</v>
      </c>
      <c r="B2803" t="s">
        <v>3890</v>
      </c>
      <c r="C2803">
        <v>4.7699999999999996</v>
      </c>
      <c r="D2803">
        <v>1.2800000000000001E-2</v>
      </c>
      <c r="E2803">
        <v>8.9700000000000002E-2</v>
      </c>
      <c r="F2803">
        <v>0.3891</v>
      </c>
    </row>
    <row r="2804" spans="1:6">
      <c r="A2804" t="s">
        <v>1090</v>
      </c>
      <c r="B2804" t="s">
        <v>3891</v>
      </c>
      <c r="C2804">
        <v>4.7699999999999996</v>
      </c>
      <c r="D2804">
        <v>1.2800000000000001E-2</v>
      </c>
      <c r="E2804">
        <v>8.9700000000000002E-2</v>
      </c>
      <c r="F2804">
        <v>0.3891</v>
      </c>
    </row>
    <row r="2805" spans="1:6">
      <c r="A2805" t="s">
        <v>1090</v>
      </c>
      <c r="B2805" t="s">
        <v>3892</v>
      </c>
      <c r="C2805">
        <v>4.7699999999999996</v>
      </c>
      <c r="D2805">
        <v>1.2800000000000001E-2</v>
      </c>
      <c r="E2805">
        <v>8.9700000000000002E-2</v>
      </c>
      <c r="F2805">
        <v>0.3891</v>
      </c>
    </row>
    <row r="2806" spans="1:6">
      <c r="A2806" t="s">
        <v>1090</v>
      </c>
      <c r="B2806" t="s">
        <v>3893</v>
      </c>
      <c r="C2806">
        <v>4.7699999999999996</v>
      </c>
      <c r="D2806">
        <v>1.2800000000000001E-2</v>
      </c>
      <c r="E2806">
        <v>8.9700000000000002E-2</v>
      </c>
      <c r="F2806">
        <v>0.3891</v>
      </c>
    </row>
    <row r="2807" spans="1:6">
      <c r="A2807" t="s">
        <v>1090</v>
      </c>
      <c r="B2807" t="s">
        <v>3894</v>
      </c>
      <c r="C2807">
        <v>4.7699999999999996</v>
      </c>
      <c r="D2807">
        <v>1.2800000000000001E-2</v>
      </c>
      <c r="E2807">
        <v>8.9700000000000002E-2</v>
      </c>
      <c r="F2807">
        <v>0.3891</v>
      </c>
    </row>
    <row r="2808" spans="1:6">
      <c r="A2808" t="s">
        <v>1090</v>
      </c>
      <c r="B2808" t="s">
        <v>3895</v>
      </c>
      <c r="C2808">
        <v>4.7699999999999996</v>
      </c>
      <c r="D2808">
        <v>1.2800000000000001E-2</v>
      </c>
      <c r="E2808">
        <v>8.9700000000000002E-2</v>
      </c>
      <c r="F2808">
        <v>0.3891</v>
      </c>
    </row>
    <row r="2809" spans="1:6">
      <c r="A2809" t="s">
        <v>1090</v>
      </c>
      <c r="B2809" t="s">
        <v>3896</v>
      </c>
      <c r="C2809">
        <v>4.7699999999999996</v>
      </c>
      <c r="D2809">
        <v>1.2800000000000001E-2</v>
      </c>
      <c r="E2809">
        <v>8.9700000000000002E-2</v>
      </c>
      <c r="F2809">
        <v>0.3891</v>
      </c>
    </row>
    <row r="2810" spans="1:6">
      <c r="A2810" t="s">
        <v>1090</v>
      </c>
      <c r="B2810" t="s">
        <v>3897</v>
      </c>
      <c r="C2810">
        <v>4.7699999999999996</v>
      </c>
      <c r="D2810">
        <v>1.2800000000000001E-2</v>
      </c>
      <c r="E2810">
        <v>8.9700000000000002E-2</v>
      </c>
      <c r="F2810">
        <v>0.3891</v>
      </c>
    </row>
    <row r="2811" spans="1:6">
      <c r="A2811" t="s">
        <v>1090</v>
      </c>
      <c r="B2811" t="s">
        <v>3898</v>
      </c>
      <c r="C2811">
        <v>4.7699999999999996</v>
      </c>
      <c r="D2811">
        <v>1.2800000000000001E-2</v>
      </c>
      <c r="E2811">
        <v>8.9700000000000002E-2</v>
      </c>
      <c r="F2811">
        <v>0.3891</v>
      </c>
    </row>
    <row r="2812" spans="1:6">
      <c r="A2812" t="s">
        <v>1090</v>
      </c>
      <c r="B2812" t="s">
        <v>3899</v>
      </c>
      <c r="C2812">
        <v>4.7699999999999996</v>
      </c>
      <c r="D2812">
        <v>1.2800000000000001E-2</v>
      </c>
      <c r="E2812">
        <v>8.9700000000000002E-2</v>
      </c>
      <c r="F2812">
        <v>0.3891</v>
      </c>
    </row>
    <row r="2813" spans="1:6">
      <c r="A2813" t="s">
        <v>1090</v>
      </c>
      <c r="B2813" t="s">
        <v>3900</v>
      </c>
      <c r="C2813">
        <v>4.7699999999999996</v>
      </c>
      <c r="D2813">
        <v>1.2800000000000001E-2</v>
      </c>
      <c r="E2813">
        <v>8.9700000000000002E-2</v>
      </c>
      <c r="F2813">
        <v>0.3891</v>
      </c>
    </row>
    <row r="2814" spans="1:6">
      <c r="A2814" t="s">
        <v>1090</v>
      </c>
      <c r="B2814" t="s">
        <v>3901</v>
      </c>
      <c r="C2814">
        <v>4.7699999999999996</v>
      </c>
      <c r="D2814">
        <v>1.2800000000000001E-2</v>
      </c>
      <c r="E2814">
        <v>8.9700000000000002E-2</v>
      </c>
      <c r="F2814">
        <v>0.3891</v>
      </c>
    </row>
    <row r="2815" spans="1:6">
      <c r="A2815" t="s">
        <v>1090</v>
      </c>
      <c r="B2815" t="s">
        <v>3902</v>
      </c>
      <c r="C2815">
        <v>4.7699999999999996</v>
      </c>
      <c r="D2815">
        <v>1.2800000000000001E-2</v>
      </c>
      <c r="E2815">
        <v>8.9700000000000002E-2</v>
      </c>
      <c r="F2815">
        <v>0.3891</v>
      </c>
    </row>
    <row r="2816" spans="1:6">
      <c r="A2816" t="s">
        <v>1090</v>
      </c>
      <c r="B2816" t="s">
        <v>3903</v>
      </c>
      <c r="C2816">
        <v>4.7699999999999996</v>
      </c>
      <c r="D2816">
        <v>1.2800000000000001E-2</v>
      </c>
      <c r="E2816">
        <v>8.9700000000000002E-2</v>
      </c>
      <c r="F2816">
        <v>0.3891</v>
      </c>
    </row>
    <row r="2817" spans="1:6">
      <c r="A2817" t="s">
        <v>1090</v>
      </c>
      <c r="B2817" t="s">
        <v>3904</v>
      </c>
      <c r="C2817">
        <v>4.7699999999999996</v>
      </c>
      <c r="D2817">
        <v>1.2800000000000001E-2</v>
      </c>
      <c r="E2817">
        <v>8.9700000000000002E-2</v>
      </c>
      <c r="F2817">
        <v>0.3891</v>
      </c>
    </row>
    <row r="2818" spans="1:6">
      <c r="A2818" t="s">
        <v>1090</v>
      </c>
      <c r="B2818" t="s">
        <v>3905</v>
      </c>
      <c r="C2818">
        <v>4.7699999999999996</v>
      </c>
      <c r="D2818">
        <v>1.2800000000000001E-2</v>
      </c>
      <c r="E2818">
        <v>8.9700000000000002E-2</v>
      </c>
      <c r="F2818">
        <v>0.3891</v>
      </c>
    </row>
    <row r="2819" spans="1:6">
      <c r="A2819" t="s">
        <v>1090</v>
      </c>
      <c r="B2819" t="s">
        <v>3906</v>
      </c>
      <c r="C2819">
        <v>4.7699999999999996</v>
      </c>
      <c r="D2819">
        <v>1.2800000000000001E-2</v>
      </c>
      <c r="E2819">
        <v>8.9700000000000002E-2</v>
      </c>
      <c r="F2819">
        <v>0.3891</v>
      </c>
    </row>
    <row r="2820" spans="1:6">
      <c r="A2820" t="s">
        <v>1090</v>
      </c>
      <c r="B2820" t="s">
        <v>3907</v>
      </c>
      <c r="C2820">
        <v>4.7699999999999996</v>
      </c>
      <c r="D2820">
        <v>1.2800000000000001E-2</v>
      </c>
      <c r="E2820">
        <v>8.9700000000000002E-2</v>
      </c>
      <c r="F2820">
        <v>0.3891</v>
      </c>
    </row>
    <row r="2821" spans="1:6">
      <c r="A2821" t="s">
        <v>1090</v>
      </c>
      <c r="B2821" t="s">
        <v>3908</v>
      </c>
      <c r="C2821">
        <v>4.7699999999999996</v>
      </c>
      <c r="D2821">
        <v>1.2800000000000001E-2</v>
      </c>
      <c r="E2821">
        <v>8.9700000000000002E-2</v>
      </c>
      <c r="F2821">
        <v>0.3891</v>
      </c>
    </row>
    <row r="2822" spans="1:6">
      <c r="A2822" t="s">
        <v>1090</v>
      </c>
      <c r="B2822" t="s">
        <v>3909</v>
      </c>
      <c r="C2822">
        <v>4.7699999999999996</v>
      </c>
      <c r="D2822">
        <v>1.2800000000000001E-2</v>
      </c>
      <c r="E2822">
        <v>8.9700000000000002E-2</v>
      </c>
      <c r="F2822">
        <v>0.3891</v>
      </c>
    </row>
    <row r="2823" spans="1:6">
      <c r="A2823" t="s">
        <v>1090</v>
      </c>
      <c r="B2823" t="s">
        <v>3910</v>
      </c>
      <c r="C2823">
        <v>4.7699999999999996</v>
      </c>
      <c r="D2823">
        <v>1.2800000000000001E-2</v>
      </c>
      <c r="E2823">
        <v>8.9700000000000002E-2</v>
      </c>
      <c r="F2823">
        <v>0.3891</v>
      </c>
    </row>
    <row r="2824" spans="1:6">
      <c r="A2824" t="s">
        <v>1090</v>
      </c>
      <c r="B2824" t="s">
        <v>3911</v>
      </c>
      <c r="C2824">
        <v>4.7699999999999996</v>
      </c>
      <c r="D2824">
        <v>1.2800000000000001E-2</v>
      </c>
      <c r="E2824">
        <v>8.9700000000000002E-2</v>
      </c>
      <c r="F2824">
        <v>0.3891</v>
      </c>
    </row>
    <row r="2825" spans="1:6">
      <c r="A2825" t="s">
        <v>1090</v>
      </c>
      <c r="B2825" t="s">
        <v>3912</v>
      </c>
      <c r="C2825">
        <v>4.7699999999999996</v>
      </c>
      <c r="D2825">
        <v>1.2800000000000001E-2</v>
      </c>
      <c r="E2825">
        <v>8.9700000000000002E-2</v>
      </c>
      <c r="F2825">
        <v>0.3891</v>
      </c>
    </row>
    <row r="2826" spans="1:6">
      <c r="A2826" t="s">
        <v>1090</v>
      </c>
      <c r="B2826" t="s">
        <v>3913</v>
      </c>
      <c r="C2826">
        <v>4.7699999999999996</v>
      </c>
      <c r="D2826">
        <v>1.2800000000000001E-2</v>
      </c>
      <c r="E2826">
        <v>8.9700000000000002E-2</v>
      </c>
      <c r="F2826">
        <v>0.3891</v>
      </c>
    </row>
    <row r="2827" spans="1:6">
      <c r="A2827" t="s">
        <v>1090</v>
      </c>
      <c r="B2827" t="s">
        <v>3914</v>
      </c>
      <c r="C2827">
        <v>4.7699999999999996</v>
      </c>
      <c r="D2827">
        <v>1.2800000000000001E-2</v>
      </c>
      <c r="E2827">
        <v>8.9700000000000002E-2</v>
      </c>
      <c r="F2827">
        <v>0.3891</v>
      </c>
    </row>
    <row r="2828" spans="1:6">
      <c r="A2828" t="s">
        <v>1090</v>
      </c>
      <c r="B2828" t="s">
        <v>3915</v>
      </c>
      <c r="C2828">
        <v>4.7699999999999996</v>
      </c>
      <c r="D2828">
        <v>1.2800000000000001E-2</v>
      </c>
      <c r="E2828">
        <v>8.9700000000000002E-2</v>
      </c>
      <c r="F2828">
        <v>0.3891</v>
      </c>
    </row>
    <row r="2829" spans="1:6">
      <c r="A2829" t="s">
        <v>1090</v>
      </c>
      <c r="B2829" t="s">
        <v>3916</v>
      </c>
      <c r="C2829">
        <v>4.7699999999999996</v>
      </c>
      <c r="D2829">
        <v>1.2800000000000001E-2</v>
      </c>
      <c r="E2829">
        <v>8.9700000000000002E-2</v>
      </c>
      <c r="F2829">
        <v>0.3891</v>
      </c>
    </row>
    <row r="2830" spans="1:6">
      <c r="A2830" t="s">
        <v>1090</v>
      </c>
      <c r="B2830" t="s">
        <v>3917</v>
      </c>
      <c r="C2830">
        <v>4.7699999999999996</v>
      </c>
      <c r="D2830">
        <v>1.2800000000000001E-2</v>
      </c>
      <c r="E2830">
        <v>8.9700000000000002E-2</v>
      </c>
      <c r="F2830">
        <v>0.3891</v>
      </c>
    </row>
    <row r="2831" spans="1:6">
      <c r="A2831" t="s">
        <v>1090</v>
      </c>
      <c r="B2831" t="s">
        <v>3918</v>
      </c>
      <c r="C2831">
        <v>4.7699999999999996</v>
      </c>
      <c r="D2831">
        <v>1.2800000000000001E-2</v>
      </c>
      <c r="E2831">
        <v>8.9700000000000002E-2</v>
      </c>
      <c r="F2831">
        <v>0.3891</v>
      </c>
    </row>
    <row r="2832" spans="1:6">
      <c r="A2832" t="s">
        <v>1090</v>
      </c>
      <c r="B2832" t="s">
        <v>3919</v>
      </c>
      <c r="C2832">
        <v>4.7699999999999996</v>
      </c>
      <c r="D2832">
        <v>1.2800000000000001E-2</v>
      </c>
      <c r="E2832">
        <v>8.9700000000000002E-2</v>
      </c>
      <c r="F2832">
        <v>0.3891</v>
      </c>
    </row>
    <row r="2833" spans="1:6">
      <c r="A2833" t="s">
        <v>1090</v>
      </c>
      <c r="B2833" t="s">
        <v>3920</v>
      </c>
      <c r="C2833">
        <v>4.7699999999999996</v>
      </c>
      <c r="D2833">
        <v>1.2800000000000001E-2</v>
      </c>
      <c r="E2833">
        <v>8.9700000000000002E-2</v>
      </c>
      <c r="F2833">
        <v>0.3891</v>
      </c>
    </row>
    <row r="2834" spans="1:6">
      <c r="A2834" t="s">
        <v>1090</v>
      </c>
      <c r="B2834" t="s">
        <v>3921</v>
      </c>
      <c r="C2834">
        <v>4.7699999999999996</v>
      </c>
      <c r="D2834">
        <v>1.2800000000000001E-2</v>
      </c>
      <c r="E2834">
        <v>8.9700000000000002E-2</v>
      </c>
      <c r="F2834">
        <v>0.3891</v>
      </c>
    </row>
    <row r="2835" spans="1:6">
      <c r="A2835" t="s">
        <v>1090</v>
      </c>
      <c r="B2835" t="s">
        <v>3922</v>
      </c>
      <c r="C2835">
        <v>4.7699999999999996</v>
      </c>
      <c r="D2835">
        <v>1.2800000000000001E-2</v>
      </c>
      <c r="E2835">
        <v>8.9700000000000002E-2</v>
      </c>
      <c r="F2835">
        <v>0.3891</v>
      </c>
    </row>
    <row r="2836" spans="1:6">
      <c r="A2836" t="s">
        <v>1090</v>
      </c>
      <c r="B2836" t="s">
        <v>3923</v>
      </c>
      <c r="C2836">
        <v>4.7699999999999996</v>
      </c>
      <c r="D2836">
        <v>1.2800000000000001E-2</v>
      </c>
      <c r="E2836">
        <v>8.9700000000000002E-2</v>
      </c>
      <c r="F2836">
        <v>0.3891</v>
      </c>
    </row>
    <row r="2837" spans="1:6">
      <c r="A2837" t="s">
        <v>1090</v>
      </c>
      <c r="B2837" t="s">
        <v>3924</v>
      </c>
      <c r="C2837">
        <v>4.7699999999999996</v>
      </c>
      <c r="D2837">
        <v>1.2800000000000001E-2</v>
      </c>
      <c r="E2837">
        <v>8.9700000000000002E-2</v>
      </c>
      <c r="F2837">
        <v>0.3891</v>
      </c>
    </row>
    <row r="2838" spans="1:6">
      <c r="A2838" t="s">
        <v>1090</v>
      </c>
      <c r="B2838" t="s">
        <v>3925</v>
      </c>
      <c r="C2838">
        <v>4.7699999999999996</v>
      </c>
      <c r="D2838">
        <v>1.2800000000000001E-2</v>
      </c>
      <c r="E2838">
        <v>8.9700000000000002E-2</v>
      </c>
      <c r="F2838">
        <v>0.3891</v>
      </c>
    </row>
    <row r="2839" spans="1:6">
      <c r="A2839" t="s">
        <v>1090</v>
      </c>
      <c r="B2839" t="s">
        <v>3926</v>
      </c>
      <c r="C2839">
        <v>4.7699999999999996</v>
      </c>
      <c r="D2839">
        <v>1.2800000000000001E-2</v>
      </c>
      <c r="E2839">
        <v>8.9700000000000002E-2</v>
      </c>
      <c r="F2839">
        <v>0.3891</v>
      </c>
    </row>
    <row r="2840" spans="1:6">
      <c r="A2840" t="s">
        <v>1090</v>
      </c>
      <c r="B2840" t="s">
        <v>3927</v>
      </c>
      <c r="C2840">
        <v>4.7699999999999996</v>
      </c>
      <c r="D2840">
        <v>1.2800000000000001E-2</v>
      </c>
      <c r="E2840">
        <v>8.9700000000000002E-2</v>
      </c>
      <c r="F2840">
        <v>0.3891</v>
      </c>
    </row>
    <row r="2841" spans="1:6">
      <c r="A2841" t="s">
        <v>1090</v>
      </c>
      <c r="B2841" t="s">
        <v>3928</v>
      </c>
      <c r="C2841">
        <v>4.7699999999999996</v>
      </c>
      <c r="D2841">
        <v>1.2800000000000001E-2</v>
      </c>
      <c r="E2841">
        <v>8.9700000000000002E-2</v>
      </c>
      <c r="F2841">
        <v>0.3891</v>
      </c>
    </row>
    <row r="2842" spans="1:6">
      <c r="A2842" t="s">
        <v>1090</v>
      </c>
      <c r="B2842" t="s">
        <v>3929</v>
      </c>
      <c r="C2842">
        <v>4.7699999999999996</v>
      </c>
      <c r="D2842">
        <v>1.2800000000000001E-2</v>
      </c>
      <c r="E2842">
        <v>8.9700000000000002E-2</v>
      </c>
      <c r="F2842">
        <v>0.3891</v>
      </c>
    </row>
    <row r="2843" spans="1:6">
      <c r="A2843" t="s">
        <v>1090</v>
      </c>
      <c r="B2843" t="s">
        <v>3930</v>
      </c>
      <c r="C2843">
        <v>4.7699999999999996</v>
      </c>
      <c r="D2843">
        <v>1.2800000000000001E-2</v>
      </c>
      <c r="E2843">
        <v>8.9700000000000002E-2</v>
      </c>
      <c r="F2843">
        <v>0.3891</v>
      </c>
    </row>
    <row r="2844" spans="1:6">
      <c r="A2844" t="s">
        <v>1090</v>
      </c>
      <c r="B2844" t="s">
        <v>3931</v>
      </c>
      <c r="C2844">
        <v>4.7699999999999996</v>
      </c>
      <c r="D2844">
        <v>1.2800000000000001E-2</v>
      </c>
      <c r="E2844">
        <v>8.9700000000000002E-2</v>
      </c>
      <c r="F2844">
        <v>0.3891</v>
      </c>
    </row>
    <row r="2845" spans="1:6">
      <c r="A2845" t="s">
        <v>1090</v>
      </c>
      <c r="B2845" t="s">
        <v>3932</v>
      </c>
      <c r="C2845">
        <v>4.7699999999999996</v>
      </c>
      <c r="D2845">
        <v>1.2800000000000001E-2</v>
      </c>
      <c r="E2845">
        <v>8.9700000000000002E-2</v>
      </c>
      <c r="F2845">
        <v>0.3891</v>
      </c>
    </row>
    <row r="2846" spans="1:6">
      <c r="A2846" t="s">
        <v>1090</v>
      </c>
      <c r="B2846" t="s">
        <v>3933</v>
      </c>
      <c r="C2846">
        <v>4.7699999999999996</v>
      </c>
      <c r="D2846">
        <v>1.2800000000000001E-2</v>
      </c>
      <c r="E2846">
        <v>8.9700000000000002E-2</v>
      </c>
      <c r="F2846">
        <v>0.3891</v>
      </c>
    </row>
    <row r="2847" spans="1:6">
      <c r="A2847" t="s">
        <v>1090</v>
      </c>
      <c r="B2847" t="s">
        <v>3934</v>
      </c>
      <c r="C2847">
        <v>4.7699999999999996</v>
      </c>
      <c r="D2847">
        <v>1.2800000000000001E-2</v>
      </c>
      <c r="E2847">
        <v>8.9700000000000002E-2</v>
      </c>
      <c r="F2847">
        <v>0.3891</v>
      </c>
    </row>
    <row r="2848" spans="1:6">
      <c r="A2848" t="s">
        <v>1090</v>
      </c>
      <c r="B2848" t="s">
        <v>3935</v>
      </c>
      <c r="C2848">
        <v>4.7699999999999996</v>
      </c>
      <c r="D2848">
        <v>1.2800000000000001E-2</v>
      </c>
      <c r="E2848">
        <v>8.9700000000000002E-2</v>
      </c>
      <c r="F2848">
        <v>0.3891</v>
      </c>
    </row>
    <row r="2849" spans="1:6">
      <c r="A2849" t="s">
        <v>1090</v>
      </c>
      <c r="B2849" t="s">
        <v>3936</v>
      </c>
      <c r="C2849">
        <v>4.7699999999999996</v>
      </c>
      <c r="D2849">
        <v>1.2800000000000001E-2</v>
      </c>
      <c r="E2849">
        <v>8.9700000000000002E-2</v>
      </c>
      <c r="F2849">
        <v>0.3891</v>
      </c>
    </row>
    <row r="2850" spans="1:6">
      <c r="A2850" t="s">
        <v>1090</v>
      </c>
      <c r="B2850" t="s">
        <v>3937</v>
      </c>
      <c r="C2850">
        <v>4.7699999999999996</v>
      </c>
      <c r="D2850">
        <v>1.2800000000000001E-2</v>
      </c>
      <c r="E2850">
        <v>8.9700000000000002E-2</v>
      </c>
      <c r="F2850">
        <v>0.3891</v>
      </c>
    </row>
    <row r="2851" spans="1:6">
      <c r="A2851" t="s">
        <v>1090</v>
      </c>
      <c r="B2851" t="s">
        <v>3938</v>
      </c>
      <c r="C2851">
        <v>4.7699999999999996</v>
      </c>
      <c r="D2851">
        <v>1.2800000000000001E-2</v>
      </c>
      <c r="E2851">
        <v>8.9700000000000002E-2</v>
      </c>
      <c r="F2851">
        <v>0.3891</v>
      </c>
    </row>
    <row r="2852" spans="1:6">
      <c r="A2852" t="s">
        <v>1090</v>
      </c>
      <c r="B2852" t="s">
        <v>3939</v>
      </c>
      <c r="C2852">
        <v>4.7699999999999996</v>
      </c>
      <c r="D2852">
        <v>1.2800000000000001E-2</v>
      </c>
      <c r="E2852">
        <v>8.9700000000000002E-2</v>
      </c>
      <c r="F2852">
        <v>0.3891</v>
      </c>
    </row>
    <row r="2853" spans="1:6">
      <c r="A2853" t="s">
        <v>1090</v>
      </c>
      <c r="B2853" t="s">
        <v>3940</v>
      </c>
      <c r="C2853">
        <v>4.7699999999999996</v>
      </c>
      <c r="D2853">
        <v>1.2800000000000001E-2</v>
      </c>
      <c r="E2853">
        <v>8.9700000000000002E-2</v>
      </c>
      <c r="F2853">
        <v>0.3891</v>
      </c>
    </row>
    <row r="2854" spans="1:6">
      <c r="A2854" t="s">
        <v>1090</v>
      </c>
      <c r="B2854" t="s">
        <v>3941</v>
      </c>
      <c r="C2854">
        <v>4.7699999999999996</v>
      </c>
      <c r="D2854">
        <v>1.2800000000000001E-2</v>
      </c>
      <c r="E2854">
        <v>8.9700000000000002E-2</v>
      </c>
      <c r="F2854">
        <v>0.3891</v>
      </c>
    </row>
    <row r="2855" spans="1:6">
      <c r="A2855" t="s">
        <v>1090</v>
      </c>
      <c r="B2855" t="s">
        <v>3942</v>
      </c>
      <c r="C2855">
        <v>4.7699999999999996</v>
      </c>
      <c r="D2855">
        <v>1.2800000000000001E-2</v>
      </c>
      <c r="E2855">
        <v>8.9700000000000002E-2</v>
      </c>
      <c r="F2855">
        <v>0.3891</v>
      </c>
    </row>
    <row r="2856" spans="1:6">
      <c r="A2856" t="s">
        <v>1090</v>
      </c>
      <c r="B2856" t="s">
        <v>3943</v>
      </c>
      <c r="C2856">
        <v>4.7699999999999996</v>
      </c>
      <c r="D2856">
        <v>1.2800000000000001E-2</v>
      </c>
      <c r="E2856">
        <v>8.9700000000000002E-2</v>
      </c>
      <c r="F2856">
        <v>0.3891</v>
      </c>
    </row>
    <row r="2857" spans="1:6">
      <c r="A2857" t="s">
        <v>1090</v>
      </c>
      <c r="B2857" t="s">
        <v>3944</v>
      </c>
      <c r="C2857">
        <v>4.7699999999999996</v>
      </c>
      <c r="D2857">
        <v>1.2800000000000001E-2</v>
      </c>
      <c r="E2857">
        <v>8.9700000000000002E-2</v>
      </c>
      <c r="F2857">
        <v>0.3891</v>
      </c>
    </row>
    <row r="2858" spans="1:6">
      <c r="A2858" t="s">
        <v>1090</v>
      </c>
      <c r="B2858" t="s">
        <v>3945</v>
      </c>
      <c r="C2858">
        <v>4.7699999999999996</v>
      </c>
      <c r="D2858">
        <v>1.2800000000000001E-2</v>
      </c>
      <c r="E2858">
        <v>8.9700000000000002E-2</v>
      </c>
      <c r="F2858">
        <v>0.3891</v>
      </c>
    </row>
    <row r="2859" spans="1:6">
      <c r="A2859" t="s">
        <v>1090</v>
      </c>
      <c r="B2859" t="s">
        <v>3946</v>
      </c>
      <c r="C2859">
        <v>4.7699999999999996</v>
      </c>
      <c r="D2859">
        <v>1.2800000000000001E-2</v>
      </c>
      <c r="E2859">
        <v>8.9700000000000002E-2</v>
      </c>
      <c r="F2859">
        <v>0.3891</v>
      </c>
    </row>
    <row r="2860" spans="1:6">
      <c r="A2860" t="s">
        <v>1090</v>
      </c>
      <c r="B2860" t="s">
        <v>3947</v>
      </c>
      <c r="C2860">
        <v>4.7699999999999996</v>
      </c>
      <c r="D2860">
        <v>1.2800000000000001E-2</v>
      </c>
      <c r="E2860">
        <v>8.9700000000000002E-2</v>
      </c>
      <c r="F2860">
        <v>0.3891</v>
      </c>
    </row>
    <row r="2861" spans="1:6">
      <c r="A2861" t="s">
        <v>1090</v>
      </c>
      <c r="B2861" t="s">
        <v>3948</v>
      </c>
      <c r="C2861">
        <v>4.7699999999999996</v>
      </c>
      <c r="D2861">
        <v>1.2800000000000001E-2</v>
      </c>
      <c r="E2861">
        <v>8.9700000000000002E-2</v>
      </c>
      <c r="F2861">
        <v>0.3891</v>
      </c>
    </row>
    <row r="2862" spans="1:6">
      <c r="A2862" t="s">
        <v>1090</v>
      </c>
      <c r="B2862" t="s">
        <v>3949</v>
      </c>
      <c r="C2862">
        <v>4.7699999999999996</v>
      </c>
      <c r="D2862">
        <v>1.2800000000000001E-2</v>
      </c>
      <c r="E2862">
        <v>8.9700000000000002E-2</v>
      </c>
      <c r="F2862">
        <v>0.3891</v>
      </c>
    </row>
    <row r="2863" spans="1:6">
      <c r="A2863" t="s">
        <v>1090</v>
      </c>
      <c r="B2863" t="s">
        <v>3950</v>
      </c>
      <c r="C2863">
        <v>4.7699999999999996</v>
      </c>
      <c r="D2863">
        <v>1.2800000000000001E-2</v>
      </c>
      <c r="E2863">
        <v>8.9700000000000002E-2</v>
      </c>
      <c r="F2863">
        <v>0.3891</v>
      </c>
    </row>
    <row r="2864" spans="1:6">
      <c r="A2864" t="s">
        <v>1090</v>
      </c>
      <c r="B2864" t="s">
        <v>3951</v>
      </c>
      <c r="C2864">
        <v>4.7699999999999996</v>
      </c>
      <c r="D2864">
        <v>1.2800000000000001E-2</v>
      </c>
      <c r="E2864">
        <v>8.9700000000000002E-2</v>
      </c>
      <c r="F2864">
        <v>0.3891</v>
      </c>
    </row>
    <row r="2865" spans="1:6">
      <c r="A2865" t="s">
        <v>1090</v>
      </c>
      <c r="B2865" t="s">
        <v>3952</v>
      </c>
      <c r="C2865">
        <v>4.7699999999999996</v>
      </c>
      <c r="D2865">
        <v>1.2800000000000001E-2</v>
      </c>
      <c r="E2865">
        <v>8.9700000000000002E-2</v>
      </c>
      <c r="F2865">
        <v>0.3891</v>
      </c>
    </row>
    <row r="2866" spans="1:6">
      <c r="A2866" t="s">
        <v>1090</v>
      </c>
      <c r="B2866" t="s">
        <v>3953</v>
      </c>
      <c r="C2866">
        <v>4.7699999999999996</v>
      </c>
      <c r="D2866">
        <v>1.2800000000000001E-2</v>
      </c>
      <c r="E2866">
        <v>8.9700000000000002E-2</v>
      </c>
      <c r="F2866">
        <v>0.3891</v>
      </c>
    </row>
    <row r="2867" spans="1:6">
      <c r="A2867" t="s">
        <v>1090</v>
      </c>
      <c r="B2867" t="s">
        <v>3954</v>
      </c>
      <c r="C2867">
        <v>4.7699999999999996</v>
      </c>
      <c r="D2867">
        <v>1.2800000000000001E-2</v>
      </c>
      <c r="E2867">
        <v>8.9700000000000002E-2</v>
      </c>
      <c r="F2867">
        <v>0.3891</v>
      </c>
    </row>
    <row r="2868" spans="1:6">
      <c r="A2868" t="s">
        <v>1090</v>
      </c>
      <c r="B2868" t="s">
        <v>3955</v>
      </c>
      <c r="C2868">
        <v>4.7699999999999996</v>
      </c>
      <c r="D2868">
        <v>1.2800000000000001E-2</v>
      </c>
      <c r="E2868">
        <v>8.9700000000000002E-2</v>
      </c>
      <c r="F2868">
        <v>0.3891</v>
      </c>
    </row>
    <row r="2869" spans="1:6">
      <c r="A2869" t="s">
        <v>1090</v>
      </c>
      <c r="B2869" t="s">
        <v>3956</v>
      </c>
      <c r="C2869">
        <v>4.7699999999999996</v>
      </c>
      <c r="D2869">
        <v>1.2800000000000001E-2</v>
      </c>
      <c r="E2869">
        <v>8.9700000000000002E-2</v>
      </c>
      <c r="F2869">
        <v>0.3891</v>
      </c>
    </row>
    <row r="2870" spans="1:6">
      <c r="A2870" t="s">
        <v>1090</v>
      </c>
      <c r="B2870" t="s">
        <v>3957</v>
      </c>
      <c r="C2870">
        <v>4.7699999999999996</v>
      </c>
      <c r="D2870">
        <v>1.2800000000000001E-2</v>
      </c>
      <c r="E2870">
        <v>8.9700000000000002E-2</v>
      </c>
      <c r="F2870">
        <v>0.3891</v>
      </c>
    </row>
    <row r="2871" spans="1:6">
      <c r="A2871" t="s">
        <v>1090</v>
      </c>
      <c r="B2871" t="s">
        <v>3958</v>
      </c>
      <c r="C2871">
        <v>4.7699999999999996</v>
      </c>
      <c r="D2871">
        <v>1.2800000000000001E-2</v>
      </c>
      <c r="E2871">
        <v>8.9700000000000002E-2</v>
      </c>
      <c r="F2871">
        <v>0.3891</v>
      </c>
    </row>
    <row r="2872" spans="1:6">
      <c r="A2872" t="s">
        <v>1090</v>
      </c>
      <c r="B2872" t="s">
        <v>3959</v>
      </c>
      <c r="C2872">
        <v>4.7699999999999996</v>
      </c>
      <c r="D2872">
        <v>1.2800000000000001E-2</v>
      </c>
      <c r="E2872">
        <v>8.9700000000000002E-2</v>
      </c>
      <c r="F2872">
        <v>0.3891</v>
      </c>
    </row>
    <row r="2873" spans="1:6">
      <c r="A2873" t="s">
        <v>1090</v>
      </c>
      <c r="B2873" t="s">
        <v>3960</v>
      </c>
      <c r="C2873">
        <v>4.7699999999999996</v>
      </c>
      <c r="D2873">
        <v>1.2800000000000001E-2</v>
      </c>
      <c r="E2873">
        <v>8.9700000000000002E-2</v>
      </c>
      <c r="F2873">
        <v>0.3891</v>
      </c>
    </row>
    <row r="2874" spans="1:6">
      <c r="A2874" t="s">
        <v>1090</v>
      </c>
      <c r="B2874" t="s">
        <v>3961</v>
      </c>
      <c r="C2874">
        <v>4.7699999999999996</v>
      </c>
      <c r="D2874">
        <v>1.2800000000000001E-2</v>
      </c>
      <c r="E2874">
        <v>8.9700000000000002E-2</v>
      </c>
      <c r="F2874">
        <v>0.3891</v>
      </c>
    </row>
    <row r="2875" spans="1:6">
      <c r="A2875" t="s">
        <v>1090</v>
      </c>
      <c r="B2875" t="s">
        <v>3962</v>
      </c>
      <c r="C2875">
        <v>4.7699999999999996</v>
      </c>
      <c r="D2875">
        <v>1.2800000000000001E-2</v>
      </c>
      <c r="E2875">
        <v>8.9700000000000002E-2</v>
      </c>
      <c r="F2875">
        <v>0.3891</v>
      </c>
    </row>
    <row r="2876" spans="1:6">
      <c r="A2876" t="s">
        <v>1090</v>
      </c>
      <c r="B2876" t="s">
        <v>3963</v>
      </c>
      <c r="C2876">
        <v>4.7699999999999996</v>
      </c>
      <c r="D2876">
        <v>1.2800000000000001E-2</v>
      </c>
      <c r="E2876">
        <v>8.9700000000000002E-2</v>
      </c>
      <c r="F2876">
        <v>0.3891</v>
      </c>
    </row>
    <row r="2877" spans="1:6">
      <c r="A2877" t="s">
        <v>1090</v>
      </c>
      <c r="B2877" t="s">
        <v>3964</v>
      </c>
      <c r="C2877">
        <v>4.7699999999999996</v>
      </c>
      <c r="D2877">
        <v>1.2800000000000001E-2</v>
      </c>
      <c r="E2877">
        <v>8.9700000000000002E-2</v>
      </c>
      <c r="F2877">
        <v>0.3891</v>
      </c>
    </row>
    <row r="2878" spans="1:6">
      <c r="A2878" t="s">
        <v>1090</v>
      </c>
      <c r="B2878" t="s">
        <v>3965</v>
      </c>
      <c r="C2878">
        <v>4.7699999999999996</v>
      </c>
      <c r="D2878">
        <v>1.2800000000000001E-2</v>
      </c>
      <c r="E2878">
        <v>8.9700000000000002E-2</v>
      </c>
      <c r="F2878">
        <v>0.3891</v>
      </c>
    </row>
    <row r="2879" spans="1:6">
      <c r="A2879" t="s">
        <v>1090</v>
      </c>
      <c r="B2879" t="s">
        <v>3966</v>
      </c>
      <c r="C2879">
        <v>4.7699999999999996</v>
      </c>
      <c r="D2879">
        <v>1.2800000000000001E-2</v>
      </c>
      <c r="E2879">
        <v>8.9700000000000002E-2</v>
      </c>
      <c r="F2879">
        <v>0.3891</v>
      </c>
    </row>
    <row r="2880" spans="1:6">
      <c r="A2880" t="s">
        <v>1090</v>
      </c>
      <c r="B2880" t="s">
        <v>3967</v>
      </c>
      <c r="C2880">
        <v>4.7699999999999996</v>
      </c>
      <c r="D2880">
        <v>1.2800000000000001E-2</v>
      </c>
      <c r="E2880">
        <v>8.9700000000000002E-2</v>
      </c>
      <c r="F2880">
        <v>0.3891</v>
      </c>
    </row>
    <row r="2881" spans="1:6">
      <c r="A2881" t="s">
        <v>1090</v>
      </c>
      <c r="B2881" t="s">
        <v>3968</v>
      </c>
      <c r="C2881">
        <v>4.7699999999999996</v>
      </c>
      <c r="D2881">
        <v>1.2800000000000001E-2</v>
      </c>
      <c r="E2881">
        <v>8.9700000000000002E-2</v>
      </c>
      <c r="F2881">
        <v>0.3891</v>
      </c>
    </row>
    <row r="2882" spans="1:6">
      <c r="A2882" t="s">
        <v>1090</v>
      </c>
      <c r="B2882" t="s">
        <v>3969</v>
      </c>
      <c r="C2882">
        <v>4.7699999999999996</v>
      </c>
      <c r="D2882">
        <v>1.2800000000000001E-2</v>
      </c>
      <c r="E2882">
        <v>8.9700000000000002E-2</v>
      </c>
      <c r="F2882">
        <v>0.3891</v>
      </c>
    </row>
    <row r="2883" spans="1:6">
      <c r="A2883" t="s">
        <v>1090</v>
      </c>
      <c r="B2883" t="s">
        <v>3970</v>
      </c>
      <c r="C2883">
        <v>4.7699999999999996</v>
      </c>
      <c r="D2883">
        <v>1.2800000000000001E-2</v>
      </c>
      <c r="E2883">
        <v>8.9700000000000002E-2</v>
      </c>
      <c r="F2883">
        <v>0.3891</v>
      </c>
    </row>
    <row r="2884" spans="1:6">
      <c r="A2884" t="s">
        <v>1090</v>
      </c>
      <c r="B2884" t="s">
        <v>3971</v>
      </c>
      <c r="C2884">
        <v>4.7699999999999996</v>
      </c>
      <c r="D2884">
        <v>1.2800000000000001E-2</v>
      </c>
      <c r="E2884">
        <v>8.9700000000000002E-2</v>
      </c>
      <c r="F2884">
        <v>0.3891</v>
      </c>
    </row>
    <row r="2885" spans="1:6">
      <c r="A2885" t="s">
        <v>1090</v>
      </c>
      <c r="B2885" t="s">
        <v>3972</v>
      </c>
      <c r="C2885">
        <v>4.7699999999999996</v>
      </c>
      <c r="D2885">
        <v>1.2800000000000001E-2</v>
      </c>
      <c r="E2885">
        <v>8.9700000000000002E-2</v>
      </c>
      <c r="F2885">
        <v>0.3891</v>
      </c>
    </row>
    <row r="2886" spans="1:6">
      <c r="A2886" t="s">
        <v>1090</v>
      </c>
      <c r="B2886" t="s">
        <v>3973</v>
      </c>
      <c r="C2886">
        <v>4.7699999999999996</v>
      </c>
      <c r="D2886">
        <v>1.2800000000000001E-2</v>
      </c>
      <c r="E2886">
        <v>8.9700000000000002E-2</v>
      </c>
      <c r="F2886">
        <v>0.3891</v>
      </c>
    </row>
    <row r="2887" spans="1:6">
      <c r="A2887" t="s">
        <v>1090</v>
      </c>
      <c r="B2887" t="s">
        <v>3974</v>
      </c>
      <c r="C2887">
        <v>4.7699999999999996</v>
      </c>
      <c r="D2887">
        <v>1.2800000000000001E-2</v>
      </c>
      <c r="E2887">
        <v>8.9700000000000002E-2</v>
      </c>
      <c r="F2887">
        <v>0.3891</v>
      </c>
    </row>
    <row r="2888" spans="1:6">
      <c r="A2888" t="s">
        <v>1090</v>
      </c>
      <c r="B2888" t="s">
        <v>3975</v>
      </c>
      <c r="C2888">
        <v>4.7699999999999996</v>
      </c>
      <c r="D2888">
        <v>1.2800000000000001E-2</v>
      </c>
      <c r="E2888">
        <v>8.9700000000000002E-2</v>
      </c>
      <c r="F2888">
        <v>0.3891</v>
      </c>
    </row>
    <row r="2889" spans="1:6">
      <c r="A2889" t="s">
        <v>1090</v>
      </c>
      <c r="B2889" t="s">
        <v>3976</v>
      </c>
      <c r="C2889">
        <v>4.7699999999999996</v>
      </c>
      <c r="D2889">
        <v>1.2800000000000001E-2</v>
      </c>
      <c r="E2889">
        <v>8.9700000000000002E-2</v>
      </c>
      <c r="F2889">
        <v>0.3891</v>
      </c>
    </row>
    <row r="2890" spans="1:6">
      <c r="A2890" t="s">
        <v>1090</v>
      </c>
      <c r="B2890" t="s">
        <v>3977</v>
      </c>
      <c r="C2890">
        <v>4.7699999999999996</v>
      </c>
      <c r="D2890">
        <v>1.2800000000000001E-2</v>
      </c>
      <c r="E2890">
        <v>8.9700000000000002E-2</v>
      </c>
      <c r="F2890">
        <v>0.3891</v>
      </c>
    </row>
    <row r="2891" spans="1:6">
      <c r="A2891" t="s">
        <v>1090</v>
      </c>
      <c r="B2891" t="s">
        <v>3978</v>
      </c>
      <c r="C2891">
        <v>4.7699999999999996</v>
      </c>
      <c r="D2891">
        <v>1.2800000000000001E-2</v>
      </c>
      <c r="E2891">
        <v>8.9700000000000002E-2</v>
      </c>
      <c r="F2891">
        <v>0.3891</v>
      </c>
    </row>
    <row r="2892" spans="1:6">
      <c r="A2892" t="s">
        <v>1090</v>
      </c>
      <c r="B2892" t="s">
        <v>3979</v>
      </c>
      <c r="C2892">
        <v>4.7699999999999996</v>
      </c>
      <c r="D2892">
        <v>1.2800000000000001E-2</v>
      </c>
      <c r="E2892">
        <v>8.9700000000000002E-2</v>
      </c>
      <c r="F2892">
        <v>0.3891</v>
      </c>
    </row>
    <row r="2893" spans="1:6">
      <c r="A2893" t="s">
        <v>1090</v>
      </c>
      <c r="B2893" t="s">
        <v>3980</v>
      </c>
      <c r="C2893">
        <v>4.7699999999999996</v>
      </c>
      <c r="D2893">
        <v>1.2800000000000001E-2</v>
      </c>
      <c r="E2893">
        <v>8.9700000000000002E-2</v>
      </c>
      <c r="F2893">
        <v>0.3891</v>
      </c>
    </row>
    <row r="2894" spans="1:6">
      <c r="A2894" t="s">
        <v>1090</v>
      </c>
      <c r="B2894" t="s">
        <v>3981</v>
      </c>
      <c r="C2894">
        <v>4.7699999999999996</v>
      </c>
      <c r="D2894">
        <v>1.2800000000000001E-2</v>
      </c>
      <c r="E2894">
        <v>8.9700000000000002E-2</v>
      </c>
      <c r="F2894">
        <v>0.3891</v>
      </c>
    </row>
    <row r="2895" spans="1:6">
      <c r="A2895" t="s">
        <v>1090</v>
      </c>
      <c r="B2895" t="s">
        <v>3982</v>
      </c>
      <c r="C2895">
        <v>4.7699999999999996</v>
      </c>
      <c r="D2895">
        <v>1.2800000000000001E-2</v>
      </c>
      <c r="E2895">
        <v>8.9700000000000002E-2</v>
      </c>
      <c r="F2895">
        <v>0.3891</v>
      </c>
    </row>
    <row r="2896" spans="1:6">
      <c r="A2896" t="s">
        <v>1090</v>
      </c>
      <c r="B2896" t="s">
        <v>3983</v>
      </c>
      <c r="C2896">
        <v>4.7699999999999996</v>
      </c>
      <c r="D2896">
        <v>1.2800000000000001E-2</v>
      </c>
      <c r="E2896">
        <v>8.9700000000000002E-2</v>
      </c>
      <c r="F2896">
        <v>0.3891</v>
      </c>
    </row>
    <row r="2897" spans="1:6">
      <c r="A2897" t="s">
        <v>1090</v>
      </c>
      <c r="B2897" t="s">
        <v>3984</v>
      </c>
      <c r="C2897">
        <v>4.7699999999999996</v>
      </c>
      <c r="D2897">
        <v>1.2800000000000001E-2</v>
      </c>
      <c r="E2897">
        <v>8.9700000000000002E-2</v>
      </c>
      <c r="F2897">
        <v>0.3891</v>
      </c>
    </row>
    <row r="2898" spans="1:6">
      <c r="A2898" t="s">
        <v>1090</v>
      </c>
      <c r="B2898" t="s">
        <v>3985</v>
      </c>
      <c r="C2898">
        <v>4.7699999999999996</v>
      </c>
      <c r="D2898">
        <v>1.2800000000000001E-2</v>
      </c>
      <c r="E2898">
        <v>8.9700000000000002E-2</v>
      </c>
      <c r="F2898">
        <v>0.3891</v>
      </c>
    </row>
    <row r="2899" spans="1:6">
      <c r="A2899" t="s">
        <v>1090</v>
      </c>
      <c r="B2899" t="s">
        <v>3986</v>
      </c>
      <c r="C2899">
        <v>4.7699999999999996</v>
      </c>
      <c r="D2899">
        <v>1.2800000000000001E-2</v>
      </c>
      <c r="E2899">
        <v>8.9700000000000002E-2</v>
      </c>
      <c r="F2899">
        <v>0.3891</v>
      </c>
    </row>
    <row r="2900" spans="1:6">
      <c r="A2900" t="s">
        <v>1090</v>
      </c>
      <c r="B2900" t="s">
        <v>3987</v>
      </c>
      <c r="C2900">
        <v>4.7699999999999996</v>
      </c>
      <c r="D2900">
        <v>1.2800000000000001E-2</v>
      </c>
      <c r="E2900">
        <v>8.9700000000000002E-2</v>
      </c>
      <c r="F2900">
        <v>0.3891</v>
      </c>
    </row>
    <row r="2901" spans="1:6">
      <c r="A2901" t="s">
        <v>1090</v>
      </c>
      <c r="B2901" t="s">
        <v>3988</v>
      </c>
      <c r="C2901">
        <v>4.7699999999999996</v>
      </c>
      <c r="D2901">
        <v>1.2800000000000001E-2</v>
      </c>
      <c r="E2901">
        <v>8.9700000000000002E-2</v>
      </c>
      <c r="F2901">
        <v>0.3891</v>
      </c>
    </row>
    <row r="2902" spans="1:6">
      <c r="A2902" t="s">
        <v>1090</v>
      </c>
      <c r="B2902" t="s">
        <v>3989</v>
      </c>
      <c r="C2902">
        <v>4.7699999999999996</v>
      </c>
      <c r="D2902">
        <v>1.2800000000000001E-2</v>
      </c>
      <c r="E2902">
        <v>8.9700000000000002E-2</v>
      </c>
      <c r="F2902">
        <v>0.3891</v>
      </c>
    </row>
    <row r="2903" spans="1:6">
      <c r="A2903" t="s">
        <v>1090</v>
      </c>
      <c r="B2903" t="s">
        <v>3990</v>
      </c>
      <c r="C2903">
        <v>4.7699999999999996</v>
      </c>
      <c r="D2903">
        <v>1.2800000000000001E-2</v>
      </c>
      <c r="E2903">
        <v>8.9700000000000002E-2</v>
      </c>
      <c r="F2903">
        <v>0.3891</v>
      </c>
    </row>
    <row r="2904" spans="1:6">
      <c r="A2904" t="s">
        <v>1090</v>
      </c>
      <c r="B2904" t="s">
        <v>3991</v>
      </c>
      <c r="C2904">
        <v>4.7699999999999996</v>
      </c>
      <c r="D2904">
        <v>1.2800000000000001E-2</v>
      </c>
      <c r="E2904">
        <v>8.9700000000000002E-2</v>
      </c>
      <c r="F2904">
        <v>0.3891</v>
      </c>
    </row>
    <row r="2905" spans="1:6">
      <c r="A2905" t="s">
        <v>1090</v>
      </c>
      <c r="B2905" t="s">
        <v>3992</v>
      </c>
      <c r="C2905">
        <v>4.7699999999999996</v>
      </c>
      <c r="D2905">
        <v>1.2800000000000001E-2</v>
      </c>
      <c r="E2905">
        <v>8.9700000000000002E-2</v>
      </c>
      <c r="F2905">
        <v>0.3891</v>
      </c>
    </row>
    <row r="2906" spans="1:6">
      <c r="A2906" t="s">
        <v>1090</v>
      </c>
      <c r="B2906" t="s">
        <v>3993</v>
      </c>
      <c r="C2906">
        <v>4.7699999999999996</v>
      </c>
      <c r="D2906">
        <v>1.2800000000000001E-2</v>
      </c>
      <c r="E2906">
        <v>8.9700000000000002E-2</v>
      </c>
      <c r="F2906">
        <v>0.3891</v>
      </c>
    </row>
    <row r="2907" spans="1:6">
      <c r="A2907" t="s">
        <v>1090</v>
      </c>
      <c r="B2907" t="s">
        <v>3994</v>
      </c>
      <c r="C2907">
        <v>4.7699999999999996</v>
      </c>
      <c r="D2907">
        <v>1.2800000000000001E-2</v>
      </c>
      <c r="E2907">
        <v>8.9700000000000002E-2</v>
      </c>
      <c r="F2907">
        <v>0.3891</v>
      </c>
    </row>
    <row r="2908" spans="1:6">
      <c r="A2908" t="s">
        <v>1090</v>
      </c>
      <c r="B2908" t="s">
        <v>3995</v>
      </c>
      <c r="C2908">
        <v>4.7699999999999996</v>
      </c>
      <c r="D2908">
        <v>1.2800000000000001E-2</v>
      </c>
      <c r="E2908">
        <v>8.9700000000000002E-2</v>
      </c>
      <c r="F2908">
        <v>0.3891</v>
      </c>
    </row>
    <row r="2909" spans="1:6">
      <c r="A2909" t="s">
        <v>1090</v>
      </c>
      <c r="B2909" t="s">
        <v>3996</v>
      </c>
      <c r="C2909">
        <v>4.7699999999999996</v>
      </c>
      <c r="D2909">
        <v>1.2800000000000001E-2</v>
      </c>
      <c r="E2909">
        <v>8.9700000000000002E-2</v>
      </c>
      <c r="F2909">
        <v>0.3891</v>
      </c>
    </row>
    <row r="2910" spans="1:6">
      <c r="A2910" t="s">
        <v>1090</v>
      </c>
      <c r="B2910" t="s">
        <v>3997</v>
      </c>
      <c r="C2910">
        <v>4.7699999999999996</v>
      </c>
      <c r="D2910">
        <v>1.2800000000000001E-2</v>
      </c>
      <c r="E2910">
        <v>8.9700000000000002E-2</v>
      </c>
      <c r="F2910">
        <v>0.3891</v>
      </c>
    </row>
    <row r="2911" spans="1:6">
      <c r="A2911" t="s">
        <v>1090</v>
      </c>
      <c r="B2911" t="s">
        <v>3998</v>
      </c>
      <c r="C2911">
        <v>4.7699999999999996</v>
      </c>
      <c r="D2911">
        <v>1.2800000000000001E-2</v>
      </c>
      <c r="E2911">
        <v>8.9700000000000002E-2</v>
      </c>
      <c r="F2911">
        <v>0.3891</v>
      </c>
    </row>
    <row r="2912" spans="1:6">
      <c r="A2912" t="s">
        <v>1090</v>
      </c>
      <c r="B2912" t="s">
        <v>3999</v>
      </c>
      <c r="C2912">
        <v>4.7699999999999996</v>
      </c>
      <c r="D2912">
        <v>1.2800000000000001E-2</v>
      </c>
      <c r="E2912">
        <v>8.9700000000000002E-2</v>
      </c>
      <c r="F2912">
        <v>0.3891</v>
      </c>
    </row>
    <row r="2913" spans="1:6">
      <c r="A2913" t="s">
        <v>1090</v>
      </c>
      <c r="B2913" t="s">
        <v>4000</v>
      </c>
      <c r="C2913">
        <v>4.7699999999999996</v>
      </c>
      <c r="D2913">
        <v>1.2800000000000001E-2</v>
      </c>
      <c r="E2913">
        <v>8.9700000000000002E-2</v>
      </c>
      <c r="F2913">
        <v>0.3891</v>
      </c>
    </row>
    <row r="2914" spans="1:6">
      <c r="A2914" t="s">
        <v>1090</v>
      </c>
      <c r="B2914" t="s">
        <v>4001</v>
      </c>
      <c r="C2914">
        <v>4.7699999999999996</v>
      </c>
      <c r="D2914">
        <v>1.2800000000000001E-2</v>
      </c>
      <c r="E2914">
        <v>8.9700000000000002E-2</v>
      </c>
      <c r="F2914">
        <v>0.3891</v>
      </c>
    </row>
    <row r="2915" spans="1:6">
      <c r="A2915" t="s">
        <v>1090</v>
      </c>
      <c r="B2915" t="s">
        <v>4002</v>
      </c>
      <c r="C2915">
        <v>4.7699999999999996</v>
      </c>
      <c r="D2915">
        <v>1.2800000000000001E-2</v>
      </c>
      <c r="E2915">
        <v>8.9700000000000002E-2</v>
      </c>
      <c r="F2915">
        <v>0.3891</v>
      </c>
    </row>
    <row r="2916" spans="1:6">
      <c r="A2916" t="s">
        <v>1090</v>
      </c>
      <c r="B2916" t="s">
        <v>4003</v>
      </c>
      <c r="C2916">
        <v>3.78</v>
      </c>
      <c r="D2916">
        <v>1.0200000000000001E-2</v>
      </c>
      <c r="E2916">
        <v>7.1400000000000005E-2</v>
      </c>
      <c r="F2916">
        <v>0.30969999999999998</v>
      </c>
    </row>
    <row r="2917" spans="1:6">
      <c r="A2917" t="s">
        <v>1090</v>
      </c>
      <c r="B2917" t="s">
        <v>4004</v>
      </c>
      <c r="C2917">
        <v>3.78</v>
      </c>
      <c r="D2917">
        <v>1.0200000000000001E-2</v>
      </c>
      <c r="E2917">
        <v>7.1400000000000005E-2</v>
      </c>
      <c r="F2917">
        <v>0.30969999999999998</v>
      </c>
    </row>
    <row r="2918" spans="1:6">
      <c r="A2918" t="s">
        <v>1090</v>
      </c>
      <c r="B2918" t="s">
        <v>4005</v>
      </c>
      <c r="C2918">
        <v>3.78</v>
      </c>
      <c r="D2918">
        <v>1.0200000000000001E-2</v>
      </c>
      <c r="E2918">
        <v>7.1400000000000005E-2</v>
      </c>
      <c r="F2918">
        <v>0.30969999999999998</v>
      </c>
    </row>
    <row r="2919" spans="1:6">
      <c r="A2919" t="s">
        <v>1090</v>
      </c>
      <c r="B2919" t="s">
        <v>4006</v>
      </c>
      <c r="C2919">
        <v>3.78</v>
      </c>
      <c r="D2919">
        <v>1.0200000000000001E-2</v>
      </c>
      <c r="E2919">
        <v>7.1400000000000005E-2</v>
      </c>
      <c r="F2919">
        <v>0.30969999999999998</v>
      </c>
    </row>
    <row r="2920" spans="1:6">
      <c r="A2920" t="s">
        <v>1090</v>
      </c>
      <c r="B2920" t="s">
        <v>4007</v>
      </c>
      <c r="C2920">
        <v>3.78</v>
      </c>
      <c r="D2920">
        <v>1.0200000000000001E-2</v>
      </c>
      <c r="E2920">
        <v>7.1400000000000005E-2</v>
      </c>
      <c r="F2920">
        <v>0.30969999999999998</v>
      </c>
    </row>
    <row r="2921" spans="1:6">
      <c r="A2921" t="s">
        <v>1090</v>
      </c>
      <c r="B2921" t="s">
        <v>4008</v>
      </c>
      <c r="C2921">
        <v>3.78</v>
      </c>
      <c r="D2921">
        <v>1.0200000000000001E-2</v>
      </c>
      <c r="E2921">
        <v>7.1400000000000005E-2</v>
      </c>
      <c r="F2921">
        <v>0.30969999999999998</v>
      </c>
    </row>
    <row r="2922" spans="1:6">
      <c r="A2922" t="s">
        <v>1090</v>
      </c>
      <c r="B2922" t="s">
        <v>4009</v>
      </c>
      <c r="C2922">
        <v>3.78</v>
      </c>
      <c r="D2922">
        <v>1.0200000000000001E-2</v>
      </c>
      <c r="E2922">
        <v>7.1400000000000005E-2</v>
      </c>
      <c r="F2922">
        <v>0.30969999999999998</v>
      </c>
    </row>
    <row r="2923" spans="1:6">
      <c r="A2923" t="s">
        <v>1090</v>
      </c>
      <c r="B2923" t="s">
        <v>4010</v>
      </c>
      <c r="C2923">
        <v>3.78</v>
      </c>
      <c r="D2923">
        <v>1.0200000000000001E-2</v>
      </c>
      <c r="E2923">
        <v>7.1400000000000005E-2</v>
      </c>
      <c r="F2923">
        <v>0.30969999999999998</v>
      </c>
    </row>
    <row r="2924" spans="1:6">
      <c r="A2924" t="s">
        <v>1090</v>
      </c>
      <c r="B2924" t="s">
        <v>4011</v>
      </c>
      <c r="C2924">
        <v>3.78</v>
      </c>
      <c r="D2924">
        <v>1.0200000000000001E-2</v>
      </c>
      <c r="E2924">
        <v>7.1400000000000005E-2</v>
      </c>
      <c r="F2924">
        <v>0.30969999999999998</v>
      </c>
    </row>
    <row r="2925" spans="1:6">
      <c r="A2925" t="s">
        <v>1090</v>
      </c>
      <c r="B2925" t="s">
        <v>4012</v>
      </c>
      <c r="C2925">
        <v>3.78</v>
      </c>
      <c r="D2925">
        <v>1.0200000000000001E-2</v>
      </c>
      <c r="E2925">
        <v>7.1400000000000005E-2</v>
      </c>
      <c r="F2925">
        <v>0.30969999999999998</v>
      </c>
    </row>
    <row r="2926" spans="1:6">
      <c r="A2926" t="s">
        <v>1090</v>
      </c>
      <c r="B2926" t="s">
        <v>4013</v>
      </c>
      <c r="C2926">
        <v>3.78</v>
      </c>
      <c r="D2926">
        <v>1.0200000000000001E-2</v>
      </c>
      <c r="E2926">
        <v>7.1400000000000005E-2</v>
      </c>
      <c r="F2926">
        <v>0.30969999999999998</v>
      </c>
    </row>
    <row r="2927" spans="1:6">
      <c r="A2927" t="s">
        <v>1090</v>
      </c>
      <c r="B2927" t="s">
        <v>4014</v>
      </c>
      <c r="C2927">
        <v>3.78</v>
      </c>
      <c r="D2927">
        <v>1.0200000000000001E-2</v>
      </c>
      <c r="E2927">
        <v>7.1400000000000005E-2</v>
      </c>
      <c r="F2927">
        <v>0.30969999999999998</v>
      </c>
    </row>
    <row r="2928" spans="1:6">
      <c r="A2928" t="s">
        <v>1090</v>
      </c>
      <c r="B2928" t="s">
        <v>4015</v>
      </c>
      <c r="C2928">
        <v>3.78</v>
      </c>
      <c r="D2928">
        <v>1.0200000000000001E-2</v>
      </c>
      <c r="E2928">
        <v>7.1400000000000005E-2</v>
      </c>
      <c r="F2928">
        <v>0.30969999999999998</v>
      </c>
    </row>
    <row r="2929" spans="1:6">
      <c r="A2929" t="s">
        <v>1090</v>
      </c>
      <c r="B2929" t="s">
        <v>4016</v>
      </c>
      <c r="C2929">
        <v>3.78</v>
      </c>
      <c r="D2929">
        <v>1.0200000000000001E-2</v>
      </c>
      <c r="E2929">
        <v>7.1400000000000005E-2</v>
      </c>
      <c r="F2929">
        <v>0.30969999999999998</v>
      </c>
    </row>
    <row r="2930" spans="1:6">
      <c r="A2930" t="s">
        <v>1090</v>
      </c>
      <c r="B2930" t="s">
        <v>4017</v>
      </c>
      <c r="C2930">
        <v>3.78</v>
      </c>
      <c r="D2930">
        <v>1.0200000000000001E-2</v>
      </c>
      <c r="E2930">
        <v>7.1400000000000005E-2</v>
      </c>
      <c r="F2930">
        <v>0.30969999999999998</v>
      </c>
    </row>
    <row r="2931" spans="1:6">
      <c r="A2931" t="s">
        <v>1090</v>
      </c>
      <c r="B2931" t="s">
        <v>4018</v>
      </c>
      <c r="C2931">
        <v>3.78</v>
      </c>
      <c r="D2931">
        <v>1.0200000000000001E-2</v>
      </c>
      <c r="E2931">
        <v>7.1400000000000005E-2</v>
      </c>
      <c r="F2931">
        <v>0.30969999999999998</v>
      </c>
    </row>
    <row r="2932" spans="1:6">
      <c r="A2932" t="s">
        <v>1090</v>
      </c>
      <c r="B2932" t="s">
        <v>4019</v>
      </c>
      <c r="C2932">
        <v>3.78</v>
      </c>
      <c r="D2932">
        <v>1.0200000000000001E-2</v>
      </c>
      <c r="E2932">
        <v>7.1400000000000005E-2</v>
      </c>
      <c r="F2932">
        <v>0.30969999999999998</v>
      </c>
    </row>
    <row r="2933" spans="1:6">
      <c r="A2933" t="s">
        <v>1090</v>
      </c>
      <c r="B2933" t="s">
        <v>4020</v>
      </c>
      <c r="C2933">
        <v>3.78</v>
      </c>
      <c r="D2933">
        <v>1.0200000000000001E-2</v>
      </c>
      <c r="E2933">
        <v>7.1400000000000005E-2</v>
      </c>
      <c r="F2933">
        <v>0.30969999999999998</v>
      </c>
    </row>
    <row r="2934" spans="1:6">
      <c r="A2934" t="s">
        <v>1090</v>
      </c>
      <c r="B2934" t="s">
        <v>4021</v>
      </c>
      <c r="C2934">
        <v>3.78</v>
      </c>
      <c r="D2934">
        <v>1.0200000000000001E-2</v>
      </c>
      <c r="E2934">
        <v>7.1400000000000005E-2</v>
      </c>
      <c r="F2934">
        <v>0.30969999999999998</v>
      </c>
    </row>
    <row r="2935" spans="1:6">
      <c r="A2935" t="s">
        <v>1090</v>
      </c>
      <c r="B2935" t="s">
        <v>4022</v>
      </c>
      <c r="C2935">
        <v>3.78</v>
      </c>
      <c r="D2935">
        <v>1.0200000000000001E-2</v>
      </c>
      <c r="E2935">
        <v>7.1400000000000005E-2</v>
      </c>
      <c r="F2935">
        <v>0.30969999999999998</v>
      </c>
    </row>
    <row r="2936" spans="1:6">
      <c r="A2936" t="s">
        <v>1090</v>
      </c>
      <c r="B2936" t="s">
        <v>4023</v>
      </c>
      <c r="C2936">
        <v>3.78</v>
      </c>
      <c r="D2936">
        <v>1.0200000000000001E-2</v>
      </c>
      <c r="E2936">
        <v>7.1400000000000005E-2</v>
      </c>
      <c r="F2936">
        <v>0.30969999999999998</v>
      </c>
    </row>
    <row r="2937" spans="1:6">
      <c r="A2937" t="s">
        <v>1090</v>
      </c>
      <c r="B2937" t="s">
        <v>4024</v>
      </c>
      <c r="C2937">
        <v>3.78</v>
      </c>
      <c r="D2937">
        <v>1.0200000000000001E-2</v>
      </c>
      <c r="E2937">
        <v>7.1400000000000005E-2</v>
      </c>
      <c r="F2937">
        <v>0.30969999999999998</v>
      </c>
    </row>
    <row r="2938" spans="1:6">
      <c r="A2938" t="s">
        <v>1090</v>
      </c>
      <c r="B2938" t="s">
        <v>4025</v>
      </c>
      <c r="C2938">
        <v>3.78</v>
      </c>
      <c r="D2938">
        <v>1.0200000000000001E-2</v>
      </c>
      <c r="E2938">
        <v>7.1400000000000005E-2</v>
      </c>
      <c r="F2938">
        <v>0.30969999999999998</v>
      </c>
    </row>
    <row r="2939" spans="1:6">
      <c r="A2939" t="s">
        <v>1090</v>
      </c>
      <c r="B2939" t="s">
        <v>4026</v>
      </c>
      <c r="C2939">
        <v>3.78</v>
      </c>
      <c r="D2939">
        <v>1.0200000000000001E-2</v>
      </c>
      <c r="E2939">
        <v>7.1400000000000005E-2</v>
      </c>
      <c r="F2939">
        <v>0.30969999999999998</v>
      </c>
    </row>
    <row r="2940" spans="1:6">
      <c r="A2940" t="s">
        <v>1090</v>
      </c>
      <c r="B2940" t="s">
        <v>4027</v>
      </c>
      <c r="C2940">
        <v>3.78</v>
      </c>
      <c r="D2940">
        <v>1.0200000000000001E-2</v>
      </c>
      <c r="E2940">
        <v>7.1400000000000005E-2</v>
      </c>
      <c r="F2940">
        <v>0.30969999999999998</v>
      </c>
    </row>
    <row r="2941" spans="1:6">
      <c r="A2941" t="s">
        <v>1090</v>
      </c>
      <c r="B2941" t="s">
        <v>4028</v>
      </c>
      <c r="C2941">
        <v>3.78</v>
      </c>
      <c r="D2941">
        <v>1.0200000000000001E-2</v>
      </c>
      <c r="E2941">
        <v>7.1400000000000005E-2</v>
      </c>
      <c r="F2941">
        <v>0.30969999999999998</v>
      </c>
    </row>
    <row r="2942" spans="1:6">
      <c r="A2942" t="s">
        <v>1090</v>
      </c>
      <c r="B2942" t="s">
        <v>4029</v>
      </c>
      <c r="C2942">
        <v>3.78</v>
      </c>
      <c r="D2942">
        <v>1.0200000000000001E-2</v>
      </c>
      <c r="E2942">
        <v>7.1400000000000005E-2</v>
      </c>
      <c r="F2942">
        <v>0.30969999999999998</v>
      </c>
    </row>
    <row r="2943" spans="1:6">
      <c r="A2943" t="s">
        <v>1090</v>
      </c>
      <c r="B2943" t="s">
        <v>4030</v>
      </c>
      <c r="C2943">
        <v>3.78</v>
      </c>
      <c r="D2943">
        <v>1.0200000000000001E-2</v>
      </c>
      <c r="E2943">
        <v>7.1400000000000005E-2</v>
      </c>
      <c r="F2943">
        <v>0.30969999999999998</v>
      </c>
    </row>
    <row r="2944" spans="1:6">
      <c r="A2944" t="s">
        <v>1090</v>
      </c>
      <c r="B2944" t="s">
        <v>4031</v>
      </c>
      <c r="C2944">
        <v>3.78</v>
      </c>
      <c r="D2944">
        <v>1.0200000000000001E-2</v>
      </c>
      <c r="E2944">
        <v>7.1400000000000005E-2</v>
      </c>
      <c r="F2944">
        <v>0.30969999999999998</v>
      </c>
    </row>
    <row r="2945" spans="1:6">
      <c r="A2945" t="s">
        <v>1090</v>
      </c>
      <c r="B2945" t="s">
        <v>4032</v>
      </c>
      <c r="C2945">
        <v>3.78</v>
      </c>
      <c r="D2945">
        <v>1.0200000000000001E-2</v>
      </c>
      <c r="E2945">
        <v>7.1400000000000005E-2</v>
      </c>
      <c r="F2945">
        <v>0.30969999999999998</v>
      </c>
    </row>
    <row r="2946" spans="1:6">
      <c r="A2946" t="s">
        <v>1090</v>
      </c>
      <c r="B2946" t="s">
        <v>4033</v>
      </c>
      <c r="C2946">
        <v>3.78</v>
      </c>
      <c r="D2946">
        <v>1.0200000000000001E-2</v>
      </c>
      <c r="E2946">
        <v>7.1400000000000005E-2</v>
      </c>
      <c r="F2946">
        <v>0.30969999999999998</v>
      </c>
    </row>
    <row r="2947" spans="1:6">
      <c r="A2947" t="s">
        <v>1090</v>
      </c>
      <c r="B2947" t="s">
        <v>4034</v>
      </c>
      <c r="C2947">
        <v>3.78</v>
      </c>
      <c r="D2947">
        <v>1.0200000000000001E-2</v>
      </c>
      <c r="E2947">
        <v>7.1400000000000005E-2</v>
      </c>
      <c r="F2947">
        <v>0.30969999999999998</v>
      </c>
    </row>
    <row r="2948" spans="1:6">
      <c r="A2948" t="s">
        <v>1090</v>
      </c>
      <c r="B2948" t="s">
        <v>4035</v>
      </c>
      <c r="C2948">
        <v>3.78</v>
      </c>
      <c r="D2948">
        <v>1.0200000000000001E-2</v>
      </c>
      <c r="E2948">
        <v>7.1400000000000005E-2</v>
      </c>
      <c r="F2948">
        <v>0.30969999999999998</v>
      </c>
    </row>
    <row r="2949" spans="1:6">
      <c r="A2949" t="s">
        <v>1090</v>
      </c>
      <c r="B2949" t="s">
        <v>4036</v>
      </c>
      <c r="C2949">
        <v>3.78</v>
      </c>
      <c r="D2949">
        <v>1.0200000000000001E-2</v>
      </c>
      <c r="E2949">
        <v>7.1400000000000005E-2</v>
      </c>
      <c r="F2949">
        <v>0.30969999999999998</v>
      </c>
    </row>
    <row r="2950" spans="1:6">
      <c r="A2950" t="s">
        <v>1090</v>
      </c>
      <c r="B2950" t="s">
        <v>4037</v>
      </c>
      <c r="C2950">
        <v>3.78</v>
      </c>
      <c r="D2950">
        <v>1.0200000000000001E-2</v>
      </c>
      <c r="E2950">
        <v>7.1400000000000005E-2</v>
      </c>
      <c r="F2950">
        <v>0.30969999999999998</v>
      </c>
    </row>
    <row r="2951" spans="1:6">
      <c r="A2951" t="s">
        <v>1090</v>
      </c>
      <c r="B2951" t="s">
        <v>4038</v>
      </c>
      <c r="C2951">
        <v>3.78</v>
      </c>
      <c r="D2951">
        <v>1.0200000000000001E-2</v>
      </c>
      <c r="E2951">
        <v>7.1400000000000005E-2</v>
      </c>
      <c r="F2951">
        <v>0.30969999999999998</v>
      </c>
    </row>
    <row r="2952" spans="1:6">
      <c r="A2952" t="s">
        <v>1090</v>
      </c>
      <c r="B2952" t="s">
        <v>4039</v>
      </c>
      <c r="C2952">
        <v>3.78</v>
      </c>
      <c r="D2952">
        <v>1.0200000000000001E-2</v>
      </c>
      <c r="E2952">
        <v>7.1400000000000005E-2</v>
      </c>
      <c r="F2952">
        <v>0.30969999999999998</v>
      </c>
    </row>
    <row r="2953" spans="1:6">
      <c r="A2953" t="s">
        <v>1090</v>
      </c>
      <c r="B2953" t="s">
        <v>4040</v>
      </c>
      <c r="C2953">
        <v>3.78</v>
      </c>
      <c r="D2953">
        <v>1.0200000000000001E-2</v>
      </c>
      <c r="E2953">
        <v>7.1400000000000005E-2</v>
      </c>
      <c r="F2953">
        <v>0.30969999999999998</v>
      </c>
    </row>
    <row r="2954" spans="1:6">
      <c r="A2954" t="s">
        <v>1090</v>
      </c>
      <c r="B2954" t="s">
        <v>4041</v>
      </c>
      <c r="C2954">
        <v>3.78</v>
      </c>
      <c r="D2954">
        <v>1.0200000000000001E-2</v>
      </c>
      <c r="E2954">
        <v>7.1400000000000005E-2</v>
      </c>
      <c r="F2954">
        <v>0.30969999999999998</v>
      </c>
    </row>
    <row r="2955" spans="1:6">
      <c r="A2955" t="s">
        <v>1090</v>
      </c>
      <c r="B2955" t="s">
        <v>4042</v>
      </c>
      <c r="C2955">
        <v>3.78</v>
      </c>
      <c r="D2955">
        <v>1.0200000000000001E-2</v>
      </c>
      <c r="E2955">
        <v>7.1400000000000005E-2</v>
      </c>
      <c r="F2955">
        <v>0.30969999999999998</v>
      </c>
    </row>
    <row r="2956" spans="1:6">
      <c r="A2956" t="s">
        <v>1090</v>
      </c>
      <c r="B2956" t="s">
        <v>4043</v>
      </c>
      <c r="C2956">
        <v>3.78</v>
      </c>
      <c r="D2956">
        <v>1.0200000000000001E-2</v>
      </c>
      <c r="E2956">
        <v>7.1400000000000005E-2</v>
      </c>
      <c r="F2956">
        <v>0.30969999999999998</v>
      </c>
    </row>
    <row r="2957" spans="1:6">
      <c r="A2957" t="s">
        <v>1090</v>
      </c>
      <c r="B2957" t="s">
        <v>4044</v>
      </c>
      <c r="C2957">
        <v>3.78</v>
      </c>
      <c r="D2957">
        <v>1.0200000000000001E-2</v>
      </c>
      <c r="E2957">
        <v>7.1400000000000005E-2</v>
      </c>
      <c r="F2957">
        <v>0.30969999999999998</v>
      </c>
    </row>
    <row r="2958" spans="1:6">
      <c r="A2958" t="s">
        <v>1090</v>
      </c>
      <c r="B2958" t="s">
        <v>4045</v>
      </c>
      <c r="C2958">
        <v>3.78</v>
      </c>
      <c r="D2958">
        <v>1.0200000000000001E-2</v>
      </c>
      <c r="E2958">
        <v>7.1400000000000005E-2</v>
      </c>
      <c r="F2958">
        <v>0.30969999999999998</v>
      </c>
    </row>
    <row r="2959" spans="1:6">
      <c r="A2959" t="s">
        <v>1090</v>
      </c>
      <c r="B2959" t="s">
        <v>4046</v>
      </c>
      <c r="C2959">
        <v>3.78</v>
      </c>
      <c r="D2959">
        <v>1.0200000000000001E-2</v>
      </c>
      <c r="E2959">
        <v>7.1400000000000005E-2</v>
      </c>
      <c r="F2959">
        <v>0.30969999999999998</v>
      </c>
    </row>
    <row r="2960" spans="1:6">
      <c r="A2960" t="s">
        <v>1090</v>
      </c>
      <c r="B2960" t="s">
        <v>4047</v>
      </c>
      <c r="C2960">
        <v>3.78</v>
      </c>
      <c r="D2960">
        <v>1.0200000000000001E-2</v>
      </c>
      <c r="E2960">
        <v>7.1400000000000005E-2</v>
      </c>
      <c r="F2960">
        <v>0.30969999999999998</v>
      </c>
    </row>
    <row r="2961" spans="1:6">
      <c r="A2961" t="s">
        <v>1090</v>
      </c>
      <c r="B2961" t="s">
        <v>4048</v>
      </c>
      <c r="C2961">
        <v>3.78</v>
      </c>
      <c r="D2961">
        <v>1.0200000000000001E-2</v>
      </c>
      <c r="E2961">
        <v>7.1400000000000005E-2</v>
      </c>
      <c r="F2961">
        <v>0.30969999999999998</v>
      </c>
    </row>
    <row r="2962" spans="1:6">
      <c r="A2962" t="s">
        <v>1090</v>
      </c>
      <c r="B2962" t="s">
        <v>4049</v>
      </c>
      <c r="C2962">
        <v>3.78</v>
      </c>
      <c r="D2962">
        <v>1.0200000000000001E-2</v>
      </c>
      <c r="E2962">
        <v>7.1400000000000005E-2</v>
      </c>
      <c r="F2962">
        <v>0.30969999999999998</v>
      </c>
    </row>
    <row r="2963" spans="1:6">
      <c r="A2963" t="s">
        <v>1090</v>
      </c>
      <c r="B2963" t="s">
        <v>4050</v>
      </c>
      <c r="C2963">
        <v>3.78</v>
      </c>
      <c r="D2963">
        <v>1.0200000000000001E-2</v>
      </c>
      <c r="E2963">
        <v>7.1400000000000005E-2</v>
      </c>
      <c r="F2963">
        <v>0.30969999999999998</v>
      </c>
    </row>
    <row r="2964" spans="1:6">
      <c r="A2964" t="s">
        <v>1090</v>
      </c>
      <c r="B2964" t="s">
        <v>4051</v>
      </c>
      <c r="C2964">
        <v>3.78</v>
      </c>
      <c r="D2964">
        <v>1.0200000000000001E-2</v>
      </c>
      <c r="E2964">
        <v>7.1400000000000005E-2</v>
      </c>
      <c r="F2964">
        <v>0.30969999999999998</v>
      </c>
    </row>
    <row r="2965" spans="1:6">
      <c r="A2965" t="s">
        <v>1090</v>
      </c>
      <c r="B2965" t="s">
        <v>4052</v>
      </c>
      <c r="C2965">
        <v>3.78</v>
      </c>
      <c r="D2965">
        <v>1.0200000000000001E-2</v>
      </c>
      <c r="E2965">
        <v>7.1400000000000005E-2</v>
      </c>
      <c r="F2965">
        <v>0.30969999999999998</v>
      </c>
    </row>
    <row r="2966" spans="1:6">
      <c r="A2966" t="s">
        <v>1090</v>
      </c>
      <c r="B2966" t="s">
        <v>4053</v>
      </c>
      <c r="C2966">
        <v>3.78</v>
      </c>
      <c r="D2966">
        <v>1.0200000000000001E-2</v>
      </c>
      <c r="E2966">
        <v>7.1400000000000005E-2</v>
      </c>
      <c r="F2966">
        <v>0.30969999999999998</v>
      </c>
    </row>
    <row r="2967" spans="1:6">
      <c r="A2967" t="s">
        <v>1090</v>
      </c>
      <c r="B2967" t="s">
        <v>4054</v>
      </c>
      <c r="C2967">
        <v>3.78</v>
      </c>
      <c r="D2967">
        <v>1.0200000000000001E-2</v>
      </c>
      <c r="E2967">
        <v>7.1400000000000005E-2</v>
      </c>
      <c r="F2967">
        <v>0.30969999999999998</v>
      </c>
    </row>
    <row r="2968" spans="1:6">
      <c r="A2968" t="s">
        <v>1090</v>
      </c>
      <c r="B2968" t="s">
        <v>4055</v>
      </c>
      <c r="C2968">
        <v>3.78</v>
      </c>
      <c r="D2968">
        <v>1.0200000000000001E-2</v>
      </c>
      <c r="E2968">
        <v>7.1400000000000005E-2</v>
      </c>
      <c r="F2968">
        <v>0.30969999999999998</v>
      </c>
    </row>
    <row r="2969" spans="1:6">
      <c r="A2969" t="s">
        <v>1090</v>
      </c>
      <c r="B2969" t="s">
        <v>4056</v>
      </c>
      <c r="C2969">
        <v>3.78</v>
      </c>
      <c r="D2969">
        <v>1.0200000000000001E-2</v>
      </c>
      <c r="E2969">
        <v>7.1400000000000005E-2</v>
      </c>
      <c r="F2969">
        <v>0.30969999999999998</v>
      </c>
    </row>
    <row r="2970" spans="1:6">
      <c r="A2970" t="s">
        <v>1090</v>
      </c>
      <c r="B2970" t="s">
        <v>4057</v>
      </c>
      <c r="C2970">
        <v>3.78</v>
      </c>
      <c r="D2970">
        <v>1.0200000000000001E-2</v>
      </c>
      <c r="E2970">
        <v>7.1400000000000005E-2</v>
      </c>
      <c r="F2970">
        <v>0.30969999999999998</v>
      </c>
    </row>
    <row r="2971" spans="1:6">
      <c r="A2971" t="s">
        <v>1090</v>
      </c>
      <c r="B2971" t="s">
        <v>4058</v>
      </c>
      <c r="C2971">
        <v>3.78</v>
      </c>
      <c r="D2971">
        <v>1.0200000000000001E-2</v>
      </c>
      <c r="E2971">
        <v>7.1400000000000005E-2</v>
      </c>
      <c r="F2971">
        <v>0.30969999999999998</v>
      </c>
    </row>
    <row r="2972" spans="1:6">
      <c r="A2972" t="s">
        <v>1090</v>
      </c>
      <c r="B2972" t="s">
        <v>4059</v>
      </c>
      <c r="C2972">
        <v>3.78</v>
      </c>
      <c r="D2972">
        <v>1.0200000000000001E-2</v>
      </c>
      <c r="E2972">
        <v>7.1400000000000005E-2</v>
      </c>
      <c r="F2972">
        <v>0.30969999999999998</v>
      </c>
    </row>
    <row r="2973" spans="1:6">
      <c r="A2973" t="s">
        <v>1090</v>
      </c>
      <c r="B2973" t="s">
        <v>4060</v>
      </c>
      <c r="C2973">
        <v>3.78</v>
      </c>
      <c r="D2973">
        <v>1.0200000000000001E-2</v>
      </c>
      <c r="E2973">
        <v>7.1400000000000005E-2</v>
      </c>
      <c r="F2973">
        <v>0.30969999999999998</v>
      </c>
    </row>
    <row r="2974" spans="1:6">
      <c r="A2974" t="s">
        <v>1090</v>
      </c>
      <c r="B2974" t="s">
        <v>4061</v>
      </c>
      <c r="C2974">
        <v>3.78</v>
      </c>
      <c r="D2974">
        <v>1.0200000000000001E-2</v>
      </c>
      <c r="E2974">
        <v>7.1400000000000005E-2</v>
      </c>
      <c r="F2974">
        <v>0.30969999999999998</v>
      </c>
    </row>
    <row r="2975" spans="1:6">
      <c r="A2975" t="s">
        <v>1090</v>
      </c>
      <c r="B2975" t="s">
        <v>4062</v>
      </c>
      <c r="C2975">
        <v>3.78</v>
      </c>
      <c r="D2975">
        <v>1.0200000000000001E-2</v>
      </c>
      <c r="E2975">
        <v>7.1400000000000005E-2</v>
      </c>
      <c r="F2975">
        <v>0.30969999999999998</v>
      </c>
    </row>
    <row r="2976" spans="1:6">
      <c r="A2976" t="s">
        <v>1090</v>
      </c>
      <c r="B2976" t="s">
        <v>4063</v>
      </c>
      <c r="C2976">
        <v>3.78</v>
      </c>
      <c r="D2976">
        <v>1.0200000000000001E-2</v>
      </c>
      <c r="E2976">
        <v>7.1400000000000005E-2</v>
      </c>
      <c r="F2976">
        <v>0.30969999999999998</v>
      </c>
    </row>
    <row r="2977" spans="1:6">
      <c r="A2977" t="s">
        <v>1090</v>
      </c>
      <c r="B2977" t="s">
        <v>4064</v>
      </c>
      <c r="C2977">
        <v>3.78</v>
      </c>
      <c r="D2977">
        <v>1.0200000000000001E-2</v>
      </c>
      <c r="E2977">
        <v>7.1400000000000005E-2</v>
      </c>
      <c r="F2977">
        <v>0.30969999999999998</v>
      </c>
    </row>
    <row r="2978" spans="1:6">
      <c r="A2978" t="s">
        <v>1090</v>
      </c>
      <c r="B2978" t="s">
        <v>4065</v>
      </c>
      <c r="C2978">
        <v>3.78</v>
      </c>
      <c r="D2978">
        <v>1.0200000000000001E-2</v>
      </c>
      <c r="E2978">
        <v>7.1400000000000005E-2</v>
      </c>
      <c r="F2978">
        <v>0.30969999999999998</v>
      </c>
    </row>
    <row r="2979" spans="1:6">
      <c r="A2979" t="s">
        <v>1090</v>
      </c>
      <c r="B2979" t="s">
        <v>4066</v>
      </c>
      <c r="C2979">
        <v>3.78</v>
      </c>
      <c r="D2979">
        <v>1.0200000000000001E-2</v>
      </c>
      <c r="E2979">
        <v>7.1400000000000005E-2</v>
      </c>
      <c r="F2979">
        <v>0.30969999999999998</v>
      </c>
    </row>
    <row r="2980" spans="1:6">
      <c r="A2980" t="s">
        <v>1090</v>
      </c>
      <c r="B2980" t="s">
        <v>4067</v>
      </c>
      <c r="C2980">
        <v>3.78</v>
      </c>
      <c r="D2980">
        <v>1.0200000000000001E-2</v>
      </c>
      <c r="E2980">
        <v>7.1400000000000005E-2</v>
      </c>
      <c r="F2980">
        <v>0.30969999999999998</v>
      </c>
    </row>
    <row r="2981" spans="1:6">
      <c r="A2981" t="s">
        <v>1090</v>
      </c>
      <c r="B2981" t="s">
        <v>4068</v>
      </c>
      <c r="C2981">
        <v>3.78</v>
      </c>
      <c r="D2981">
        <v>1.0200000000000001E-2</v>
      </c>
      <c r="E2981">
        <v>7.1400000000000005E-2</v>
      </c>
      <c r="F2981">
        <v>0.30969999999999998</v>
      </c>
    </row>
    <row r="2982" spans="1:6">
      <c r="A2982" t="s">
        <v>1090</v>
      </c>
      <c r="B2982" t="s">
        <v>4069</v>
      </c>
      <c r="C2982">
        <v>3.78</v>
      </c>
      <c r="D2982">
        <v>1.0200000000000001E-2</v>
      </c>
      <c r="E2982">
        <v>7.1400000000000005E-2</v>
      </c>
      <c r="F2982">
        <v>0.30969999999999998</v>
      </c>
    </row>
    <row r="2983" spans="1:6">
      <c r="A2983" t="s">
        <v>1090</v>
      </c>
      <c r="B2983" t="s">
        <v>4070</v>
      </c>
      <c r="C2983">
        <v>3.78</v>
      </c>
      <c r="D2983">
        <v>1.0200000000000001E-2</v>
      </c>
      <c r="E2983">
        <v>7.1400000000000005E-2</v>
      </c>
      <c r="F2983">
        <v>0.30969999999999998</v>
      </c>
    </row>
    <row r="2984" spans="1:6">
      <c r="A2984" t="s">
        <v>1090</v>
      </c>
      <c r="B2984" t="s">
        <v>4071</v>
      </c>
      <c r="C2984">
        <v>3.78</v>
      </c>
      <c r="D2984">
        <v>1.0200000000000001E-2</v>
      </c>
      <c r="E2984">
        <v>7.1400000000000005E-2</v>
      </c>
      <c r="F2984">
        <v>0.30969999999999998</v>
      </c>
    </row>
    <row r="2985" spans="1:6">
      <c r="A2985" t="s">
        <v>1090</v>
      </c>
      <c r="B2985" t="s">
        <v>4072</v>
      </c>
      <c r="C2985">
        <v>3.78</v>
      </c>
      <c r="D2985">
        <v>1.0200000000000001E-2</v>
      </c>
      <c r="E2985">
        <v>7.1400000000000005E-2</v>
      </c>
      <c r="F2985">
        <v>0.30969999999999998</v>
      </c>
    </row>
    <row r="2986" spans="1:6">
      <c r="A2986" t="s">
        <v>1090</v>
      </c>
      <c r="B2986" t="s">
        <v>4073</v>
      </c>
      <c r="C2986">
        <v>3.78</v>
      </c>
      <c r="D2986">
        <v>1.0200000000000001E-2</v>
      </c>
      <c r="E2986">
        <v>7.1400000000000005E-2</v>
      </c>
      <c r="F2986">
        <v>0.30969999999999998</v>
      </c>
    </row>
    <row r="2987" spans="1:6">
      <c r="A2987" t="s">
        <v>1090</v>
      </c>
      <c r="B2987" t="s">
        <v>4074</v>
      </c>
      <c r="C2987">
        <v>3.78</v>
      </c>
      <c r="D2987">
        <v>1.0200000000000001E-2</v>
      </c>
      <c r="E2987">
        <v>7.1400000000000005E-2</v>
      </c>
      <c r="F2987">
        <v>0.30969999999999998</v>
      </c>
    </row>
    <row r="2988" spans="1:6">
      <c r="A2988" t="s">
        <v>1090</v>
      </c>
      <c r="B2988" t="s">
        <v>4075</v>
      </c>
      <c r="C2988">
        <v>3.78</v>
      </c>
      <c r="D2988">
        <v>1.0200000000000001E-2</v>
      </c>
      <c r="E2988">
        <v>7.1400000000000005E-2</v>
      </c>
      <c r="F2988">
        <v>0.30969999999999998</v>
      </c>
    </row>
    <row r="2989" spans="1:6">
      <c r="A2989" t="s">
        <v>1090</v>
      </c>
      <c r="B2989" t="s">
        <v>4076</v>
      </c>
      <c r="C2989">
        <v>3.78</v>
      </c>
      <c r="D2989">
        <v>1.0200000000000001E-2</v>
      </c>
      <c r="E2989">
        <v>7.1400000000000005E-2</v>
      </c>
      <c r="F2989">
        <v>0.30969999999999998</v>
      </c>
    </row>
    <row r="2990" spans="1:6">
      <c r="A2990" t="s">
        <v>1090</v>
      </c>
      <c r="B2990" t="s">
        <v>4077</v>
      </c>
      <c r="C2990">
        <v>3.78</v>
      </c>
      <c r="D2990">
        <v>1.0200000000000001E-2</v>
      </c>
      <c r="E2990">
        <v>7.1400000000000005E-2</v>
      </c>
      <c r="F2990">
        <v>0.30969999999999998</v>
      </c>
    </row>
    <row r="2991" spans="1:6">
      <c r="A2991" t="s">
        <v>1090</v>
      </c>
      <c r="B2991" t="s">
        <v>4078</v>
      </c>
      <c r="C2991">
        <v>3.78</v>
      </c>
      <c r="D2991">
        <v>1.0200000000000001E-2</v>
      </c>
      <c r="E2991">
        <v>7.1400000000000005E-2</v>
      </c>
      <c r="F2991">
        <v>0.30969999999999998</v>
      </c>
    </row>
    <row r="2992" spans="1:6">
      <c r="A2992" t="s">
        <v>1090</v>
      </c>
      <c r="B2992" t="s">
        <v>4079</v>
      </c>
      <c r="C2992">
        <v>3.78</v>
      </c>
      <c r="D2992">
        <v>1.0200000000000001E-2</v>
      </c>
      <c r="E2992">
        <v>7.1400000000000005E-2</v>
      </c>
      <c r="F2992">
        <v>0.30969999999999998</v>
      </c>
    </row>
    <row r="2993" spans="1:6">
      <c r="A2993" t="s">
        <v>1090</v>
      </c>
      <c r="B2993" t="s">
        <v>4080</v>
      </c>
      <c r="C2993">
        <v>3.78</v>
      </c>
      <c r="D2993">
        <v>1.0200000000000001E-2</v>
      </c>
      <c r="E2993">
        <v>7.1400000000000005E-2</v>
      </c>
      <c r="F2993">
        <v>0.30969999999999998</v>
      </c>
    </row>
    <row r="2994" spans="1:6">
      <c r="A2994" t="s">
        <v>1090</v>
      </c>
      <c r="B2994" t="s">
        <v>4081</v>
      </c>
      <c r="C2994">
        <v>3.78</v>
      </c>
      <c r="D2994">
        <v>1.0200000000000001E-2</v>
      </c>
      <c r="E2994">
        <v>7.1400000000000005E-2</v>
      </c>
      <c r="F2994">
        <v>0.30969999999999998</v>
      </c>
    </row>
    <row r="2995" spans="1:6">
      <c r="A2995" t="s">
        <v>1090</v>
      </c>
      <c r="B2995" t="s">
        <v>4082</v>
      </c>
      <c r="C2995">
        <v>3.78</v>
      </c>
      <c r="D2995">
        <v>1.0200000000000001E-2</v>
      </c>
      <c r="E2995">
        <v>7.1400000000000005E-2</v>
      </c>
      <c r="F2995">
        <v>0.30969999999999998</v>
      </c>
    </row>
    <row r="2996" spans="1:6">
      <c r="A2996" t="s">
        <v>1090</v>
      </c>
      <c r="B2996" t="s">
        <v>4083</v>
      </c>
      <c r="C2996">
        <v>3.78</v>
      </c>
      <c r="D2996">
        <v>1.0200000000000001E-2</v>
      </c>
      <c r="E2996">
        <v>7.1400000000000005E-2</v>
      </c>
      <c r="F2996">
        <v>0.30969999999999998</v>
      </c>
    </row>
    <row r="2997" spans="1:6">
      <c r="A2997" t="s">
        <v>1090</v>
      </c>
      <c r="B2997" t="s">
        <v>4084</v>
      </c>
      <c r="C2997">
        <v>3.78</v>
      </c>
      <c r="D2997">
        <v>1.0200000000000001E-2</v>
      </c>
      <c r="E2997">
        <v>7.1400000000000005E-2</v>
      </c>
      <c r="F2997">
        <v>0.30969999999999998</v>
      </c>
    </row>
    <row r="2998" spans="1:6">
      <c r="A2998" t="s">
        <v>1090</v>
      </c>
      <c r="B2998" t="s">
        <v>4085</v>
      </c>
      <c r="C2998">
        <v>3.78</v>
      </c>
      <c r="D2998">
        <v>1.0200000000000001E-2</v>
      </c>
      <c r="E2998">
        <v>7.1400000000000005E-2</v>
      </c>
      <c r="F2998">
        <v>0.30969999999999998</v>
      </c>
    </row>
    <row r="2999" spans="1:6">
      <c r="A2999" t="s">
        <v>1090</v>
      </c>
      <c r="B2999" t="s">
        <v>4086</v>
      </c>
      <c r="C2999">
        <v>3.78</v>
      </c>
      <c r="D2999">
        <v>1.0200000000000001E-2</v>
      </c>
      <c r="E2999">
        <v>7.1400000000000005E-2</v>
      </c>
      <c r="F2999">
        <v>0.30969999999999998</v>
      </c>
    </row>
    <row r="3000" spans="1:6">
      <c r="A3000" t="s">
        <v>1090</v>
      </c>
      <c r="B3000" t="s">
        <v>4087</v>
      </c>
      <c r="C3000">
        <v>3.78</v>
      </c>
      <c r="D3000">
        <v>1.0200000000000001E-2</v>
      </c>
      <c r="E3000">
        <v>7.1400000000000005E-2</v>
      </c>
      <c r="F3000">
        <v>0.30969999999999998</v>
      </c>
    </row>
    <row r="3001" spans="1:6">
      <c r="A3001" t="s">
        <v>1090</v>
      </c>
      <c r="B3001" t="s">
        <v>4088</v>
      </c>
      <c r="C3001">
        <v>3.78</v>
      </c>
      <c r="D3001">
        <v>1.0200000000000001E-2</v>
      </c>
      <c r="E3001">
        <v>7.1400000000000005E-2</v>
      </c>
      <c r="F3001">
        <v>0.30969999999999998</v>
      </c>
    </row>
    <row r="3002" spans="1:6">
      <c r="A3002" t="s">
        <v>1090</v>
      </c>
      <c r="B3002" t="s">
        <v>4089</v>
      </c>
      <c r="C3002">
        <v>3.78</v>
      </c>
      <c r="D3002">
        <v>1.0200000000000001E-2</v>
      </c>
      <c r="E3002">
        <v>7.1400000000000005E-2</v>
      </c>
      <c r="F3002">
        <v>0.30969999999999998</v>
      </c>
    </row>
    <row r="3003" spans="1:6">
      <c r="A3003" t="s">
        <v>1090</v>
      </c>
      <c r="B3003" t="s">
        <v>4090</v>
      </c>
      <c r="C3003">
        <v>3.78</v>
      </c>
      <c r="D3003">
        <v>1.0200000000000001E-2</v>
      </c>
      <c r="E3003">
        <v>7.1400000000000005E-2</v>
      </c>
      <c r="F3003">
        <v>0.30969999999999998</v>
      </c>
    </row>
    <row r="3004" spans="1:6">
      <c r="A3004" t="s">
        <v>1090</v>
      </c>
      <c r="B3004" t="s">
        <v>4091</v>
      </c>
      <c r="C3004">
        <v>3.78</v>
      </c>
      <c r="D3004">
        <v>1.0200000000000001E-2</v>
      </c>
      <c r="E3004">
        <v>7.1400000000000005E-2</v>
      </c>
      <c r="F3004">
        <v>0.30969999999999998</v>
      </c>
    </row>
    <row r="3005" spans="1:6">
      <c r="A3005" t="s">
        <v>1090</v>
      </c>
      <c r="B3005" t="s">
        <v>4092</v>
      </c>
      <c r="C3005">
        <v>3.78</v>
      </c>
      <c r="D3005">
        <v>1.0200000000000001E-2</v>
      </c>
      <c r="E3005">
        <v>7.1400000000000005E-2</v>
      </c>
      <c r="F3005">
        <v>0.30969999999999998</v>
      </c>
    </row>
    <row r="3006" spans="1:6">
      <c r="A3006" t="s">
        <v>1090</v>
      </c>
      <c r="B3006" t="s">
        <v>4093</v>
      </c>
      <c r="C3006">
        <v>3.78</v>
      </c>
      <c r="D3006">
        <v>1.0200000000000001E-2</v>
      </c>
      <c r="E3006">
        <v>7.1400000000000005E-2</v>
      </c>
      <c r="F3006">
        <v>0.30969999999999998</v>
      </c>
    </row>
    <row r="3007" spans="1:6">
      <c r="A3007" t="s">
        <v>1090</v>
      </c>
      <c r="B3007" t="s">
        <v>4094</v>
      </c>
      <c r="C3007">
        <v>3.78</v>
      </c>
      <c r="D3007">
        <v>1.0200000000000001E-2</v>
      </c>
      <c r="E3007">
        <v>7.1400000000000005E-2</v>
      </c>
      <c r="F3007">
        <v>0.30969999999999998</v>
      </c>
    </row>
    <row r="3008" spans="1:6">
      <c r="A3008" t="s">
        <v>1090</v>
      </c>
      <c r="B3008" t="s">
        <v>4095</v>
      </c>
      <c r="C3008">
        <v>3.78</v>
      </c>
      <c r="D3008">
        <v>1.0200000000000001E-2</v>
      </c>
      <c r="E3008">
        <v>7.1400000000000005E-2</v>
      </c>
      <c r="F3008">
        <v>0.30969999999999998</v>
      </c>
    </row>
    <row r="3009" spans="1:6">
      <c r="A3009" t="s">
        <v>1090</v>
      </c>
      <c r="B3009" t="s">
        <v>4096</v>
      </c>
      <c r="C3009">
        <v>3.78</v>
      </c>
      <c r="D3009">
        <v>1.0200000000000001E-2</v>
      </c>
      <c r="E3009">
        <v>7.1400000000000005E-2</v>
      </c>
      <c r="F3009">
        <v>0.30969999999999998</v>
      </c>
    </row>
    <row r="3010" spans="1:6">
      <c r="A3010" t="s">
        <v>1090</v>
      </c>
      <c r="B3010" t="s">
        <v>4097</v>
      </c>
      <c r="C3010">
        <v>3.78</v>
      </c>
      <c r="D3010">
        <v>1.0200000000000001E-2</v>
      </c>
      <c r="E3010">
        <v>7.1400000000000005E-2</v>
      </c>
      <c r="F3010">
        <v>0.30969999999999998</v>
      </c>
    </row>
    <row r="3011" spans="1:6">
      <c r="A3011" t="s">
        <v>1090</v>
      </c>
      <c r="B3011" t="s">
        <v>4098</v>
      </c>
      <c r="C3011">
        <v>3.78</v>
      </c>
      <c r="D3011">
        <v>1.0200000000000001E-2</v>
      </c>
      <c r="E3011">
        <v>7.1400000000000005E-2</v>
      </c>
      <c r="F3011">
        <v>0.30969999999999998</v>
      </c>
    </row>
    <row r="3012" spans="1:6">
      <c r="A3012" t="s">
        <v>1090</v>
      </c>
      <c r="B3012" t="s">
        <v>4099</v>
      </c>
      <c r="C3012">
        <v>3.78</v>
      </c>
      <c r="D3012">
        <v>1.0200000000000001E-2</v>
      </c>
      <c r="E3012">
        <v>7.1400000000000005E-2</v>
      </c>
      <c r="F3012">
        <v>0.30969999999999998</v>
      </c>
    </row>
    <row r="3013" spans="1:6">
      <c r="A3013" t="s">
        <v>1090</v>
      </c>
      <c r="B3013" t="s">
        <v>4100</v>
      </c>
      <c r="C3013">
        <v>3.78</v>
      </c>
      <c r="D3013">
        <v>1.0200000000000001E-2</v>
      </c>
      <c r="E3013">
        <v>7.1400000000000005E-2</v>
      </c>
      <c r="F3013">
        <v>0.30969999999999998</v>
      </c>
    </row>
    <row r="3014" spans="1:6">
      <c r="A3014" t="s">
        <v>1090</v>
      </c>
      <c r="B3014" t="s">
        <v>4101</v>
      </c>
      <c r="C3014">
        <v>3.78</v>
      </c>
      <c r="D3014">
        <v>1.0200000000000001E-2</v>
      </c>
      <c r="E3014">
        <v>7.1400000000000005E-2</v>
      </c>
      <c r="F3014">
        <v>0.30969999999999998</v>
      </c>
    </row>
    <row r="3015" spans="1:6">
      <c r="A3015" t="s">
        <v>1090</v>
      </c>
      <c r="B3015" t="s">
        <v>4102</v>
      </c>
      <c r="C3015">
        <v>3.78</v>
      </c>
      <c r="D3015">
        <v>1.0200000000000001E-2</v>
      </c>
      <c r="E3015">
        <v>7.1400000000000005E-2</v>
      </c>
      <c r="F3015">
        <v>0.30969999999999998</v>
      </c>
    </row>
    <row r="3016" spans="1:6">
      <c r="A3016" t="s">
        <v>1090</v>
      </c>
      <c r="B3016" t="s">
        <v>4103</v>
      </c>
      <c r="C3016">
        <v>3.78</v>
      </c>
      <c r="D3016">
        <v>1.0200000000000001E-2</v>
      </c>
      <c r="E3016">
        <v>7.1400000000000005E-2</v>
      </c>
      <c r="F3016">
        <v>0.30969999999999998</v>
      </c>
    </row>
    <row r="3017" spans="1:6">
      <c r="A3017" t="s">
        <v>1090</v>
      </c>
      <c r="B3017" t="s">
        <v>4104</v>
      </c>
      <c r="C3017">
        <v>3.78</v>
      </c>
      <c r="D3017">
        <v>1.0200000000000001E-2</v>
      </c>
      <c r="E3017">
        <v>7.1400000000000005E-2</v>
      </c>
      <c r="F3017">
        <v>0.30969999999999998</v>
      </c>
    </row>
    <row r="3018" spans="1:6">
      <c r="A3018" t="s">
        <v>1090</v>
      </c>
      <c r="B3018" t="s">
        <v>4105</v>
      </c>
      <c r="C3018">
        <v>3.78</v>
      </c>
      <c r="D3018">
        <v>1.0200000000000001E-2</v>
      </c>
      <c r="E3018">
        <v>7.1400000000000005E-2</v>
      </c>
      <c r="F3018">
        <v>0.30969999999999998</v>
      </c>
    </row>
    <row r="3019" spans="1:6">
      <c r="A3019" t="s">
        <v>1090</v>
      </c>
      <c r="B3019" t="s">
        <v>4106</v>
      </c>
      <c r="C3019">
        <v>3.78</v>
      </c>
      <c r="D3019">
        <v>1.0200000000000001E-2</v>
      </c>
      <c r="E3019">
        <v>7.1400000000000005E-2</v>
      </c>
      <c r="F3019">
        <v>0.30969999999999998</v>
      </c>
    </row>
    <row r="3020" spans="1:6">
      <c r="A3020" t="s">
        <v>1090</v>
      </c>
      <c r="B3020" t="s">
        <v>4107</v>
      </c>
      <c r="C3020">
        <v>3.78</v>
      </c>
      <c r="D3020">
        <v>1.0200000000000001E-2</v>
      </c>
      <c r="E3020">
        <v>7.1400000000000005E-2</v>
      </c>
      <c r="F3020">
        <v>0.30969999999999998</v>
      </c>
    </row>
    <row r="3021" spans="1:6">
      <c r="A3021" t="s">
        <v>1090</v>
      </c>
      <c r="B3021" t="s">
        <v>4108</v>
      </c>
      <c r="C3021">
        <v>3.78</v>
      </c>
      <c r="D3021">
        <v>1.0200000000000001E-2</v>
      </c>
      <c r="E3021">
        <v>7.1400000000000005E-2</v>
      </c>
      <c r="F3021">
        <v>0.30969999999999998</v>
      </c>
    </row>
    <row r="3022" spans="1:6">
      <c r="A3022" t="s">
        <v>1090</v>
      </c>
      <c r="B3022" t="s">
        <v>4109</v>
      </c>
      <c r="C3022">
        <v>3.78</v>
      </c>
      <c r="D3022">
        <v>1.0200000000000001E-2</v>
      </c>
      <c r="E3022">
        <v>7.1400000000000005E-2</v>
      </c>
      <c r="F3022">
        <v>0.30969999999999998</v>
      </c>
    </row>
    <row r="3023" spans="1:6">
      <c r="A3023" t="s">
        <v>1090</v>
      </c>
      <c r="B3023" t="s">
        <v>4110</v>
      </c>
      <c r="C3023">
        <v>3.78</v>
      </c>
      <c r="D3023">
        <v>1.0200000000000001E-2</v>
      </c>
      <c r="E3023">
        <v>7.1400000000000005E-2</v>
      </c>
      <c r="F3023">
        <v>0.30969999999999998</v>
      </c>
    </row>
    <row r="3024" spans="1:6">
      <c r="A3024" t="s">
        <v>1090</v>
      </c>
      <c r="B3024" t="s">
        <v>4111</v>
      </c>
      <c r="C3024">
        <v>3.78</v>
      </c>
      <c r="D3024">
        <v>1.0200000000000001E-2</v>
      </c>
      <c r="E3024">
        <v>7.1400000000000005E-2</v>
      </c>
      <c r="F3024">
        <v>0.30969999999999998</v>
      </c>
    </row>
    <row r="3025" spans="1:6">
      <c r="A3025" t="s">
        <v>1090</v>
      </c>
      <c r="B3025" t="s">
        <v>4112</v>
      </c>
      <c r="C3025">
        <v>3.78</v>
      </c>
      <c r="D3025">
        <v>1.0200000000000001E-2</v>
      </c>
      <c r="E3025">
        <v>7.1400000000000005E-2</v>
      </c>
      <c r="F3025">
        <v>0.30969999999999998</v>
      </c>
    </row>
    <row r="3026" spans="1:6">
      <c r="A3026" t="s">
        <v>1090</v>
      </c>
      <c r="B3026" t="s">
        <v>4113</v>
      </c>
      <c r="C3026">
        <v>3.78</v>
      </c>
      <c r="D3026">
        <v>1.0200000000000001E-2</v>
      </c>
      <c r="E3026">
        <v>7.1400000000000005E-2</v>
      </c>
      <c r="F3026">
        <v>0.30969999999999998</v>
      </c>
    </row>
    <row r="3027" spans="1:6">
      <c r="A3027" t="s">
        <v>1090</v>
      </c>
      <c r="B3027" t="s">
        <v>4114</v>
      </c>
      <c r="C3027">
        <v>3.78</v>
      </c>
      <c r="D3027">
        <v>1.0200000000000001E-2</v>
      </c>
      <c r="E3027">
        <v>7.1400000000000005E-2</v>
      </c>
      <c r="F3027">
        <v>0.30969999999999998</v>
      </c>
    </row>
    <row r="3028" spans="1:6">
      <c r="A3028" t="s">
        <v>1090</v>
      </c>
      <c r="B3028" t="s">
        <v>4115</v>
      </c>
      <c r="C3028">
        <v>3.78</v>
      </c>
      <c r="D3028">
        <v>1.0200000000000001E-2</v>
      </c>
      <c r="E3028">
        <v>7.1400000000000005E-2</v>
      </c>
      <c r="F3028">
        <v>0.30969999999999998</v>
      </c>
    </row>
    <row r="3029" spans="1:6">
      <c r="A3029" t="s">
        <v>1090</v>
      </c>
      <c r="B3029" t="s">
        <v>4116</v>
      </c>
      <c r="C3029">
        <v>3.78</v>
      </c>
      <c r="D3029">
        <v>1.0200000000000001E-2</v>
      </c>
      <c r="E3029">
        <v>7.1400000000000005E-2</v>
      </c>
      <c r="F3029">
        <v>0.30969999999999998</v>
      </c>
    </row>
    <row r="3030" spans="1:6">
      <c r="A3030" t="s">
        <v>1090</v>
      </c>
      <c r="B3030" t="s">
        <v>4117</v>
      </c>
      <c r="C3030">
        <v>3.78</v>
      </c>
      <c r="D3030">
        <v>1.0200000000000001E-2</v>
      </c>
      <c r="E3030">
        <v>7.1400000000000005E-2</v>
      </c>
      <c r="F3030">
        <v>0.30969999999999998</v>
      </c>
    </row>
    <row r="3031" spans="1:6">
      <c r="A3031" t="s">
        <v>1090</v>
      </c>
      <c r="B3031" t="s">
        <v>4118</v>
      </c>
      <c r="C3031">
        <v>3.78</v>
      </c>
      <c r="D3031">
        <v>1.0200000000000001E-2</v>
      </c>
      <c r="E3031">
        <v>7.1400000000000005E-2</v>
      </c>
      <c r="F3031">
        <v>0.30969999999999998</v>
      </c>
    </row>
    <row r="3032" spans="1:6">
      <c r="A3032" t="s">
        <v>1090</v>
      </c>
      <c r="B3032" t="s">
        <v>4119</v>
      </c>
      <c r="C3032">
        <v>3.78</v>
      </c>
      <c r="D3032">
        <v>1.0200000000000001E-2</v>
      </c>
      <c r="E3032">
        <v>7.1400000000000005E-2</v>
      </c>
      <c r="F3032">
        <v>0.30969999999999998</v>
      </c>
    </row>
    <row r="3033" spans="1:6">
      <c r="A3033" t="s">
        <v>1090</v>
      </c>
      <c r="B3033" t="s">
        <v>4120</v>
      </c>
      <c r="C3033">
        <v>3.78</v>
      </c>
      <c r="D3033">
        <v>1.0200000000000001E-2</v>
      </c>
      <c r="E3033">
        <v>7.1400000000000005E-2</v>
      </c>
      <c r="F3033">
        <v>0.30969999999999998</v>
      </c>
    </row>
    <row r="3034" spans="1:6">
      <c r="A3034" t="s">
        <v>1090</v>
      </c>
      <c r="B3034" t="s">
        <v>4121</v>
      </c>
      <c r="C3034">
        <v>3.78</v>
      </c>
      <c r="D3034">
        <v>1.0200000000000001E-2</v>
      </c>
      <c r="E3034">
        <v>7.1400000000000005E-2</v>
      </c>
      <c r="F3034">
        <v>0.30969999999999998</v>
      </c>
    </row>
    <row r="3035" spans="1:6">
      <c r="A3035" t="s">
        <v>1090</v>
      </c>
      <c r="B3035" t="s">
        <v>4122</v>
      </c>
      <c r="C3035">
        <v>3.78</v>
      </c>
      <c r="D3035">
        <v>1.0200000000000001E-2</v>
      </c>
      <c r="E3035">
        <v>7.1400000000000005E-2</v>
      </c>
      <c r="F3035">
        <v>0.30969999999999998</v>
      </c>
    </row>
    <row r="3036" spans="1:6">
      <c r="A3036" t="s">
        <v>1090</v>
      </c>
      <c r="B3036" t="s">
        <v>4123</v>
      </c>
      <c r="C3036">
        <v>3.78</v>
      </c>
      <c r="D3036">
        <v>1.0200000000000001E-2</v>
      </c>
      <c r="E3036">
        <v>7.1400000000000005E-2</v>
      </c>
      <c r="F3036">
        <v>0.30969999999999998</v>
      </c>
    </row>
    <row r="3037" spans="1:6">
      <c r="A3037" t="s">
        <v>1090</v>
      </c>
      <c r="B3037" t="s">
        <v>4124</v>
      </c>
      <c r="C3037">
        <v>3.78</v>
      </c>
      <c r="D3037">
        <v>1.0200000000000001E-2</v>
      </c>
      <c r="E3037">
        <v>7.1400000000000005E-2</v>
      </c>
      <c r="F3037">
        <v>0.30969999999999998</v>
      </c>
    </row>
    <row r="3038" spans="1:6">
      <c r="A3038" t="s">
        <v>1090</v>
      </c>
      <c r="B3038" t="s">
        <v>4125</v>
      </c>
      <c r="C3038">
        <v>3.78</v>
      </c>
      <c r="D3038">
        <v>1.0200000000000001E-2</v>
      </c>
      <c r="E3038">
        <v>7.1400000000000005E-2</v>
      </c>
      <c r="F3038">
        <v>0.30969999999999998</v>
      </c>
    </row>
    <row r="3039" spans="1:6">
      <c r="A3039" t="s">
        <v>1090</v>
      </c>
      <c r="B3039" t="s">
        <v>4126</v>
      </c>
      <c r="C3039">
        <v>3.78</v>
      </c>
      <c r="D3039">
        <v>1.0200000000000001E-2</v>
      </c>
      <c r="E3039">
        <v>7.1400000000000005E-2</v>
      </c>
      <c r="F3039">
        <v>0.30969999999999998</v>
      </c>
    </row>
    <row r="3040" spans="1:6">
      <c r="A3040" t="s">
        <v>1090</v>
      </c>
      <c r="B3040" t="s">
        <v>4127</v>
      </c>
      <c r="C3040">
        <v>3.78</v>
      </c>
      <c r="D3040">
        <v>1.0200000000000001E-2</v>
      </c>
      <c r="E3040">
        <v>7.1400000000000005E-2</v>
      </c>
      <c r="F3040">
        <v>0.30969999999999998</v>
      </c>
    </row>
    <row r="3041" spans="1:6">
      <c r="A3041" t="s">
        <v>1090</v>
      </c>
      <c r="B3041" t="s">
        <v>4128</v>
      </c>
      <c r="C3041">
        <v>3.78</v>
      </c>
      <c r="D3041">
        <v>1.0200000000000001E-2</v>
      </c>
      <c r="E3041">
        <v>7.1400000000000005E-2</v>
      </c>
      <c r="F3041">
        <v>0.30969999999999998</v>
      </c>
    </row>
    <row r="3042" spans="1:6">
      <c r="A3042" t="s">
        <v>1090</v>
      </c>
      <c r="B3042" t="s">
        <v>4129</v>
      </c>
      <c r="C3042">
        <v>3.78</v>
      </c>
      <c r="D3042">
        <v>1.0200000000000001E-2</v>
      </c>
      <c r="E3042">
        <v>7.1400000000000005E-2</v>
      </c>
      <c r="F3042">
        <v>0.30969999999999998</v>
      </c>
    </row>
    <row r="3043" spans="1:6">
      <c r="A3043" t="s">
        <v>1090</v>
      </c>
      <c r="B3043" t="s">
        <v>4130</v>
      </c>
      <c r="C3043">
        <v>3.78</v>
      </c>
      <c r="D3043">
        <v>1.0200000000000001E-2</v>
      </c>
      <c r="E3043">
        <v>7.1400000000000005E-2</v>
      </c>
      <c r="F3043">
        <v>0.30969999999999998</v>
      </c>
    </row>
    <row r="3044" spans="1:6">
      <c r="A3044" t="s">
        <v>1090</v>
      </c>
      <c r="B3044" t="s">
        <v>4131</v>
      </c>
      <c r="C3044">
        <v>3.78</v>
      </c>
      <c r="D3044">
        <v>1.0200000000000001E-2</v>
      </c>
      <c r="E3044">
        <v>7.1400000000000005E-2</v>
      </c>
      <c r="F3044">
        <v>0.30969999999999998</v>
      </c>
    </row>
    <row r="3045" spans="1:6">
      <c r="A3045" t="s">
        <v>1090</v>
      </c>
      <c r="B3045" t="s">
        <v>4132</v>
      </c>
      <c r="C3045">
        <v>3.78</v>
      </c>
      <c r="D3045">
        <v>1.0200000000000001E-2</v>
      </c>
      <c r="E3045">
        <v>7.1400000000000005E-2</v>
      </c>
      <c r="F3045">
        <v>0.30969999999999998</v>
      </c>
    </row>
    <row r="3046" spans="1:6">
      <c r="A3046" t="s">
        <v>1090</v>
      </c>
      <c r="B3046" t="s">
        <v>4133</v>
      </c>
      <c r="C3046">
        <v>3.78</v>
      </c>
      <c r="D3046">
        <v>1.0200000000000001E-2</v>
      </c>
      <c r="E3046">
        <v>7.1400000000000005E-2</v>
      </c>
      <c r="F3046">
        <v>0.30969999999999998</v>
      </c>
    </row>
    <row r="3047" spans="1:6">
      <c r="A3047" t="s">
        <v>1090</v>
      </c>
      <c r="B3047" t="s">
        <v>4134</v>
      </c>
      <c r="C3047">
        <v>3.78</v>
      </c>
      <c r="D3047">
        <v>1.0200000000000001E-2</v>
      </c>
      <c r="E3047">
        <v>7.1400000000000005E-2</v>
      </c>
      <c r="F3047">
        <v>0.30969999999999998</v>
      </c>
    </row>
    <row r="3048" spans="1:6">
      <c r="A3048" t="s">
        <v>1090</v>
      </c>
      <c r="B3048" t="s">
        <v>4135</v>
      </c>
      <c r="C3048">
        <v>3.78</v>
      </c>
      <c r="D3048">
        <v>1.0200000000000001E-2</v>
      </c>
      <c r="E3048">
        <v>7.1400000000000005E-2</v>
      </c>
      <c r="F3048">
        <v>0.30969999999999998</v>
      </c>
    </row>
    <row r="3049" spans="1:6">
      <c r="A3049" t="s">
        <v>1090</v>
      </c>
      <c r="B3049" t="s">
        <v>4136</v>
      </c>
      <c r="C3049">
        <v>3.78</v>
      </c>
      <c r="D3049">
        <v>1.0200000000000001E-2</v>
      </c>
      <c r="E3049">
        <v>7.1400000000000005E-2</v>
      </c>
      <c r="F3049">
        <v>0.30969999999999998</v>
      </c>
    </row>
    <row r="3050" spans="1:6">
      <c r="A3050" t="s">
        <v>1090</v>
      </c>
      <c r="B3050" t="s">
        <v>4137</v>
      </c>
      <c r="C3050">
        <v>3.78</v>
      </c>
      <c r="D3050">
        <v>1.0200000000000001E-2</v>
      </c>
      <c r="E3050">
        <v>7.1400000000000005E-2</v>
      </c>
      <c r="F3050">
        <v>0.30969999999999998</v>
      </c>
    </row>
    <row r="3051" spans="1:6">
      <c r="A3051" t="s">
        <v>1090</v>
      </c>
      <c r="B3051" t="s">
        <v>4138</v>
      </c>
      <c r="C3051">
        <v>3.78</v>
      </c>
      <c r="D3051">
        <v>1.0200000000000001E-2</v>
      </c>
      <c r="E3051">
        <v>7.1400000000000005E-2</v>
      </c>
      <c r="F3051">
        <v>0.30969999999999998</v>
      </c>
    </row>
    <row r="3052" spans="1:6">
      <c r="A3052" t="s">
        <v>1090</v>
      </c>
      <c r="B3052" t="s">
        <v>4139</v>
      </c>
      <c r="C3052">
        <v>3.78</v>
      </c>
      <c r="D3052">
        <v>1.0200000000000001E-2</v>
      </c>
      <c r="E3052">
        <v>7.1400000000000005E-2</v>
      </c>
      <c r="F3052">
        <v>0.30969999999999998</v>
      </c>
    </row>
    <row r="3053" spans="1:6">
      <c r="A3053" t="s">
        <v>1090</v>
      </c>
      <c r="B3053" t="s">
        <v>4140</v>
      </c>
      <c r="C3053">
        <v>3.78</v>
      </c>
      <c r="D3053">
        <v>1.0200000000000001E-2</v>
      </c>
      <c r="E3053">
        <v>7.1400000000000005E-2</v>
      </c>
      <c r="F3053">
        <v>0.30969999999999998</v>
      </c>
    </row>
    <row r="3054" spans="1:6">
      <c r="A3054" t="s">
        <v>1090</v>
      </c>
      <c r="B3054" t="s">
        <v>4141</v>
      </c>
      <c r="C3054">
        <v>3.78</v>
      </c>
      <c r="D3054">
        <v>1.0200000000000001E-2</v>
      </c>
      <c r="E3054">
        <v>7.1400000000000005E-2</v>
      </c>
      <c r="F3054">
        <v>0.30969999999999998</v>
      </c>
    </row>
    <row r="3055" spans="1:6">
      <c r="A3055" t="s">
        <v>1090</v>
      </c>
      <c r="B3055" t="s">
        <v>4142</v>
      </c>
      <c r="C3055">
        <v>3.78</v>
      </c>
      <c r="D3055">
        <v>1.0200000000000001E-2</v>
      </c>
      <c r="E3055">
        <v>7.1400000000000005E-2</v>
      </c>
      <c r="F3055">
        <v>0.30969999999999998</v>
      </c>
    </row>
    <row r="3056" spans="1:6">
      <c r="A3056" t="s">
        <v>1090</v>
      </c>
      <c r="B3056" t="s">
        <v>4143</v>
      </c>
      <c r="C3056">
        <v>3.78</v>
      </c>
      <c r="D3056">
        <v>1.0200000000000001E-2</v>
      </c>
      <c r="E3056">
        <v>7.1400000000000005E-2</v>
      </c>
      <c r="F3056">
        <v>0.30969999999999998</v>
      </c>
    </row>
    <row r="3057" spans="1:6">
      <c r="A3057" t="s">
        <v>1090</v>
      </c>
      <c r="B3057" t="s">
        <v>4144</v>
      </c>
      <c r="C3057">
        <v>3.78</v>
      </c>
      <c r="D3057">
        <v>1.0200000000000001E-2</v>
      </c>
      <c r="E3057">
        <v>7.1400000000000005E-2</v>
      </c>
      <c r="F3057">
        <v>0.30969999999999998</v>
      </c>
    </row>
    <row r="3058" spans="1:6">
      <c r="A3058" t="s">
        <v>1090</v>
      </c>
      <c r="B3058" t="s">
        <v>4145</v>
      </c>
      <c r="C3058">
        <v>3.78</v>
      </c>
      <c r="D3058">
        <v>1.0200000000000001E-2</v>
      </c>
      <c r="E3058">
        <v>7.1400000000000005E-2</v>
      </c>
      <c r="F3058">
        <v>0.30969999999999998</v>
      </c>
    </row>
    <row r="3059" spans="1:6">
      <c r="A3059" t="s">
        <v>1090</v>
      </c>
      <c r="B3059" t="s">
        <v>4146</v>
      </c>
      <c r="C3059">
        <v>3.78</v>
      </c>
      <c r="D3059">
        <v>1.0200000000000001E-2</v>
      </c>
      <c r="E3059">
        <v>7.1400000000000005E-2</v>
      </c>
      <c r="F3059">
        <v>0.30969999999999998</v>
      </c>
    </row>
    <row r="3060" spans="1:6">
      <c r="A3060" t="s">
        <v>1090</v>
      </c>
      <c r="B3060" t="s">
        <v>4147</v>
      </c>
      <c r="C3060">
        <v>3.78</v>
      </c>
      <c r="D3060">
        <v>1.0200000000000001E-2</v>
      </c>
      <c r="E3060">
        <v>7.1400000000000005E-2</v>
      </c>
      <c r="F3060">
        <v>0.30969999999999998</v>
      </c>
    </row>
    <row r="3061" spans="1:6">
      <c r="A3061" t="s">
        <v>1090</v>
      </c>
      <c r="B3061" t="s">
        <v>4148</v>
      </c>
      <c r="C3061">
        <v>3.78</v>
      </c>
      <c r="D3061">
        <v>1.0200000000000001E-2</v>
      </c>
      <c r="E3061">
        <v>7.1400000000000005E-2</v>
      </c>
      <c r="F3061">
        <v>0.30969999999999998</v>
      </c>
    </row>
    <row r="3062" spans="1:6">
      <c r="A3062" t="s">
        <v>1090</v>
      </c>
      <c r="B3062" t="s">
        <v>4149</v>
      </c>
      <c r="C3062">
        <v>3.78</v>
      </c>
      <c r="D3062">
        <v>1.0200000000000001E-2</v>
      </c>
      <c r="E3062">
        <v>7.1400000000000005E-2</v>
      </c>
      <c r="F3062">
        <v>0.30969999999999998</v>
      </c>
    </row>
    <row r="3063" spans="1:6">
      <c r="A3063" t="s">
        <v>1090</v>
      </c>
      <c r="B3063" t="s">
        <v>4150</v>
      </c>
      <c r="C3063">
        <v>3.78</v>
      </c>
      <c r="D3063">
        <v>1.0200000000000001E-2</v>
      </c>
      <c r="E3063">
        <v>7.1400000000000005E-2</v>
      </c>
      <c r="F3063">
        <v>0.30969999999999998</v>
      </c>
    </row>
    <row r="3064" spans="1:6">
      <c r="A3064" t="s">
        <v>1090</v>
      </c>
      <c r="B3064" t="s">
        <v>4151</v>
      </c>
      <c r="C3064">
        <v>3.78</v>
      </c>
      <c r="D3064">
        <v>1.0200000000000001E-2</v>
      </c>
      <c r="E3064">
        <v>7.1400000000000005E-2</v>
      </c>
      <c r="F3064">
        <v>0.30969999999999998</v>
      </c>
    </row>
    <row r="3065" spans="1:6">
      <c r="A3065" t="s">
        <v>1090</v>
      </c>
      <c r="B3065" t="s">
        <v>4152</v>
      </c>
      <c r="C3065">
        <v>3.78</v>
      </c>
      <c r="D3065">
        <v>1.0200000000000001E-2</v>
      </c>
      <c r="E3065">
        <v>7.1400000000000005E-2</v>
      </c>
      <c r="F3065">
        <v>0.30969999999999998</v>
      </c>
    </row>
    <row r="3066" spans="1:6">
      <c r="A3066" t="s">
        <v>1090</v>
      </c>
      <c r="B3066" t="s">
        <v>4153</v>
      </c>
      <c r="C3066">
        <v>3.78</v>
      </c>
      <c r="D3066">
        <v>1.0200000000000001E-2</v>
      </c>
      <c r="E3066">
        <v>7.1400000000000005E-2</v>
      </c>
      <c r="F3066">
        <v>0.30969999999999998</v>
      </c>
    </row>
    <row r="3067" spans="1:6">
      <c r="A3067" t="s">
        <v>1090</v>
      </c>
      <c r="B3067" t="s">
        <v>4154</v>
      </c>
      <c r="C3067">
        <v>3.78</v>
      </c>
      <c r="D3067">
        <v>1.0200000000000001E-2</v>
      </c>
      <c r="E3067">
        <v>7.1400000000000005E-2</v>
      </c>
      <c r="F3067">
        <v>0.30969999999999998</v>
      </c>
    </row>
    <row r="3068" spans="1:6">
      <c r="A3068" t="s">
        <v>1090</v>
      </c>
      <c r="B3068" t="s">
        <v>4155</v>
      </c>
      <c r="C3068">
        <v>3.78</v>
      </c>
      <c r="D3068">
        <v>1.0200000000000001E-2</v>
      </c>
      <c r="E3068">
        <v>7.1400000000000005E-2</v>
      </c>
      <c r="F3068">
        <v>0.30969999999999998</v>
      </c>
    </row>
    <row r="3069" spans="1:6">
      <c r="A3069" t="s">
        <v>1090</v>
      </c>
      <c r="B3069" t="s">
        <v>4156</v>
      </c>
      <c r="C3069">
        <v>3.78</v>
      </c>
      <c r="D3069">
        <v>1.0200000000000001E-2</v>
      </c>
      <c r="E3069">
        <v>7.1400000000000005E-2</v>
      </c>
      <c r="F3069">
        <v>0.30969999999999998</v>
      </c>
    </row>
    <row r="3070" spans="1:6">
      <c r="A3070" t="s">
        <v>1090</v>
      </c>
      <c r="B3070" t="s">
        <v>4157</v>
      </c>
      <c r="C3070">
        <v>3.78</v>
      </c>
      <c r="D3070">
        <v>1.0200000000000001E-2</v>
      </c>
      <c r="E3070">
        <v>7.1400000000000005E-2</v>
      </c>
      <c r="F3070">
        <v>0.30969999999999998</v>
      </c>
    </row>
    <row r="3071" spans="1:6">
      <c r="A3071" t="s">
        <v>1090</v>
      </c>
      <c r="B3071" t="s">
        <v>4158</v>
      </c>
      <c r="C3071">
        <v>3.78</v>
      </c>
      <c r="D3071">
        <v>1.0200000000000001E-2</v>
      </c>
      <c r="E3071">
        <v>7.1400000000000005E-2</v>
      </c>
      <c r="F3071">
        <v>0.30969999999999998</v>
      </c>
    </row>
    <row r="3072" spans="1:6">
      <c r="A3072" t="s">
        <v>1090</v>
      </c>
      <c r="B3072" t="s">
        <v>4159</v>
      </c>
      <c r="C3072">
        <v>3.78</v>
      </c>
      <c r="D3072">
        <v>1.0200000000000001E-2</v>
      </c>
      <c r="E3072">
        <v>7.1400000000000005E-2</v>
      </c>
      <c r="F3072">
        <v>0.30969999999999998</v>
      </c>
    </row>
    <row r="3073" spans="1:6">
      <c r="A3073" t="s">
        <v>1090</v>
      </c>
      <c r="B3073" t="s">
        <v>4160</v>
      </c>
      <c r="C3073">
        <v>3.78</v>
      </c>
      <c r="D3073">
        <v>1.0200000000000001E-2</v>
      </c>
      <c r="E3073">
        <v>7.1400000000000005E-2</v>
      </c>
      <c r="F3073">
        <v>0.30969999999999998</v>
      </c>
    </row>
    <row r="3074" spans="1:6">
      <c r="A3074" t="s">
        <v>1090</v>
      </c>
      <c r="B3074" t="s">
        <v>4161</v>
      </c>
      <c r="C3074">
        <v>3.78</v>
      </c>
      <c r="D3074">
        <v>1.0200000000000001E-2</v>
      </c>
      <c r="E3074">
        <v>7.1400000000000005E-2</v>
      </c>
      <c r="F3074">
        <v>0.30969999999999998</v>
      </c>
    </row>
    <row r="3075" spans="1:6">
      <c r="A3075" t="s">
        <v>1090</v>
      </c>
      <c r="B3075" t="s">
        <v>4162</v>
      </c>
      <c r="C3075">
        <v>3.78</v>
      </c>
      <c r="D3075">
        <v>1.0200000000000001E-2</v>
      </c>
      <c r="E3075">
        <v>7.1400000000000005E-2</v>
      </c>
      <c r="F3075">
        <v>0.30969999999999998</v>
      </c>
    </row>
    <row r="3076" spans="1:6">
      <c r="A3076" t="s">
        <v>1090</v>
      </c>
      <c r="B3076" t="s">
        <v>4163</v>
      </c>
      <c r="C3076">
        <v>3.78</v>
      </c>
      <c r="D3076">
        <v>1.0200000000000001E-2</v>
      </c>
      <c r="E3076">
        <v>7.1400000000000005E-2</v>
      </c>
      <c r="F3076">
        <v>0.30969999999999998</v>
      </c>
    </row>
    <row r="3077" spans="1:6">
      <c r="A3077" t="s">
        <v>1090</v>
      </c>
      <c r="B3077" t="s">
        <v>4164</v>
      </c>
      <c r="C3077">
        <v>3.78</v>
      </c>
      <c r="D3077">
        <v>1.0200000000000001E-2</v>
      </c>
      <c r="E3077">
        <v>7.1400000000000005E-2</v>
      </c>
      <c r="F3077">
        <v>0.30969999999999998</v>
      </c>
    </row>
    <row r="3078" spans="1:6">
      <c r="A3078" t="s">
        <v>1090</v>
      </c>
      <c r="B3078" t="s">
        <v>4165</v>
      </c>
      <c r="C3078">
        <v>3.78</v>
      </c>
      <c r="D3078">
        <v>1.0200000000000001E-2</v>
      </c>
      <c r="E3078">
        <v>7.1400000000000005E-2</v>
      </c>
      <c r="F3078">
        <v>0.30969999999999998</v>
      </c>
    </row>
    <row r="3079" spans="1:6">
      <c r="A3079" t="s">
        <v>1090</v>
      </c>
      <c r="B3079" t="s">
        <v>4166</v>
      </c>
      <c r="C3079">
        <v>3.78</v>
      </c>
      <c r="D3079">
        <v>1.0200000000000001E-2</v>
      </c>
      <c r="E3079">
        <v>7.1400000000000005E-2</v>
      </c>
      <c r="F3079">
        <v>0.30969999999999998</v>
      </c>
    </row>
    <row r="3080" spans="1:6">
      <c r="A3080" t="s">
        <v>1090</v>
      </c>
      <c r="B3080" t="s">
        <v>4167</v>
      </c>
      <c r="C3080">
        <v>3.78</v>
      </c>
      <c r="D3080">
        <v>1.0200000000000001E-2</v>
      </c>
      <c r="E3080">
        <v>7.1400000000000005E-2</v>
      </c>
      <c r="F3080">
        <v>0.30969999999999998</v>
      </c>
    </row>
    <row r="3081" spans="1:6">
      <c r="A3081" t="s">
        <v>1090</v>
      </c>
      <c r="B3081" t="s">
        <v>4168</v>
      </c>
      <c r="C3081">
        <v>3.78</v>
      </c>
      <c r="D3081">
        <v>1.0200000000000001E-2</v>
      </c>
      <c r="E3081">
        <v>7.1400000000000005E-2</v>
      </c>
      <c r="F3081">
        <v>0.30969999999999998</v>
      </c>
    </row>
    <row r="3082" spans="1:6">
      <c r="A3082" t="s">
        <v>1090</v>
      </c>
      <c r="B3082" t="s">
        <v>4169</v>
      </c>
      <c r="C3082">
        <v>3.78</v>
      </c>
      <c r="D3082">
        <v>1.0200000000000001E-2</v>
      </c>
      <c r="E3082">
        <v>7.1400000000000005E-2</v>
      </c>
      <c r="F3082">
        <v>0.30969999999999998</v>
      </c>
    </row>
    <row r="3083" spans="1:6">
      <c r="A3083" t="s">
        <v>1090</v>
      </c>
      <c r="B3083" t="s">
        <v>4170</v>
      </c>
      <c r="C3083">
        <v>3.78</v>
      </c>
      <c r="D3083">
        <v>1.0200000000000001E-2</v>
      </c>
      <c r="E3083">
        <v>7.1400000000000005E-2</v>
      </c>
      <c r="F3083">
        <v>0.30969999999999998</v>
      </c>
    </row>
    <row r="3084" spans="1:6">
      <c r="A3084" t="s">
        <v>1090</v>
      </c>
      <c r="B3084" t="s">
        <v>4171</v>
      </c>
      <c r="C3084">
        <v>3.78</v>
      </c>
      <c r="D3084">
        <v>1.0200000000000001E-2</v>
      </c>
      <c r="E3084">
        <v>7.1400000000000005E-2</v>
      </c>
      <c r="F3084">
        <v>0.30969999999999998</v>
      </c>
    </row>
    <row r="3085" spans="1:6">
      <c r="A3085" t="s">
        <v>1090</v>
      </c>
      <c r="B3085" t="s">
        <v>4172</v>
      </c>
      <c r="C3085">
        <v>3.78</v>
      </c>
      <c r="D3085">
        <v>1.0200000000000001E-2</v>
      </c>
      <c r="E3085">
        <v>7.1400000000000005E-2</v>
      </c>
      <c r="F3085">
        <v>0.30969999999999998</v>
      </c>
    </row>
    <row r="3086" spans="1:6">
      <c r="A3086" t="s">
        <v>1090</v>
      </c>
      <c r="B3086" t="s">
        <v>4173</v>
      </c>
      <c r="C3086">
        <v>3.78</v>
      </c>
      <c r="D3086">
        <v>1.0200000000000001E-2</v>
      </c>
      <c r="E3086">
        <v>7.1400000000000005E-2</v>
      </c>
      <c r="F3086">
        <v>0.30969999999999998</v>
      </c>
    </row>
    <row r="3087" spans="1:6">
      <c r="A3087" t="s">
        <v>1090</v>
      </c>
      <c r="B3087" t="s">
        <v>4174</v>
      </c>
      <c r="C3087">
        <v>3.78</v>
      </c>
      <c r="D3087">
        <v>1.0200000000000001E-2</v>
      </c>
      <c r="E3087">
        <v>7.1400000000000005E-2</v>
      </c>
      <c r="F3087">
        <v>0.30969999999999998</v>
      </c>
    </row>
    <row r="3088" spans="1:6">
      <c r="A3088" t="s">
        <v>1090</v>
      </c>
      <c r="B3088" t="s">
        <v>4175</v>
      </c>
      <c r="C3088">
        <v>3.78</v>
      </c>
      <c r="D3088">
        <v>1.0200000000000001E-2</v>
      </c>
      <c r="E3088">
        <v>7.1400000000000005E-2</v>
      </c>
      <c r="F3088">
        <v>0.30969999999999998</v>
      </c>
    </row>
    <row r="3089" spans="1:6">
      <c r="A3089" t="s">
        <v>1090</v>
      </c>
      <c r="B3089" t="s">
        <v>4176</v>
      </c>
      <c r="C3089">
        <v>3.78</v>
      </c>
      <c r="D3089">
        <v>1.0200000000000001E-2</v>
      </c>
      <c r="E3089">
        <v>7.1400000000000005E-2</v>
      </c>
      <c r="F3089">
        <v>0.30969999999999998</v>
      </c>
    </row>
    <row r="3090" spans="1:6">
      <c r="A3090" t="s">
        <v>1090</v>
      </c>
      <c r="B3090" t="s">
        <v>4177</v>
      </c>
      <c r="C3090">
        <v>3.78</v>
      </c>
      <c r="D3090">
        <v>1.0200000000000001E-2</v>
      </c>
      <c r="E3090">
        <v>7.1400000000000005E-2</v>
      </c>
      <c r="F3090">
        <v>0.30969999999999998</v>
      </c>
    </row>
    <row r="3091" spans="1:6">
      <c r="A3091" t="s">
        <v>1090</v>
      </c>
      <c r="B3091" t="s">
        <v>4178</v>
      </c>
      <c r="C3091">
        <v>3.78</v>
      </c>
      <c r="D3091">
        <v>1.0200000000000001E-2</v>
      </c>
      <c r="E3091">
        <v>7.1400000000000005E-2</v>
      </c>
      <c r="F3091">
        <v>0.30969999999999998</v>
      </c>
    </row>
    <row r="3092" spans="1:6">
      <c r="A3092" t="s">
        <v>1090</v>
      </c>
      <c r="B3092" t="s">
        <v>4179</v>
      </c>
      <c r="C3092">
        <v>3.78</v>
      </c>
      <c r="D3092">
        <v>1.0200000000000001E-2</v>
      </c>
      <c r="E3092">
        <v>7.1400000000000005E-2</v>
      </c>
      <c r="F3092">
        <v>0.30969999999999998</v>
      </c>
    </row>
    <row r="3093" spans="1:6">
      <c r="A3093" t="s">
        <v>1090</v>
      </c>
      <c r="B3093" t="s">
        <v>4180</v>
      </c>
      <c r="C3093">
        <v>3.78</v>
      </c>
      <c r="D3093">
        <v>1.0200000000000001E-2</v>
      </c>
      <c r="E3093">
        <v>7.1400000000000005E-2</v>
      </c>
      <c r="F3093">
        <v>0.30969999999999998</v>
      </c>
    </row>
    <row r="3094" spans="1:6">
      <c r="A3094" t="s">
        <v>1090</v>
      </c>
      <c r="B3094" t="s">
        <v>4181</v>
      </c>
      <c r="C3094">
        <v>3.78</v>
      </c>
      <c r="D3094">
        <v>1.0200000000000001E-2</v>
      </c>
      <c r="E3094">
        <v>7.1400000000000005E-2</v>
      </c>
      <c r="F3094">
        <v>0.30969999999999998</v>
      </c>
    </row>
    <row r="3095" spans="1:6">
      <c r="A3095" t="s">
        <v>1090</v>
      </c>
      <c r="B3095" t="s">
        <v>4182</v>
      </c>
      <c r="C3095">
        <v>3.78</v>
      </c>
      <c r="D3095">
        <v>1.0200000000000001E-2</v>
      </c>
      <c r="E3095">
        <v>7.1400000000000005E-2</v>
      </c>
      <c r="F3095">
        <v>0.30969999999999998</v>
      </c>
    </row>
    <row r="3096" spans="1:6">
      <c r="A3096" t="s">
        <v>1090</v>
      </c>
      <c r="B3096" t="s">
        <v>4183</v>
      </c>
      <c r="C3096">
        <v>3.78</v>
      </c>
      <c r="D3096">
        <v>1.0200000000000001E-2</v>
      </c>
      <c r="E3096">
        <v>7.1400000000000005E-2</v>
      </c>
      <c r="F3096">
        <v>0.30969999999999998</v>
      </c>
    </row>
    <row r="3097" spans="1:6">
      <c r="A3097" t="s">
        <v>1090</v>
      </c>
      <c r="B3097" t="s">
        <v>4184</v>
      </c>
      <c r="C3097">
        <v>3.78</v>
      </c>
      <c r="D3097">
        <v>1.0200000000000001E-2</v>
      </c>
      <c r="E3097">
        <v>7.1400000000000005E-2</v>
      </c>
      <c r="F3097">
        <v>0.30969999999999998</v>
      </c>
    </row>
    <row r="3098" spans="1:6">
      <c r="A3098" t="s">
        <v>1090</v>
      </c>
      <c r="B3098" t="s">
        <v>4185</v>
      </c>
      <c r="C3098">
        <v>3.78</v>
      </c>
      <c r="D3098">
        <v>1.0200000000000001E-2</v>
      </c>
      <c r="E3098">
        <v>7.1400000000000005E-2</v>
      </c>
      <c r="F3098">
        <v>0.30969999999999998</v>
      </c>
    </row>
    <row r="3099" spans="1:6">
      <c r="A3099" t="s">
        <v>1090</v>
      </c>
      <c r="B3099" t="s">
        <v>4186</v>
      </c>
      <c r="C3099">
        <v>3.78</v>
      </c>
      <c r="D3099">
        <v>1.0200000000000001E-2</v>
      </c>
      <c r="E3099">
        <v>7.1400000000000005E-2</v>
      </c>
      <c r="F3099">
        <v>0.30969999999999998</v>
      </c>
    </row>
    <row r="3100" spans="1:6">
      <c r="A3100" t="s">
        <v>1090</v>
      </c>
      <c r="B3100" t="s">
        <v>4187</v>
      </c>
      <c r="C3100">
        <v>3.78</v>
      </c>
      <c r="D3100">
        <v>1.0200000000000001E-2</v>
      </c>
      <c r="E3100">
        <v>7.1400000000000005E-2</v>
      </c>
      <c r="F3100">
        <v>0.30969999999999998</v>
      </c>
    </row>
    <row r="3101" spans="1:6">
      <c r="A3101" t="s">
        <v>1090</v>
      </c>
      <c r="B3101" t="s">
        <v>4188</v>
      </c>
      <c r="C3101">
        <v>2.25</v>
      </c>
      <c r="D3101">
        <v>6.1000000000000004E-3</v>
      </c>
      <c r="E3101">
        <v>4.2799999999999998E-2</v>
      </c>
      <c r="F3101">
        <v>0.18559999999999999</v>
      </c>
    </row>
    <row r="3102" spans="1:6">
      <c r="A3102" t="s">
        <v>1090</v>
      </c>
      <c r="B3102" t="s">
        <v>4189</v>
      </c>
      <c r="C3102">
        <v>2.25</v>
      </c>
      <c r="D3102">
        <v>6.1000000000000004E-3</v>
      </c>
      <c r="E3102">
        <v>4.2799999999999998E-2</v>
      </c>
      <c r="F3102">
        <v>0.18559999999999999</v>
      </c>
    </row>
    <row r="3103" spans="1:6">
      <c r="A3103" t="s">
        <v>1090</v>
      </c>
      <c r="B3103" t="s">
        <v>4190</v>
      </c>
      <c r="C3103">
        <v>2.25</v>
      </c>
      <c r="D3103">
        <v>6.1000000000000004E-3</v>
      </c>
      <c r="E3103">
        <v>4.2799999999999998E-2</v>
      </c>
      <c r="F3103">
        <v>0.18559999999999999</v>
      </c>
    </row>
    <row r="3104" spans="1:6">
      <c r="A3104" t="s">
        <v>1090</v>
      </c>
      <c r="B3104" t="s">
        <v>4191</v>
      </c>
      <c r="C3104">
        <v>2.25</v>
      </c>
      <c r="D3104">
        <v>6.1000000000000004E-3</v>
      </c>
      <c r="E3104">
        <v>4.2799999999999998E-2</v>
      </c>
      <c r="F3104">
        <v>0.18559999999999999</v>
      </c>
    </row>
    <row r="3105" spans="1:6">
      <c r="A3105" t="s">
        <v>1090</v>
      </c>
      <c r="B3105" t="s">
        <v>4192</v>
      </c>
      <c r="C3105">
        <v>2.25</v>
      </c>
      <c r="D3105">
        <v>6.1000000000000004E-3</v>
      </c>
      <c r="E3105">
        <v>4.2799999999999998E-2</v>
      </c>
      <c r="F3105">
        <v>0.18559999999999999</v>
      </c>
    </row>
    <row r="3106" spans="1:6">
      <c r="A3106" t="s">
        <v>1090</v>
      </c>
      <c r="B3106" t="s">
        <v>4193</v>
      </c>
      <c r="C3106">
        <v>2.25</v>
      </c>
      <c r="D3106">
        <v>6.1000000000000004E-3</v>
      </c>
      <c r="E3106">
        <v>4.2799999999999998E-2</v>
      </c>
      <c r="F3106">
        <v>0.18559999999999999</v>
      </c>
    </row>
    <row r="3107" spans="1:6">
      <c r="A3107" t="s">
        <v>1090</v>
      </c>
      <c r="B3107" t="s">
        <v>4194</v>
      </c>
      <c r="C3107">
        <v>2.25</v>
      </c>
      <c r="D3107">
        <v>6.1000000000000004E-3</v>
      </c>
      <c r="E3107">
        <v>4.2799999999999998E-2</v>
      </c>
      <c r="F3107">
        <v>0.18559999999999999</v>
      </c>
    </row>
    <row r="3108" spans="1:6">
      <c r="A3108" t="s">
        <v>1090</v>
      </c>
      <c r="B3108" t="s">
        <v>4195</v>
      </c>
      <c r="C3108">
        <v>2.25</v>
      </c>
      <c r="D3108">
        <v>6.1000000000000004E-3</v>
      </c>
      <c r="E3108">
        <v>4.2799999999999998E-2</v>
      </c>
      <c r="F3108">
        <v>0.18559999999999999</v>
      </c>
    </row>
    <row r="3109" spans="1:6">
      <c r="A3109" t="s">
        <v>1090</v>
      </c>
      <c r="B3109" t="s">
        <v>4196</v>
      </c>
      <c r="C3109">
        <v>2.25</v>
      </c>
      <c r="D3109">
        <v>6.1000000000000004E-3</v>
      </c>
      <c r="E3109">
        <v>4.2799999999999998E-2</v>
      </c>
      <c r="F3109">
        <v>0.18559999999999999</v>
      </c>
    </row>
    <row r="3110" spans="1:6">
      <c r="A3110" t="s">
        <v>1090</v>
      </c>
      <c r="B3110" t="s">
        <v>4197</v>
      </c>
      <c r="C3110">
        <v>2.25</v>
      </c>
      <c r="D3110">
        <v>6.1000000000000004E-3</v>
      </c>
      <c r="E3110">
        <v>4.2799999999999998E-2</v>
      </c>
      <c r="F3110">
        <v>0.18559999999999999</v>
      </c>
    </row>
    <row r="3111" spans="1:6">
      <c r="A3111" t="s">
        <v>1090</v>
      </c>
      <c r="B3111" t="s">
        <v>4198</v>
      </c>
      <c r="C3111">
        <v>2.25</v>
      </c>
      <c r="D3111">
        <v>6.1000000000000004E-3</v>
      </c>
      <c r="E3111">
        <v>4.2799999999999998E-2</v>
      </c>
      <c r="F3111">
        <v>0.18559999999999999</v>
      </c>
    </row>
    <row r="3112" spans="1:6">
      <c r="A3112" t="s">
        <v>1090</v>
      </c>
      <c r="B3112" t="s">
        <v>4199</v>
      </c>
      <c r="C3112">
        <v>2.25</v>
      </c>
      <c r="D3112">
        <v>6.1000000000000004E-3</v>
      </c>
      <c r="E3112">
        <v>4.2799999999999998E-2</v>
      </c>
      <c r="F3112">
        <v>0.18559999999999999</v>
      </c>
    </row>
    <row r="3113" spans="1:6">
      <c r="A3113" t="s">
        <v>1090</v>
      </c>
      <c r="B3113" t="s">
        <v>4200</v>
      </c>
      <c r="C3113">
        <v>2.25</v>
      </c>
      <c r="D3113">
        <v>6.1000000000000004E-3</v>
      </c>
      <c r="E3113">
        <v>4.2799999999999998E-2</v>
      </c>
      <c r="F3113">
        <v>0.18559999999999999</v>
      </c>
    </row>
    <row r="3114" spans="1:6">
      <c r="A3114" t="s">
        <v>1090</v>
      </c>
      <c r="B3114" t="s">
        <v>4201</v>
      </c>
      <c r="C3114">
        <v>2.25</v>
      </c>
      <c r="D3114">
        <v>6.1000000000000004E-3</v>
      </c>
      <c r="E3114">
        <v>4.2799999999999998E-2</v>
      </c>
      <c r="F3114">
        <v>0.18559999999999999</v>
      </c>
    </row>
    <row r="3115" spans="1:6">
      <c r="A3115" t="s">
        <v>1090</v>
      </c>
      <c r="B3115" t="s">
        <v>4202</v>
      </c>
      <c r="C3115">
        <v>2.25</v>
      </c>
      <c r="D3115">
        <v>6.1000000000000004E-3</v>
      </c>
      <c r="E3115">
        <v>4.2799999999999998E-2</v>
      </c>
      <c r="F3115">
        <v>0.18559999999999999</v>
      </c>
    </row>
    <row r="3116" spans="1:6">
      <c r="A3116" t="s">
        <v>1090</v>
      </c>
      <c r="B3116" t="s">
        <v>4203</v>
      </c>
      <c r="C3116">
        <v>2.25</v>
      </c>
      <c r="D3116">
        <v>6.1000000000000004E-3</v>
      </c>
      <c r="E3116">
        <v>4.2799999999999998E-2</v>
      </c>
      <c r="F3116">
        <v>0.18559999999999999</v>
      </c>
    </row>
    <row r="3117" spans="1:6">
      <c r="A3117" t="s">
        <v>1090</v>
      </c>
      <c r="B3117" t="s">
        <v>4204</v>
      </c>
      <c r="C3117">
        <v>2.25</v>
      </c>
      <c r="D3117">
        <v>6.1000000000000004E-3</v>
      </c>
      <c r="E3117">
        <v>4.2799999999999998E-2</v>
      </c>
      <c r="F3117">
        <v>0.18559999999999999</v>
      </c>
    </row>
    <row r="3118" spans="1:6">
      <c r="A3118" t="s">
        <v>1090</v>
      </c>
      <c r="B3118" t="s">
        <v>4205</v>
      </c>
      <c r="C3118">
        <v>2.25</v>
      </c>
      <c r="D3118">
        <v>6.1000000000000004E-3</v>
      </c>
      <c r="E3118">
        <v>4.2799999999999998E-2</v>
      </c>
      <c r="F3118">
        <v>0.18559999999999999</v>
      </c>
    </row>
    <row r="3119" spans="1:6">
      <c r="A3119" t="s">
        <v>1090</v>
      </c>
      <c r="B3119" t="s">
        <v>4206</v>
      </c>
      <c r="C3119">
        <v>2.25</v>
      </c>
      <c r="D3119">
        <v>6.1000000000000004E-3</v>
      </c>
      <c r="E3119">
        <v>4.2799999999999998E-2</v>
      </c>
      <c r="F3119">
        <v>0.18559999999999999</v>
      </c>
    </row>
    <row r="3120" spans="1:6">
      <c r="A3120" t="s">
        <v>1090</v>
      </c>
      <c r="B3120" t="s">
        <v>4207</v>
      </c>
      <c r="C3120">
        <v>2.25</v>
      </c>
      <c r="D3120">
        <v>6.1000000000000004E-3</v>
      </c>
      <c r="E3120">
        <v>4.2799999999999998E-2</v>
      </c>
      <c r="F3120">
        <v>0.18559999999999999</v>
      </c>
    </row>
    <row r="3121" spans="1:6">
      <c r="A3121" t="s">
        <v>1090</v>
      </c>
      <c r="B3121" t="s">
        <v>4208</v>
      </c>
      <c r="C3121">
        <v>2.25</v>
      </c>
      <c r="D3121">
        <v>6.1000000000000004E-3</v>
      </c>
      <c r="E3121">
        <v>4.2799999999999998E-2</v>
      </c>
      <c r="F3121">
        <v>0.18559999999999999</v>
      </c>
    </row>
    <row r="3122" spans="1:6">
      <c r="A3122" t="s">
        <v>1090</v>
      </c>
      <c r="B3122" t="s">
        <v>4209</v>
      </c>
      <c r="C3122">
        <v>2.25</v>
      </c>
      <c r="D3122">
        <v>6.1000000000000004E-3</v>
      </c>
      <c r="E3122">
        <v>4.2799999999999998E-2</v>
      </c>
      <c r="F3122">
        <v>0.18559999999999999</v>
      </c>
    </row>
    <row r="3123" spans="1:6">
      <c r="A3123" t="s">
        <v>1090</v>
      </c>
      <c r="B3123" t="s">
        <v>4210</v>
      </c>
      <c r="C3123">
        <v>2.25</v>
      </c>
      <c r="D3123">
        <v>6.1000000000000004E-3</v>
      </c>
      <c r="E3123">
        <v>4.2799999999999998E-2</v>
      </c>
      <c r="F3123">
        <v>0.18559999999999999</v>
      </c>
    </row>
    <row r="3124" spans="1:6">
      <c r="A3124" t="s">
        <v>1090</v>
      </c>
      <c r="B3124" t="s">
        <v>4211</v>
      </c>
      <c r="C3124">
        <v>2.25</v>
      </c>
      <c r="D3124">
        <v>6.1000000000000004E-3</v>
      </c>
      <c r="E3124">
        <v>4.2799999999999998E-2</v>
      </c>
      <c r="F3124">
        <v>0.18559999999999999</v>
      </c>
    </row>
    <row r="3125" spans="1:6">
      <c r="A3125" t="s">
        <v>1090</v>
      </c>
      <c r="B3125" t="s">
        <v>4212</v>
      </c>
      <c r="C3125">
        <v>2.25</v>
      </c>
      <c r="D3125">
        <v>6.1000000000000004E-3</v>
      </c>
      <c r="E3125">
        <v>4.2799999999999998E-2</v>
      </c>
      <c r="F3125">
        <v>0.18559999999999999</v>
      </c>
    </row>
    <row r="3126" spans="1:6">
      <c r="A3126" t="s">
        <v>1090</v>
      </c>
      <c r="B3126" t="s">
        <v>4213</v>
      </c>
      <c r="C3126">
        <v>2.25</v>
      </c>
      <c r="D3126">
        <v>6.1000000000000004E-3</v>
      </c>
      <c r="E3126">
        <v>4.2799999999999998E-2</v>
      </c>
      <c r="F3126">
        <v>0.18559999999999999</v>
      </c>
    </row>
    <row r="3127" spans="1:6">
      <c r="A3127" t="s">
        <v>1090</v>
      </c>
      <c r="B3127" t="s">
        <v>4214</v>
      </c>
      <c r="C3127">
        <v>2.25</v>
      </c>
      <c r="D3127">
        <v>6.1000000000000004E-3</v>
      </c>
      <c r="E3127">
        <v>4.2799999999999998E-2</v>
      </c>
      <c r="F3127">
        <v>0.18559999999999999</v>
      </c>
    </row>
    <row r="3128" spans="1:6">
      <c r="A3128" t="s">
        <v>1090</v>
      </c>
      <c r="B3128" t="s">
        <v>4215</v>
      </c>
      <c r="C3128">
        <v>2.25</v>
      </c>
      <c r="D3128">
        <v>6.1000000000000004E-3</v>
      </c>
      <c r="E3128">
        <v>4.2799999999999998E-2</v>
      </c>
      <c r="F3128">
        <v>0.18559999999999999</v>
      </c>
    </row>
    <row r="3129" spans="1:6">
      <c r="A3129" t="s">
        <v>1090</v>
      </c>
      <c r="B3129" t="s">
        <v>4216</v>
      </c>
      <c r="C3129">
        <v>2.25</v>
      </c>
      <c r="D3129">
        <v>6.1000000000000004E-3</v>
      </c>
      <c r="E3129">
        <v>4.2799999999999998E-2</v>
      </c>
      <c r="F3129">
        <v>0.18559999999999999</v>
      </c>
    </row>
    <row r="3130" spans="1:6">
      <c r="A3130" t="s">
        <v>1090</v>
      </c>
      <c r="B3130" t="s">
        <v>4217</v>
      </c>
      <c r="C3130">
        <v>2.25</v>
      </c>
      <c r="D3130">
        <v>6.1000000000000004E-3</v>
      </c>
      <c r="E3130">
        <v>4.2799999999999998E-2</v>
      </c>
      <c r="F3130">
        <v>0.18559999999999999</v>
      </c>
    </row>
    <row r="3131" spans="1:6">
      <c r="A3131" t="s">
        <v>1090</v>
      </c>
      <c r="B3131" t="s">
        <v>4218</v>
      </c>
      <c r="C3131">
        <v>2.25</v>
      </c>
      <c r="D3131">
        <v>6.1000000000000004E-3</v>
      </c>
      <c r="E3131">
        <v>4.2799999999999998E-2</v>
      </c>
      <c r="F3131">
        <v>0.18559999999999999</v>
      </c>
    </row>
    <row r="3132" spans="1:6">
      <c r="A3132" t="s">
        <v>1090</v>
      </c>
      <c r="B3132" t="s">
        <v>4219</v>
      </c>
      <c r="C3132">
        <v>2.25</v>
      </c>
      <c r="D3132">
        <v>6.1000000000000004E-3</v>
      </c>
      <c r="E3132">
        <v>4.2799999999999998E-2</v>
      </c>
      <c r="F3132">
        <v>0.18559999999999999</v>
      </c>
    </row>
    <row r="3133" spans="1:6">
      <c r="A3133" t="s">
        <v>1090</v>
      </c>
      <c r="B3133" t="s">
        <v>4220</v>
      </c>
      <c r="C3133">
        <v>2.25</v>
      </c>
      <c r="D3133">
        <v>6.1000000000000004E-3</v>
      </c>
      <c r="E3133">
        <v>4.2799999999999998E-2</v>
      </c>
      <c r="F3133">
        <v>0.18559999999999999</v>
      </c>
    </row>
    <row r="3134" spans="1:6">
      <c r="A3134" t="s">
        <v>1090</v>
      </c>
      <c r="B3134" t="s">
        <v>4221</v>
      </c>
      <c r="C3134">
        <v>2.25</v>
      </c>
      <c r="D3134">
        <v>6.1000000000000004E-3</v>
      </c>
      <c r="E3134">
        <v>4.2799999999999998E-2</v>
      </c>
      <c r="F3134">
        <v>0.18559999999999999</v>
      </c>
    </row>
    <row r="3135" spans="1:6">
      <c r="A3135" t="s">
        <v>1090</v>
      </c>
      <c r="B3135" t="s">
        <v>4222</v>
      </c>
      <c r="C3135">
        <v>2.25</v>
      </c>
      <c r="D3135">
        <v>6.1000000000000004E-3</v>
      </c>
      <c r="E3135">
        <v>4.2799999999999998E-2</v>
      </c>
      <c r="F3135">
        <v>0.18559999999999999</v>
      </c>
    </row>
    <row r="3136" spans="1:6">
      <c r="A3136" t="s">
        <v>1090</v>
      </c>
      <c r="B3136" t="s">
        <v>4223</v>
      </c>
      <c r="C3136">
        <v>2.25</v>
      </c>
      <c r="D3136">
        <v>6.1000000000000004E-3</v>
      </c>
      <c r="E3136">
        <v>4.2799999999999998E-2</v>
      </c>
      <c r="F3136">
        <v>0.18559999999999999</v>
      </c>
    </row>
    <row r="3137" spans="1:6">
      <c r="A3137" t="s">
        <v>1090</v>
      </c>
      <c r="B3137" t="s">
        <v>4224</v>
      </c>
      <c r="C3137">
        <v>2.25</v>
      </c>
      <c r="D3137">
        <v>6.1000000000000004E-3</v>
      </c>
      <c r="E3137">
        <v>4.2799999999999998E-2</v>
      </c>
      <c r="F3137">
        <v>0.18559999999999999</v>
      </c>
    </row>
    <row r="3138" spans="1:6">
      <c r="A3138" t="s">
        <v>1090</v>
      </c>
      <c r="B3138" t="s">
        <v>4225</v>
      </c>
      <c r="C3138">
        <v>2.25</v>
      </c>
      <c r="D3138">
        <v>6.1000000000000004E-3</v>
      </c>
      <c r="E3138">
        <v>4.2799999999999998E-2</v>
      </c>
      <c r="F3138">
        <v>0.18559999999999999</v>
      </c>
    </row>
    <row r="3139" spans="1:6">
      <c r="A3139" t="s">
        <v>1090</v>
      </c>
      <c r="B3139" t="s">
        <v>4226</v>
      </c>
      <c r="C3139">
        <v>2.25</v>
      </c>
      <c r="D3139">
        <v>6.1000000000000004E-3</v>
      </c>
      <c r="E3139">
        <v>4.2799999999999998E-2</v>
      </c>
      <c r="F3139">
        <v>0.18559999999999999</v>
      </c>
    </row>
    <row r="3140" spans="1:6">
      <c r="A3140" t="s">
        <v>1090</v>
      </c>
      <c r="B3140" t="s">
        <v>4227</v>
      </c>
      <c r="C3140">
        <v>2.25</v>
      </c>
      <c r="D3140">
        <v>6.1000000000000004E-3</v>
      </c>
      <c r="E3140">
        <v>4.2799999999999998E-2</v>
      </c>
      <c r="F3140">
        <v>0.18559999999999999</v>
      </c>
    </row>
    <row r="3141" spans="1:6">
      <c r="A3141" t="s">
        <v>1090</v>
      </c>
      <c r="B3141" t="s">
        <v>4228</v>
      </c>
      <c r="C3141">
        <v>2.25</v>
      </c>
      <c r="D3141">
        <v>6.1000000000000004E-3</v>
      </c>
      <c r="E3141">
        <v>4.2799999999999998E-2</v>
      </c>
      <c r="F3141">
        <v>0.18559999999999999</v>
      </c>
    </row>
    <row r="3142" spans="1:6">
      <c r="A3142" t="s">
        <v>1090</v>
      </c>
      <c r="B3142" t="s">
        <v>4229</v>
      </c>
      <c r="C3142">
        <v>2.25</v>
      </c>
      <c r="D3142">
        <v>6.1000000000000004E-3</v>
      </c>
      <c r="E3142">
        <v>4.2799999999999998E-2</v>
      </c>
      <c r="F3142">
        <v>0.18559999999999999</v>
      </c>
    </row>
    <row r="3143" spans="1:6">
      <c r="A3143" t="s">
        <v>1090</v>
      </c>
      <c r="B3143" t="s">
        <v>4230</v>
      </c>
      <c r="C3143">
        <v>2.25</v>
      </c>
      <c r="D3143">
        <v>6.1000000000000004E-3</v>
      </c>
      <c r="E3143">
        <v>4.2799999999999998E-2</v>
      </c>
      <c r="F3143">
        <v>0.18559999999999999</v>
      </c>
    </row>
    <row r="3144" spans="1:6">
      <c r="A3144" t="s">
        <v>1090</v>
      </c>
      <c r="B3144" t="s">
        <v>4231</v>
      </c>
      <c r="C3144">
        <v>2.25</v>
      </c>
      <c r="D3144">
        <v>6.1000000000000004E-3</v>
      </c>
      <c r="E3144">
        <v>4.2799999999999998E-2</v>
      </c>
      <c r="F3144">
        <v>0.18559999999999999</v>
      </c>
    </row>
    <row r="3145" spans="1:6">
      <c r="A3145" t="s">
        <v>1090</v>
      </c>
      <c r="B3145" t="s">
        <v>4232</v>
      </c>
      <c r="C3145">
        <v>2.25</v>
      </c>
      <c r="D3145">
        <v>6.1000000000000004E-3</v>
      </c>
      <c r="E3145">
        <v>4.2799999999999998E-2</v>
      </c>
      <c r="F3145">
        <v>0.18559999999999999</v>
      </c>
    </row>
    <row r="3146" spans="1:6">
      <c r="A3146" t="s">
        <v>1090</v>
      </c>
      <c r="B3146" t="s">
        <v>4233</v>
      </c>
      <c r="C3146">
        <v>2.25</v>
      </c>
      <c r="D3146">
        <v>6.1000000000000004E-3</v>
      </c>
      <c r="E3146">
        <v>4.2799999999999998E-2</v>
      </c>
      <c r="F3146">
        <v>0.18559999999999999</v>
      </c>
    </row>
    <row r="3147" spans="1:6">
      <c r="A3147" t="s">
        <v>1090</v>
      </c>
      <c r="B3147" t="s">
        <v>4234</v>
      </c>
      <c r="C3147">
        <v>2.25</v>
      </c>
      <c r="D3147">
        <v>6.1000000000000004E-3</v>
      </c>
      <c r="E3147">
        <v>4.2799999999999998E-2</v>
      </c>
      <c r="F3147">
        <v>0.18559999999999999</v>
      </c>
    </row>
    <row r="3148" spans="1:6">
      <c r="A3148" t="s">
        <v>1090</v>
      </c>
      <c r="B3148" t="s">
        <v>4235</v>
      </c>
      <c r="C3148">
        <v>2.25</v>
      </c>
      <c r="D3148">
        <v>6.1000000000000004E-3</v>
      </c>
      <c r="E3148">
        <v>4.2799999999999998E-2</v>
      </c>
      <c r="F3148">
        <v>0.18559999999999999</v>
      </c>
    </row>
    <row r="3149" spans="1:6">
      <c r="A3149" t="s">
        <v>1090</v>
      </c>
      <c r="B3149" t="s">
        <v>4236</v>
      </c>
      <c r="C3149">
        <v>2.25</v>
      </c>
      <c r="D3149">
        <v>6.1000000000000004E-3</v>
      </c>
      <c r="E3149">
        <v>4.2799999999999998E-2</v>
      </c>
      <c r="F3149">
        <v>0.18559999999999999</v>
      </c>
    </row>
    <row r="3150" spans="1:6">
      <c r="A3150" t="s">
        <v>1090</v>
      </c>
      <c r="B3150" t="s">
        <v>4237</v>
      </c>
      <c r="C3150">
        <v>2.25</v>
      </c>
      <c r="D3150">
        <v>6.1000000000000004E-3</v>
      </c>
      <c r="E3150">
        <v>4.2799999999999998E-2</v>
      </c>
      <c r="F3150">
        <v>0.18559999999999999</v>
      </c>
    </row>
    <row r="3151" spans="1:6">
      <c r="A3151" t="s">
        <v>1090</v>
      </c>
      <c r="B3151" t="s">
        <v>4238</v>
      </c>
      <c r="C3151">
        <v>2.25</v>
      </c>
      <c r="D3151">
        <v>6.1000000000000004E-3</v>
      </c>
      <c r="E3151">
        <v>4.2799999999999998E-2</v>
      </c>
      <c r="F3151">
        <v>0.18559999999999999</v>
      </c>
    </row>
    <row r="3152" spans="1:6">
      <c r="A3152" t="s">
        <v>1090</v>
      </c>
      <c r="B3152" t="s">
        <v>4239</v>
      </c>
      <c r="C3152">
        <v>2.25</v>
      </c>
      <c r="D3152">
        <v>6.1000000000000004E-3</v>
      </c>
      <c r="E3152">
        <v>4.2799999999999998E-2</v>
      </c>
      <c r="F3152">
        <v>0.18559999999999999</v>
      </c>
    </row>
    <row r="3153" spans="1:6">
      <c r="A3153" t="s">
        <v>1090</v>
      </c>
      <c r="B3153" t="s">
        <v>4240</v>
      </c>
      <c r="C3153">
        <v>2.25</v>
      </c>
      <c r="D3153">
        <v>6.1000000000000004E-3</v>
      </c>
      <c r="E3153">
        <v>4.2799999999999998E-2</v>
      </c>
      <c r="F3153">
        <v>0.18559999999999999</v>
      </c>
    </row>
    <row r="3154" spans="1:6">
      <c r="A3154" t="s">
        <v>1090</v>
      </c>
      <c r="B3154" t="s">
        <v>4241</v>
      </c>
      <c r="C3154">
        <v>2.25</v>
      </c>
      <c r="D3154">
        <v>6.1000000000000004E-3</v>
      </c>
      <c r="E3154">
        <v>4.2799999999999998E-2</v>
      </c>
      <c r="F3154">
        <v>0.18559999999999999</v>
      </c>
    </row>
    <row r="3155" spans="1:6">
      <c r="A3155" t="s">
        <v>1090</v>
      </c>
      <c r="B3155" t="s">
        <v>4242</v>
      </c>
      <c r="C3155">
        <v>2.25</v>
      </c>
      <c r="D3155">
        <v>6.1000000000000004E-3</v>
      </c>
      <c r="E3155">
        <v>4.2799999999999998E-2</v>
      </c>
      <c r="F3155">
        <v>0.18559999999999999</v>
      </c>
    </row>
    <row r="3156" spans="1:6">
      <c r="A3156" t="s">
        <v>1090</v>
      </c>
      <c r="B3156" t="s">
        <v>4243</v>
      </c>
      <c r="C3156">
        <v>2.25</v>
      </c>
      <c r="D3156">
        <v>6.1000000000000004E-3</v>
      </c>
      <c r="E3156">
        <v>4.2799999999999998E-2</v>
      </c>
      <c r="F3156">
        <v>0.18559999999999999</v>
      </c>
    </row>
    <row r="3157" spans="1:6">
      <c r="A3157" t="s">
        <v>1090</v>
      </c>
      <c r="B3157" t="s">
        <v>4244</v>
      </c>
      <c r="C3157">
        <v>2.25</v>
      </c>
      <c r="D3157">
        <v>6.1000000000000004E-3</v>
      </c>
      <c r="E3157">
        <v>4.2799999999999998E-2</v>
      </c>
      <c r="F3157">
        <v>0.18559999999999999</v>
      </c>
    </row>
    <row r="3158" spans="1:6">
      <c r="A3158" t="s">
        <v>1090</v>
      </c>
      <c r="B3158" t="s">
        <v>4245</v>
      </c>
      <c r="C3158">
        <v>2.25</v>
      </c>
      <c r="D3158">
        <v>6.1000000000000004E-3</v>
      </c>
      <c r="E3158">
        <v>4.2799999999999998E-2</v>
      </c>
      <c r="F3158">
        <v>0.18559999999999999</v>
      </c>
    </row>
    <row r="3159" spans="1:6">
      <c r="A3159" t="s">
        <v>1090</v>
      </c>
      <c r="B3159" t="s">
        <v>4246</v>
      </c>
      <c r="C3159">
        <v>2.25</v>
      </c>
      <c r="D3159">
        <v>6.1000000000000004E-3</v>
      </c>
      <c r="E3159">
        <v>4.2799999999999998E-2</v>
      </c>
      <c r="F3159">
        <v>0.18559999999999999</v>
      </c>
    </row>
    <row r="3160" spans="1:6">
      <c r="A3160" t="s">
        <v>1090</v>
      </c>
      <c r="B3160" t="s">
        <v>4247</v>
      </c>
      <c r="C3160">
        <v>2.25</v>
      </c>
      <c r="D3160">
        <v>6.1000000000000004E-3</v>
      </c>
      <c r="E3160">
        <v>4.2799999999999998E-2</v>
      </c>
      <c r="F3160">
        <v>0.18559999999999999</v>
      </c>
    </row>
    <row r="3161" spans="1:6">
      <c r="A3161" t="s">
        <v>1090</v>
      </c>
      <c r="B3161" t="s">
        <v>4248</v>
      </c>
      <c r="C3161">
        <v>2.25</v>
      </c>
      <c r="D3161">
        <v>6.1000000000000004E-3</v>
      </c>
      <c r="E3161">
        <v>4.2799999999999998E-2</v>
      </c>
      <c r="F3161">
        <v>0.18559999999999999</v>
      </c>
    </row>
    <row r="3162" spans="1:6">
      <c r="A3162" t="s">
        <v>1090</v>
      </c>
      <c r="B3162" t="s">
        <v>4249</v>
      </c>
      <c r="C3162">
        <v>2.25</v>
      </c>
      <c r="D3162">
        <v>6.1000000000000004E-3</v>
      </c>
      <c r="E3162">
        <v>4.2799999999999998E-2</v>
      </c>
      <c r="F3162">
        <v>0.18559999999999999</v>
      </c>
    </row>
    <row r="3163" spans="1:6">
      <c r="A3163" t="s">
        <v>1090</v>
      </c>
      <c r="B3163" t="s">
        <v>4250</v>
      </c>
      <c r="C3163">
        <v>2.25</v>
      </c>
      <c r="D3163">
        <v>6.1000000000000004E-3</v>
      </c>
      <c r="E3163">
        <v>4.2799999999999998E-2</v>
      </c>
      <c r="F3163">
        <v>0.18559999999999999</v>
      </c>
    </row>
    <row r="3164" spans="1:6">
      <c r="A3164" t="s">
        <v>1090</v>
      </c>
      <c r="B3164" t="s">
        <v>4251</v>
      </c>
      <c r="C3164">
        <v>2.25</v>
      </c>
      <c r="D3164">
        <v>6.1000000000000004E-3</v>
      </c>
      <c r="E3164">
        <v>4.2799999999999998E-2</v>
      </c>
      <c r="F3164">
        <v>0.18559999999999999</v>
      </c>
    </row>
    <row r="3165" spans="1:6">
      <c r="A3165" t="s">
        <v>1090</v>
      </c>
      <c r="B3165" t="s">
        <v>4252</v>
      </c>
      <c r="C3165">
        <v>2.25</v>
      </c>
      <c r="D3165">
        <v>6.1000000000000004E-3</v>
      </c>
      <c r="E3165">
        <v>4.2799999999999998E-2</v>
      </c>
      <c r="F3165">
        <v>0.18559999999999999</v>
      </c>
    </row>
    <row r="3166" spans="1:6">
      <c r="A3166" t="s">
        <v>1090</v>
      </c>
      <c r="B3166" t="s">
        <v>4253</v>
      </c>
      <c r="C3166">
        <v>2.25</v>
      </c>
      <c r="D3166">
        <v>6.1000000000000004E-3</v>
      </c>
      <c r="E3166">
        <v>4.2799999999999998E-2</v>
      </c>
      <c r="F3166">
        <v>0.18559999999999999</v>
      </c>
    </row>
    <row r="3167" spans="1:6">
      <c r="A3167" t="s">
        <v>1090</v>
      </c>
      <c r="B3167" t="s">
        <v>4254</v>
      </c>
      <c r="C3167">
        <v>2.25</v>
      </c>
      <c r="D3167">
        <v>6.1000000000000004E-3</v>
      </c>
      <c r="E3167">
        <v>4.2799999999999998E-2</v>
      </c>
      <c r="F3167">
        <v>0.18559999999999999</v>
      </c>
    </row>
    <row r="3168" spans="1:6">
      <c r="A3168" t="s">
        <v>1090</v>
      </c>
      <c r="B3168" t="s">
        <v>4255</v>
      </c>
      <c r="C3168">
        <v>2.25</v>
      </c>
      <c r="D3168">
        <v>6.1000000000000004E-3</v>
      </c>
      <c r="E3168">
        <v>4.2799999999999998E-2</v>
      </c>
      <c r="F3168">
        <v>0.18559999999999999</v>
      </c>
    </row>
    <row r="3169" spans="1:6">
      <c r="A3169" t="s">
        <v>1090</v>
      </c>
      <c r="B3169" t="s">
        <v>4256</v>
      </c>
      <c r="C3169">
        <v>2.25</v>
      </c>
      <c r="D3169">
        <v>6.1000000000000004E-3</v>
      </c>
      <c r="E3169">
        <v>4.2799999999999998E-2</v>
      </c>
      <c r="F3169">
        <v>0.18559999999999999</v>
      </c>
    </row>
    <row r="3170" spans="1:6">
      <c r="A3170" t="s">
        <v>1090</v>
      </c>
      <c r="B3170" t="s">
        <v>4257</v>
      </c>
      <c r="C3170">
        <v>2.25</v>
      </c>
      <c r="D3170">
        <v>6.1000000000000004E-3</v>
      </c>
      <c r="E3170">
        <v>4.2799999999999998E-2</v>
      </c>
      <c r="F3170">
        <v>0.18559999999999999</v>
      </c>
    </row>
    <row r="3171" spans="1:6">
      <c r="A3171" t="s">
        <v>1090</v>
      </c>
      <c r="B3171" t="s">
        <v>4258</v>
      </c>
      <c r="C3171">
        <v>2.25</v>
      </c>
      <c r="D3171">
        <v>6.1000000000000004E-3</v>
      </c>
      <c r="E3171">
        <v>4.2799999999999998E-2</v>
      </c>
      <c r="F3171">
        <v>0.18559999999999999</v>
      </c>
    </row>
    <row r="3172" spans="1:6">
      <c r="A3172" t="s">
        <v>1090</v>
      </c>
      <c r="B3172" t="s">
        <v>4259</v>
      </c>
      <c r="C3172">
        <v>2.25</v>
      </c>
      <c r="D3172">
        <v>6.1000000000000004E-3</v>
      </c>
      <c r="E3172">
        <v>4.2799999999999998E-2</v>
      </c>
      <c r="F3172">
        <v>0.18559999999999999</v>
      </c>
    </row>
    <row r="3173" spans="1:6">
      <c r="A3173" t="s">
        <v>1090</v>
      </c>
      <c r="B3173" t="s">
        <v>4260</v>
      </c>
      <c r="C3173">
        <v>2.25</v>
      </c>
      <c r="D3173">
        <v>6.1000000000000004E-3</v>
      </c>
      <c r="E3173">
        <v>4.2799999999999998E-2</v>
      </c>
      <c r="F3173">
        <v>0.18559999999999999</v>
      </c>
    </row>
    <row r="3174" spans="1:6">
      <c r="A3174" t="s">
        <v>1090</v>
      </c>
      <c r="B3174" t="s">
        <v>4261</v>
      </c>
      <c r="C3174">
        <v>2.25</v>
      </c>
      <c r="D3174">
        <v>6.1000000000000004E-3</v>
      </c>
      <c r="E3174">
        <v>4.2799999999999998E-2</v>
      </c>
      <c r="F3174">
        <v>0.18559999999999999</v>
      </c>
    </row>
    <row r="3175" spans="1:6">
      <c r="A3175" t="s">
        <v>1090</v>
      </c>
      <c r="B3175" t="s">
        <v>4262</v>
      </c>
      <c r="C3175">
        <v>2.25</v>
      </c>
      <c r="D3175">
        <v>6.1000000000000004E-3</v>
      </c>
      <c r="E3175">
        <v>4.2799999999999998E-2</v>
      </c>
      <c r="F3175">
        <v>0.18559999999999999</v>
      </c>
    </row>
    <row r="3176" spans="1:6">
      <c r="A3176" t="s">
        <v>1090</v>
      </c>
      <c r="B3176" t="s">
        <v>4263</v>
      </c>
      <c r="C3176">
        <v>2.25</v>
      </c>
      <c r="D3176">
        <v>6.1000000000000004E-3</v>
      </c>
      <c r="E3176">
        <v>4.2799999999999998E-2</v>
      </c>
      <c r="F3176">
        <v>0.18559999999999999</v>
      </c>
    </row>
    <row r="3177" spans="1:6">
      <c r="A3177" t="s">
        <v>1090</v>
      </c>
      <c r="B3177" t="s">
        <v>4264</v>
      </c>
      <c r="C3177">
        <v>2.25</v>
      </c>
      <c r="D3177">
        <v>6.1000000000000004E-3</v>
      </c>
      <c r="E3177">
        <v>4.2799999999999998E-2</v>
      </c>
      <c r="F3177">
        <v>0.18559999999999999</v>
      </c>
    </row>
    <row r="3178" spans="1:6">
      <c r="A3178" t="s">
        <v>1090</v>
      </c>
      <c r="B3178" t="s">
        <v>4265</v>
      </c>
      <c r="C3178">
        <v>2.25</v>
      </c>
      <c r="D3178">
        <v>6.1000000000000004E-3</v>
      </c>
      <c r="E3178">
        <v>4.2799999999999998E-2</v>
      </c>
      <c r="F3178">
        <v>0.18559999999999999</v>
      </c>
    </row>
    <row r="3179" spans="1:6">
      <c r="A3179" t="s">
        <v>1090</v>
      </c>
      <c r="B3179" t="s">
        <v>4266</v>
      </c>
      <c r="C3179">
        <v>2.25</v>
      </c>
      <c r="D3179">
        <v>6.1000000000000004E-3</v>
      </c>
      <c r="E3179">
        <v>4.2799999999999998E-2</v>
      </c>
      <c r="F3179">
        <v>0.18559999999999999</v>
      </c>
    </row>
    <row r="3180" spans="1:6">
      <c r="A3180" t="s">
        <v>1090</v>
      </c>
      <c r="B3180" t="s">
        <v>4267</v>
      </c>
      <c r="C3180">
        <v>2.25</v>
      </c>
      <c r="D3180">
        <v>6.1000000000000004E-3</v>
      </c>
      <c r="E3180">
        <v>4.2799999999999998E-2</v>
      </c>
      <c r="F3180">
        <v>0.18559999999999999</v>
      </c>
    </row>
    <row r="3181" spans="1:6">
      <c r="A3181" t="s">
        <v>1090</v>
      </c>
      <c r="B3181" t="s">
        <v>4268</v>
      </c>
      <c r="C3181">
        <v>2.25</v>
      </c>
      <c r="D3181">
        <v>6.1000000000000004E-3</v>
      </c>
      <c r="E3181">
        <v>4.2799999999999998E-2</v>
      </c>
      <c r="F3181">
        <v>0.18559999999999999</v>
      </c>
    </row>
    <row r="3182" spans="1:6">
      <c r="A3182" t="s">
        <v>1090</v>
      </c>
      <c r="B3182" t="s">
        <v>4269</v>
      </c>
      <c r="C3182">
        <v>2.25</v>
      </c>
      <c r="D3182">
        <v>6.1000000000000004E-3</v>
      </c>
      <c r="E3182">
        <v>4.2799999999999998E-2</v>
      </c>
      <c r="F3182">
        <v>0.18559999999999999</v>
      </c>
    </row>
    <row r="3183" spans="1:6">
      <c r="A3183" t="s">
        <v>1090</v>
      </c>
      <c r="B3183" t="s">
        <v>4270</v>
      </c>
      <c r="C3183">
        <v>2.25</v>
      </c>
      <c r="D3183">
        <v>6.1000000000000004E-3</v>
      </c>
      <c r="E3183">
        <v>4.2799999999999998E-2</v>
      </c>
      <c r="F3183">
        <v>0.18559999999999999</v>
      </c>
    </row>
    <row r="3184" spans="1:6">
      <c r="A3184" t="s">
        <v>1090</v>
      </c>
      <c r="B3184" t="s">
        <v>4271</v>
      </c>
      <c r="C3184">
        <v>2.25</v>
      </c>
      <c r="D3184">
        <v>6.1000000000000004E-3</v>
      </c>
      <c r="E3184">
        <v>4.2799999999999998E-2</v>
      </c>
      <c r="F3184">
        <v>0.18559999999999999</v>
      </c>
    </row>
    <row r="3185" spans="1:6">
      <c r="A3185" t="s">
        <v>1090</v>
      </c>
      <c r="B3185" t="s">
        <v>4272</v>
      </c>
      <c r="C3185">
        <v>2.25</v>
      </c>
      <c r="D3185">
        <v>6.1000000000000004E-3</v>
      </c>
      <c r="E3185">
        <v>4.2799999999999998E-2</v>
      </c>
      <c r="F3185">
        <v>0.18559999999999999</v>
      </c>
    </row>
    <row r="3186" spans="1:6">
      <c r="A3186" t="s">
        <v>1090</v>
      </c>
      <c r="B3186" t="s">
        <v>4273</v>
      </c>
      <c r="C3186">
        <v>2.25</v>
      </c>
      <c r="D3186">
        <v>6.1000000000000004E-3</v>
      </c>
      <c r="E3186">
        <v>4.2799999999999998E-2</v>
      </c>
      <c r="F3186">
        <v>0.18559999999999999</v>
      </c>
    </row>
    <row r="3187" spans="1:6">
      <c r="A3187" t="s">
        <v>1090</v>
      </c>
      <c r="B3187" t="s">
        <v>4274</v>
      </c>
      <c r="C3187">
        <v>2.25</v>
      </c>
      <c r="D3187">
        <v>6.1000000000000004E-3</v>
      </c>
      <c r="E3187">
        <v>4.2799999999999998E-2</v>
      </c>
      <c r="F3187">
        <v>0.18559999999999999</v>
      </c>
    </row>
    <row r="3188" spans="1:6">
      <c r="A3188" t="s">
        <v>1090</v>
      </c>
      <c r="B3188" t="s">
        <v>4275</v>
      </c>
      <c r="C3188">
        <v>2.25</v>
      </c>
      <c r="D3188">
        <v>6.1000000000000004E-3</v>
      </c>
      <c r="E3188">
        <v>4.2799999999999998E-2</v>
      </c>
      <c r="F3188">
        <v>0.18559999999999999</v>
      </c>
    </row>
    <row r="3189" spans="1:6">
      <c r="A3189" t="s">
        <v>1090</v>
      </c>
      <c r="B3189" t="s">
        <v>4276</v>
      </c>
      <c r="C3189">
        <v>2.25</v>
      </c>
      <c r="D3189">
        <v>6.1000000000000004E-3</v>
      </c>
      <c r="E3189">
        <v>4.2799999999999998E-2</v>
      </c>
      <c r="F3189">
        <v>0.18559999999999999</v>
      </c>
    </row>
    <row r="3190" spans="1:6">
      <c r="A3190" t="s">
        <v>1090</v>
      </c>
      <c r="B3190" t="s">
        <v>4277</v>
      </c>
      <c r="C3190">
        <v>2.25</v>
      </c>
      <c r="D3190">
        <v>6.1000000000000004E-3</v>
      </c>
      <c r="E3190">
        <v>4.2799999999999998E-2</v>
      </c>
      <c r="F3190">
        <v>0.18559999999999999</v>
      </c>
    </row>
    <row r="3191" spans="1:6">
      <c r="A3191" t="s">
        <v>1090</v>
      </c>
      <c r="B3191" t="s">
        <v>4278</v>
      </c>
      <c r="C3191">
        <v>2.25</v>
      </c>
      <c r="D3191">
        <v>6.1000000000000004E-3</v>
      </c>
      <c r="E3191">
        <v>4.2799999999999998E-2</v>
      </c>
      <c r="F3191">
        <v>0.18559999999999999</v>
      </c>
    </row>
    <row r="3192" spans="1:6">
      <c r="A3192" t="s">
        <v>1090</v>
      </c>
      <c r="B3192" t="s">
        <v>4279</v>
      </c>
      <c r="C3192">
        <v>2.25</v>
      </c>
      <c r="D3192">
        <v>6.1000000000000004E-3</v>
      </c>
      <c r="E3192">
        <v>4.2799999999999998E-2</v>
      </c>
      <c r="F3192">
        <v>0.18559999999999999</v>
      </c>
    </row>
    <row r="3193" spans="1:6">
      <c r="A3193" t="s">
        <v>1090</v>
      </c>
      <c r="B3193" t="s">
        <v>4280</v>
      </c>
      <c r="C3193">
        <v>2.25</v>
      </c>
      <c r="D3193">
        <v>6.1000000000000004E-3</v>
      </c>
      <c r="E3193">
        <v>4.2799999999999998E-2</v>
      </c>
      <c r="F3193">
        <v>0.18559999999999999</v>
      </c>
    </row>
    <row r="3194" spans="1:6">
      <c r="A3194" t="s">
        <v>1090</v>
      </c>
      <c r="B3194" t="s">
        <v>4281</v>
      </c>
      <c r="C3194">
        <v>2.25</v>
      </c>
      <c r="D3194">
        <v>6.1000000000000004E-3</v>
      </c>
      <c r="E3194">
        <v>4.2799999999999998E-2</v>
      </c>
      <c r="F3194">
        <v>0.18559999999999999</v>
      </c>
    </row>
    <row r="3195" spans="1:6">
      <c r="A3195" t="s">
        <v>1090</v>
      </c>
      <c r="B3195" t="s">
        <v>4282</v>
      </c>
      <c r="C3195">
        <v>2.25</v>
      </c>
      <c r="D3195">
        <v>6.1000000000000004E-3</v>
      </c>
      <c r="E3195">
        <v>4.2799999999999998E-2</v>
      </c>
      <c r="F3195">
        <v>0.18559999999999999</v>
      </c>
    </row>
    <row r="3196" spans="1:6">
      <c r="A3196" t="s">
        <v>1090</v>
      </c>
      <c r="B3196" t="s">
        <v>4283</v>
      </c>
      <c r="C3196">
        <v>2.25</v>
      </c>
      <c r="D3196">
        <v>6.1000000000000004E-3</v>
      </c>
      <c r="E3196">
        <v>4.2799999999999998E-2</v>
      </c>
      <c r="F3196">
        <v>0.18559999999999999</v>
      </c>
    </row>
    <row r="3197" spans="1:6">
      <c r="A3197" t="s">
        <v>1090</v>
      </c>
      <c r="B3197" t="s">
        <v>4284</v>
      </c>
      <c r="C3197">
        <v>2.25</v>
      </c>
      <c r="D3197">
        <v>6.1000000000000004E-3</v>
      </c>
      <c r="E3197">
        <v>4.2799999999999998E-2</v>
      </c>
      <c r="F3197">
        <v>0.18559999999999999</v>
      </c>
    </row>
    <row r="3198" spans="1:6">
      <c r="A3198" t="s">
        <v>1090</v>
      </c>
      <c r="B3198" t="s">
        <v>4285</v>
      </c>
      <c r="C3198">
        <v>2.25</v>
      </c>
      <c r="D3198">
        <v>6.1000000000000004E-3</v>
      </c>
      <c r="E3198">
        <v>4.2799999999999998E-2</v>
      </c>
      <c r="F3198">
        <v>0.18559999999999999</v>
      </c>
    </row>
    <row r="3199" spans="1:6">
      <c r="A3199" t="s">
        <v>1090</v>
      </c>
      <c r="B3199" t="s">
        <v>4286</v>
      </c>
      <c r="C3199">
        <v>2.25</v>
      </c>
      <c r="D3199">
        <v>6.1000000000000004E-3</v>
      </c>
      <c r="E3199">
        <v>4.2799999999999998E-2</v>
      </c>
      <c r="F3199">
        <v>0.18559999999999999</v>
      </c>
    </row>
    <row r="3200" spans="1:6">
      <c r="A3200" t="s">
        <v>1090</v>
      </c>
      <c r="B3200" t="s">
        <v>4287</v>
      </c>
      <c r="C3200">
        <v>2.25</v>
      </c>
      <c r="D3200">
        <v>6.1000000000000004E-3</v>
      </c>
      <c r="E3200">
        <v>4.2799999999999998E-2</v>
      </c>
      <c r="F3200">
        <v>0.18559999999999999</v>
      </c>
    </row>
    <row r="3201" spans="1:6">
      <c r="A3201" t="s">
        <v>1090</v>
      </c>
      <c r="B3201" t="s">
        <v>4288</v>
      </c>
      <c r="C3201">
        <v>2.25</v>
      </c>
      <c r="D3201">
        <v>6.1000000000000004E-3</v>
      </c>
      <c r="E3201">
        <v>4.2799999999999998E-2</v>
      </c>
      <c r="F3201">
        <v>0.18559999999999999</v>
      </c>
    </row>
    <row r="3202" spans="1:6">
      <c r="A3202" t="s">
        <v>1090</v>
      </c>
      <c r="B3202" t="s">
        <v>4289</v>
      </c>
      <c r="C3202">
        <v>2.25</v>
      </c>
      <c r="D3202">
        <v>6.1000000000000004E-3</v>
      </c>
      <c r="E3202">
        <v>4.2799999999999998E-2</v>
      </c>
      <c r="F3202">
        <v>0.18559999999999999</v>
      </c>
    </row>
    <row r="3203" spans="1:6">
      <c r="A3203" t="s">
        <v>1090</v>
      </c>
      <c r="B3203" t="s">
        <v>4290</v>
      </c>
      <c r="C3203">
        <v>2.25</v>
      </c>
      <c r="D3203">
        <v>6.1000000000000004E-3</v>
      </c>
      <c r="E3203">
        <v>4.2799999999999998E-2</v>
      </c>
      <c r="F3203">
        <v>0.18559999999999999</v>
      </c>
    </row>
    <row r="3204" spans="1:6">
      <c r="A3204" t="s">
        <v>1090</v>
      </c>
      <c r="B3204" t="s">
        <v>4291</v>
      </c>
      <c r="C3204">
        <v>2.25</v>
      </c>
      <c r="D3204">
        <v>6.1000000000000004E-3</v>
      </c>
      <c r="E3204">
        <v>4.2799999999999998E-2</v>
      </c>
      <c r="F3204">
        <v>0.18559999999999999</v>
      </c>
    </row>
    <row r="3205" spans="1:6">
      <c r="A3205" t="s">
        <v>1090</v>
      </c>
      <c r="B3205" t="s">
        <v>4292</v>
      </c>
      <c r="C3205">
        <v>2.25</v>
      </c>
      <c r="D3205">
        <v>6.1000000000000004E-3</v>
      </c>
      <c r="E3205">
        <v>4.2799999999999998E-2</v>
      </c>
      <c r="F3205">
        <v>0.18559999999999999</v>
      </c>
    </row>
    <row r="3206" spans="1:6">
      <c r="A3206" t="s">
        <v>1090</v>
      </c>
      <c r="B3206" t="s">
        <v>4293</v>
      </c>
      <c r="C3206">
        <v>2.25</v>
      </c>
      <c r="D3206">
        <v>6.1000000000000004E-3</v>
      </c>
      <c r="E3206">
        <v>4.2799999999999998E-2</v>
      </c>
      <c r="F3206">
        <v>0.18559999999999999</v>
      </c>
    </row>
    <row r="3207" spans="1:6">
      <c r="A3207" t="s">
        <v>1090</v>
      </c>
      <c r="B3207" t="s">
        <v>4294</v>
      </c>
      <c r="C3207">
        <v>2.25</v>
      </c>
      <c r="D3207">
        <v>6.1000000000000004E-3</v>
      </c>
      <c r="E3207">
        <v>4.2799999999999998E-2</v>
      </c>
      <c r="F3207">
        <v>0.18559999999999999</v>
      </c>
    </row>
    <row r="3208" spans="1:6">
      <c r="A3208" t="s">
        <v>1090</v>
      </c>
      <c r="B3208" t="s">
        <v>4295</v>
      </c>
      <c r="C3208">
        <v>2.25</v>
      </c>
      <c r="D3208">
        <v>6.1000000000000004E-3</v>
      </c>
      <c r="E3208">
        <v>4.2799999999999998E-2</v>
      </c>
      <c r="F3208">
        <v>0.18559999999999999</v>
      </c>
    </row>
    <row r="3209" spans="1:6">
      <c r="A3209" t="s">
        <v>1090</v>
      </c>
      <c r="B3209" t="s">
        <v>4296</v>
      </c>
      <c r="C3209">
        <v>2.25</v>
      </c>
      <c r="D3209">
        <v>6.1000000000000004E-3</v>
      </c>
      <c r="E3209">
        <v>4.2799999999999998E-2</v>
      </c>
      <c r="F3209">
        <v>0.18559999999999999</v>
      </c>
    </row>
    <row r="3210" spans="1:6">
      <c r="A3210" t="s">
        <v>1090</v>
      </c>
      <c r="B3210" t="s">
        <v>4297</v>
      </c>
      <c r="C3210">
        <v>2.25</v>
      </c>
      <c r="D3210">
        <v>6.1000000000000004E-3</v>
      </c>
      <c r="E3210">
        <v>4.2799999999999998E-2</v>
      </c>
      <c r="F3210">
        <v>0.18559999999999999</v>
      </c>
    </row>
    <row r="3211" spans="1:6">
      <c r="A3211" t="s">
        <v>1090</v>
      </c>
      <c r="B3211" t="s">
        <v>4298</v>
      </c>
      <c r="C3211">
        <v>2.25</v>
      </c>
      <c r="D3211">
        <v>6.1000000000000004E-3</v>
      </c>
      <c r="E3211">
        <v>4.2799999999999998E-2</v>
      </c>
      <c r="F3211">
        <v>0.18559999999999999</v>
      </c>
    </row>
    <row r="3212" spans="1:6">
      <c r="A3212" t="s">
        <v>1090</v>
      </c>
      <c r="B3212" t="s">
        <v>4299</v>
      </c>
      <c r="C3212">
        <v>2.25</v>
      </c>
      <c r="D3212">
        <v>6.1000000000000004E-3</v>
      </c>
      <c r="E3212">
        <v>4.2799999999999998E-2</v>
      </c>
      <c r="F3212">
        <v>0.18559999999999999</v>
      </c>
    </row>
    <row r="3213" spans="1:6">
      <c r="A3213" t="s">
        <v>1090</v>
      </c>
      <c r="B3213" t="s">
        <v>4300</v>
      </c>
      <c r="C3213">
        <v>2.25</v>
      </c>
      <c r="D3213">
        <v>6.1000000000000004E-3</v>
      </c>
      <c r="E3213">
        <v>4.2799999999999998E-2</v>
      </c>
      <c r="F3213">
        <v>0.18559999999999999</v>
      </c>
    </row>
    <row r="3214" spans="1:6">
      <c r="A3214" t="s">
        <v>1090</v>
      </c>
      <c r="B3214" t="s">
        <v>4301</v>
      </c>
      <c r="C3214">
        <v>2.25</v>
      </c>
      <c r="D3214">
        <v>6.1000000000000004E-3</v>
      </c>
      <c r="E3214">
        <v>4.2799999999999998E-2</v>
      </c>
      <c r="F3214">
        <v>0.18559999999999999</v>
      </c>
    </row>
    <row r="3215" spans="1:6">
      <c r="A3215" t="s">
        <v>1090</v>
      </c>
      <c r="B3215" t="s">
        <v>4302</v>
      </c>
      <c r="C3215">
        <v>2.25</v>
      </c>
      <c r="D3215">
        <v>6.1000000000000004E-3</v>
      </c>
      <c r="E3215">
        <v>4.2799999999999998E-2</v>
      </c>
      <c r="F3215">
        <v>0.18559999999999999</v>
      </c>
    </row>
    <row r="3216" spans="1:6">
      <c r="A3216" t="s">
        <v>1090</v>
      </c>
      <c r="B3216" t="s">
        <v>4303</v>
      </c>
      <c r="C3216">
        <v>2.25</v>
      </c>
      <c r="D3216">
        <v>6.1000000000000004E-3</v>
      </c>
      <c r="E3216">
        <v>4.2799999999999998E-2</v>
      </c>
      <c r="F3216">
        <v>0.18559999999999999</v>
      </c>
    </row>
    <row r="3217" spans="1:6">
      <c r="A3217" t="s">
        <v>1090</v>
      </c>
      <c r="B3217" t="s">
        <v>4304</v>
      </c>
      <c r="C3217">
        <v>2.25</v>
      </c>
      <c r="D3217">
        <v>6.1000000000000004E-3</v>
      </c>
      <c r="E3217">
        <v>4.2799999999999998E-2</v>
      </c>
      <c r="F3217">
        <v>0.18559999999999999</v>
      </c>
    </row>
    <row r="3218" spans="1:6">
      <c r="A3218" t="s">
        <v>1090</v>
      </c>
      <c r="B3218" t="s">
        <v>4305</v>
      </c>
      <c r="C3218">
        <v>2.25</v>
      </c>
      <c r="D3218">
        <v>6.1000000000000004E-3</v>
      </c>
      <c r="E3218">
        <v>4.2799999999999998E-2</v>
      </c>
      <c r="F3218">
        <v>0.18559999999999999</v>
      </c>
    </row>
    <row r="3219" spans="1:6">
      <c r="A3219" t="s">
        <v>1090</v>
      </c>
      <c r="B3219" t="s">
        <v>4306</v>
      </c>
      <c r="C3219">
        <v>2.25</v>
      </c>
      <c r="D3219">
        <v>6.1000000000000004E-3</v>
      </c>
      <c r="E3219">
        <v>4.2799999999999998E-2</v>
      </c>
      <c r="F3219">
        <v>0.18559999999999999</v>
      </c>
    </row>
    <row r="3220" spans="1:6">
      <c r="A3220" t="s">
        <v>1090</v>
      </c>
      <c r="B3220" t="s">
        <v>4307</v>
      </c>
      <c r="C3220">
        <v>2.25</v>
      </c>
      <c r="D3220">
        <v>6.1000000000000004E-3</v>
      </c>
      <c r="E3220">
        <v>4.2799999999999998E-2</v>
      </c>
      <c r="F3220">
        <v>0.18559999999999999</v>
      </c>
    </row>
    <row r="3221" spans="1:6">
      <c r="A3221" t="s">
        <v>1090</v>
      </c>
      <c r="B3221" t="s">
        <v>4308</v>
      </c>
      <c r="C3221">
        <v>2.25</v>
      </c>
      <c r="D3221">
        <v>6.1000000000000004E-3</v>
      </c>
      <c r="E3221">
        <v>4.2799999999999998E-2</v>
      </c>
      <c r="F3221">
        <v>0.18559999999999999</v>
      </c>
    </row>
    <row r="3222" spans="1:6">
      <c r="A3222" t="s">
        <v>1090</v>
      </c>
      <c r="B3222" t="s">
        <v>4309</v>
      </c>
      <c r="C3222">
        <v>2.25</v>
      </c>
      <c r="D3222">
        <v>6.1000000000000004E-3</v>
      </c>
      <c r="E3222">
        <v>4.2799999999999998E-2</v>
      </c>
      <c r="F3222">
        <v>0.18559999999999999</v>
      </c>
    </row>
    <row r="3223" spans="1:6">
      <c r="A3223" t="s">
        <v>1090</v>
      </c>
      <c r="B3223" t="s">
        <v>4310</v>
      </c>
      <c r="C3223">
        <v>2.25</v>
      </c>
      <c r="D3223">
        <v>6.1000000000000004E-3</v>
      </c>
      <c r="E3223">
        <v>4.2799999999999998E-2</v>
      </c>
      <c r="F3223">
        <v>0.18559999999999999</v>
      </c>
    </row>
    <row r="3224" spans="1:6">
      <c r="A3224" t="s">
        <v>1090</v>
      </c>
      <c r="B3224" t="s">
        <v>4311</v>
      </c>
      <c r="C3224">
        <v>2.25</v>
      </c>
      <c r="D3224">
        <v>6.1000000000000004E-3</v>
      </c>
      <c r="E3224">
        <v>4.2799999999999998E-2</v>
      </c>
      <c r="F3224">
        <v>0.18559999999999999</v>
      </c>
    </row>
    <row r="3225" spans="1:6">
      <c r="A3225" t="s">
        <v>1090</v>
      </c>
      <c r="B3225" t="s">
        <v>4312</v>
      </c>
      <c r="C3225">
        <v>2.25</v>
      </c>
      <c r="D3225">
        <v>6.1000000000000004E-3</v>
      </c>
      <c r="E3225">
        <v>4.2799999999999998E-2</v>
      </c>
      <c r="F3225">
        <v>0.18559999999999999</v>
      </c>
    </row>
    <row r="3226" spans="1:6">
      <c r="A3226" t="s">
        <v>1090</v>
      </c>
      <c r="B3226" t="s">
        <v>4313</v>
      </c>
      <c r="C3226">
        <v>2.25</v>
      </c>
      <c r="D3226">
        <v>6.1000000000000004E-3</v>
      </c>
      <c r="E3226">
        <v>4.2799999999999998E-2</v>
      </c>
      <c r="F3226">
        <v>0.18559999999999999</v>
      </c>
    </row>
    <row r="3227" spans="1:6">
      <c r="A3227" t="s">
        <v>1090</v>
      </c>
      <c r="B3227" t="s">
        <v>4314</v>
      </c>
      <c r="C3227">
        <v>2.25</v>
      </c>
      <c r="D3227">
        <v>6.1000000000000004E-3</v>
      </c>
      <c r="E3227">
        <v>4.2799999999999998E-2</v>
      </c>
      <c r="F3227">
        <v>0.18559999999999999</v>
      </c>
    </row>
    <row r="3228" spans="1:6">
      <c r="A3228" t="s">
        <v>1090</v>
      </c>
      <c r="B3228" t="s">
        <v>4315</v>
      </c>
      <c r="C3228">
        <v>2.25</v>
      </c>
      <c r="D3228">
        <v>6.1000000000000004E-3</v>
      </c>
      <c r="E3228">
        <v>4.2799999999999998E-2</v>
      </c>
      <c r="F3228">
        <v>0.18559999999999999</v>
      </c>
    </row>
    <row r="3229" spans="1:6">
      <c r="A3229" t="s">
        <v>1090</v>
      </c>
      <c r="B3229" t="s">
        <v>4316</v>
      </c>
      <c r="C3229">
        <v>2.25</v>
      </c>
      <c r="D3229">
        <v>6.1000000000000004E-3</v>
      </c>
      <c r="E3229">
        <v>4.2799999999999998E-2</v>
      </c>
      <c r="F3229">
        <v>0.18559999999999999</v>
      </c>
    </row>
    <row r="3230" spans="1:6">
      <c r="A3230" t="s">
        <v>1090</v>
      </c>
      <c r="B3230" t="s">
        <v>4317</v>
      </c>
      <c r="C3230">
        <v>2.25</v>
      </c>
      <c r="D3230">
        <v>6.1000000000000004E-3</v>
      </c>
      <c r="E3230">
        <v>4.2799999999999998E-2</v>
      </c>
      <c r="F3230">
        <v>0.18559999999999999</v>
      </c>
    </row>
    <row r="3231" spans="1:6">
      <c r="A3231" t="s">
        <v>1090</v>
      </c>
      <c r="B3231" t="s">
        <v>4318</v>
      </c>
      <c r="C3231">
        <v>2.25</v>
      </c>
      <c r="D3231">
        <v>6.1000000000000004E-3</v>
      </c>
      <c r="E3231">
        <v>4.2799999999999998E-2</v>
      </c>
      <c r="F3231">
        <v>0.18559999999999999</v>
      </c>
    </row>
    <row r="3232" spans="1:6">
      <c r="A3232" t="s">
        <v>1090</v>
      </c>
      <c r="B3232" t="s">
        <v>4319</v>
      </c>
      <c r="C3232">
        <v>2.25</v>
      </c>
      <c r="D3232">
        <v>6.1000000000000004E-3</v>
      </c>
      <c r="E3232">
        <v>4.2799999999999998E-2</v>
      </c>
      <c r="F3232">
        <v>0.18559999999999999</v>
      </c>
    </row>
    <row r="3233" spans="1:6">
      <c r="A3233" t="s">
        <v>1090</v>
      </c>
      <c r="B3233" t="s">
        <v>4320</v>
      </c>
      <c r="C3233">
        <v>2.25</v>
      </c>
      <c r="D3233">
        <v>6.1000000000000004E-3</v>
      </c>
      <c r="E3233">
        <v>4.2799999999999998E-2</v>
      </c>
      <c r="F3233">
        <v>0.18559999999999999</v>
      </c>
    </row>
    <row r="3234" spans="1:6">
      <c r="A3234" t="s">
        <v>1090</v>
      </c>
      <c r="B3234" t="s">
        <v>4321</v>
      </c>
      <c r="C3234">
        <v>2.25</v>
      </c>
      <c r="D3234">
        <v>6.1000000000000004E-3</v>
      </c>
      <c r="E3234">
        <v>4.2799999999999998E-2</v>
      </c>
      <c r="F3234">
        <v>0.18559999999999999</v>
      </c>
    </row>
    <row r="3235" spans="1:6">
      <c r="A3235" t="s">
        <v>1090</v>
      </c>
      <c r="B3235" t="s">
        <v>4322</v>
      </c>
      <c r="C3235">
        <v>2.25</v>
      </c>
      <c r="D3235">
        <v>6.1000000000000004E-3</v>
      </c>
      <c r="E3235">
        <v>4.2799999999999998E-2</v>
      </c>
      <c r="F3235">
        <v>0.18559999999999999</v>
      </c>
    </row>
    <row r="3236" spans="1:6">
      <c r="A3236" t="s">
        <v>1090</v>
      </c>
      <c r="B3236" t="s">
        <v>4323</v>
      </c>
      <c r="C3236">
        <v>2.25</v>
      </c>
      <c r="D3236">
        <v>6.1000000000000004E-3</v>
      </c>
      <c r="E3236">
        <v>4.2799999999999998E-2</v>
      </c>
      <c r="F3236">
        <v>0.18559999999999999</v>
      </c>
    </row>
    <row r="3237" spans="1:6">
      <c r="A3237" t="s">
        <v>1090</v>
      </c>
      <c r="B3237" t="s">
        <v>4324</v>
      </c>
      <c r="C3237">
        <v>2.25</v>
      </c>
      <c r="D3237">
        <v>6.1000000000000004E-3</v>
      </c>
      <c r="E3237">
        <v>4.2799999999999998E-2</v>
      </c>
      <c r="F3237">
        <v>0.18559999999999999</v>
      </c>
    </row>
    <row r="3238" spans="1:6">
      <c r="A3238" t="s">
        <v>1090</v>
      </c>
      <c r="B3238" t="s">
        <v>4325</v>
      </c>
      <c r="C3238">
        <v>2.25</v>
      </c>
      <c r="D3238">
        <v>6.1000000000000004E-3</v>
      </c>
      <c r="E3238">
        <v>4.2799999999999998E-2</v>
      </c>
      <c r="F3238">
        <v>0.18559999999999999</v>
      </c>
    </row>
    <row r="3239" spans="1:6">
      <c r="A3239" t="s">
        <v>1090</v>
      </c>
      <c r="B3239" t="s">
        <v>4326</v>
      </c>
      <c r="C3239">
        <v>2.25</v>
      </c>
      <c r="D3239">
        <v>6.1000000000000004E-3</v>
      </c>
      <c r="E3239">
        <v>4.2799999999999998E-2</v>
      </c>
      <c r="F3239">
        <v>0.18559999999999999</v>
      </c>
    </row>
    <row r="3240" spans="1:6">
      <c r="A3240" t="s">
        <v>1090</v>
      </c>
      <c r="B3240" t="s">
        <v>4327</v>
      </c>
      <c r="C3240">
        <v>2.25</v>
      </c>
      <c r="D3240">
        <v>6.1000000000000004E-3</v>
      </c>
      <c r="E3240">
        <v>4.2799999999999998E-2</v>
      </c>
      <c r="F3240">
        <v>0.18559999999999999</v>
      </c>
    </row>
    <row r="3241" spans="1:6">
      <c r="A3241" t="s">
        <v>1090</v>
      </c>
      <c r="B3241" t="s">
        <v>4328</v>
      </c>
      <c r="C3241">
        <v>2.25</v>
      </c>
      <c r="D3241">
        <v>6.1000000000000004E-3</v>
      </c>
      <c r="E3241">
        <v>4.2799999999999998E-2</v>
      </c>
      <c r="F3241">
        <v>0.18559999999999999</v>
      </c>
    </row>
    <row r="3242" spans="1:6">
      <c r="A3242" t="s">
        <v>1090</v>
      </c>
      <c r="B3242" t="s">
        <v>4329</v>
      </c>
      <c r="C3242">
        <v>2.25</v>
      </c>
      <c r="D3242">
        <v>6.1000000000000004E-3</v>
      </c>
      <c r="E3242">
        <v>4.2799999999999998E-2</v>
      </c>
      <c r="F3242">
        <v>0.18559999999999999</v>
      </c>
    </row>
    <row r="3243" spans="1:6">
      <c r="A3243" t="s">
        <v>1090</v>
      </c>
      <c r="B3243" t="s">
        <v>4330</v>
      </c>
      <c r="C3243">
        <v>2.25</v>
      </c>
      <c r="D3243">
        <v>6.1000000000000004E-3</v>
      </c>
      <c r="E3243">
        <v>4.2799999999999998E-2</v>
      </c>
      <c r="F3243">
        <v>0.18559999999999999</v>
      </c>
    </row>
    <row r="3244" spans="1:6">
      <c r="A3244" t="s">
        <v>1090</v>
      </c>
      <c r="B3244" t="s">
        <v>4331</v>
      </c>
      <c r="C3244">
        <v>2.25</v>
      </c>
      <c r="D3244">
        <v>6.1000000000000004E-3</v>
      </c>
      <c r="E3244">
        <v>4.2799999999999998E-2</v>
      </c>
      <c r="F3244">
        <v>0.18559999999999999</v>
      </c>
    </row>
    <row r="3245" spans="1:6">
      <c r="A3245" t="s">
        <v>1090</v>
      </c>
      <c r="B3245" t="s">
        <v>4332</v>
      </c>
      <c r="C3245">
        <v>2.25</v>
      </c>
      <c r="D3245">
        <v>6.1000000000000004E-3</v>
      </c>
      <c r="E3245">
        <v>4.2799999999999998E-2</v>
      </c>
      <c r="F3245">
        <v>0.18559999999999999</v>
      </c>
    </row>
    <row r="3246" spans="1:6">
      <c r="A3246" t="s">
        <v>1090</v>
      </c>
      <c r="B3246" t="s">
        <v>4333</v>
      </c>
      <c r="C3246">
        <v>2.25</v>
      </c>
      <c r="D3246">
        <v>6.1000000000000004E-3</v>
      </c>
      <c r="E3246">
        <v>4.2799999999999998E-2</v>
      </c>
      <c r="F3246">
        <v>0.18559999999999999</v>
      </c>
    </row>
    <row r="3247" spans="1:6">
      <c r="A3247" t="s">
        <v>1090</v>
      </c>
      <c r="B3247" t="s">
        <v>4334</v>
      </c>
      <c r="C3247">
        <v>2.25</v>
      </c>
      <c r="D3247">
        <v>6.1000000000000004E-3</v>
      </c>
      <c r="E3247">
        <v>4.2799999999999998E-2</v>
      </c>
      <c r="F3247">
        <v>0.18559999999999999</v>
      </c>
    </row>
    <row r="3248" spans="1:6">
      <c r="A3248" t="s">
        <v>1090</v>
      </c>
      <c r="B3248" t="s">
        <v>4335</v>
      </c>
      <c r="C3248">
        <v>2.25</v>
      </c>
      <c r="D3248">
        <v>6.1000000000000004E-3</v>
      </c>
      <c r="E3248">
        <v>4.2799999999999998E-2</v>
      </c>
      <c r="F3248">
        <v>0.18559999999999999</v>
      </c>
    </row>
    <row r="3249" spans="1:6">
      <c r="A3249" t="s">
        <v>1090</v>
      </c>
      <c r="B3249" t="s">
        <v>4336</v>
      </c>
      <c r="C3249">
        <v>2.25</v>
      </c>
      <c r="D3249">
        <v>6.1000000000000004E-3</v>
      </c>
      <c r="E3249">
        <v>4.2799999999999998E-2</v>
      </c>
      <c r="F3249">
        <v>0.18559999999999999</v>
      </c>
    </row>
    <row r="3250" spans="1:6">
      <c r="A3250" t="s">
        <v>1090</v>
      </c>
      <c r="B3250" t="s">
        <v>4337</v>
      </c>
      <c r="C3250">
        <v>2.25</v>
      </c>
      <c r="D3250">
        <v>6.1000000000000004E-3</v>
      </c>
      <c r="E3250">
        <v>4.2799999999999998E-2</v>
      </c>
      <c r="F3250">
        <v>0.18559999999999999</v>
      </c>
    </row>
    <row r="3251" spans="1:6">
      <c r="A3251" t="s">
        <v>1090</v>
      </c>
      <c r="B3251" t="s">
        <v>4338</v>
      </c>
      <c r="C3251">
        <v>2.25</v>
      </c>
      <c r="D3251">
        <v>6.1000000000000004E-3</v>
      </c>
      <c r="E3251">
        <v>4.2799999999999998E-2</v>
      </c>
      <c r="F3251">
        <v>0.18559999999999999</v>
      </c>
    </row>
    <row r="3252" spans="1:6">
      <c r="A3252" t="s">
        <v>1090</v>
      </c>
      <c r="B3252" t="s">
        <v>4339</v>
      </c>
      <c r="C3252">
        <v>2.25</v>
      </c>
      <c r="D3252">
        <v>6.1000000000000004E-3</v>
      </c>
      <c r="E3252">
        <v>4.2799999999999998E-2</v>
      </c>
      <c r="F3252">
        <v>0.18559999999999999</v>
      </c>
    </row>
    <row r="3253" spans="1:6">
      <c r="A3253" t="s">
        <v>1090</v>
      </c>
      <c r="B3253" t="s">
        <v>4340</v>
      </c>
      <c r="C3253">
        <v>2.25</v>
      </c>
      <c r="D3253">
        <v>6.1000000000000004E-3</v>
      </c>
      <c r="E3253">
        <v>4.2799999999999998E-2</v>
      </c>
      <c r="F3253">
        <v>0.18559999999999999</v>
      </c>
    </row>
    <row r="3254" spans="1:6">
      <c r="A3254" t="s">
        <v>1090</v>
      </c>
      <c r="B3254" t="s">
        <v>4341</v>
      </c>
      <c r="C3254">
        <v>2.25</v>
      </c>
      <c r="D3254">
        <v>6.1000000000000004E-3</v>
      </c>
      <c r="E3254">
        <v>4.2799999999999998E-2</v>
      </c>
      <c r="F3254">
        <v>0.18559999999999999</v>
      </c>
    </row>
    <row r="3255" spans="1:6">
      <c r="A3255" t="s">
        <v>1090</v>
      </c>
      <c r="B3255" t="s">
        <v>4342</v>
      </c>
      <c r="C3255">
        <v>2.25</v>
      </c>
      <c r="D3255">
        <v>6.1000000000000004E-3</v>
      </c>
      <c r="E3255">
        <v>4.2799999999999998E-2</v>
      </c>
      <c r="F3255">
        <v>0.18559999999999999</v>
      </c>
    </row>
    <row r="3256" spans="1:6">
      <c r="A3256" t="s">
        <v>1090</v>
      </c>
      <c r="B3256" t="s">
        <v>4343</v>
      </c>
      <c r="C3256">
        <v>2.25</v>
      </c>
      <c r="D3256">
        <v>6.1000000000000004E-3</v>
      </c>
      <c r="E3256">
        <v>4.2799999999999998E-2</v>
      </c>
      <c r="F3256">
        <v>0.18559999999999999</v>
      </c>
    </row>
    <row r="3257" spans="1:6">
      <c r="A3257" t="s">
        <v>1090</v>
      </c>
      <c r="B3257" t="s">
        <v>4344</v>
      </c>
      <c r="C3257">
        <v>2.25</v>
      </c>
      <c r="D3257">
        <v>6.1000000000000004E-3</v>
      </c>
      <c r="E3257">
        <v>4.2799999999999998E-2</v>
      </c>
      <c r="F3257">
        <v>0.18559999999999999</v>
      </c>
    </row>
    <row r="3258" spans="1:6">
      <c r="A3258" t="s">
        <v>1090</v>
      </c>
      <c r="B3258" t="s">
        <v>4345</v>
      </c>
      <c r="C3258">
        <v>2.25</v>
      </c>
      <c r="D3258">
        <v>6.1000000000000004E-3</v>
      </c>
      <c r="E3258">
        <v>4.2799999999999998E-2</v>
      </c>
      <c r="F3258">
        <v>0.18559999999999999</v>
      </c>
    </row>
    <row r="3259" spans="1:6">
      <c r="A3259" t="s">
        <v>1090</v>
      </c>
      <c r="B3259" t="s">
        <v>4346</v>
      </c>
      <c r="C3259">
        <v>2.25</v>
      </c>
      <c r="D3259">
        <v>6.1000000000000004E-3</v>
      </c>
      <c r="E3259">
        <v>4.2799999999999998E-2</v>
      </c>
      <c r="F3259">
        <v>0.18559999999999999</v>
      </c>
    </row>
    <row r="3260" spans="1:6">
      <c r="A3260" t="s">
        <v>1090</v>
      </c>
      <c r="B3260" t="s">
        <v>4347</v>
      </c>
      <c r="C3260">
        <v>2.25</v>
      </c>
      <c r="D3260">
        <v>6.1000000000000004E-3</v>
      </c>
      <c r="E3260">
        <v>4.2799999999999998E-2</v>
      </c>
      <c r="F3260">
        <v>0.18559999999999999</v>
      </c>
    </row>
    <row r="3261" spans="1:6">
      <c r="A3261" t="s">
        <v>1090</v>
      </c>
      <c r="B3261" t="s">
        <v>4348</v>
      </c>
      <c r="C3261">
        <v>2.25</v>
      </c>
      <c r="D3261">
        <v>6.1000000000000004E-3</v>
      </c>
      <c r="E3261">
        <v>4.2799999999999998E-2</v>
      </c>
      <c r="F3261">
        <v>0.18559999999999999</v>
      </c>
    </row>
    <row r="3262" spans="1:6">
      <c r="A3262" t="s">
        <v>1090</v>
      </c>
      <c r="B3262" t="s">
        <v>4349</v>
      </c>
      <c r="C3262">
        <v>2.25</v>
      </c>
      <c r="D3262">
        <v>6.1000000000000004E-3</v>
      </c>
      <c r="E3262">
        <v>4.2799999999999998E-2</v>
      </c>
      <c r="F3262">
        <v>0.18559999999999999</v>
      </c>
    </row>
    <row r="3263" spans="1:6">
      <c r="A3263" t="s">
        <v>1090</v>
      </c>
      <c r="B3263" t="s">
        <v>4350</v>
      </c>
      <c r="C3263">
        <v>2.25</v>
      </c>
      <c r="D3263">
        <v>6.1000000000000004E-3</v>
      </c>
      <c r="E3263">
        <v>4.2799999999999998E-2</v>
      </c>
      <c r="F3263">
        <v>0.18559999999999999</v>
      </c>
    </row>
    <row r="3264" spans="1:6">
      <c r="A3264" t="s">
        <v>1090</v>
      </c>
      <c r="B3264" t="s">
        <v>4351</v>
      </c>
      <c r="C3264">
        <v>2.25</v>
      </c>
      <c r="D3264">
        <v>6.1000000000000004E-3</v>
      </c>
      <c r="E3264">
        <v>4.2799999999999998E-2</v>
      </c>
      <c r="F3264">
        <v>0.18559999999999999</v>
      </c>
    </row>
    <row r="3265" spans="1:6">
      <c r="A3265" t="s">
        <v>1090</v>
      </c>
      <c r="B3265" t="s">
        <v>4352</v>
      </c>
      <c r="C3265">
        <v>2.25</v>
      </c>
      <c r="D3265">
        <v>6.1000000000000004E-3</v>
      </c>
      <c r="E3265">
        <v>4.2799999999999998E-2</v>
      </c>
      <c r="F3265">
        <v>0.18559999999999999</v>
      </c>
    </row>
    <row r="3266" spans="1:6">
      <c r="A3266" t="s">
        <v>1090</v>
      </c>
      <c r="B3266" t="s">
        <v>4353</v>
      </c>
      <c r="C3266">
        <v>2.25</v>
      </c>
      <c r="D3266">
        <v>6.1000000000000004E-3</v>
      </c>
      <c r="E3266">
        <v>4.2799999999999998E-2</v>
      </c>
      <c r="F3266">
        <v>0.18559999999999999</v>
      </c>
    </row>
    <row r="3267" spans="1:6">
      <c r="A3267" t="s">
        <v>1090</v>
      </c>
      <c r="B3267" t="s">
        <v>4354</v>
      </c>
      <c r="C3267">
        <v>2.25</v>
      </c>
      <c r="D3267">
        <v>6.1000000000000004E-3</v>
      </c>
      <c r="E3267">
        <v>4.2799999999999998E-2</v>
      </c>
      <c r="F3267">
        <v>0.18559999999999999</v>
      </c>
    </row>
    <row r="3268" spans="1:6">
      <c r="A3268" t="s">
        <v>1090</v>
      </c>
      <c r="B3268" t="s">
        <v>4355</v>
      </c>
      <c r="C3268">
        <v>2.25</v>
      </c>
      <c r="D3268">
        <v>6.1000000000000004E-3</v>
      </c>
      <c r="E3268">
        <v>4.2799999999999998E-2</v>
      </c>
      <c r="F3268">
        <v>0.18559999999999999</v>
      </c>
    </row>
    <row r="3269" spans="1:6">
      <c r="A3269" t="s">
        <v>1090</v>
      </c>
      <c r="B3269" t="s">
        <v>4356</v>
      </c>
      <c r="C3269">
        <v>2.25</v>
      </c>
      <c r="D3269">
        <v>6.1000000000000004E-3</v>
      </c>
      <c r="E3269">
        <v>4.2799999999999998E-2</v>
      </c>
      <c r="F3269">
        <v>0.18559999999999999</v>
      </c>
    </row>
    <row r="3270" spans="1:6">
      <c r="A3270" t="s">
        <v>1090</v>
      </c>
      <c r="B3270" t="s">
        <v>4357</v>
      </c>
      <c r="C3270">
        <v>2.25</v>
      </c>
      <c r="D3270">
        <v>6.1000000000000004E-3</v>
      </c>
      <c r="E3270">
        <v>4.2799999999999998E-2</v>
      </c>
      <c r="F3270">
        <v>0.18559999999999999</v>
      </c>
    </row>
    <row r="3271" spans="1:6">
      <c r="A3271" t="s">
        <v>1090</v>
      </c>
      <c r="B3271" t="s">
        <v>4358</v>
      </c>
      <c r="C3271">
        <v>2.25</v>
      </c>
      <c r="D3271">
        <v>6.1000000000000004E-3</v>
      </c>
      <c r="E3271">
        <v>4.2799999999999998E-2</v>
      </c>
      <c r="F3271">
        <v>0.18559999999999999</v>
      </c>
    </row>
    <row r="3272" spans="1:6">
      <c r="A3272" t="s">
        <v>1090</v>
      </c>
      <c r="B3272" t="s">
        <v>4359</v>
      </c>
      <c r="C3272">
        <v>2.25</v>
      </c>
      <c r="D3272">
        <v>6.1000000000000004E-3</v>
      </c>
      <c r="E3272">
        <v>4.2799999999999998E-2</v>
      </c>
      <c r="F3272">
        <v>0.18559999999999999</v>
      </c>
    </row>
    <row r="3273" spans="1:6">
      <c r="A3273" t="s">
        <v>1090</v>
      </c>
      <c r="B3273" t="s">
        <v>4360</v>
      </c>
      <c r="C3273">
        <v>2.25</v>
      </c>
      <c r="D3273">
        <v>6.1000000000000004E-3</v>
      </c>
      <c r="E3273">
        <v>4.2799999999999998E-2</v>
      </c>
      <c r="F3273">
        <v>0.18559999999999999</v>
      </c>
    </row>
    <row r="3274" spans="1:6">
      <c r="A3274" t="s">
        <v>1090</v>
      </c>
      <c r="B3274" t="s">
        <v>4361</v>
      </c>
      <c r="C3274">
        <v>2.25</v>
      </c>
      <c r="D3274">
        <v>6.1000000000000004E-3</v>
      </c>
      <c r="E3274">
        <v>4.2799999999999998E-2</v>
      </c>
      <c r="F3274">
        <v>0.18559999999999999</v>
      </c>
    </row>
    <row r="3275" spans="1:6">
      <c r="A3275" t="s">
        <v>1090</v>
      </c>
      <c r="B3275" t="s">
        <v>4362</v>
      </c>
      <c r="C3275">
        <v>2.25</v>
      </c>
      <c r="D3275">
        <v>6.1000000000000004E-3</v>
      </c>
      <c r="E3275">
        <v>4.2799999999999998E-2</v>
      </c>
      <c r="F3275">
        <v>0.18559999999999999</v>
      </c>
    </row>
    <row r="3276" spans="1:6">
      <c r="A3276" t="s">
        <v>1090</v>
      </c>
      <c r="B3276" t="s">
        <v>4363</v>
      </c>
      <c r="C3276">
        <v>2.25</v>
      </c>
      <c r="D3276">
        <v>6.1000000000000004E-3</v>
      </c>
      <c r="E3276">
        <v>4.2799999999999998E-2</v>
      </c>
      <c r="F3276">
        <v>0.18559999999999999</v>
      </c>
    </row>
    <row r="3277" spans="1:6">
      <c r="A3277" t="s">
        <v>1090</v>
      </c>
      <c r="B3277" t="s">
        <v>4364</v>
      </c>
      <c r="C3277">
        <v>2.25</v>
      </c>
      <c r="D3277">
        <v>6.1000000000000004E-3</v>
      </c>
      <c r="E3277">
        <v>4.2799999999999998E-2</v>
      </c>
      <c r="F3277">
        <v>0.18559999999999999</v>
      </c>
    </row>
    <row r="3278" spans="1:6">
      <c r="A3278" t="s">
        <v>1090</v>
      </c>
      <c r="B3278" t="s">
        <v>4365</v>
      </c>
      <c r="C3278">
        <v>2.25</v>
      </c>
      <c r="D3278">
        <v>6.1000000000000004E-3</v>
      </c>
      <c r="E3278">
        <v>4.2799999999999998E-2</v>
      </c>
      <c r="F3278">
        <v>0.18559999999999999</v>
      </c>
    </row>
    <row r="3279" spans="1:6">
      <c r="A3279" t="s">
        <v>1090</v>
      </c>
      <c r="B3279" t="s">
        <v>4366</v>
      </c>
      <c r="C3279">
        <v>2.25</v>
      </c>
      <c r="D3279">
        <v>6.1000000000000004E-3</v>
      </c>
      <c r="E3279">
        <v>4.2799999999999998E-2</v>
      </c>
      <c r="F3279">
        <v>0.18559999999999999</v>
      </c>
    </row>
    <row r="3280" spans="1:6">
      <c r="A3280" t="s">
        <v>1090</v>
      </c>
      <c r="B3280" t="s">
        <v>4367</v>
      </c>
      <c r="C3280">
        <v>2.25</v>
      </c>
      <c r="D3280">
        <v>6.1000000000000004E-3</v>
      </c>
      <c r="E3280">
        <v>4.2799999999999998E-2</v>
      </c>
      <c r="F3280">
        <v>0.18559999999999999</v>
      </c>
    </row>
    <row r="3281" spans="1:6">
      <c r="A3281" t="s">
        <v>1090</v>
      </c>
      <c r="B3281" t="s">
        <v>4368</v>
      </c>
      <c r="C3281">
        <v>2.25</v>
      </c>
      <c r="D3281">
        <v>6.1000000000000004E-3</v>
      </c>
      <c r="E3281">
        <v>4.2799999999999998E-2</v>
      </c>
      <c r="F3281">
        <v>0.18559999999999999</v>
      </c>
    </row>
    <row r="3282" spans="1:6">
      <c r="A3282" t="s">
        <v>1090</v>
      </c>
      <c r="B3282" t="s">
        <v>4369</v>
      </c>
      <c r="C3282">
        <v>2.25</v>
      </c>
      <c r="D3282">
        <v>6.1000000000000004E-3</v>
      </c>
      <c r="E3282">
        <v>4.2799999999999998E-2</v>
      </c>
      <c r="F3282">
        <v>0.18559999999999999</v>
      </c>
    </row>
    <row r="3283" spans="1:6">
      <c r="A3283" t="s">
        <v>1090</v>
      </c>
      <c r="B3283" t="s">
        <v>4370</v>
      </c>
      <c r="C3283">
        <v>2.25</v>
      </c>
      <c r="D3283">
        <v>6.1000000000000004E-3</v>
      </c>
      <c r="E3283">
        <v>4.2799999999999998E-2</v>
      </c>
      <c r="F3283">
        <v>0.18559999999999999</v>
      </c>
    </row>
    <row r="3284" spans="1:6">
      <c r="A3284" t="s">
        <v>1090</v>
      </c>
      <c r="B3284" t="s">
        <v>4371</v>
      </c>
      <c r="C3284">
        <v>2.25</v>
      </c>
      <c r="D3284">
        <v>6.1000000000000004E-3</v>
      </c>
      <c r="E3284">
        <v>4.2799999999999998E-2</v>
      </c>
      <c r="F3284">
        <v>0.18559999999999999</v>
      </c>
    </row>
    <row r="3285" spans="1:6">
      <c r="A3285" t="s">
        <v>1090</v>
      </c>
      <c r="B3285" t="s">
        <v>4372</v>
      </c>
      <c r="C3285">
        <v>2.25</v>
      </c>
      <c r="D3285">
        <v>6.1000000000000004E-3</v>
      </c>
      <c r="E3285">
        <v>4.2799999999999998E-2</v>
      </c>
      <c r="F3285">
        <v>0.18559999999999999</v>
      </c>
    </row>
    <row r="3286" spans="1:6">
      <c r="A3286" t="s">
        <v>1090</v>
      </c>
      <c r="B3286" t="s">
        <v>4373</v>
      </c>
      <c r="C3286">
        <v>2.25</v>
      </c>
      <c r="D3286">
        <v>6.1000000000000004E-3</v>
      </c>
      <c r="E3286">
        <v>4.2799999999999998E-2</v>
      </c>
      <c r="F3286">
        <v>0.18559999999999999</v>
      </c>
    </row>
    <row r="3287" spans="1:6">
      <c r="A3287" t="s">
        <v>1090</v>
      </c>
      <c r="B3287" t="s">
        <v>4374</v>
      </c>
      <c r="C3287">
        <v>2.25</v>
      </c>
      <c r="D3287">
        <v>6.1000000000000004E-3</v>
      </c>
      <c r="E3287">
        <v>4.2799999999999998E-2</v>
      </c>
      <c r="F3287">
        <v>0.18559999999999999</v>
      </c>
    </row>
    <row r="3288" spans="1:6">
      <c r="A3288" t="s">
        <v>1090</v>
      </c>
      <c r="B3288" t="s">
        <v>4375</v>
      </c>
      <c r="C3288">
        <v>2.25</v>
      </c>
      <c r="D3288">
        <v>6.1000000000000004E-3</v>
      </c>
      <c r="E3288">
        <v>4.2799999999999998E-2</v>
      </c>
      <c r="F3288">
        <v>0.18559999999999999</v>
      </c>
    </row>
    <row r="3289" spans="1:6">
      <c r="A3289" t="s">
        <v>1090</v>
      </c>
      <c r="B3289" t="s">
        <v>4376</v>
      </c>
      <c r="C3289">
        <v>2.25</v>
      </c>
      <c r="D3289">
        <v>6.1000000000000004E-3</v>
      </c>
      <c r="E3289">
        <v>4.2799999999999998E-2</v>
      </c>
      <c r="F3289">
        <v>0.18559999999999999</v>
      </c>
    </row>
    <row r="3290" spans="1:6">
      <c r="A3290" t="s">
        <v>1090</v>
      </c>
      <c r="B3290" t="s">
        <v>4377</v>
      </c>
      <c r="C3290">
        <v>2.25</v>
      </c>
      <c r="D3290">
        <v>6.1000000000000004E-3</v>
      </c>
      <c r="E3290">
        <v>4.2799999999999998E-2</v>
      </c>
      <c r="F3290">
        <v>0.18559999999999999</v>
      </c>
    </row>
    <row r="3291" spans="1:6">
      <c r="A3291" t="s">
        <v>1090</v>
      </c>
      <c r="B3291" t="s">
        <v>4378</v>
      </c>
      <c r="C3291">
        <v>2.25</v>
      </c>
      <c r="D3291">
        <v>6.1000000000000004E-3</v>
      </c>
      <c r="E3291">
        <v>4.2799999999999998E-2</v>
      </c>
      <c r="F3291">
        <v>0.18559999999999999</v>
      </c>
    </row>
    <row r="3292" spans="1:6">
      <c r="A3292" t="s">
        <v>1090</v>
      </c>
      <c r="B3292" t="s">
        <v>4379</v>
      </c>
      <c r="C3292">
        <v>2.25</v>
      </c>
      <c r="D3292">
        <v>6.1000000000000004E-3</v>
      </c>
      <c r="E3292">
        <v>4.2799999999999998E-2</v>
      </c>
      <c r="F3292">
        <v>0.18559999999999999</v>
      </c>
    </row>
    <row r="3293" spans="1:6">
      <c r="A3293" t="s">
        <v>1090</v>
      </c>
      <c r="B3293" t="s">
        <v>4380</v>
      </c>
      <c r="C3293">
        <v>2.25</v>
      </c>
      <c r="D3293">
        <v>6.1000000000000004E-3</v>
      </c>
      <c r="E3293">
        <v>4.2799999999999998E-2</v>
      </c>
      <c r="F3293">
        <v>0.18559999999999999</v>
      </c>
    </row>
    <row r="3294" spans="1:6">
      <c r="A3294" t="s">
        <v>1090</v>
      </c>
      <c r="B3294" t="s">
        <v>4381</v>
      </c>
      <c r="C3294">
        <v>2.25</v>
      </c>
      <c r="D3294">
        <v>6.1000000000000004E-3</v>
      </c>
      <c r="E3294">
        <v>4.2799999999999998E-2</v>
      </c>
      <c r="F3294">
        <v>0.18559999999999999</v>
      </c>
    </row>
    <row r="3295" spans="1:6">
      <c r="A3295" t="s">
        <v>1090</v>
      </c>
      <c r="B3295" t="s">
        <v>4382</v>
      </c>
      <c r="C3295">
        <v>2.25</v>
      </c>
      <c r="D3295">
        <v>6.1000000000000004E-3</v>
      </c>
      <c r="E3295">
        <v>4.2799999999999998E-2</v>
      </c>
      <c r="F3295">
        <v>0.18559999999999999</v>
      </c>
    </row>
    <row r="3296" spans="1:6">
      <c r="A3296" t="s">
        <v>1090</v>
      </c>
      <c r="B3296" t="s">
        <v>4383</v>
      </c>
      <c r="C3296">
        <v>2.25</v>
      </c>
      <c r="D3296">
        <v>6.1000000000000004E-3</v>
      </c>
      <c r="E3296">
        <v>4.2799999999999998E-2</v>
      </c>
      <c r="F3296">
        <v>0.18559999999999999</v>
      </c>
    </row>
    <row r="3297" spans="1:6">
      <c r="A3297" t="s">
        <v>1090</v>
      </c>
      <c r="B3297" t="s">
        <v>4384</v>
      </c>
      <c r="C3297">
        <v>2.25</v>
      </c>
      <c r="D3297">
        <v>6.1000000000000004E-3</v>
      </c>
      <c r="E3297">
        <v>4.2799999999999998E-2</v>
      </c>
      <c r="F3297">
        <v>0.18559999999999999</v>
      </c>
    </row>
    <row r="3298" spans="1:6">
      <c r="A3298" t="s">
        <v>1090</v>
      </c>
      <c r="B3298" t="s">
        <v>4385</v>
      </c>
      <c r="C3298">
        <v>2.25</v>
      </c>
      <c r="D3298">
        <v>6.1000000000000004E-3</v>
      </c>
      <c r="E3298">
        <v>4.2799999999999998E-2</v>
      </c>
      <c r="F3298">
        <v>0.18559999999999999</v>
      </c>
    </row>
    <row r="3299" spans="1:6">
      <c r="A3299" t="s">
        <v>1090</v>
      </c>
      <c r="B3299" t="s">
        <v>4386</v>
      </c>
      <c r="C3299">
        <v>2.25</v>
      </c>
      <c r="D3299">
        <v>6.1000000000000004E-3</v>
      </c>
      <c r="E3299">
        <v>4.2799999999999998E-2</v>
      </c>
      <c r="F3299">
        <v>0.18559999999999999</v>
      </c>
    </row>
    <row r="3300" spans="1:6">
      <c r="A3300" t="s">
        <v>1090</v>
      </c>
      <c r="B3300" t="s">
        <v>4387</v>
      </c>
      <c r="C3300">
        <v>2.25</v>
      </c>
      <c r="D3300">
        <v>6.1000000000000004E-3</v>
      </c>
      <c r="E3300">
        <v>4.2799999999999998E-2</v>
      </c>
      <c r="F3300">
        <v>0.18559999999999999</v>
      </c>
    </row>
    <row r="3301" spans="1:6">
      <c r="A3301" t="s">
        <v>1090</v>
      </c>
      <c r="B3301" t="s">
        <v>4388</v>
      </c>
      <c r="C3301">
        <v>2.25</v>
      </c>
      <c r="D3301">
        <v>6.1000000000000004E-3</v>
      </c>
      <c r="E3301">
        <v>4.2799999999999998E-2</v>
      </c>
      <c r="F3301">
        <v>0.18559999999999999</v>
      </c>
    </row>
    <row r="3302" spans="1:6">
      <c r="A3302" t="s">
        <v>1090</v>
      </c>
      <c r="B3302" t="s">
        <v>4389</v>
      </c>
      <c r="C3302">
        <v>2.25</v>
      </c>
      <c r="D3302">
        <v>6.1000000000000004E-3</v>
      </c>
      <c r="E3302">
        <v>4.2799999999999998E-2</v>
      </c>
      <c r="F3302">
        <v>0.18559999999999999</v>
      </c>
    </row>
    <row r="3303" spans="1:6">
      <c r="A3303" t="s">
        <v>1090</v>
      </c>
      <c r="B3303" t="s">
        <v>4390</v>
      </c>
      <c r="C3303">
        <v>2.25</v>
      </c>
      <c r="D3303">
        <v>6.1000000000000004E-3</v>
      </c>
      <c r="E3303">
        <v>4.2799999999999998E-2</v>
      </c>
      <c r="F3303">
        <v>0.18559999999999999</v>
      </c>
    </row>
    <row r="3304" spans="1:6">
      <c r="A3304" t="s">
        <v>1090</v>
      </c>
      <c r="B3304" t="s">
        <v>4391</v>
      </c>
      <c r="C3304">
        <v>2.25</v>
      </c>
      <c r="D3304">
        <v>6.1000000000000004E-3</v>
      </c>
      <c r="E3304">
        <v>4.2799999999999998E-2</v>
      </c>
      <c r="F3304">
        <v>0.18559999999999999</v>
      </c>
    </row>
    <row r="3305" spans="1:6">
      <c r="A3305" t="s">
        <v>1090</v>
      </c>
      <c r="B3305" t="s">
        <v>4392</v>
      </c>
      <c r="C3305">
        <v>2.25</v>
      </c>
      <c r="D3305">
        <v>6.1000000000000004E-3</v>
      </c>
      <c r="E3305">
        <v>4.2799999999999998E-2</v>
      </c>
      <c r="F3305">
        <v>0.18559999999999999</v>
      </c>
    </row>
    <row r="3306" spans="1:6">
      <c r="A3306" t="s">
        <v>1090</v>
      </c>
      <c r="B3306" t="s">
        <v>4393</v>
      </c>
      <c r="C3306">
        <v>2.25</v>
      </c>
      <c r="D3306">
        <v>6.1000000000000004E-3</v>
      </c>
      <c r="E3306">
        <v>4.2799999999999998E-2</v>
      </c>
      <c r="F3306">
        <v>0.18559999999999999</v>
      </c>
    </row>
    <row r="3307" spans="1:6">
      <c r="A3307" t="s">
        <v>1090</v>
      </c>
      <c r="B3307" t="s">
        <v>4394</v>
      </c>
      <c r="C3307">
        <v>2.25</v>
      </c>
      <c r="D3307">
        <v>6.1000000000000004E-3</v>
      </c>
      <c r="E3307">
        <v>4.2799999999999998E-2</v>
      </c>
      <c r="F3307">
        <v>0.18559999999999999</v>
      </c>
    </row>
    <row r="3308" spans="1:6">
      <c r="A3308" t="s">
        <v>1090</v>
      </c>
      <c r="B3308" t="s">
        <v>4395</v>
      </c>
      <c r="C3308">
        <v>2.25</v>
      </c>
      <c r="D3308">
        <v>6.1000000000000004E-3</v>
      </c>
      <c r="E3308">
        <v>4.2799999999999998E-2</v>
      </c>
      <c r="F3308">
        <v>0.18559999999999999</v>
      </c>
    </row>
    <row r="3309" spans="1:6">
      <c r="A3309" t="s">
        <v>1090</v>
      </c>
      <c r="B3309" t="s">
        <v>4396</v>
      </c>
      <c r="C3309">
        <v>2.25</v>
      </c>
      <c r="D3309">
        <v>6.1000000000000004E-3</v>
      </c>
      <c r="E3309">
        <v>4.2799999999999998E-2</v>
      </c>
      <c r="F3309">
        <v>0.18559999999999999</v>
      </c>
    </row>
    <row r="3310" spans="1:6">
      <c r="A3310" t="s">
        <v>1090</v>
      </c>
      <c r="B3310" t="s">
        <v>4397</v>
      </c>
      <c r="C3310">
        <v>2.25</v>
      </c>
      <c r="D3310">
        <v>6.1000000000000004E-3</v>
      </c>
      <c r="E3310">
        <v>4.2799999999999998E-2</v>
      </c>
      <c r="F3310">
        <v>0.18559999999999999</v>
      </c>
    </row>
    <row r="3311" spans="1:6">
      <c r="A3311" t="s">
        <v>1090</v>
      </c>
      <c r="B3311" t="s">
        <v>4398</v>
      </c>
      <c r="C3311">
        <v>2.25</v>
      </c>
      <c r="D3311">
        <v>6.1000000000000004E-3</v>
      </c>
      <c r="E3311">
        <v>4.2799999999999998E-2</v>
      </c>
      <c r="F3311">
        <v>0.18559999999999999</v>
      </c>
    </row>
    <row r="3312" spans="1:6">
      <c r="A3312" t="s">
        <v>1090</v>
      </c>
      <c r="B3312" t="s">
        <v>4399</v>
      </c>
      <c r="C3312">
        <v>2.25</v>
      </c>
      <c r="D3312">
        <v>6.1000000000000004E-3</v>
      </c>
      <c r="E3312">
        <v>4.2799999999999998E-2</v>
      </c>
      <c r="F3312">
        <v>0.18559999999999999</v>
      </c>
    </row>
    <row r="3313" spans="1:6">
      <c r="A3313" t="s">
        <v>1090</v>
      </c>
      <c r="B3313" t="s">
        <v>4400</v>
      </c>
      <c r="C3313">
        <v>2.25</v>
      </c>
      <c r="D3313">
        <v>6.1000000000000004E-3</v>
      </c>
      <c r="E3313">
        <v>4.2799999999999998E-2</v>
      </c>
      <c r="F3313">
        <v>0.18559999999999999</v>
      </c>
    </row>
    <row r="3314" spans="1:6">
      <c r="A3314" t="s">
        <v>1090</v>
      </c>
      <c r="B3314" t="s">
        <v>4401</v>
      </c>
      <c r="C3314">
        <v>2.25</v>
      </c>
      <c r="D3314">
        <v>6.1000000000000004E-3</v>
      </c>
      <c r="E3314">
        <v>4.2799999999999998E-2</v>
      </c>
      <c r="F3314">
        <v>0.18559999999999999</v>
      </c>
    </row>
    <row r="3315" spans="1:6">
      <c r="A3315" t="s">
        <v>1090</v>
      </c>
      <c r="B3315" t="s">
        <v>4402</v>
      </c>
      <c r="C3315">
        <v>2.25</v>
      </c>
      <c r="D3315">
        <v>6.1000000000000004E-3</v>
      </c>
      <c r="E3315">
        <v>4.2799999999999998E-2</v>
      </c>
      <c r="F3315">
        <v>0.18559999999999999</v>
      </c>
    </row>
    <row r="3316" spans="1:6">
      <c r="A3316" t="s">
        <v>1090</v>
      </c>
      <c r="B3316" t="s">
        <v>4403</v>
      </c>
      <c r="C3316">
        <v>2.25</v>
      </c>
      <c r="D3316">
        <v>6.1000000000000004E-3</v>
      </c>
      <c r="E3316">
        <v>4.2799999999999998E-2</v>
      </c>
      <c r="F3316">
        <v>0.18559999999999999</v>
      </c>
    </row>
    <row r="3317" spans="1:6">
      <c r="A3317" t="s">
        <v>1090</v>
      </c>
      <c r="B3317" t="s">
        <v>4404</v>
      </c>
      <c r="C3317">
        <v>2.25</v>
      </c>
      <c r="D3317">
        <v>6.1000000000000004E-3</v>
      </c>
      <c r="E3317">
        <v>4.2799999999999998E-2</v>
      </c>
      <c r="F3317">
        <v>0.18559999999999999</v>
      </c>
    </row>
    <row r="3318" spans="1:6">
      <c r="A3318" t="s">
        <v>1090</v>
      </c>
      <c r="B3318" t="s">
        <v>4405</v>
      </c>
      <c r="C3318">
        <v>2.25</v>
      </c>
      <c r="D3318">
        <v>6.1000000000000004E-3</v>
      </c>
      <c r="E3318">
        <v>4.2799999999999998E-2</v>
      </c>
      <c r="F3318">
        <v>0.18559999999999999</v>
      </c>
    </row>
    <row r="3319" spans="1:6">
      <c r="A3319" t="s">
        <v>1090</v>
      </c>
      <c r="B3319" t="s">
        <v>4406</v>
      </c>
      <c r="C3319">
        <v>2.25</v>
      </c>
      <c r="D3319">
        <v>6.1000000000000004E-3</v>
      </c>
      <c r="E3319">
        <v>4.2799999999999998E-2</v>
      </c>
      <c r="F3319">
        <v>0.18559999999999999</v>
      </c>
    </row>
    <row r="3320" spans="1:6">
      <c r="A3320" t="s">
        <v>1090</v>
      </c>
      <c r="B3320" t="s">
        <v>4407</v>
      </c>
      <c r="C3320">
        <v>2.25</v>
      </c>
      <c r="D3320">
        <v>6.1000000000000004E-3</v>
      </c>
      <c r="E3320">
        <v>4.2799999999999998E-2</v>
      </c>
      <c r="F3320">
        <v>0.18559999999999999</v>
      </c>
    </row>
    <row r="3321" spans="1:6">
      <c r="A3321" t="s">
        <v>1090</v>
      </c>
      <c r="B3321" t="s">
        <v>4408</v>
      </c>
      <c r="C3321">
        <v>2.25</v>
      </c>
      <c r="D3321">
        <v>6.1000000000000004E-3</v>
      </c>
      <c r="E3321">
        <v>4.2799999999999998E-2</v>
      </c>
      <c r="F3321">
        <v>0.18559999999999999</v>
      </c>
    </row>
    <row r="3322" spans="1:6">
      <c r="A3322" t="s">
        <v>1090</v>
      </c>
      <c r="B3322" t="s">
        <v>4409</v>
      </c>
      <c r="C3322">
        <v>2.25</v>
      </c>
      <c r="D3322">
        <v>6.1000000000000004E-3</v>
      </c>
      <c r="E3322">
        <v>4.2799999999999998E-2</v>
      </c>
      <c r="F3322">
        <v>0.18559999999999999</v>
      </c>
    </row>
    <row r="3323" spans="1:6">
      <c r="A3323" t="s">
        <v>1090</v>
      </c>
      <c r="B3323" t="s">
        <v>4410</v>
      </c>
      <c r="C3323">
        <v>2.25</v>
      </c>
      <c r="D3323">
        <v>6.1000000000000004E-3</v>
      </c>
      <c r="E3323">
        <v>4.2799999999999998E-2</v>
      </c>
      <c r="F3323">
        <v>0.18559999999999999</v>
      </c>
    </row>
    <row r="3324" spans="1:6">
      <c r="A3324" t="s">
        <v>1090</v>
      </c>
      <c r="B3324" t="s">
        <v>4411</v>
      </c>
      <c r="C3324">
        <v>2.25</v>
      </c>
      <c r="D3324">
        <v>6.1000000000000004E-3</v>
      </c>
      <c r="E3324">
        <v>4.2799999999999998E-2</v>
      </c>
      <c r="F3324">
        <v>0.18559999999999999</v>
      </c>
    </row>
    <row r="3325" spans="1:6">
      <c r="A3325" t="s">
        <v>1090</v>
      </c>
      <c r="B3325" t="s">
        <v>4412</v>
      </c>
      <c r="C3325">
        <v>2.25</v>
      </c>
      <c r="D3325">
        <v>6.1000000000000004E-3</v>
      </c>
      <c r="E3325">
        <v>4.2799999999999998E-2</v>
      </c>
      <c r="F3325">
        <v>0.18559999999999999</v>
      </c>
    </row>
    <row r="3326" spans="1:6">
      <c r="A3326" t="s">
        <v>1090</v>
      </c>
      <c r="B3326" t="s">
        <v>4413</v>
      </c>
      <c r="C3326">
        <v>2.25</v>
      </c>
      <c r="D3326">
        <v>6.1000000000000004E-3</v>
      </c>
      <c r="E3326">
        <v>4.2799999999999998E-2</v>
      </c>
      <c r="F3326">
        <v>0.18559999999999999</v>
      </c>
    </row>
    <row r="3327" spans="1:6">
      <c r="A3327" t="s">
        <v>1090</v>
      </c>
      <c r="B3327" t="s">
        <v>4414</v>
      </c>
      <c r="C3327">
        <v>2.25</v>
      </c>
      <c r="D3327">
        <v>6.1000000000000004E-3</v>
      </c>
      <c r="E3327">
        <v>4.2799999999999998E-2</v>
      </c>
      <c r="F3327">
        <v>0.18559999999999999</v>
      </c>
    </row>
    <row r="3328" spans="1:6">
      <c r="A3328" t="s">
        <v>1090</v>
      </c>
      <c r="B3328" t="s">
        <v>4415</v>
      </c>
      <c r="C3328">
        <v>2.25</v>
      </c>
      <c r="D3328">
        <v>6.1000000000000004E-3</v>
      </c>
      <c r="E3328">
        <v>4.2799999999999998E-2</v>
      </c>
      <c r="F3328">
        <v>0.18559999999999999</v>
      </c>
    </row>
    <row r="3329" spans="1:6">
      <c r="A3329" t="s">
        <v>1090</v>
      </c>
      <c r="B3329" t="s">
        <v>4416</v>
      </c>
      <c r="C3329">
        <v>2.25</v>
      </c>
      <c r="D3329">
        <v>6.1000000000000004E-3</v>
      </c>
      <c r="E3329">
        <v>4.2799999999999998E-2</v>
      </c>
      <c r="F3329">
        <v>0.18559999999999999</v>
      </c>
    </row>
    <row r="3330" spans="1:6">
      <c r="A3330" t="s">
        <v>1090</v>
      </c>
      <c r="B3330" t="s">
        <v>4417</v>
      </c>
      <c r="C3330">
        <v>2.25</v>
      </c>
      <c r="D3330">
        <v>6.1000000000000004E-3</v>
      </c>
      <c r="E3330">
        <v>4.2799999999999998E-2</v>
      </c>
      <c r="F3330">
        <v>0.18559999999999999</v>
      </c>
    </row>
    <row r="3331" spans="1:6">
      <c r="A3331" t="s">
        <v>1090</v>
      </c>
      <c r="B3331" t="s">
        <v>4418</v>
      </c>
      <c r="C3331">
        <v>2.25</v>
      </c>
      <c r="D3331">
        <v>6.1000000000000004E-3</v>
      </c>
      <c r="E3331">
        <v>4.2799999999999998E-2</v>
      </c>
      <c r="F3331">
        <v>0.18559999999999999</v>
      </c>
    </row>
    <row r="3332" spans="1:6">
      <c r="A3332" t="s">
        <v>1090</v>
      </c>
      <c r="B3332" t="s">
        <v>4419</v>
      </c>
      <c r="C3332">
        <v>2.25</v>
      </c>
      <c r="D3332">
        <v>6.1000000000000004E-3</v>
      </c>
      <c r="E3332">
        <v>4.2799999999999998E-2</v>
      </c>
      <c r="F3332">
        <v>0.18559999999999999</v>
      </c>
    </row>
    <row r="3333" spans="1:6">
      <c r="A3333" t="s">
        <v>1090</v>
      </c>
      <c r="B3333" t="s">
        <v>4420</v>
      </c>
      <c r="C3333">
        <v>2.25</v>
      </c>
      <c r="D3333">
        <v>6.1000000000000004E-3</v>
      </c>
      <c r="E3333">
        <v>4.2799999999999998E-2</v>
      </c>
      <c r="F3333">
        <v>0.18559999999999999</v>
      </c>
    </row>
    <row r="3334" spans="1:6">
      <c r="A3334" t="s">
        <v>1090</v>
      </c>
      <c r="B3334" t="s">
        <v>4421</v>
      </c>
      <c r="C3334">
        <v>2.25</v>
      </c>
      <c r="D3334">
        <v>6.1000000000000004E-3</v>
      </c>
      <c r="E3334">
        <v>4.2799999999999998E-2</v>
      </c>
      <c r="F3334">
        <v>0.18559999999999999</v>
      </c>
    </row>
    <row r="3335" spans="1:6">
      <c r="A3335" t="s">
        <v>1090</v>
      </c>
      <c r="B3335" t="s">
        <v>4422</v>
      </c>
      <c r="C3335">
        <v>2.25</v>
      </c>
      <c r="D3335">
        <v>6.1000000000000004E-3</v>
      </c>
      <c r="E3335">
        <v>4.2799999999999998E-2</v>
      </c>
      <c r="F3335">
        <v>0.18559999999999999</v>
      </c>
    </row>
    <row r="3336" spans="1:6">
      <c r="A3336" t="s">
        <v>1090</v>
      </c>
      <c r="B3336" t="s">
        <v>4423</v>
      </c>
      <c r="C3336">
        <v>2.25</v>
      </c>
      <c r="D3336">
        <v>6.1000000000000004E-3</v>
      </c>
      <c r="E3336">
        <v>4.2799999999999998E-2</v>
      </c>
      <c r="F3336">
        <v>0.18559999999999999</v>
      </c>
    </row>
    <row r="3337" spans="1:6">
      <c r="A3337" t="s">
        <v>1090</v>
      </c>
      <c r="B3337" t="s">
        <v>4424</v>
      </c>
      <c r="C3337">
        <v>2.25</v>
      </c>
      <c r="D3337">
        <v>6.1000000000000004E-3</v>
      </c>
      <c r="E3337">
        <v>4.2799999999999998E-2</v>
      </c>
      <c r="F3337">
        <v>0.18559999999999999</v>
      </c>
    </row>
    <row r="3338" spans="1:6">
      <c r="A3338" t="s">
        <v>1090</v>
      </c>
      <c r="B3338" t="s">
        <v>4425</v>
      </c>
      <c r="C3338">
        <v>2.25</v>
      </c>
      <c r="D3338">
        <v>6.1000000000000004E-3</v>
      </c>
      <c r="E3338">
        <v>4.2799999999999998E-2</v>
      </c>
      <c r="F3338">
        <v>0.18559999999999999</v>
      </c>
    </row>
    <row r="3339" spans="1:6">
      <c r="A3339" t="s">
        <v>1090</v>
      </c>
      <c r="B3339" t="s">
        <v>4426</v>
      </c>
      <c r="C3339">
        <v>2.25</v>
      </c>
      <c r="D3339">
        <v>6.1000000000000004E-3</v>
      </c>
      <c r="E3339">
        <v>4.2799999999999998E-2</v>
      </c>
      <c r="F3339">
        <v>0.18559999999999999</v>
      </c>
    </row>
    <row r="3340" spans="1:6">
      <c r="A3340" t="s">
        <v>1090</v>
      </c>
      <c r="B3340" t="s">
        <v>4427</v>
      </c>
      <c r="C3340">
        <v>2.25</v>
      </c>
      <c r="D3340">
        <v>6.1000000000000004E-3</v>
      </c>
      <c r="E3340">
        <v>4.2799999999999998E-2</v>
      </c>
      <c r="F3340">
        <v>0.18559999999999999</v>
      </c>
    </row>
    <row r="3341" spans="1:6">
      <c r="A3341" t="s">
        <v>1090</v>
      </c>
      <c r="B3341" t="s">
        <v>4428</v>
      </c>
      <c r="C3341">
        <v>2.25</v>
      </c>
      <c r="D3341">
        <v>6.1000000000000004E-3</v>
      </c>
      <c r="E3341">
        <v>4.2799999999999998E-2</v>
      </c>
      <c r="F3341">
        <v>0.18559999999999999</v>
      </c>
    </row>
    <row r="3342" spans="1:6">
      <c r="A3342" t="s">
        <v>1090</v>
      </c>
      <c r="B3342" t="s">
        <v>4429</v>
      </c>
      <c r="C3342">
        <v>2.25</v>
      </c>
      <c r="D3342">
        <v>6.1000000000000004E-3</v>
      </c>
      <c r="E3342">
        <v>4.2799999999999998E-2</v>
      </c>
      <c r="F3342">
        <v>0.18559999999999999</v>
      </c>
    </row>
    <row r="3343" spans="1:6">
      <c r="A3343" t="s">
        <v>1090</v>
      </c>
      <c r="B3343" t="s">
        <v>4430</v>
      </c>
      <c r="C3343">
        <v>2.25</v>
      </c>
      <c r="D3343">
        <v>6.1000000000000004E-3</v>
      </c>
      <c r="E3343">
        <v>4.2799999999999998E-2</v>
      </c>
      <c r="F3343">
        <v>0.18559999999999999</v>
      </c>
    </row>
    <row r="3344" spans="1:6">
      <c r="A3344" t="s">
        <v>1090</v>
      </c>
      <c r="B3344" t="s">
        <v>4431</v>
      </c>
      <c r="C3344">
        <v>2.25</v>
      </c>
      <c r="D3344">
        <v>6.1000000000000004E-3</v>
      </c>
      <c r="E3344">
        <v>4.2799999999999998E-2</v>
      </c>
      <c r="F3344">
        <v>0.18559999999999999</v>
      </c>
    </row>
    <row r="3345" spans="1:6">
      <c r="A3345" t="s">
        <v>1090</v>
      </c>
      <c r="B3345" t="s">
        <v>4432</v>
      </c>
      <c r="C3345">
        <v>2.25</v>
      </c>
      <c r="D3345">
        <v>6.1000000000000004E-3</v>
      </c>
      <c r="E3345">
        <v>4.2799999999999998E-2</v>
      </c>
      <c r="F3345">
        <v>0.18559999999999999</v>
      </c>
    </row>
    <row r="3346" spans="1:6">
      <c r="A3346" t="s">
        <v>1090</v>
      </c>
      <c r="B3346" t="s">
        <v>4433</v>
      </c>
      <c r="C3346">
        <v>2.25</v>
      </c>
      <c r="D3346">
        <v>6.1000000000000004E-3</v>
      </c>
      <c r="E3346">
        <v>4.2799999999999998E-2</v>
      </c>
      <c r="F3346">
        <v>0.18559999999999999</v>
      </c>
    </row>
    <row r="3347" spans="1:6">
      <c r="A3347" t="s">
        <v>1090</v>
      </c>
      <c r="B3347" t="s">
        <v>4434</v>
      </c>
      <c r="C3347">
        <v>2.25</v>
      </c>
      <c r="D3347">
        <v>6.1000000000000004E-3</v>
      </c>
      <c r="E3347">
        <v>4.2799999999999998E-2</v>
      </c>
      <c r="F3347">
        <v>0.18559999999999999</v>
      </c>
    </row>
    <row r="3348" spans="1:6">
      <c r="A3348" t="s">
        <v>1090</v>
      </c>
      <c r="B3348" t="s">
        <v>4435</v>
      </c>
      <c r="C3348">
        <v>2.25</v>
      </c>
      <c r="D3348">
        <v>6.1000000000000004E-3</v>
      </c>
      <c r="E3348">
        <v>4.2799999999999998E-2</v>
      </c>
      <c r="F3348">
        <v>0.18559999999999999</v>
      </c>
    </row>
    <row r="3349" spans="1:6">
      <c r="A3349" t="s">
        <v>1090</v>
      </c>
      <c r="B3349" t="s">
        <v>4436</v>
      </c>
      <c r="C3349">
        <v>2.25</v>
      </c>
      <c r="D3349">
        <v>6.1000000000000004E-3</v>
      </c>
      <c r="E3349">
        <v>4.2799999999999998E-2</v>
      </c>
      <c r="F3349">
        <v>0.18559999999999999</v>
      </c>
    </row>
    <row r="3350" spans="1:6">
      <c r="A3350" t="s">
        <v>1090</v>
      </c>
      <c r="B3350" t="s">
        <v>4437</v>
      </c>
      <c r="C3350">
        <v>2.25</v>
      </c>
      <c r="D3350">
        <v>6.1000000000000004E-3</v>
      </c>
      <c r="E3350">
        <v>4.2799999999999998E-2</v>
      </c>
      <c r="F3350">
        <v>0.18559999999999999</v>
      </c>
    </row>
    <row r="3351" spans="1:6">
      <c r="A3351" t="s">
        <v>1090</v>
      </c>
      <c r="B3351" t="s">
        <v>4438</v>
      </c>
      <c r="C3351">
        <v>2.25</v>
      </c>
      <c r="D3351">
        <v>6.1000000000000004E-3</v>
      </c>
      <c r="E3351">
        <v>4.2799999999999998E-2</v>
      </c>
      <c r="F3351">
        <v>0.18559999999999999</v>
      </c>
    </row>
    <row r="3352" spans="1:6">
      <c r="A3352" t="s">
        <v>1090</v>
      </c>
      <c r="B3352" t="s">
        <v>4439</v>
      </c>
      <c r="C3352">
        <v>2.25</v>
      </c>
      <c r="D3352">
        <v>6.1000000000000004E-3</v>
      </c>
      <c r="E3352">
        <v>4.2799999999999998E-2</v>
      </c>
      <c r="F3352">
        <v>0.18559999999999999</v>
      </c>
    </row>
    <row r="3353" spans="1:6">
      <c r="A3353" t="s">
        <v>1090</v>
      </c>
      <c r="B3353" t="s">
        <v>4440</v>
      </c>
      <c r="C3353">
        <v>2.25</v>
      </c>
      <c r="D3353">
        <v>6.1000000000000004E-3</v>
      </c>
      <c r="E3353">
        <v>4.2799999999999998E-2</v>
      </c>
      <c r="F3353">
        <v>0.18559999999999999</v>
      </c>
    </row>
    <row r="3354" spans="1:6">
      <c r="A3354" t="s">
        <v>1090</v>
      </c>
      <c r="B3354" t="s">
        <v>4441</v>
      </c>
      <c r="C3354">
        <v>2.25</v>
      </c>
      <c r="D3354">
        <v>6.1000000000000004E-3</v>
      </c>
      <c r="E3354">
        <v>4.2799999999999998E-2</v>
      </c>
      <c r="F3354">
        <v>0.18559999999999999</v>
      </c>
    </row>
    <row r="3355" spans="1:6">
      <c r="A3355" t="s">
        <v>1090</v>
      </c>
      <c r="B3355" t="s">
        <v>4442</v>
      </c>
      <c r="C3355">
        <v>2.25</v>
      </c>
      <c r="D3355">
        <v>6.1000000000000004E-3</v>
      </c>
      <c r="E3355">
        <v>4.2799999999999998E-2</v>
      </c>
      <c r="F3355">
        <v>0.18559999999999999</v>
      </c>
    </row>
    <row r="3356" spans="1:6">
      <c r="A3356" t="s">
        <v>1090</v>
      </c>
      <c r="B3356" t="s">
        <v>4443</v>
      </c>
      <c r="C3356">
        <v>2.25</v>
      </c>
      <c r="D3356">
        <v>6.1000000000000004E-3</v>
      </c>
      <c r="E3356">
        <v>4.2799999999999998E-2</v>
      </c>
      <c r="F3356">
        <v>0.18559999999999999</v>
      </c>
    </row>
    <row r="3357" spans="1:6">
      <c r="A3357" t="s">
        <v>1090</v>
      </c>
      <c r="B3357" t="s">
        <v>4444</v>
      </c>
      <c r="C3357">
        <v>2.25</v>
      </c>
      <c r="D3357">
        <v>6.1000000000000004E-3</v>
      </c>
      <c r="E3357">
        <v>4.2799999999999998E-2</v>
      </c>
      <c r="F3357">
        <v>0.18559999999999999</v>
      </c>
    </row>
    <row r="3358" spans="1:6">
      <c r="A3358" t="s">
        <v>1090</v>
      </c>
      <c r="B3358" t="s">
        <v>4445</v>
      </c>
      <c r="C3358">
        <v>2.25</v>
      </c>
      <c r="D3358">
        <v>6.1000000000000004E-3</v>
      </c>
      <c r="E3358">
        <v>4.2799999999999998E-2</v>
      </c>
      <c r="F3358">
        <v>0.18559999999999999</v>
      </c>
    </row>
    <row r="3359" spans="1:6">
      <c r="A3359" t="s">
        <v>1090</v>
      </c>
      <c r="B3359" t="s">
        <v>4446</v>
      </c>
      <c r="C3359">
        <v>2.25</v>
      </c>
      <c r="D3359">
        <v>6.1000000000000004E-3</v>
      </c>
      <c r="E3359">
        <v>4.2799999999999998E-2</v>
      </c>
      <c r="F3359">
        <v>0.18559999999999999</v>
      </c>
    </row>
    <row r="3360" spans="1:6">
      <c r="A3360" t="s">
        <v>1090</v>
      </c>
      <c r="B3360" t="s">
        <v>4447</v>
      </c>
      <c r="C3360">
        <v>2.25</v>
      </c>
      <c r="D3360">
        <v>6.1000000000000004E-3</v>
      </c>
      <c r="E3360">
        <v>4.2799999999999998E-2</v>
      </c>
      <c r="F3360">
        <v>0.18559999999999999</v>
      </c>
    </row>
    <row r="3361" spans="1:6">
      <c r="A3361" t="s">
        <v>1090</v>
      </c>
      <c r="B3361" t="s">
        <v>4448</v>
      </c>
      <c r="C3361">
        <v>2.25</v>
      </c>
      <c r="D3361">
        <v>6.1000000000000004E-3</v>
      </c>
      <c r="E3361">
        <v>4.2799999999999998E-2</v>
      </c>
      <c r="F3361">
        <v>0.18559999999999999</v>
      </c>
    </row>
    <row r="3362" spans="1:6">
      <c r="A3362" t="s">
        <v>1090</v>
      </c>
      <c r="B3362" t="s">
        <v>4449</v>
      </c>
      <c r="C3362">
        <v>2.25</v>
      </c>
      <c r="D3362">
        <v>6.1000000000000004E-3</v>
      </c>
      <c r="E3362">
        <v>4.2799999999999998E-2</v>
      </c>
      <c r="F3362">
        <v>0.18559999999999999</v>
      </c>
    </row>
    <row r="3363" spans="1:6">
      <c r="A3363" t="s">
        <v>1090</v>
      </c>
      <c r="B3363" t="s">
        <v>4450</v>
      </c>
      <c r="C3363">
        <v>2.25</v>
      </c>
      <c r="D3363">
        <v>6.1000000000000004E-3</v>
      </c>
      <c r="E3363">
        <v>4.2799999999999998E-2</v>
      </c>
      <c r="F3363">
        <v>0.18559999999999999</v>
      </c>
    </row>
    <row r="3364" spans="1:6">
      <c r="A3364" t="s">
        <v>1090</v>
      </c>
      <c r="B3364" t="s">
        <v>4451</v>
      </c>
      <c r="C3364">
        <v>2.25</v>
      </c>
      <c r="D3364">
        <v>6.1000000000000004E-3</v>
      </c>
      <c r="E3364">
        <v>4.2799999999999998E-2</v>
      </c>
      <c r="F3364">
        <v>0.18559999999999999</v>
      </c>
    </row>
    <row r="3365" spans="1:6">
      <c r="A3365" t="s">
        <v>1090</v>
      </c>
      <c r="B3365" t="s">
        <v>4452</v>
      </c>
      <c r="C3365">
        <v>2.25</v>
      </c>
      <c r="D3365">
        <v>6.1000000000000004E-3</v>
      </c>
      <c r="E3365">
        <v>4.2799999999999998E-2</v>
      </c>
      <c r="F3365">
        <v>0.18559999999999999</v>
      </c>
    </row>
    <row r="3366" spans="1:6">
      <c r="A3366" t="s">
        <v>1090</v>
      </c>
      <c r="B3366" t="s">
        <v>4453</v>
      </c>
      <c r="C3366">
        <v>2.25</v>
      </c>
      <c r="D3366">
        <v>6.1000000000000004E-3</v>
      </c>
      <c r="E3366">
        <v>4.2799999999999998E-2</v>
      </c>
      <c r="F3366">
        <v>0.18559999999999999</v>
      </c>
    </row>
    <row r="3367" spans="1:6">
      <c r="A3367" t="s">
        <v>1090</v>
      </c>
      <c r="B3367" t="s">
        <v>4454</v>
      </c>
      <c r="C3367">
        <v>2.25</v>
      </c>
      <c r="D3367">
        <v>6.1000000000000004E-3</v>
      </c>
      <c r="E3367">
        <v>4.2799999999999998E-2</v>
      </c>
      <c r="F3367">
        <v>0.18559999999999999</v>
      </c>
    </row>
    <row r="3368" spans="1:6">
      <c r="A3368" t="s">
        <v>1090</v>
      </c>
      <c r="B3368" t="s">
        <v>4455</v>
      </c>
      <c r="C3368">
        <v>2.25</v>
      </c>
      <c r="D3368">
        <v>6.1000000000000004E-3</v>
      </c>
      <c r="E3368">
        <v>4.2799999999999998E-2</v>
      </c>
      <c r="F3368">
        <v>0.18559999999999999</v>
      </c>
    </row>
    <row r="3369" spans="1:6">
      <c r="A3369" t="s">
        <v>1090</v>
      </c>
      <c r="B3369" t="s">
        <v>4456</v>
      </c>
      <c r="C3369">
        <v>2.25</v>
      </c>
      <c r="D3369">
        <v>6.1000000000000004E-3</v>
      </c>
      <c r="E3369">
        <v>4.2799999999999998E-2</v>
      </c>
      <c r="F3369">
        <v>0.18559999999999999</v>
      </c>
    </row>
    <row r="3370" spans="1:6">
      <c r="A3370" t="s">
        <v>1090</v>
      </c>
      <c r="B3370" t="s">
        <v>4457</v>
      </c>
      <c r="C3370">
        <v>2.25</v>
      </c>
      <c r="D3370">
        <v>6.1000000000000004E-3</v>
      </c>
      <c r="E3370">
        <v>4.2799999999999998E-2</v>
      </c>
      <c r="F3370">
        <v>0.18559999999999999</v>
      </c>
    </row>
    <row r="3371" spans="1:6">
      <c r="A3371" t="s">
        <v>1090</v>
      </c>
      <c r="B3371" t="s">
        <v>4458</v>
      </c>
      <c r="C3371">
        <v>2.25</v>
      </c>
      <c r="D3371">
        <v>6.1000000000000004E-3</v>
      </c>
      <c r="E3371">
        <v>4.2799999999999998E-2</v>
      </c>
      <c r="F3371">
        <v>0.18559999999999999</v>
      </c>
    </row>
    <row r="3372" spans="1:6">
      <c r="A3372" t="s">
        <v>1090</v>
      </c>
      <c r="B3372" t="s">
        <v>4459</v>
      </c>
      <c r="C3372">
        <v>2.25</v>
      </c>
      <c r="D3372">
        <v>6.1000000000000004E-3</v>
      </c>
      <c r="E3372">
        <v>4.2799999999999998E-2</v>
      </c>
      <c r="F3372">
        <v>0.18559999999999999</v>
      </c>
    </row>
    <row r="3373" spans="1:6">
      <c r="A3373" t="s">
        <v>1090</v>
      </c>
      <c r="B3373" t="s">
        <v>4460</v>
      </c>
      <c r="C3373">
        <v>2.25</v>
      </c>
      <c r="D3373">
        <v>6.1000000000000004E-3</v>
      </c>
      <c r="E3373">
        <v>4.2799999999999998E-2</v>
      </c>
      <c r="F3373">
        <v>0.18559999999999999</v>
      </c>
    </row>
    <row r="3374" spans="1:6">
      <c r="A3374" t="s">
        <v>1090</v>
      </c>
      <c r="B3374" t="s">
        <v>4461</v>
      </c>
      <c r="C3374">
        <v>2.25</v>
      </c>
      <c r="D3374">
        <v>6.1000000000000004E-3</v>
      </c>
      <c r="E3374">
        <v>4.2799999999999998E-2</v>
      </c>
      <c r="F3374">
        <v>0.18559999999999999</v>
      </c>
    </row>
    <row r="3375" spans="1:6">
      <c r="A3375" t="s">
        <v>1090</v>
      </c>
      <c r="B3375" t="s">
        <v>4462</v>
      </c>
      <c r="C3375">
        <v>2.25</v>
      </c>
      <c r="D3375">
        <v>6.1000000000000004E-3</v>
      </c>
      <c r="E3375">
        <v>4.2799999999999998E-2</v>
      </c>
      <c r="F3375">
        <v>0.18559999999999999</v>
      </c>
    </row>
    <row r="3376" spans="1:6">
      <c r="A3376" t="s">
        <v>1090</v>
      </c>
      <c r="B3376" t="s">
        <v>4463</v>
      </c>
      <c r="C3376">
        <v>2.25</v>
      </c>
      <c r="D3376">
        <v>6.1000000000000004E-3</v>
      </c>
      <c r="E3376">
        <v>4.2799999999999998E-2</v>
      </c>
      <c r="F3376">
        <v>0.18559999999999999</v>
      </c>
    </row>
    <row r="3377" spans="1:6">
      <c r="A3377" t="s">
        <v>1090</v>
      </c>
      <c r="B3377" t="s">
        <v>4464</v>
      </c>
      <c r="C3377">
        <v>2.25</v>
      </c>
      <c r="D3377">
        <v>6.1000000000000004E-3</v>
      </c>
      <c r="E3377">
        <v>4.2799999999999998E-2</v>
      </c>
      <c r="F3377">
        <v>0.18559999999999999</v>
      </c>
    </row>
    <row r="3378" spans="1:6">
      <c r="A3378" t="s">
        <v>1090</v>
      </c>
      <c r="B3378" t="s">
        <v>4465</v>
      </c>
      <c r="C3378">
        <v>2.25</v>
      </c>
      <c r="D3378">
        <v>6.1000000000000004E-3</v>
      </c>
      <c r="E3378">
        <v>4.2799999999999998E-2</v>
      </c>
      <c r="F3378">
        <v>0.18559999999999999</v>
      </c>
    </row>
    <row r="3379" spans="1:6">
      <c r="A3379" t="s">
        <v>1090</v>
      </c>
      <c r="B3379" t="s">
        <v>4466</v>
      </c>
      <c r="C3379">
        <v>2.25</v>
      </c>
      <c r="D3379">
        <v>6.1000000000000004E-3</v>
      </c>
      <c r="E3379">
        <v>4.2799999999999998E-2</v>
      </c>
      <c r="F3379">
        <v>0.18559999999999999</v>
      </c>
    </row>
    <row r="3380" spans="1:6">
      <c r="A3380" t="s">
        <v>1090</v>
      </c>
      <c r="B3380" t="s">
        <v>4467</v>
      </c>
      <c r="C3380">
        <v>2.25</v>
      </c>
      <c r="D3380">
        <v>6.1000000000000004E-3</v>
      </c>
      <c r="E3380">
        <v>4.2799999999999998E-2</v>
      </c>
      <c r="F3380">
        <v>0.18559999999999999</v>
      </c>
    </row>
    <row r="3381" spans="1:6">
      <c r="A3381" t="s">
        <v>1090</v>
      </c>
      <c r="B3381" t="s">
        <v>4468</v>
      </c>
      <c r="C3381">
        <v>2.25</v>
      </c>
      <c r="D3381">
        <v>6.1000000000000004E-3</v>
      </c>
      <c r="E3381">
        <v>4.2799999999999998E-2</v>
      </c>
      <c r="F3381">
        <v>0.18559999999999999</v>
      </c>
    </row>
    <row r="3382" spans="1:6">
      <c r="A3382" t="s">
        <v>1090</v>
      </c>
      <c r="B3382" t="s">
        <v>4469</v>
      </c>
      <c r="C3382">
        <v>2.25</v>
      </c>
      <c r="D3382">
        <v>6.1000000000000004E-3</v>
      </c>
      <c r="E3382">
        <v>4.2799999999999998E-2</v>
      </c>
      <c r="F3382">
        <v>0.18559999999999999</v>
      </c>
    </row>
    <row r="3383" spans="1:6">
      <c r="A3383" t="s">
        <v>1090</v>
      </c>
      <c r="B3383" t="s">
        <v>4470</v>
      </c>
      <c r="C3383">
        <v>2.25</v>
      </c>
      <c r="D3383">
        <v>6.1000000000000004E-3</v>
      </c>
      <c r="E3383">
        <v>4.2799999999999998E-2</v>
      </c>
      <c r="F3383">
        <v>0.18559999999999999</v>
      </c>
    </row>
    <row r="3384" spans="1:6">
      <c r="A3384" t="s">
        <v>1090</v>
      </c>
      <c r="B3384" t="s">
        <v>4471</v>
      </c>
      <c r="C3384">
        <v>2.25</v>
      </c>
      <c r="D3384">
        <v>6.1000000000000004E-3</v>
      </c>
      <c r="E3384">
        <v>4.2799999999999998E-2</v>
      </c>
      <c r="F3384">
        <v>0.18559999999999999</v>
      </c>
    </row>
    <row r="3385" spans="1:6">
      <c r="A3385" t="s">
        <v>1090</v>
      </c>
      <c r="B3385" t="s">
        <v>4472</v>
      </c>
      <c r="C3385">
        <v>2.25</v>
      </c>
      <c r="D3385">
        <v>6.1000000000000004E-3</v>
      </c>
      <c r="E3385">
        <v>4.2799999999999998E-2</v>
      </c>
      <c r="F3385">
        <v>0.18559999999999999</v>
      </c>
    </row>
    <row r="3386" spans="1:6">
      <c r="A3386" t="s">
        <v>1090</v>
      </c>
      <c r="B3386" t="s">
        <v>4473</v>
      </c>
      <c r="C3386">
        <v>2.25</v>
      </c>
      <c r="D3386">
        <v>6.1000000000000004E-3</v>
      </c>
      <c r="E3386">
        <v>4.2799999999999998E-2</v>
      </c>
      <c r="F3386">
        <v>0.18559999999999999</v>
      </c>
    </row>
    <row r="3387" spans="1:6">
      <c r="A3387" t="s">
        <v>1090</v>
      </c>
      <c r="B3387" t="s">
        <v>4474</v>
      </c>
      <c r="C3387">
        <v>2.25</v>
      </c>
      <c r="D3387">
        <v>6.1000000000000004E-3</v>
      </c>
      <c r="E3387">
        <v>4.2799999999999998E-2</v>
      </c>
      <c r="F3387">
        <v>0.18559999999999999</v>
      </c>
    </row>
    <row r="3388" spans="1:6">
      <c r="A3388" t="s">
        <v>1090</v>
      </c>
      <c r="B3388" t="s">
        <v>4475</v>
      </c>
      <c r="C3388">
        <v>2.25</v>
      </c>
      <c r="D3388">
        <v>6.1000000000000004E-3</v>
      </c>
      <c r="E3388">
        <v>4.2799999999999998E-2</v>
      </c>
      <c r="F3388">
        <v>0.18559999999999999</v>
      </c>
    </row>
    <row r="3389" spans="1:6">
      <c r="A3389" t="s">
        <v>1090</v>
      </c>
      <c r="B3389" t="s">
        <v>4476</v>
      </c>
      <c r="C3389">
        <v>2.25</v>
      </c>
      <c r="D3389">
        <v>6.1000000000000004E-3</v>
      </c>
      <c r="E3389">
        <v>4.2799999999999998E-2</v>
      </c>
      <c r="F3389">
        <v>0.18559999999999999</v>
      </c>
    </row>
    <row r="3390" spans="1:6">
      <c r="A3390" t="s">
        <v>1090</v>
      </c>
      <c r="B3390" t="s">
        <v>4477</v>
      </c>
      <c r="C3390">
        <v>2.25</v>
      </c>
      <c r="D3390">
        <v>6.1000000000000004E-3</v>
      </c>
      <c r="E3390">
        <v>4.2799999999999998E-2</v>
      </c>
      <c r="F3390">
        <v>0.18559999999999999</v>
      </c>
    </row>
    <row r="3391" spans="1:6">
      <c r="A3391" t="s">
        <v>1090</v>
      </c>
      <c r="B3391" t="s">
        <v>4478</v>
      </c>
      <c r="C3391">
        <v>2.25</v>
      </c>
      <c r="D3391">
        <v>6.1000000000000004E-3</v>
      </c>
      <c r="E3391">
        <v>4.2799999999999998E-2</v>
      </c>
      <c r="F3391">
        <v>0.18559999999999999</v>
      </c>
    </row>
    <row r="3392" spans="1:6">
      <c r="A3392" t="s">
        <v>1090</v>
      </c>
      <c r="B3392" t="s">
        <v>4479</v>
      </c>
      <c r="C3392">
        <v>2.25</v>
      </c>
      <c r="D3392">
        <v>6.1000000000000004E-3</v>
      </c>
      <c r="E3392">
        <v>4.2799999999999998E-2</v>
      </c>
      <c r="F3392">
        <v>0.18559999999999999</v>
      </c>
    </row>
    <row r="3393" spans="1:6">
      <c r="A3393" t="s">
        <v>1090</v>
      </c>
      <c r="B3393" t="s">
        <v>4480</v>
      </c>
      <c r="C3393">
        <v>2.25</v>
      </c>
      <c r="D3393">
        <v>6.1000000000000004E-3</v>
      </c>
      <c r="E3393">
        <v>4.2799999999999998E-2</v>
      </c>
      <c r="F3393">
        <v>0.18559999999999999</v>
      </c>
    </row>
    <row r="3394" spans="1:6">
      <c r="A3394" t="s">
        <v>1090</v>
      </c>
      <c r="B3394" t="s">
        <v>4481</v>
      </c>
      <c r="C3394">
        <v>2.25</v>
      </c>
      <c r="D3394">
        <v>6.1000000000000004E-3</v>
      </c>
      <c r="E3394">
        <v>4.2799999999999998E-2</v>
      </c>
      <c r="F3394">
        <v>0.18559999999999999</v>
      </c>
    </row>
    <row r="3395" spans="1:6">
      <c r="A3395" t="s">
        <v>1090</v>
      </c>
      <c r="B3395" t="s">
        <v>4482</v>
      </c>
      <c r="C3395">
        <v>2.25</v>
      </c>
      <c r="D3395">
        <v>6.1000000000000004E-3</v>
      </c>
      <c r="E3395">
        <v>4.2799999999999998E-2</v>
      </c>
      <c r="F3395">
        <v>0.18559999999999999</v>
      </c>
    </row>
    <row r="3396" spans="1:6">
      <c r="A3396" t="s">
        <v>1090</v>
      </c>
      <c r="B3396" t="s">
        <v>4483</v>
      </c>
      <c r="C3396">
        <v>2.25</v>
      </c>
      <c r="D3396">
        <v>6.1000000000000004E-3</v>
      </c>
      <c r="E3396">
        <v>4.2799999999999998E-2</v>
      </c>
      <c r="F3396">
        <v>0.18559999999999999</v>
      </c>
    </row>
    <row r="3397" spans="1:6">
      <c r="A3397" t="s">
        <v>1090</v>
      </c>
      <c r="B3397" t="s">
        <v>4484</v>
      </c>
      <c r="C3397">
        <v>2.25</v>
      </c>
      <c r="D3397">
        <v>6.1000000000000004E-3</v>
      </c>
      <c r="E3397">
        <v>4.2799999999999998E-2</v>
      </c>
      <c r="F3397">
        <v>0.18559999999999999</v>
      </c>
    </row>
    <row r="3398" spans="1:6">
      <c r="A3398" t="s">
        <v>1090</v>
      </c>
      <c r="B3398" t="s">
        <v>4485</v>
      </c>
      <c r="C3398">
        <v>2.25</v>
      </c>
      <c r="D3398">
        <v>6.1000000000000004E-3</v>
      </c>
      <c r="E3398">
        <v>4.2799999999999998E-2</v>
      </c>
      <c r="F3398">
        <v>0.18559999999999999</v>
      </c>
    </row>
    <row r="3399" spans="1:6">
      <c r="A3399" t="s">
        <v>1090</v>
      </c>
      <c r="B3399" t="s">
        <v>4486</v>
      </c>
      <c r="C3399">
        <v>2.25</v>
      </c>
      <c r="D3399">
        <v>6.1000000000000004E-3</v>
      </c>
      <c r="E3399">
        <v>4.2799999999999998E-2</v>
      </c>
      <c r="F3399">
        <v>0.18559999999999999</v>
      </c>
    </row>
    <row r="3400" spans="1:6">
      <c r="A3400" t="s">
        <v>1090</v>
      </c>
      <c r="B3400" t="s">
        <v>4487</v>
      </c>
      <c r="C3400">
        <v>2.25</v>
      </c>
      <c r="D3400">
        <v>6.1000000000000004E-3</v>
      </c>
      <c r="E3400">
        <v>4.2799999999999998E-2</v>
      </c>
      <c r="F3400">
        <v>0.18559999999999999</v>
      </c>
    </row>
    <row r="3401" spans="1:6">
      <c r="A3401" t="s">
        <v>1090</v>
      </c>
      <c r="B3401" t="s">
        <v>4488</v>
      </c>
      <c r="C3401">
        <v>2.25</v>
      </c>
      <c r="D3401">
        <v>6.1000000000000004E-3</v>
      </c>
      <c r="E3401">
        <v>4.2799999999999998E-2</v>
      </c>
      <c r="F3401">
        <v>0.18559999999999999</v>
      </c>
    </row>
    <row r="3402" spans="1:6">
      <c r="A3402" t="s">
        <v>1090</v>
      </c>
      <c r="B3402" t="s">
        <v>4489</v>
      </c>
      <c r="C3402">
        <v>2.25</v>
      </c>
      <c r="D3402">
        <v>6.1000000000000004E-3</v>
      </c>
      <c r="E3402">
        <v>4.2799999999999998E-2</v>
      </c>
      <c r="F3402">
        <v>0.18559999999999999</v>
      </c>
    </row>
    <row r="3403" spans="1:6">
      <c r="A3403" t="s">
        <v>1090</v>
      </c>
      <c r="B3403" t="s">
        <v>4490</v>
      </c>
      <c r="C3403">
        <v>2.25</v>
      </c>
      <c r="D3403">
        <v>6.1000000000000004E-3</v>
      </c>
      <c r="E3403">
        <v>4.2799999999999998E-2</v>
      </c>
      <c r="F3403">
        <v>0.18559999999999999</v>
      </c>
    </row>
    <row r="3404" spans="1:6">
      <c r="A3404" t="s">
        <v>1090</v>
      </c>
      <c r="B3404" t="s">
        <v>4491</v>
      </c>
      <c r="C3404">
        <v>2.25</v>
      </c>
      <c r="D3404">
        <v>6.1000000000000004E-3</v>
      </c>
      <c r="E3404">
        <v>4.2799999999999998E-2</v>
      </c>
      <c r="F3404">
        <v>0.18559999999999999</v>
      </c>
    </row>
    <row r="3405" spans="1:6">
      <c r="A3405" t="s">
        <v>1090</v>
      </c>
      <c r="B3405" t="s">
        <v>4492</v>
      </c>
      <c r="C3405">
        <v>2.25</v>
      </c>
      <c r="D3405">
        <v>6.1000000000000004E-3</v>
      </c>
      <c r="E3405">
        <v>4.2799999999999998E-2</v>
      </c>
      <c r="F3405">
        <v>0.18559999999999999</v>
      </c>
    </row>
    <row r="3406" spans="1:6">
      <c r="A3406" t="s">
        <v>1090</v>
      </c>
      <c r="B3406" t="s">
        <v>4493</v>
      </c>
      <c r="C3406">
        <v>2.25</v>
      </c>
      <c r="D3406">
        <v>6.1000000000000004E-3</v>
      </c>
      <c r="E3406">
        <v>4.2799999999999998E-2</v>
      </c>
      <c r="F3406">
        <v>0.18559999999999999</v>
      </c>
    </row>
    <row r="3407" spans="1:6">
      <c r="A3407" t="s">
        <v>1090</v>
      </c>
      <c r="B3407" t="s">
        <v>4494</v>
      </c>
      <c r="C3407">
        <v>2.25</v>
      </c>
      <c r="D3407">
        <v>6.1000000000000004E-3</v>
      </c>
      <c r="E3407">
        <v>4.2799999999999998E-2</v>
      </c>
      <c r="F3407">
        <v>0.18559999999999999</v>
      </c>
    </row>
    <row r="3408" spans="1:6">
      <c r="A3408" t="s">
        <v>1090</v>
      </c>
      <c r="B3408" t="s">
        <v>4495</v>
      </c>
      <c r="C3408">
        <v>2.25</v>
      </c>
      <c r="D3408">
        <v>6.1000000000000004E-3</v>
      </c>
      <c r="E3408">
        <v>4.2799999999999998E-2</v>
      </c>
      <c r="F3408">
        <v>0.18559999999999999</v>
      </c>
    </row>
    <row r="3409" spans="1:6">
      <c r="A3409" t="s">
        <v>1090</v>
      </c>
      <c r="B3409" t="s">
        <v>4496</v>
      </c>
      <c r="C3409">
        <v>2.25</v>
      </c>
      <c r="D3409">
        <v>6.1000000000000004E-3</v>
      </c>
      <c r="E3409">
        <v>4.2799999999999998E-2</v>
      </c>
      <c r="F3409">
        <v>0.18559999999999999</v>
      </c>
    </row>
    <row r="3410" spans="1:6">
      <c r="A3410" t="s">
        <v>1090</v>
      </c>
      <c r="B3410" t="s">
        <v>4497</v>
      </c>
      <c r="C3410">
        <v>2.25</v>
      </c>
      <c r="D3410">
        <v>6.1000000000000004E-3</v>
      </c>
      <c r="E3410">
        <v>4.2799999999999998E-2</v>
      </c>
      <c r="F3410">
        <v>0.18559999999999999</v>
      </c>
    </row>
    <row r="3411" spans="1:6">
      <c r="A3411" t="s">
        <v>1090</v>
      </c>
      <c r="B3411" t="s">
        <v>4498</v>
      </c>
      <c r="C3411">
        <v>2.25</v>
      </c>
      <c r="D3411">
        <v>6.1000000000000004E-3</v>
      </c>
      <c r="E3411">
        <v>4.2799999999999998E-2</v>
      </c>
      <c r="F3411">
        <v>0.18559999999999999</v>
      </c>
    </row>
    <row r="3412" spans="1:6">
      <c r="A3412" t="s">
        <v>1090</v>
      </c>
      <c r="B3412" t="s">
        <v>4499</v>
      </c>
      <c r="C3412">
        <v>2.25</v>
      </c>
      <c r="D3412">
        <v>6.1000000000000004E-3</v>
      </c>
      <c r="E3412">
        <v>4.2799999999999998E-2</v>
      </c>
      <c r="F3412">
        <v>0.18559999999999999</v>
      </c>
    </row>
    <row r="3413" spans="1:6">
      <c r="A3413" t="s">
        <v>1090</v>
      </c>
      <c r="B3413" t="s">
        <v>4500</v>
      </c>
      <c r="C3413">
        <v>2.25</v>
      </c>
      <c r="D3413">
        <v>6.1000000000000004E-3</v>
      </c>
      <c r="E3413">
        <v>4.2799999999999998E-2</v>
      </c>
      <c r="F3413">
        <v>0.18559999999999999</v>
      </c>
    </row>
    <row r="3414" spans="1:6">
      <c r="A3414" t="s">
        <v>1090</v>
      </c>
      <c r="B3414" t="s">
        <v>4501</v>
      </c>
      <c r="C3414">
        <v>2.25</v>
      </c>
      <c r="D3414">
        <v>6.1000000000000004E-3</v>
      </c>
      <c r="E3414">
        <v>4.2799999999999998E-2</v>
      </c>
      <c r="F3414">
        <v>0.18559999999999999</v>
      </c>
    </row>
    <row r="3415" spans="1:6">
      <c r="A3415" t="s">
        <v>1090</v>
      </c>
      <c r="B3415" t="s">
        <v>4502</v>
      </c>
      <c r="C3415">
        <v>2.25</v>
      </c>
      <c r="D3415">
        <v>6.1000000000000004E-3</v>
      </c>
      <c r="E3415">
        <v>4.2799999999999998E-2</v>
      </c>
      <c r="F3415">
        <v>0.18559999999999999</v>
      </c>
    </row>
    <row r="3416" spans="1:6">
      <c r="A3416" t="s">
        <v>1090</v>
      </c>
      <c r="B3416" t="s">
        <v>4503</v>
      </c>
      <c r="C3416">
        <v>2.25</v>
      </c>
      <c r="D3416">
        <v>6.1000000000000004E-3</v>
      </c>
      <c r="E3416">
        <v>4.2799999999999998E-2</v>
      </c>
      <c r="F3416">
        <v>0.18559999999999999</v>
      </c>
    </row>
    <row r="3417" spans="1:6">
      <c r="A3417" t="s">
        <v>1090</v>
      </c>
      <c r="B3417" t="s">
        <v>4504</v>
      </c>
      <c r="C3417">
        <v>2.25</v>
      </c>
      <c r="D3417">
        <v>6.1000000000000004E-3</v>
      </c>
      <c r="E3417">
        <v>4.2799999999999998E-2</v>
      </c>
      <c r="F3417">
        <v>0.18559999999999999</v>
      </c>
    </row>
    <row r="3418" spans="1:6">
      <c r="A3418" t="s">
        <v>1090</v>
      </c>
      <c r="B3418" t="s">
        <v>4505</v>
      </c>
      <c r="C3418">
        <v>2.25</v>
      </c>
      <c r="D3418">
        <v>6.1000000000000004E-3</v>
      </c>
      <c r="E3418">
        <v>4.2799999999999998E-2</v>
      </c>
      <c r="F3418">
        <v>0.18559999999999999</v>
      </c>
    </row>
    <row r="3419" spans="1:6">
      <c r="A3419" t="s">
        <v>1090</v>
      </c>
      <c r="B3419" t="s">
        <v>4506</v>
      </c>
      <c r="C3419">
        <v>2.25</v>
      </c>
      <c r="D3419">
        <v>6.1000000000000004E-3</v>
      </c>
      <c r="E3419">
        <v>4.2799999999999998E-2</v>
      </c>
      <c r="F3419">
        <v>0.18559999999999999</v>
      </c>
    </row>
    <row r="3420" spans="1:6">
      <c r="A3420" t="s">
        <v>1090</v>
      </c>
      <c r="B3420" t="s">
        <v>4507</v>
      </c>
      <c r="C3420">
        <v>2.25</v>
      </c>
      <c r="D3420">
        <v>6.1000000000000004E-3</v>
      </c>
      <c r="E3420">
        <v>4.2799999999999998E-2</v>
      </c>
      <c r="F3420">
        <v>0.18559999999999999</v>
      </c>
    </row>
    <row r="3421" spans="1:6">
      <c r="A3421" t="s">
        <v>1090</v>
      </c>
      <c r="B3421" t="s">
        <v>4508</v>
      </c>
      <c r="C3421">
        <v>2.25</v>
      </c>
      <c r="D3421">
        <v>6.1000000000000004E-3</v>
      </c>
      <c r="E3421">
        <v>4.2799999999999998E-2</v>
      </c>
      <c r="F3421">
        <v>0.18559999999999999</v>
      </c>
    </row>
    <row r="3422" spans="1:6">
      <c r="A3422" t="s">
        <v>1090</v>
      </c>
      <c r="B3422" t="s">
        <v>4509</v>
      </c>
      <c r="C3422">
        <v>2.25</v>
      </c>
      <c r="D3422">
        <v>6.1000000000000004E-3</v>
      </c>
      <c r="E3422">
        <v>4.2799999999999998E-2</v>
      </c>
      <c r="F3422">
        <v>0.18559999999999999</v>
      </c>
    </row>
    <row r="3423" spans="1:6">
      <c r="A3423" t="s">
        <v>1090</v>
      </c>
      <c r="B3423" t="s">
        <v>4510</v>
      </c>
      <c r="C3423">
        <v>2.25</v>
      </c>
      <c r="D3423">
        <v>6.1000000000000004E-3</v>
      </c>
      <c r="E3423">
        <v>4.2799999999999998E-2</v>
      </c>
      <c r="F3423">
        <v>0.18559999999999999</v>
      </c>
    </row>
    <row r="3424" spans="1:6">
      <c r="A3424" t="s">
        <v>1090</v>
      </c>
      <c r="B3424" t="s">
        <v>4511</v>
      </c>
      <c r="C3424">
        <v>2.25</v>
      </c>
      <c r="D3424">
        <v>6.1000000000000004E-3</v>
      </c>
      <c r="E3424">
        <v>4.2799999999999998E-2</v>
      </c>
      <c r="F3424">
        <v>0.18559999999999999</v>
      </c>
    </row>
    <row r="3425" spans="1:6">
      <c r="A3425" t="s">
        <v>1090</v>
      </c>
      <c r="B3425" t="s">
        <v>4512</v>
      </c>
      <c r="C3425">
        <v>2.25</v>
      </c>
      <c r="D3425">
        <v>6.1000000000000004E-3</v>
      </c>
      <c r="E3425">
        <v>4.2799999999999998E-2</v>
      </c>
      <c r="F3425">
        <v>0.18559999999999999</v>
      </c>
    </row>
    <row r="3426" spans="1:6">
      <c r="A3426" t="s">
        <v>1090</v>
      </c>
      <c r="B3426" t="s">
        <v>4513</v>
      </c>
      <c r="C3426">
        <v>2.25</v>
      </c>
      <c r="D3426">
        <v>6.1000000000000004E-3</v>
      </c>
      <c r="E3426">
        <v>4.2799999999999998E-2</v>
      </c>
      <c r="F3426">
        <v>0.18559999999999999</v>
      </c>
    </row>
    <row r="3427" spans="1:6">
      <c r="A3427" t="s">
        <v>1090</v>
      </c>
      <c r="B3427" t="s">
        <v>4514</v>
      </c>
      <c r="C3427">
        <v>2.25</v>
      </c>
      <c r="D3427">
        <v>6.1000000000000004E-3</v>
      </c>
      <c r="E3427">
        <v>4.2799999999999998E-2</v>
      </c>
      <c r="F3427">
        <v>0.18559999999999999</v>
      </c>
    </row>
    <row r="3428" spans="1:6">
      <c r="A3428" t="s">
        <v>1090</v>
      </c>
      <c r="B3428" t="s">
        <v>4515</v>
      </c>
      <c r="C3428">
        <v>2.25</v>
      </c>
      <c r="D3428">
        <v>6.1000000000000004E-3</v>
      </c>
      <c r="E3428">
        <v>4.2799999999999998E-2</v>
      </c>
      <c r="F3428">
        <v>0.18559999999999999</v>
      </c>
    </row>
    <row r="3429" spans="1:6">
      <c r="A3429" t="s">
        <v>1090</v>
      </c>
      <c r="B3429" t="s">
        <v>4516</v>
      </c>
      <c r="C3429">
        <v>2.25</v>
      </c>
      <c r="D3429">
        <v>6.1000000000000004E-3</v>
      </c>
      <c r="E3429">
        <v>4.2799999999999998E-2</v>
      </c>
      <c r="F3429">
        <v>0.18559999999999999</v>
      </c>
    </row>
    <row r="3430" spans="1:6">
      <c r="A3430" t="s">
        <v>1090</v>
      </c>
      <c r="B3430" t="s">
        <v>4517</v>
      </c>
      <c r="C3430">
        <v>2.25</v>
      </c>
      <c r="D3430">
        <v>6.1000000000000004E-3</v>
      </c>
      <c r="E3430">
        <v>4.2799999999999998E-2</v>
      </c>
      <c r="F3430">
        <v>0.18559999999999999</v>
      </c>
    </row>
    <row r="3431" spans="1:6">
      <c r="A3431" t="s">
        <v>1090</v>
      </c>
      <c r="B3431" t="s">
        <v>4518</v>
      </c>
      <c r="C3431">
        <v>2.25</v>
      </c>
      <c r="D3431">
        <v>6.1000000000000004E-3</v>
      </c>
      <c r="E3431">
        <v>4.2799999999999998E-2</v>
      </c>
      <c r="F3431">
        <v>0.18559999999999999</v>
      </c>
    </row>
    <row r="3432" spans="1:6">
      <c r="A3432" t="s">
        <v>1090</v>
      </c>
      <c r="B3432" t="s">
        <v>4519</v>
      </c>
      <c r="C3432">
        <v>2.25</v>
      </c>
      <c r="D3432">
        <v>6.1000000000000004E-3</v>
      </c>
      <c r="E3432">
        <v>4.2799999999999998E-2</v>
      </c>
      <c r="F3432">
        <v>0.18559999999999999</v>
      </c>
    </row>
    <row r="3433" spans="1:6">
      <c r="A3433" t="s">
        <v>1090</v>
      </c>
      <c r="B3433" t="s">
        <v>4520</v>
      </c>
      <c r="C3433">
        <v>2.25</v>
      </c>
      <c r="D3433">
        <v>6.1000000000000004E-3</v>
      </c>
      <c r="E3433">
        <v>4.2799999999999998E-2</v>
      </c>
      <c r="F3433">
        <v>0.18559999999999999</v>
      </c>
    </row>
    <row r="3434" spans="1:6">
      <c r="A3434" t="s">
        <v>1090</v>
      </c>
      <c r="B3434" t="s">
        <v>4521</v>
      </c>
      <c r="C3434">
        <v>2.25</v>
      </c>
      <c r="D3434">
        <v>6.1000000000000004E-3</v>
      </c>
      <c r="E3434">
        <v>4.2799999999999998E-2</v>
      </c>
      <c r="F3434">
        <v>0.18559999999999999</v>
      </c>
    </row>
    <row r="3435" spans="1:6">
      <c r="A3435" t="s">
        <v>1090</v>
      </c>
      <c r="B3435" t="s">
        <v>4522</v>
      </c>
      <c r="C3435">
        <v>2.25</v>
      </c>
      <c r="D3435">
        <v>6.1000000000000004E-3</v>
      </c>
      <c r="E3435">
        <v>4.2799999999999998E-2</v>
      </c>
      <c r="F3435">
        <v>0.18559999999999999</v>
      </c>
    </row>
    <row r="3436" spans="1:6">
      <c r="A3436" t="s">
        <v>1090</v>
      </c>
      <c r="B3436" t="s">
        <v>4523</v>
      </c>
      <c r="C3436">
        <v>2.25</v>
      </c>
      <c r="D3436">
        <v>6.1000000000000004E-3</v>
      </c>
      <c r="E3436">
        <v>4.2799999999999998E-2</v>
      </c>
      <c r="F3436">
        <v>0.18559999999999999</v>
      </c>
    </row>
    <row r="3437" spans="1:6">
      <c r="A3437" t="s">
        <v>1090</v>
      </c>
      <c r="B3437" t="s">
        <v>4524</v>
      </c>
      <c r="C3437">
        <v>2.25</v>
      </c>
      <c r="D3437">
        <v>6.1000000000000004E-3</v>
      </c>
      <c r="E3437">
        <v>4.2799999999999998E-2</v>
      </c>
      <c r="F3437">
        <v>0.18559999999999999</v>
      </c>
    </row>
    <row r="3438" spans="1:6">
      <c r="A3438" t="s">
        <v>1090</v>
      </c>
      <c r="B3438" t="s">
        <v>4525</v>
      </c>
      <c r="C3438">
        <v>2.25</v>
      </c>
      <c r="D3438">
        <v>6.1000000000000004E-3</v>
      </c>
      <c r="E3438">
        <v>4.2799999999999998E-2</v>
      </c>
      <c r="F3438">
        <v>0.18559999999999999</v>
      </c>
    </row>
    <row r="3439" spans="1:6">
      <c r="A3439" t="s">
        <v>1090</v>
      </c>
      <c r="B3439" t="s">
        <v>4526</v>
      </c>
      <c r="C3439">
        <v>2.25</v>
      </c>
      <c r="D3439">
        <v>6.1000000000000004E-3</v>
      </c>
      <c r="E3439">
        <v>4.2799999999999998E-2</v>
      </c>
      <c r="F3439">
        <v>0.18559999999999999</v>
      </c>
    </row>
    <row r="3440" spans="1:6">
      <c r="A3440" t="s">
        <v>1090</v>
      </c>
      <c r="B3440" t="s">
        <v>4527</v>
      </c>
      <c r="C3440">
        <v>2.25</v>
      </c>
      <c r="D3440">
        <v>6.1000000000000004E-3</v>
      </c>
      <c r="E3440">
        <v>4.2799999999999998E-2</v>
      </c>
      <c r="F3440">
        <v>0.18559999999999999</v>
      </c>
    </row>
    <row r="3441" spans="1:6">
      <c r="A3441" t="s">
        <v>1090</v>
      </c>
      <c r="B3441" t="s">
        <v>4528</v>
      </c>
      <c r="C3441">
        <v>2.25</v>
      </c>
      <c r="D3441">
        <v>6.1000000000000004E-3</v>
      </c>
      <c r="E3441">
        <v>4.2799999999999998E-2</v>
      </c>
      <c r="F3441">
        <v>0.18559999999999999</v>
      </c>
    </row>
    <row r="3442" spans="1:6">
      <c r="A3442" t="s">
        <v>1090</v>
      </c>
      <c r="B3442" t="s">
        <v>4529</v>
      </c>
      <c r="C3442">
        <v>2.25</v>
      </c>
      <c r="D3442">
        <v>6.1000000000000004E-3</v>
      </c>
      <c r="E3442">
        <v>4.2799999999999998E-2</v>
      </c>
      <c r="F3442">
        <v>0.18559999999999999</v>
      </c>
    </row>
    <row r="3443" spans="1:6">
      <c r="A3443" t="s">
        <v>1090</v>
      </c>
      <c r="B3443" t="s">
        <v>4530</v>
      </c>
      <c r="C3443">
        <v>2.25</v>
      </c>
      <c r="D3443">
        <v>6.1000000000000004E-3</v>
      </c>
      <c r="E3443">
        <v>4.2799999999999998E-2</v>
      </c>
      <c r="F3443">
        <v>0.18559999999999999</v>
      </c>
    </row>
    <row r="3444" spans="1:6">
      <c r="A3444" t="s">
        <v>1090</v>
      </c>
      <c r="B3444" t="s">
        <v>4531</v>
      </c>
      <c r="C3444">
        <v>2.25</v>
      </c>
      <c r="D3444">
        <v>6.1000000000000004E-3</v>
      </c>
      <c r="E3444">
        <v>4.2799999999999998E-2</v>
      </c>
      <c r="F3444">
        <v>0.18559999999999999</v>
      </c>
    </row>
    <row r="3445" spans="1:6">
      <c r="A3445" t="s">
        <v>1090</v>
      </c>
      <c r="B3445" t="s">
        <v>4532</v>
      </c>
      <c r="C3445">
        <v>2.25</v>
      </c>
      <c r="D3445">
        <v>6.1000000000000004E-3</v>
      </c>
      <c r="E3445">
        <v>4.2799999999999998E-2</v>
      </c>
      <c r="F3445">
        <v>0.18559999999999999</v>
      </c>
    </row>
    <row r="3446" spans="1:6">
      <c r="A3446" t="s">
        <v>1090</v>
      </c>
      <c r="B3446" t="s">
        <v>4533</v>
      </c>
      <c r="C3446">
        <v>2.25</v>
      </c>
      <c r="D3446">
        <v>6.1000000000000004E-3</v>
      </c>
      <c r="E3446">
        <v>4.2799999999999998E-2</v>
      </c>
      <c r="F3446">
        <v>0.18559999999999999</v>
      </c>
    </row>
    <row r="3447" spans="1:6">
      <c r="A3447" t="s">
        <v>1090</v>
      </c>
      <c r="B3447" t="s">
        <v>4534</v>
      </c>
      <c r="C3447">
        <v>2.25</v>
      </c>
      <c r="D3447">
        <v>6.1000000000000004E-3</v>
      </c>
      <c r="E3447">
        <v>4.2799999999999998E-2</v>
      </c>
      <c r="F3447">
        <v>0.18559999999999999</v>
      </c>
    </row>
    <row r="3448" spans="1:6">
      <c r="A3448" t="s">
        <v>1090</v>
      </c>
      <c r="B3448" t="s">
        <v>4535</v>
      </c>
      <c r="C3448">
        <v>2.25</v>
      </c>
      <c r="D3448">
        <v>6.1000000000000004E-3</v>
      </c>
      <c r="E3448">
        <v>4.2799999999999998E-2</v>
      </c>
      <c r="F3448">
        <v>0.18559999999999999</v>
      </c>
    </row>
    <row r="3449" spans="1:6">
      <c r="A3449" t="s">
        <v>1090</v>
      </c>
      <c r="B3449" t="s">
        <v>4536</v>
      </c>
      <c r="C3449">
        <v>2.25</v>
      </c>
      <c r="D3449">
        <v>6.1000000000000004E-3</v>
      </c>
      <c r="E3449">
        <v>4.2799999999999998E-2</v>
      </c>
      <c r="F3449">
        <v>0.18559999999999999</v>
      </c>
    </row>
    <row r="3450" spans="1:6">
      <c r="A3450" t="s">
        <v>1090</v>
      </c>
      <c r="B3450" t="s">
        <v>4537</v>
      </c>
      <c r="C3450">
        <v>2.25</v>
      </c>
      <c r="D3450">
        <v>6.1000000000000004E-3</v>
      </c>
      <c r="E3450">
        <v>4.2799999999999998E-2</v>
      </c>
      <c r="F3450">
        <v>0.18559999999999999</v>
      </c>
    </row>
    <row r="3451" spans="1:6">
      <c r="A3451" t="s">
        <v>1090</v>
      </c>
      <c r="B3451" t="s">
        <v>4538</v>
      </c>
      <c r="C3451">
        <v>2.25</v>
      </c>
      <c r="D3451">
        <v>6.1000000000000004E-3</v>
      </c>
      <c r="E3451">
        <v>4.2799999999999998E-2</v>
      </c>
      <c r="F3451">
        <v>0.18559999999999999</v>
      </c>
    </row>
    <row r="3452" spans="1:6">
      <c r="A3452" t="s">
        <v>1090</v>
      </c>
      <c r="B3452" t="s">
        <v>4539</v>
      </c>
      <c r="C3452">
        <v>2.25</v>
      </c>
      <c r="D3452">
        <v>6.1000000000000004E-3</v>
      </c>
      <c r="E3452">
        <v>4.2799999999999998E-2</v>
      </c>
      <c r="F3452">
        <v>0.18559999999999999</v>
      </c>
    </row>
    <row r="3453" spans="1:6">
      <c r="A3453" t="s">
        <v>1090</v>
      </c>
      <c r="B3453" t="s">
        <v>4540</v>
      </c>
      <c r="C3453">
        <v>2.25</v>
      </c>
      <c r="D3453">
        <v>6.1000000000000004E-3</v>
      </c>
      <c r="E3453">
        <v>4.2799999999999998E-2</v>
      </c>
      <c r="F3453">
        <v>0.18559999999999999</v>
      </c>
    </row>
    <row r="3454" spans="1:6">
      <c r="A3454" t="s">
        <v>1090</v>
      </c>
      <c r="B3454" t="s">
        <v>4541</v>
      </c>
      <c r="C3454">
        <v>2.25</v>
      </c>
      <c r="D3454">
        <v>6.1000000000000004E-3</v>
      </c>
      <c r="E3454">
        <v>4.2799999999999998E-2</v>
      </c>
      <c r="F3454">
        <v>0.18559999999999999</v>
      </c>
    </row>
    <row r="3455" spans="1:6">
      <c r="A3455" t="s">
        <v>1090</v>
      </c>
      <c r="B3455" t="s">
        <v>4542</v>
      </c>
      <c r="C3455">
        <v>2.25</v>
      </c>
      <c r="D3455">
        <v>6.1000000000000004E-3</v>
      </c>
      <c r="E3455">
        <v>4.2799999999999998E-2</v>
      </c>
      <c r="F3455">
        <v>0.18559999999999999</v>
      </c>
    </row>
    <row r="3456" spans="1:6">
      <c r="A3456" t="s">
        <v>1090</v>
      </c>
      <c r="B3456" t="s">
        <v>4543</v>
      </c>
      <c r="C3456">
        <v>2.25</v>
      </c>
      <c r="D3456">
        <v>6.1000000000000004E-3</v>
      </c>
      <c r="E3456">
        <v>4.2799999999999998E-2</v>
      </c>
      <c r="F3456">
        <v>0.18559999999999999</v>
      </c>
    </row>
    <row r="3457" spans="1:6">
      <c r="A3457" t="s">
        <v>1090</v>
      </c>
      <c r="B3457" t="s">
        <v>4544</v>
      </c>
      <c r="C3457">
        <v>2.25</v>
      </c>
      <c r="D3457">
        <v>6.1000000000000004E-3</v>
      </c>
      <c r="E3457">
        <v>4.2799999999999998E-2</v>
      </c>
      <c r="F3457">
        <v>0.18559999999999999</v>
      </c>
    </row>
    <row r="3458" spans="1:6">
      <c r="A3458" t="s">
        <v>1090</v>
      </c>
      <c r="B3458" t="s">
        <v>4545</v>
      </c>
      <c r="C3458">
        <v>2.25</v>
      </c>
      <c r="D3458">
        <v>6.1000000000000004E-3</v>
      </c>
      <c r="E3458">
        <v>4.2799999999999998E-2</v>
      </c>
      <c r="F3458">
        <v>0.18559999999999999</v>
      </c>
    </row>
    <row r="3459" spans="1:6">
      <c r="A3459" t="s">
        <v>1090</v>
      </c>
      <c r="B3459" t="s">
        <v>4546</v>
      </c>
      <c r="C3459">
        <v>2.25</v>
      </c>
      <c r="D3459">
        <v>6.1000000000000004E-3</v>
      </c>
      <c r="E3459">
        <v>4.2799999999999998E-2</v>
      </c>
      <c r="F3459">
        <v>0.18559999999999999</v>
      </c>
    </row>
    <row r="3460" spans="1:6">
      <c r="A3460" t="s">
        <v>1090</v>
      </c>
      <c r="B3460" t="s">
        <v>4547</v>
      </c>
      <c r="C3460">
        <v>2.25</v>
      </c>
      <c r="D3460">
        <v>6.1000000000000004E-3</v>
      </c>
      <c r="E3460">
        <v>4.2799999999999998E-2</v>
      </c>
      <c r="F3460">
        <v>0.18559999999999999</v>
      </c>
    </row>
    <row r="3461" spans="1:6">
      <c r="A3461" t="s">
        <v>1090</v>
      </c>
      <c r="B3461" t="s">
        <v>4548</v>
      </c>
      <c r="C3461">
        <v>2.25</v>
      </c>
      <c r="D3461">
        <v>6.1000000000000004E-3</v>
      </c>
      <c r="E3461">
        <v>4.2799999999999998E-2</v>
      </c>
      <c r="F3461">
        <v>0.18559999999999999</v>
      </c>
    </row>
    <row r="3462" spans="1:6">
      <c r="A3462" t="s">
        <v>1090</v>
      </c>
      <c r="B3462" t="s">
        <v>4549</v>
      </c>
      <c r="C3462">
        <v>2.25</v>
      </c>
      <c r="D3462">
        <v>6.1000000000000004E-3</v>
      </c>
      <c r="E3462">
        <v>4.2799999999999998E-2</v>
      </c>
      <c r="F3462">
        <v>0.18559999999999999</v>
      </c>
    </row>
    <row r="3463" spans="1:6">
      <c r="A3463" t="s">
        <v>1090</v>
      </c>
      <c r="B3463" t="s">
        <v>4550</v>
      </c>
      <c r="C3463">
        <v>2.25</v>
      </c>
      <c r="D3463">
        <v>6.1000000000000004E-3</v>
      </c>
      <c r="E3463">
        <v>4.2799999999999998E-2</v>
      </c>
      <c r="F3463">
        <v>0.18559999999999999</v>
      </c>
    </row>
    <row r="3464" spans="1:6">
      <c r="A3464" t="s">
        <v>1090</v>
      </c>
      <c r="B3464" t="s">
        <v>4551</v>
      </c>
      <c r="C3464">
        <v>2.25</v>
      </c>
      <c r="D3464">
        <v>6.1000000000000004E-3</v>
      </c>
      <c r="E3464">
        <v>4.2799999999999998E-2</v>
      </c>
      <c r="F3464">
        <v>0.18559999999999999</v>
      </c>
    </row>
    <row r="3465" spans="1:6">
      <c r="A3465" t="s">
        <v>1090</v>
      </c>
      <c r="B3465" t="s">
        <v>4552</v>
      </c>
      <c r="C3465">
        <v>2.25</v>
      </c>
      <c r="D3465">
        <v>6.1000000000000004E-3</v>
      </c>
      <c r="E3465">
        <v>4.2799999999999998E-2</v>
      </c>
      <c r="F3465">
        <v>0.18559999999999999</v>
      </c>
    </row>
    <row r="3466" spans="1:6">
      <c r="A3466" t="s">
        <v>1090</v>
      </c>
      <c r="B3466" t="s">
        <v>4553</v>
      </c>
      <c r="C3466">
        <v>2.25</v>
      </c>
      <c r="D3466">
        <v>6.1000000000000004E-3</v>
      </c>
      <c r="E3466">
        <v>4.2799999999999998E-2</v>
      </c>
      <c r="F3466">
        <v>0.18559999999999999</v>
      </c>
    </row>
    <row r="3467" spans="1:6">
      <c r="A3467" t="s">
        <v>1090</v>
      </c>
      <c r="B3467" t="s">
        <v>4554</v>
      </c>
      <c r="C3467">
        <v>2.25</v>
      </c>
      <c r="D3467">
        <v>6.1000000000000004E-3</v>
      </c>
      <c r="E3467">
        <v>4.2799999999999998E-2</v>
      </c>
      <c r="F3467">
        <v>0.18559999999999999</v>
      </c>
    </row>
    <row r="3468" spans="1:6">
      <c r="A3468" t="s">
        <v>1090</v>
      </c>
      <c r="B3468" t="s">
        <v>4555</v>
      </c>
      <c r="C3468">
        <v>2.25</v>
      </c>
      <c r="D3468">
        <v>6.1000000000000004E-3</v>
      </c>
      <c r="E3468">
        <v>4.2799999999999998E-2</v>
      </c>
      <c r="F3468">
        <v>0.18559999999999999</v>
      </c>
    </row>
    <row r="3469" spans="1:6">
      <c r="A3469" t="s">
        <v>1090</v>
      </c>
      <c r="B3469" t="s">
        <v>4556</v>
      </c>
      <c r="C3469">
        <v>2.25</v>
      </c>
      <c r="D3469">
        <v>6.1000000000000004E-3</v>
      </c>
      <c r="E3469">
        <v>4.2799999999999998E-2</v>
      </c>
      <c r="F3469">
        <v>0.18559999999999999</v>
      </c>
    </row>
    <row r="3470" spans="1:6">
      <c r="A3470" t="s">
        <v>1090</v>
      </c>
      <c r="B3470" t="s">
        <v>4557</v>
      </c>
      <c r="C3470">
        <v>2.25</v>
      </c>
      <c r="D3470">
        <v>6.1000000000000004E-3</v>
      </c>
      <c r="E3470">
        <v>4.2799999999999998E-2</v>
      </c>
      <c r="F3470">
        <v>0.18559999999999999</v>
      </c>
    </row>
    <row r="3471" spans="1:6">
      <c r="A3471" t="s">
        <v>1090</v>
      </c>
      <c r="B3471" t="s">
        <v>4558</v>
      </c>
      <c r="C3471">
        <v>2.25</v>
      </c>
      <c r="D3471">
        <v>6.1000000000000004E-3</v>
      </c>
      <c r="E3471">
        <v>4.2799999999999998E-2</v>
      </c>
      <c r="F3471">
        <v>0.18559999999999999</v>
      </c>
    </row>
    <row r="3472" spans="1:6">
      <c r="A3472" t="s">
        <v>1090</v>
      </c>
      <c r="B3472" t="s">
        <v>4559</v>
      </c>
      <c r="C3472">
        <v>2.25</v>
      </c>
      <c r="D3472">
        <v>6.1000000000000004E-3</v>
      </c>
      <c r="E3472">
        <v>4.2799999999999998E-2</v>
      </c>
      <c r="F3472">
        <v>0.18559999999999999</v>
      </c>
    </row>
    <row r="3473" spans="1:6">
      <c r="A3473" t="s">
        <v>1090</v>
      </c>
      <c r="B3473" t="s">
        <v>4560</v>
      </c>
      <c r="C3473">
        <v>2.25</v>
      </c>
      <c r="D3473">
        <v>6.1000000000000004E-3</v>
      </c>
      <c r="E3473">
        <v>4.2799999999999998E-2</v>
      </c>
      <c r="F3473">
        <v>0.18559999999999999</v>
      </c>
    </row>
    <row r="3474" spans="1:6">
      <c r="A3474" t="s">
        <v>1090</v>
      </c>
      <c r="B3474" t="s">
        <v>4561</v>
      </c>
      <c r="C3474">
        <v>2.25</v>
      </c>
      <c r="D3474">
        <v>6.1000000000000004E-3</v>
      </c>
      <c r="E3474">
        <v>4.2799999999999998E-2</v>
      </c>
      <c r="F3474">
        <v>0.18559999999999999</v>
      </c>
    </row>
    <row r="3475" spans="1:6">
      <c r="A3475" t="s">
        <v>1090</v>
      </c>
      <c r="B3475" t="s">
        <v>4562</v>
      </c>
      <c r="C3475">
        <v>2.25</v>
      </c>
      <c r="D3475">
        <v>6.1000000000000004E-3</v>
      </c>
      <c r="E3475">
        <v>4.2799999999999998E-2</v>
      </c>
      <c r="F3475">
        <v>0.18559999999999999</v>
      </c>
    </row>
    <row r="3476" spans="1:6">
      <c r="A3476" t="s">
        <v>1090</v>
      </c>
      <c r="B3476" t="s">
        <v>4563</v>
      </c>
      <c r="C3476">
        <v>2.25</v>
      </c>
      <c r="D3476">
        <v>6.1000000000000004E-3</v>
      </c>
      <c r="E3476">
        <v>4.2799999999999998E-2</v>
      </c>
      <c r="F3476">
        <v>0.18559999999999999</v>
      </c>
    </row>
    <row r="3477" spans="1:6">
      <c r="A3477" t="s">
        <v>1090</v>
      </c>
      <c r="B3477" t="s">
        <v>4564</v>
      </c>
      <c r="C3477">
        <v>2.25</v>
      </c>
      <c r="D3477">
        <v>6.1000000000000004E-3</v>
      </c>
      <c r="E3477">
        <v>4.2799999999999998E-2</v>
      </c>
      <c r="F3477">
        <v>0.18559999999999999</v>
      </c>
    </row>
    <row r="3478" spans="1:6">
      <c r="A3478" t="s">
        <v>1090</v>
      </c>
      <c r="B3478" t="s">
        <v>4565</v>
      </c>
      <c r="C3478">
        <v>2.25</v>
      </c>
      <c r="D3478">
        <v>6.1000000000000004E-3</v>
      </c>
      <c r="E3478">
        <v>4.2799999999999998E-2</v>
      </c>
      <c r="F3478">
        <v>0.18559999999999999</v>
      </c>
    </row>
    <row r="3479" spans="1:6">
      <c r="A3479" t="s">
        <v>1090</v>
      </c>
      <c r="B3479" t="s">
        <v>4566</v>
      </c>
      <c r="C3479">
        <v>2.25</v>
      </c>
      <c r="D3479">
        <v>6.1000000000000004E-3</v>
      </c>
      <c r="E3479">
        <v>4.2799999999999998E-2</v>
      </c>
      <c r="F3479">
        <v>0.18559999999999999</v>
      </c>
    </row>
    <row r="3480" spans="1:6">
      <c r="A3480" t="s">
        <v>1090</v>
      </c>
      <c r="B3480" t="s">
        <v>4567</v>
      </c>
      <c r="C3480">
        <v>2.25</v>
      </c>
      <c r="D3480">
        <v>6.1000000000000004E-3</v>
      </c>
      <c r="E3480">
        <v>4.2799999999999998E-2</v>
      </c>
      <c r="F3480">
        <v>0.18559999999999999</v>
      </c>
    </row>
    <row r="3481" spans="1:6">
      <c r="A3481" t="s">
        <v>1090</v>
      </c>
      <c r="B3481" t="s">
        <v>4568</v>
      </c>
      <c r="C3481">
        <v>2.25</v>
      </c>
      <c r="D3481">
        <v>6.1000000000000004E-3</v>
      </c>
      <c r="E3481">
        <v>4.2799999999999998E-2</v>
      </c>
      <c r="F3481">
        <v>0.18559999999999999</v>
      </c>
    </row>
    <row r="3482" spans="1:6">
      <c r="A3482" t="s">
        <v>1090</v>
      </c>
      <c r="B3482" t="s">
        <v>4569</v>
      </c>
      <c r="C3482">
        <v>2.25</v>
      </c>
      <c r="D3482">
        <v>6.1000000000000004E-3</v>
      </c>
      <c r="E3482">
        <v>4.2799999999999998E-2</v>
      </c>
      <c r="F3482">
        <v>0.18559999999999999</v>
      </c>
    </row>
    <row r="3483" spans="1:6">
      <c r="A3483" t="s">
        <v>1090</v>
      </c>
      <c r="B3483" t="s">
        <v>4570</v>
      </c>
      <c r="C3483">
        <v>2.25</v>
      </c>
      <c r="D3483">
        <v>6.1000000000000004E-3</v>
      </c>
      <c r="E3483">
        <v>4.2799999999999998E-2</v>
      </c>
      <c r="F3483">
        <v>0.18559999999999999</v>
      </c>
    </row>
    <row r="3484" spans="1:6">
      <c r="A3484" t="s">
        <v>1090</v>
      </c>
      <c r="B3484" t="s">
        <v>4571</v>
      </c>
      <c r="C3484">
        <v>2.25</v>
      </c>
      <c r="D3484">
        <v>6.1000000000000004E-3</v>
      </c>
      <c r="E3484">
        <v>4.2799999999999998E-2</v>
      </c>
      <c r="F3484">
        <v>0.18559999999999999</v>
      </c>
    </row>
    <row r="3485" spans="1:6">
      <c r="A3485" t="s">
        <v>1090</v>
      </c>
      <c r="B3485" t="s">
        <v>4572</v>
      </c>
      <c r="C3485">
        <v>2.25</v>
      </c>
      <c r="D3485">
        <v>6.1000000000000004E-3</v>
      </c>
      <c r="E3485">
        <v>4.2799999999999998E-2</v>
      </c>
      <c r="F3485">
        <v>0.18559999999999999</v>
      </c>
    </row>
    <row r="3486" spans="1:6">
      <c r="A3486" t="s">
        <v>1090</v>
      </c>
      <c r="B3486" t="s">
        <v>4573</v>
      </c>
      <c r="C3486">
        <v>2.25</v>
      </c>
      <c r="D3486">
        <v>6.1000000000000004E-3</v>
      </c>
      <c r="E3486">
        <v>4.2799999999999998E-2</v>
      </c>
      <c r="F3486">
        <v>0.18559999999999999</v>
      </c>
    </row>
    <row r="3487" spans="1:6">
      <c r="A3487" t="s">
        <v>1090</v>
      </c>
      <c r="B3487" t="s">
        <v>4574</v>
      </c>
      <c r="C3487">
        <v>2.25</v>
      </c>
      <c r="D3487">
        <v>6.1000000000000004E-3</v>
      </c>
      <c r="E3487">
        <v>4.2799999999999998E-2</v>
      </c>
      <c r="F3487">
        <v>0.18559999999999999</v>
      </c>
    </row>
    <row r="3488" spans="1:6">
      <c r="A3488" t="s">
        <v>1090</v>
      </c>
      <c r="B3488" t="s">
        <v>4575</v>
      </c>
      <c r="C3488">
        <v>2.25</v>
      </c>
      <c r="D3488">
        <v>6.1000000000000004E-3</v>
      </c>
      <c r="E3488">
        <v>4.2799999999999998E-2</v>
      </c>
      <c r="F3488">
        <v>0.18559999999999999</v>
      </c>
    </row>
    <row r="3489" spans="1:6">
      <c r="A3489" t="s">
        <v>1090</v>
      </c>
      <c r="B3489" t="s">
        <v>4576</v>
      </c>
      <c r="C3489">
        <v>2.25</v>
      </c>
      <c r="D3489">
        <v>6.1000000000000004E-3</v>
      </c>
      <c r="E3489">
        <v>4.2799999999999998E-2</v>
      </c>
      <c r="F3489">
        <v>0.18559999999999999</v>
      </c>
    </row>
    <row r="3490" spans="1:6">
      <c r="A3490" t="s">
        <v>1090</v>
      </c>
      <c r="B3490" t="s">
        <v>4577</v>
      </c>
      <c r="C3490">
        <v>2.25</v>
      </c>
      <c r="D3490">
        <v>6.1000000000000004E-3</v>
      </c>
      <c r="E3490">
        <v>4.2799999999999998E-2</v>
      </c>
      <c r="F3490">
        <v>0.18559999999999999</v>
      </c>
    </row>
    <row r="3491" spans="1:6">
      <c r="A3491" t="s">
        <v>1090</v>
      </c>
      <c r="B3491" t="s">
        <v>4578</v>
      </c>
      <c r="C3491">
        <v>2.25</v>
      </c>
      <c r="D3491">
        <v>6.1000000000000004E-3</v>
      </c>
      <c r="E3491">
        <v>4.2799999999999998E-2</v>
      </c>
      <c r="F3491">
        <v>0.18559999999999999</v>
      </c>
    </row>
    <row r="3492" spans="1:6">
      <c r="A3492" t="s">
        <v>1090</v>
      </c>
      <c r="B3492" t="s">
        <v>4579</v>
      </c>
      <c r="C3492">
        <v>2.25</v>
      </c>
      <c r="D3492">
        <v>6.1000000000000004E-3</v>
      </c>
      <c r="E3492">
        <v>4.2799999999999998E-2</v>
      </c>
      <c r="F3492">
        <v>0.18559999999999999</v>
      </c>
    </row>
    <row r="3493" spans="1:6">
      <c r="A3493" t="s">
        <v>1090</v>
      </c>
      <c r="B3493" t="s">
        <v>4580</v>
      </c>
      <c r="C3493">
        <v>2.25</v>
      </c>
      <c r="D3493">
        <v>6.1000000000000004E-3</v>
      </c>
      <c r="E3493">
        <v>4.2799999999999998E-2</v>
      </c>
      <c r="F3493">
        <v>0.18559999999999999</v>
      </c>
    </row>
    <row r="3494" spans="1:6">
      <c r="A3494" t="s">
        <v>1090</v>
      </c>
      <c r="B3494" t="s">
        <v>4581</v>
      </c>
      <c r="C3494">
        <v>2.25</v>
      </c>
      <c r="D3494">
        <v>6.1000000000000004E-3</v>
      </c>
      <c r="E3494">
        <v>4.2799999999999998E-2</v>
      </c>
      <c r="F3494">
        <v>0.18559999999999999</v>
      </c>
    </row>
    <row r="3495" spans="1:6">
      <c r="A3495" t="s">
        <v>1090</v>
      </c>
      <c r="B3495" t="s">
        <v>4582</v>
      </c>
      <c r="C3495">
        <v>2.25</v>
      </c>
      <c r="D3495">
        <v>6.1000000000000004E-3</v>
      </c>
      <c r="E3495">
        <v>4.2799999999999998E-2</v>
      </c>
      <c r="F3495">
        <v>0.18559999999999999</v>
      </c>
    </row>
    <row r="3496" spans="1:6">
      <c r="A3496" t="s">
        <v>1090</v>
      </c>
      <c r="B3496" t="s">
        <v>4583</v>
      </c>
      <c r="C3496">
        <v>2.25</v>
      </c>
      <c r="D3496">
        <v>6.1000000000000004E-3</v>
      </c>
      <c r="E3496">
        <v>4.2799999999999998E-2</v>
      </c>
      <c r="F3496">
        <v>0.18559999999999999</v>
      </c>
    </row>
    <row r="3497" spans="1:6">
      <c r="A3497" t="s">
        <v>1090</v>
      </c>
      <c r="B3497" t="s">
        <v>4584</v>
      </c>
      <c r="C3497">
        <v>2.25</v>
      </c>
      <c r="D3497">
        <v>6.1000000000000004E-3</v>
      </c>
      <c r="E3497">
        <v>4.2799999999999998E-2</v>
      </c>
      <c r="F3497">
        <v>0.18559999999999999</v>
      </c>
    </row>
    <row r="3498" spans="1:6">
      <c r="A3498" t="s">
        <v>1090</v>
      </c>
      <c r="B3498" t="s">
        <v>4585</v>
      </c>
      <c r="C3498">
        <v>2.25</v>
      </c>
      <c r="D3498">
        <v>6.1000000000000004E-3</v>
      </c>
      <c r="E3498">
        <v>4.2799999999999998E-2</v>
      </c>
      <c r="F3498">
        <v>0.18559999999999999</v>
      </c>
    </row>
    <row r="3499" spans="1:6">
      <c r="A3499" t="s">
        <v>1090</v>
      </c>
      <c r="B3499" t="s">
        <v>4586</v>
      </c>
      <c r="C3499">
        <v>2.25</v>
      </c>
      <c r="D3499">
        <v>6.1000000000000004E-3</v>
      </c>
      <c r="E3499">
        <v>4.2799999999999998E-2</v>
      </c>
      <c r="F3499">
        <v>0.18559999999999999</v>
      </c>
    </row>
    <row r="3500" spans="1:6">
      <c r="A3500" t="s">
        <v>1090</v>
      </c>
      <c r="B3500" t="s">
        <v>4587</v>
      </c>
      <c r="C3500">
        <v>2.25</v>
      </c>
      <c r="D3500">
        <v>6.1000000000000004E-3</v>
      </c>
      <c r="E3500">
        <v>4.2799999999999998E-2</v>
      </c>
      <c r="F3500">
        <v>0.18559999999999999</v>
      </c>
    </row>
    <row r="3501" spans="1:6">
      <c r="A3501" t="s">
        <v>1090</v>
      </c>
      <c r="B3501" t="s">
        <v>4588</v>
      </c>
      <c r="C3501">
        <v>2.25</v>
      </c>
      <c r="D3501">
        <v>6.1000000000000004E-3</v>
      </c>
      <c r="E3501">
        <v>4.2799999999999998E-2</v>
      </c>
      <c r="F3501">
        <v>0.18559999999999999</v>
      </c>
    </row>
    <row r="3502" spans="1:6">
      <c r="A3502" t="s">
        <v>1090</v>
      </c>
      <c r="B3502" t="s">
        <v>4589</v>
      </c>
      <c r="C3502">
        <v>2.25</v>
      </c>
      <c r="D3502">
        <v>6.1000000000000004E-3</v>
      </c>
      <c r="E3502">
        <v>4.2799999999999998E-2</v>
      </c>
      <c r="F3502">
        <v>0.18559999999999999</v>
      </c>
    </row>
    <row r="3503" spans="1:6">
      <c r="A3503" t="s">
        <v>1090</v>
      </c>
      <c r="B3503" t="s">
        <v>4590</v>
      </c>
      <c r="C3503">
        <v>2.25</v>
      </c>
      <c r="D3503">
        <v>6.1000000000000004E-3</v>
      </c>
      <c r="E3503">
        <v>4.2799999999999998E-2</v>
      </c>
      <c r="F3503">
        <v>0.18559999999999999</v>
      </c>
    </row>
    <row r="3504" spans="1:6">
      <c r="A3504" t="s">
        <v>1090</v>
      </c>
      <c r="B3504" t="s">
        <v>4591</v>
      </c>
      <c r="C3504">
        <v>2.25</v>
      </c>
      <c r="D3504">
        <v>6.1000000000000004E-3</v>
      </c>
      <c r="E3504">
        <v>4.2799999999999998E-2</v>
      </c>
      <c r="F3504">
        <v>0.18559999999999999</v>
      </c>
    </row>
    <row r="3505" spans="1:6">
      <c r="A3505" t="s">
        <v>1090</v>
      </c>
      <c r="B3505" t="s">
        <v>4592</v>
      </c>
      <c r="C3505">
        <v>2.25</v>
      </c>
      <c r="D3505">
        <v>6.1000000000000004E-3</v>
      </c>
      <c r="E3505">
        <v>4.2799999999999998E-2</v>
      </c>
      <c r="F3505">
        <v>0.18559999999999999</v>
      </c>
    </row>
    <row r="3506" spans="1:6">
      <c r="A3506" t="s">
        <v>1090</v>
      </c>
      <c r="B3506" t="s">
        <v>4593</v>
      </c>
      <c r="C3506">
        <v>2.25</v>
      </c>
      <c r="D3506">
        <v>6.1000000000000004E-3</v>
      </c>
      <c r="E3506">
        <v>4.2799999999999998E-2</v>
      </c>
      <c r="F3506">
        <v>0.18559999999999999</v>
      </c>
    </row>
    <row r="3507" spans="1:6">
      <c r="A3507" t="s">
        <v>1090</v>
      </c>
      <c r="B3507" t="s">
        <v>4594</v>
      </c>
      <c r="C3507">
        <v>2.25</v>
      </c>
      <c r="D3507">
        <v>6.1000000000000004E-3</v>
      </c>
      <c r="E3507">
        <v>4.2799999999999998E-2</v>
      </c>
      <c r="F3507">
        <v>0.18559999999999999</v>
      </c>
    </row>
    <row r="3508" spans="1:6">
      <c r="A3508" t="s">
        <v>1090</v>
      </c>
      <c r="B3508" t="s">
        <v>4595</v>
      </c>
      <c r="C3508">
        <v>2.25</v>
      </c>
      <c r="D3508">
        <v>6.1000000000000004E-3</v>
      </c>
      <c r="E3508">
        <v>4.2799999999999998E-2</v>
      </c>
      <c r="F3508">
        <v>0.18559999999999999</v>
      </c>
    </row>
    <row r="3509" spans="1:6">
      <c r="A3509" t="s">
        <v>1090</v>
      </c>
      <c r="B3509" t="s">
        <v>4596</v>
      </c>
      <c r="C3509">
        <v>2.25</v>
      </c>
      <c r="D3509">
        <v>6.1000000000000004E-3</v>
      </c>
      <c r="E3509">
        <v>4.2799999999999998E-2</v>
      </c>
      <c r="F3509">
        <v>0.18559999999999999</v>
      </c>
    </row>
    <row r="3510" spans="1:6">
      <c r="A3510" t="s">
        <v>1090</v>
      </c>
      <c r="B3510" t="s">
        <v>4597</v>
      </c>
      <c r="C3510">
        <v>2.25</v>
      </c>
      <c r="D3510">
        <v>6.1000000000000004E-3</v>
      </c>
      <c r="E3510">
        <v>4.2799999999999998E-2</v>
      </c>
      <c r="F3510">
        <v>0.18559999999999999</v>
      </c>
    </row>
    <row r="3511" spans="1:6">
      <c r="A3511" t="s">
        <v>1090</v>
      </c>
      <c r="B3511" t="s">
        <v>4598</v>
      </c>
      <c r="C3511">
        <v>2.25</v>
      </c>
      <c r="D3511">
        <v>6.1000000000000004E-3</v>
      </c>
      <c r="E3511">
        <v>4.2799999999999998E-2</v>
      </c>
      <c r="F3511">
        <v>0.18559999999999999</v>
      </c>
    </row>
    <row r="3512" spans="1:6">
      <c r="A3512" t="s">
        <v>1090</v>
      </c>
      <c r="B3512" t="s">
        <v>4599</v>
      </c>
      <c r="C3512">
        <v>2.25</v>
      </c>
      <c r="D3512">
        <v>6.1000000000000004E-3</v>
      </c>
      <c r="E3512">
        <v>4.2799999999999998E-2</v>
      </c>
      <c r="F3512">
        <v>0.18559999999999999</v>
      </c>
    </row>
    <row r="3513" spans="1:6">
      <c r="A3513" t="s">
        <v>1090</v>
      </c>
      <c r="B3513" t="s">
        <v>4600</v>
      </c>
      <c r="C3513">
        <v>2.25</v>
      </c>
      <c r="D3513">
        <v>6.1000000000000004E-3</v>
      </c>
      <c r="E3513">
        <v>4.2799999999999998E-2</v>
      </c>
      <c r="F3513">
        <v>0.18559999999999999</v>
      </c>
    </row>
    <row r="3514" spans="1:6">
      <c r="A3514" t="s">
        <v>1090</v>
      </c>
      <c r="B3514" t="s">
        <v>4601</v>
      </c>
      <c r="C3514">
        <v>2.25</v>
      </c>
      <c r="D3514">
        <v>6.1000000000000004E-3</v>
      </c>
      <c r="E3514">
        <v>4.2799999999999998E-2</v>
      </c>
      <c r="F3514">
        <v>0.18559999999999999</v>
      </c>
    </row>
    <row r="3515" spans="1:6">
      <c r="A3515" t="s">
        <v>1090</v>
      </c>
      <c r="B3515" t="s">
        <v>4602</v>
      </c>
      <c r="C3515">
        <v>2.25</v>
      </c>
      <c r="D3515">
        <v>6.1000000000000004E-3</v>
      </c>
      <c r="E3515">
        <v>4.2799999999999998E-2</v>
      </c>
      <c r="F3515">
        <v>0.18559999999999999</v>
      </c>
    </row>
    <row r="3516" spans="1:6">
      <c r="A3516" t="s">
        <v>1090</v>
      </c>
      <c r="B3516" t="s">
        <v>4603</v>
      </c>
      <c r="C3516">
        <v>2.25</v>
      </c>
      <c r="D3516">
        <v>6.1000000000000004E-3</v>
      </c>
      <c r="E3516">
        <v>4.2799999999999998E-2</v>
      </c>
      <c r="F3516">
        <v>0.18559999999999999</v>
      </c>
    </row>
    <row r="3517" spans="1:6">
      <c r="A3517" t="s">
        <v>1090</v>
      </c>
      <c r="B3517" t="s">
        <v>4604</v>
      </c>
      <c r="C3517">
        <v>2.25</v>
      </c>
      <c r="D3517">
        <v>6.1000000000000004E-3</v>
      </c>
      <c r="E3517">
        <v>4.2799999999999998E-2</v>
      </c>
      <c r="F3517">
        <v>0.18559999999999999</v>
      </c>
    </row>
    <row r="3518" spans="1:6">
      <c r="A3518" t="s">
        <v>1090</v>
      </c>
      <c r="B3518" t="s">
        <v>4605</v>
      </c>
      <c r="C3518">
        <v>2.25</v>
      </c>
      <c r="D3518">
        <v>6.1000000000000004E-3</v>
      </c>
      <c r="E3518">
        <v>4.2799999999999998E-2</v>
      </c>
      <c r="F3518">
        <v>0.18559999999999999</v>
      </c>
    </row>
    <row r="3519" spans="1:6">
      <c r="A3519" t="s">
        <v>1090</v>
      </c>
      <c r="B3519" t="s">
        <v>4606</v>
      </c>
      <c r="C3519">
        <v>2.25</v>
      </c>
      <c r="D3519">
        <v>6.1000000000000004E-3</v>
      </c>
      <c r="E3519">
        <v>4.2799999999999998E-2</v>
      </c>
      <c r="F3519">
        <v>0.18559999999999999</v>
      </c>
    </row>
    <row r="3520" spans="1:6">
      <c r="A3520" t="s">
        <v>1090</v>
      </c>
      <c r="B3520" t="s">
        <v>4607</v>
      </c>
      <c r="C3520">
        <v>2.25</v>
      </c>
      <c r="D3520">
        <v>6.1000000000000004E-3</v>
      </c>
      <c r="E3520">
        <v>4.2799999999999998E-2</v>
      </c>
      <c r="F3520">
        <v>0.18559999999999999</v>
      </c>
    </row>
    <row r="3521" spans="1:6">
      <c r="A3521" t="s">
        <v>1090</v>
      </c>
      <c r="B3521" t="s">
        <v>4608</v>
      </c>
      <c r="C3521">
        <v>2.25</v>
      </c>
      <c r="D3521">
        <v>6.1000000000000004E-3</v>
      </c>
      <c r="E3521">
        <v>4.2799999999999998E-2</v>
      </c>
      <c r="F3521">
        <v>0.18559999999999999</v>
      </c>
    </row>
    <row r="3522" spans="1:6">
      <c r="A3522" t="s">
        <v>1090</v>
      </c>
      <c r="B3522" t="s">
        <v>4609</v>
      </c>
      <c r="C3522">
        <v>2.25</v>
      </c>
      <c r="D3522">
        <v>6.1000000000000004E-3</v>
      </c>
      <c r="E3522">
        <v>4.2799999999999998E-2</v>
      </c>
      <c r="F3522">
        <v>0.18559999999999999</v>
      </c>
    </row>
    <row r="3523" spans="1:6">
      <c r="A3523" t="s">
        <v>1090</v>
      </c>
      <c r="B3523" t="s">
        <v>4610</v>
      </c>
      <c r="C3523">
        <v>2.25</v>
      </c>
      <c r="D3523">
        <v>6.1000000000000004E-3</v>
      </c>
      <c r="E3523">
        <v>4.2799999999999998E-2</v>
      </c>
      <c r="F3523">
        <v>0.18559999999999999</v>
      </c>
    </row>
    <row r="3524" spans="1:6">
      <c r="A3524" t="s">
        <v>1090</v>
      </c>
      <c r="B3524" t="s">
        <v>4611</v>
      </c>
      <c r="C3524">
        <v>2.25</v>
      </c>
      <c r="D3524">
        <v>6.1000000000000004E-3</v>
      </c>
      <c r="E3524">
        <v>4.2799999999999998E-2</v>
      </c>
      <c r="F3524">
        <v>0.18559999999999999</v>
      </c>
    </row>
    <row r="3525" spans="1:6">
      <c r="A3525" t="s">
        <v>1090</v>
      </c>
      <c r="B3525" t="s">
        <v>4612</v>
      </c>
      <c r="C3525">
        <v>2.25</v>
      </c>
      <c r="D3525">
        <v>6.1000000000000004E-3</v>
      </c>
      <c r="E3525">
        <v>4.2799999999999998E-2</v>
      </c>
      <c r="F3525">
        <v>0.18559999999999999</v>
      </c>
    </row>
    <row r="3526" spans="1:6">
      <c r="A3526" t="s">
        <v>1090</v>
      </c>
      <c r="B3526" t="s">
        <v>4613</v>
      </c>
      <c r="C3526">
        <v>2.25</v>
      </c>
      <c r="D3526">
        <v>6.1000000000000004E-3</v>
      </c>
      <c r="E3526">
        <v>4.2799999999999998E-2</v>
      </c>
      <c r="F3526">
        <v>0.18559999999999999</v>
      </c>
    </row>
    <row r="3527" spans="1:6">
      <c r="A3527" t="s">
        <v>1090</v>
      </c>
      <c r="B3527" t="s">
        <v>4614</v>
      </c>
      <c r="C3527">
        <v>2.25</v>
      </c>
      <c r="D3527">
        <v>6.1000000000000004E-3</v>
      </c>
      <c r="E3527">
        <v>4.2799999999999998E-2</v>
      </c>
      <c r="F3527">
        <v>0.18559999999999999</v>
      </c>
    </row>
    <row r="3528" spans="1:6">
      <c r="A3528" t="s">
        <v>1090</v>
      </c>
      <c r="B3528" t="s">
        <v>4615</v>
      </c>
      <c r="C3528">
        <v>2.25</v>
      </c>
      <c r="D3528">
        <v>6.1000000000000004E-3</v>
      </c>
      <c r="E3528">
        <v>4.2799999999999998E-2</v>
      </c>
      <c r="F3528">
        <v>0.18559999999999999</v>
      </c>
    </row>
    <row r="3529" spans="1:6">
      <c r="A3529" t="s">
        <v>1090</v>
      </c>
      <c r="B3529" t="s">
        <v>4616</v>
      </c>
      <c r="C3529">
        <v>2.25</v>
      </c>
      <c r="D3529">
        <v>6.1000000000000004E-3</v>
      </c>
      <c r="E3529">
        <v>4.2799999999999998E-2</v>
      </c>
      <c r="F3529">
        <v>0.18559999999999999</v>
      </c>
    </row>
    <row r="3530" spans="1:6">
      <c r="A3530" t="s">
        <v>1090</v>
      </c>
      <c r="B3530" t="s">
        <v>4617</v>
      </c>
      <c r="C3530">
        <v>2.25</v>
      </c>
      <c r="D3530">
        <v>6.1000000000000004E-3</v>
      </c>
      <c r="E3530">
        <v>4.2799999999999998E-2</v>
      </c>
      <c r="F3530">
        <v>0.18559999999999999</v>
      </c>
    </row>
    <row r="3531" spans="1:6">
      <c r="A3531" t="s">
        <v>1090</v>
      </c>
      <c r="B3531" t="s">
        <v>4618</v>
      </c>
      <c r="C3531">
        <v>2.25</v>
      </c>
      <c r="D3531">
        <v>6.1000000000000004E-3</v>
      </c>
      <c r="E3531">
        <v>4.2799999999999998E-2</v>
      </c>
      <c r="F3531">
        <v>0.18559999999999999</v>
      </c>
    </row>
    <row r="3532" spans="1:6">
      <c r="A3532" t="s">
        <v>1090</v>
      </c>
      <c r="B3532" t="s">
        <v>4619</v>
      </c>
      <c r="C3532">
        <v>2.25</v>
      </c>
      <c r="D3532">
        <v>6.1000000000000004E-3</v>
      </c>
      <c r="E3532">
        <v>4.2799999999999998E-2</v>
      </c>
      <c r="F3532">
        <v>0.18559999999999999</v>
      </c>
    </row>
    <row r="3533" spans="1:6">
      <c r="A3533" t="s">
        <v>1090</v>
      </c>
      <c r="B3533" t="s">
        <v>4620</v>
      </c>
      <c r="C3533">
        <v>2.25</v>
      </c>
      <c r="D3533">
        <v>6.1000000000000004E-3</v>
      </c>
      <c r="E3533">
        <v>4.2799999999999998E-2</v>
      </c>
      <c r="F3533">
        <v>0.18559999999999999</v>
      </c>
    </row>
    <row r="3534" spans="1:6">
      <c r="A3534" t="s">
        <v>1090</v>
      </c>
      <c r="B3534" t="s">
        <v>4621</v>
      </c>
      <c r="C3534">
        <v>2.25</v>
      </c>
      <c r="D3534">
        <v>6.1000000000000004E-3</v>
      </c>
      <c r="E3534">
        <v>4.2799999999999998E-2</v>
      </c>
      <c r="F3534">
        <v>0.18559999999999999</v>
      </c>
    </row>
    <row r="3535" spans="1:6">
      <c r="A3535" t="s">
        <v>1090</v>
      </c>
      <c r="B3535" t="s">
        <v>4622</v>
      </c>
      <c r="C3535">
        <v>2.25</v>
      </c>
      <c r="D3535">
        <v>6.1000000000000004E-3</v>
      </c>
      <c r="E3535">
        <v>4.2799999999999998E-2</v>
      </c>
      <c r="F3535">
        <v>0.18559999999999999</v>
      </c>
    </row>
    <row r="3536" spans="1:6">
      <c r="A3536" t="s">
        <v>1090</v>
      </c>
      <c r="B3536" t="s">
        <v>4623</v>
      </c>
      <c r="C3536">
        <v>2.25</v>
      </c>
      <c r="D3536">
        <v>6.1000000000000004E-3</v>
      </c>
      <c r="E3536">
        <v>4.2799999999999998E-2</v>
      </c>
      <c r="F3536">
        <v>0.18559999999999999</v>
      </c>
    </row>
    <row r="3537" spans="1:6">
      <c r="A3537" t="s">
        <v>1090</v>
      </c>
      <c r="B3537" t="s">
        <v>4624</v>
      </c>
      <c r="C3537">
        <v>2.25</v>
      </c>
      <c r="D3537">
        <v>6.1000000000000004E-3</v>
      </c>
      <c r="E3537">
        <v>4.2799999999999998E-2</v>
      </c>
      <c r="F3537">
        <v>0.18559999999999999</v>
      </c>
    </row>
    <row r="3538" spans="1:6">
      <c r="A3538" t="s">
        <v>1090</v>
      </c>
      <c r="B3538" t="s">
        <v>4625</v>
      </c>
      <c r="C3538">
        <v>2.25</v>
      </c>
      <c r="D3538">
        <v>6.1000000000000004E-3</v>
      </c>
      <c r="E3538">
        <v>4.2799999999999998E-2</v>
      </c>
      <c r="F3538">
        <v>0.18559999999999999</v>
      </c>
    </row>
    <row r="3539" spans="1:6">
      <c r="A3539" t="s">
        <v>1090</v>
      </c>
      <c r="B3539" t="s">
        <v>4626</v>
      </c>
      <c r="C3539">
        <v>2.25</v>
      </c>
      <c r="D3539">
        <v>6.1000000000000004E-3</v>
      </c>
      <c r="E3539">
        <v>4.2799999999999998E-2</v>
      </c>
      <c r="F3539">
        <v>0.18559999999999999</v>
      </c>
    </row>
    <row r="3540" spans="1:6">
      <c r="A3540" t="s">
        <v>1090</v>
      </c>
      <c r="B3540" t="s">
        <v>4627</v>
      </c>
      <c r="C3540">
        <v>2.25</v>
      </c>
      <c r="D3540">
        <v>6.1000000000000004E-3</v>
      </c>
      <c r="E3540">
        <v>4.2799999999999998E-2</v>
      </c>
      <c r="F3540">
        <v>0.18559999999999999</v>
      </c>
    </row>
    <row r="3541" spans="1:6">
      <c r="A3541" t="s">
        <v>1090</v>
      </c>
      <c r="B3541" t="s">
        <v>4628</v>
      </c>
      <c r="C3541">
        <v>2.25</v>
      </c>
      <c r="D3541">
        <v>6.1000000000000004E-3</v>
      </c>
      <c r="E3541">
        <v>4.2799999999999998E-2</v>
      </c>
      <c r="F3541">
        <v>0.18559999999999999</v>
      </c>
    </row>
    <row r="3542" spans="1:6">
      <c r="A3542" t="s">
        <v>1090</v>
      </c>
      <c r="B3542" t="s">
        <v>4629</v>
      </c>
      <c r="C3542">
        <v>2.25</v>
      </c>
      <c r="D3542">
        <v>6.1000000000000004E-3</v>
      </c>
      <c r="E3542">
        <v>4.2799999999999998E-2</v>
      </c>
      <c r="F3542">
        <v>0.18559999999999999</v>
      </c>
    </row>
    <row r="3543" spans="1:6">
      <c r="A3543" t="s">
        <v>1090</v>
      </c>
      <c r="B3543" t="s">
        <v>4630</v>
      </c>
      <c r="C3543">
        <v>2.25</v>
      </c>
      <c r="D3543">
        <v>6.1000000000000004E-3</v>
      </c>
      <c r="E3543">
        <v>4.2799999999999998E-2</v>
      </c>
      <c r="F3543">
        <v>0.18559999999999999</v>
      </c>
    </row>
    <row r="3544" spans="1:6">
      <c r="A3544" t="s">
        <v>1090</v>
      </c>
      <c r="B3544" t="s">
        <v>4631</v>
      </c>
      <c r="C3544">
        <v>2.25</v>
      </c>
      <c r="D3544">
        <v>6.1000000000000004E-3</v>
      </c>
      <c r="E3544">
        <v>4.2799999999999998E-2</v>
      </c>
      <c r="F3544">
        <v>0.18559999999999999</v>
      </c>
    </row>
    <row r="3545" spans="1:6">
      <c r="A3545" t="s">
        <v>1090</v>
      </c>
      <c r="B3545" t="s">
        <v>4632</v>
      </c>
      <c r="C3545">
        <v>2.25</v>
      </c>
      <c r="D3545">
        <v>6.1000000000000004E-3</v>
      </c>
      <c r="E3545">
        <v>4.2799999999999998E-2</v>
      </c>
      <c r="F3545">
        <v>0.18559999999999999</v>
      </c>
    </row>
    <row r="3546" spans="1:6">
      <c r="A3546" t="s">
        <v>1090</v>
      </c>
      <c r="B3546" t="s">
        <v>4633</v>
      </c>
      <c r="C3546">
        <v>2.25</v>
      </c>
      <c r="D3546">
        <v>6.1000000000000004E-3</v>
      </c>
      <c r="E3546">
        <v>4.2799999999999998E-2</v>
      </c>
      <c r="F3546">
        <v>0.18559999999999999</v>
      </c>
    </row>
    <row r="3547" spans="1:6">
      <c r="A3547" t="s">
        <v>1090</v>
      </c>
      <c r="B3547" t="s">
        <v>4634</v>
      </c>
      <c r="C3547">
        <v>2.25</v>
      </c>
      <c r="D3547">
        <v>6.1000000000000004E-3</v>
      </c>
      <c r="E3547">
        <v>4.2799999999999998E-2</v>
      </c>
      <c r="F3547">
        <v>0.18559999999999999</v>
      </c>
    </row>
    <row r="3548" spans="1:6">
      <c r="A3548" t="s">
        <v>1090</v>
      </c>
      <c r="B3548" t="s">
        <v>4635</v>
      </c>
      <c r="C3548">
        <v>2.25</v>
      </c>
      <c r="D3548">
        <v>6.1000000000000004E-3</v>
      </c>
      <c r="E3548">
        <v>4.2799999999999998E-2</v>
      </c>
      <c r="F3548">
        <v>0.18559999999999999</v>
      </c>
    </row>
    <row r="3549" spans="1:6">
      <c r="A3549" t="s">
        <v>1090</v>
      </c>
      <c r="B3549" t="s">
        <v>4636</v>
      </c>
      <c r="C3549">
        <v>2.25</v>
      </c>
      <c r="D3549">
        <v>6.1000000000000004E-3</v>
      </c>
      <c r="E3549">
        <v>4.2799999999999998E-2</v>
      </c>
      <c r="F3549">
        <v>0.18559999999999999</v>
      </c>
    </row>
    <row r="3550" spans="1:6">
      <c r="A3550" t="s">
        <v>1090</v>
      </c>
      <c r="B3550" t="s">
        <v>4637</v>
      </c>
      <c r="C3550">
        <v>2.25</v>
      </c>
      <c r="D3550">
        <v>6.1000000000000004E-3</v>
      </c>
      <c r="E3550">
        <v>4.2799999999999998E-2</v>
      </c>
      <c r="F3550">
        <v>0.18559999999999999</v>
      </c>
    </row>
    <row r="3551" spans="1:6">
      <c r="A3551" t="s">
        <v>1090</v>
      </c>
      <c r="B3551" t="s">
        <v>4638</v>
      </c>
      <c r="C3551">
        <v>2.25</v>
      </c>
      <c r="D3551">
        <v>6.1000000000000004E-3</v>
      </c>
      <c r="E3551">
        <v>4.2799999999999998E-2</v>
      </c>
      <c r="F3551">
        <v>0.18559999999999999</v>
      </c>
    </row>
    <row r="3552" spans="1:6">
      <c r="A3552" t="s">
        <v>1090</v>
      </c>
      <c r="B3552" t="s">
        <v>4639</v>
      </c>
      <c r="C3552">
        <v>2.25</v>
      </c>
      <c r="D3552">
        <v>6.1000000000000004E-3</v>
      </c>
      <c r="E3552">
        <v>4.2799999999999998E-2</v>
      </c>
      <c r="F3552">
        <v>0.18559999999999999</v>
      </c>
    </row>
    <row r="3553" spans="1:6">
      <c r="A3553" t="s">
        <v>1090</v>
      </c>
      <c r="B3553" t="s">
        <v>4640</v>
      </c>
      <c r="C3553">
        <v>2.25</v>
      </c>
      <c r="D3553">
        <v>6.1000000000000004E-3</v>
      </c>
      <c r="E3553">
        <v>4.2799999999999998E-2</v>
      </c>
      <c r="F3553">
        <v>0.18559999999999999</v>
      </c>
    </row>
    <row r="3554" spans="1:6">
      <c r="A3554" t="s">
        <v>1090</v>
      </c>
      <c r="B3554" t="s">
        <v>4641</v>
      </c>
      <c r="C3554">
        <v>2.25</v>
      </c>
      <c r="D3554">
        <v>6.1000000000000004E-3</v>
      </c>
      <c r="E3554">
        <v>4.2799999999999998E-2</v>
      </c>
      <c r="F3554">
        <v>0.18559999999999999</v>
      </c>
    </row>
    <row r="3555" spans="1:6">
      <c r="A3555" t="s">
        <v>1090</v>
      </c>
      <c r="B3555" t="s">
        <v>4642</v>
      </c>
      <c r="C3555">
        <v>2.25</v>
      </c>
      <c r="D3555">
        <v>6.1000000000000004E-3</v>
      </c>
      <c r="E3555">
        <v>4.2799999999999998E-2</v>
      </c>
      <c r="F3555">
        <v>0.18559999999999999</v>
      </c>
    </row>
    <row r="3556" spans="1:6">
      <c r="A3556" t="s">
        <v>1090</v>
      </c>
      <c r="B3556" t="s">
        <v>4643</v>
      </c>
      <c r="C3556">
        <v>2.25</v>
      </c>
      <c r="D3556">
        <v>6.1000000000000004E-3</v>
      </c>
      <c r="E3556">
        <v>4.2799999999999998E-2</v>
      </c>
      <c r="F3556">
        <v>0.18559999999999999</v>
      </c>
    </row>
    <row r="3557" spans="1:6">
      <c r="A3557" t="s">
        <v>1090</v>
      </c>
      <c r="B3557" t="s">
        <v>4644</v>
      </c>
      <c r="C3557">
        <v>2.25</v>
      </c>
      <c r="D3557">
        <v>6.1000000000000004E-3</v>
      </c>
      <c r="E3557">
        <v>4.2799999999999998E-2</v>
      </c>
      <c r="F3557">
        <v>0.18559999999999999</v>
      </c>
    </row>
    <row r="3558" spans="1:6">
      <c r="A3558" t="s">
        <v>1090</v>
      </c>
      <c r="B3558" t="s">
        <v>4645</v>
      </c>
      <c r="C3558">
        <v>2.25</v>
      </c>
      <c r="D3558">
        <v>6.1000000000000004E-3</v>
      </c>
      <c r="E3558">
        <v>4.2799999999999998E-2</v>
      </c>
      <c r="F3558">
        <v>0.18559999999999999</v>
      </c>
    </row>
    <row r="3559" spans="1:6">
      <c r="A3559" t="s">
        <v>1090</v>
      </c>
      <c r="B3559" t="s">
        <v>4646</v>
      </c>
      <c r="C3559">
        <v>2.25</v>
      </c>
      <c r="D3559">
        <v>6.1000000000000004E-3</v>
      </c>
      <c r="E3559">
        <v>4.2799999999999998E-2</v>
      </c>
      <c r="F3559">
        <v>0.18559999999999999</v>
      </c>
    </row>
    <row r="3560" spans="1:6">
      <c r="A3560" t="s">
        <v>1090</v>
      </c>
      <c r="B3560" t="s">
        <v>4647</v>
      </c>
      <c r="C3560">
        <v>2.25</v>
      </c>
      <c r="D3560">
        <v>6.1000000000000004E-3</v>
      </c>
      <c r="E3560">
        <v>4.2799999999999998E-2</v>
      </c>
      <c r="F3560">
        <v>0.18559999999999999</v>
      </c>
    </row>
    <row r="3561" spans="1:6">
      <c r="A3561" t="s">
        <v>1090</v>
      </c>
      <c r="B3561" t="s">
        <v>4648</v>
      </c>
      <c r="C3561">
        <v>2.25</v>
      </c>
      <c r="D3561">
        <v>6.1000000000000004E-3</v>
      </c>
      <c r="E3561">
        <v>4.2799999999999998E-2</v>
      </c>
      <c r="F3561">
        <v>0.18559999999999999</v>
      </c>
    </row>
    <row r="3562" spans="1:6">
      <c r="A3562" t="s">
        <v>1090</v>
      </c>
      <c r="B3562" t="s">
        <v>4649</v>
      </c>
      <c r="C3562">
        <v>2.25</v>
      </c>
      <c r="D3562">
        <v>6.1000000000000004E-3</v>
      </c>
      <c r="E3562">
        <v>4.2799999999999998E-2</v>
      </c>
      <c r="F3562">
        <v>0.18559999999999999</v>
      </c>
    </row>
    <row r="3563" spans="1:6">
      <c r="A3563" t="s">
        <v>1090</v>
      </c>
      <c r="B3563" t="s">
        <v>4650</v>
      </c>
      <c r="C3563">
        <v>2.25</v>
      </c>
      <c r="D3563">
        <v>6.1000000000000004E-3</v>
      </c>
      <c r="E3563">
        <v>4.2799999999999998E-2</v>
      </c>
      <c r="F3563">
        <v>0.18559999999999999</v>
      </c>
    </row>
    <row r="3564" spans="1:6">
      <c r="A3564" t="s">
        <v>1090</v>
      </c>
      <c r="B3564" t="s">
        <v>4651</v>
      </c>
      <c r="C3564">
        <v>2.25</v>
      </c>
      <c r="D3564">
        <v>6.1000000000000004E-3</v>
      </c>
      <c r="E3564">
        <v>4.2799999999999998E-2</v>
      </c>
      <c r="F3564">
        <v>0.18559999999999999</v>
      </c>
    </row>
    <row r="3565" spans="1:6">
      <c r="A3565" t="s">
        <v>1090</v>
      </c>
      <c r="B3565" t="s">
        <v>4652</v>
      </c>
      <c r="C3565">
        <v>2.25</v>
      </c>
      <c r="D3565">
        <v>6.1000000000000004E-3</v>
      </c>
      <c r="E3565">
        <v>4.2799999999999998E-2</v>
      </c>
      <c r="F3565">
        <v>0.18559999999999999</v>
      </c>
    </row>
    <row r="3566" spans="1:6">
      <c r="A3566" t="s">
        <v>1090</v>
      </c>
      <c r="B3566" t="s">
        <v>4653</v>
      </c>
      <c r="C3566">
        <v>2.25</v>
      </c>
      <c r="D3566">
        <v>6.1000000000000004E-3</v>
      </c>
      <c r="E3566">
        <v>4.2799999999999998E-2</v>
      </c>
      <c r="F3566">
        <v>0.18559999999999999</v>
      </c>
    </row>
    <row r="3567" spans="1:6">
      <c r="A3567" t="s">
        <v>1090</v>
      </c>
      <c r="B3567" t="s">
        <v>4654</v>
      </c>
      <c r="C3567">
        <v>2.25</v>
      </c>
      <c r="D3567">
        <v>6.1000000000000004E-3</v>
      </c>
      <c r="E3567">
        <v>4.2799999999999998E-2</v>
      </c>
      <c r="F3567">
        <v>0.18559999999999999</v>
      </c>
    </row>
    <row r="3568" spans="1:6">
      <c r="A3568" t="s">
        <v>1090</v>
      </c>
      <c r="B3568" t="s">
        <v>4655</v>
      </c>
      <c r="C3568">
        <v>2.25</v>
      </c>
      <c r="D3568">
        <v>6.1000000000000004E-3</v>
      </c>
      <c r="E3568">
        <v>4.2799999999999998E-2</v>
      </c>
      <c r="F3568">
        <v>0.18559999999999999</v>
      </c>
    </row>
    <row r="3569" spans="1:6">
      <c r="A3569" t="s">
        <v>1090</v>
      </c>
      <c r="B3569" t="s">
        <v>4656</v>
      </c>
      <c r="C3569">
        <v>2.25</v>
      </c>
      <c r="D3569">
        <v>6.1000000000000004E-3</v>
      </c>
      <c r="E3569">
        <v>4.2799999999999998E-2</v>
      </c>
      <c r="F3569">
        <v>0.18559999999999999</v>
      </c>
    </row>
    <row r="3570" spans="1:6">
      <c r="A3570" t="s">
        <v>1090</v>
      </c>
      <c r="B3570" t="s">
        <v>4657</v>
      </c>
      <c r="C3570">
        <v>2.25</v>
      </c>
      <c r="D3570">
        <v>6.1000000000000004E-3</v>
      </c>
      <c r="E3570">
        <v>4.2799999999999998E-2</v>
      </c>
      <c r="F3570">
        <v>0.18559999999999999</v>
      </c>
    </row>
    <row r="3571" spans="1:6">
      <c r="A3571" t="s">
        <v>1090</v>
      </c>
      <c r="B3571" t="s">
        <v>4658</v>
      </c>
      <c r="C3571">
        <v>2.25</v>
      </c>
      <c r="D3571">
        <v>6.1000000000000004E-3</v>
      </c>
      <c r="E3571">
        <v>4.2799999999999998E-2</v>
      </c>
      <c r="F3571">
        <v>0.18559999999999999</v>
      </c>
    </row>
    <row r="3572" spans="1:6">
      <c r="A3572" t="s">
        <v>1090</v>
      </c>
      <c r="B3572" t="s">
        <v>4659</v>
      </c>
      <c r="C3572">
        <v>2.25</v>
      </c>
      <c r="D3572">
        <v>6.1000000000000004E-3</v>
      </c>
      <c r="E3572">
        <v>4.2799999999999998E-2</v>
      </c>
      <c r="F3572">
        <v>0.18559999999999999</v>
      </c>
    </row>
    <row r="3573" spans="1:6">
      <c r="A3573" t="s">
        <v>1090</v>
      </c>
      <c r="B3573" t="s">
        <v>4660</v>
      </c>
      <c r="C3573">
        <v>2.25</v>
      </c>
      <c r="D3573">
        <v>6.1000000000000004E-3</v>
      </c>
      <c r="E3573">
        <v>4.2799999999999998E-2</v>
      </c>
      <c r="F3573">
        <v>0.18559999999999999</v>
      </c>
    </row>
    <row r="3574" spans="1:6">
      <c r="A3574" t="s">
        <v>1090</v>
      </c>
      <c r="B3574" t="s">
        <v>4661</v>
      </c>
      <c r="C3574">
        <v>2.25</v>
      </c>
      <c r="D3574">
        <v>6.1000000000000004E-3</v>
      </c>
      <c r="E3574">
        <v>4.2799999999999998E-2</v>
      </c>
      <c r="F3574">
        <v>0.18559999999999999</v>
      </c>
    </row>
    <row r="3575" spans="1:6">
      <c r="A3575" t="s">
        <v>1090</v>
      </c>
      <c r="B3575" t="s">
        <v>4662</v>
      </c>
      <c r="C3575">
        <v>2.25</v>
      </c>
      <c r="D3575">
        <v>6.1000000000000004E-3</v>
      </c>
      <c r="E3575">
        <v>4.2799999999999998E-2</v>
      </c>
      <c r="F3575">
        <v>0.18559999999999999</v>
      </c>
    </row>
    <row r="3576" spans="1:6">
      <c r="A3576" t="s">
        <v>1090</v>
      </c>
      <c r="B3576" t="s">
        <v>4663</v>
      </c>
      <c r="C3576">
        <v>2.25</v>
      </c>
      <c r="D3576">
        <v>6.1000000000000004E-3</v>
      </c>
      <c r="E3576">
        <v>4.2799999999999998E-2</v>
      </c>
      <c r="F3576">
        <v>0.18559999999999999</v>
      </c>
    </row>
    <row r="3577" spans="1:6">
      <c r="A3577" t="s">
        <v>1090</v>
      </c>
      <c r="B3577" t="s">
        <v>4664</v>
      </c>
      <c r="C3577">
        <v>2.25</v>
      </c>
      <c r="D3577">
        <v>6.1000000000000004E-3</v>
      </c>
      <c r="E3577">
        <v>4.2799999999999998E-2</v>
      </c>
      <c r="F3577">
        <v>0.18559999999999999</v>
      </c>
    </row>
    <row r="3578" spans="1:6">
      <c r="A3578" t="s">
        <v>1090</v>
      </c>
      <c r="B3578" t="s">
        <v>4665</v>
      </c>
      <c r="C3578">
        <v>2.25</v>
      </c>
      <c r="D3578">
        <v>6.1000000000000004E-3</v>
      </c>
      <c r="E3578">
        <v>4.2799999999999998E-2</v>
      </c>
      <c r="F3578">
        <v>0.18559999999999999</v>
      </c>
    </row>
    <row r="3579" spans="1:6">
      <c r="A3579" t="s">
        <v>1090</v>
      </c>
      <c r="B3579" t="s">
        <v>4666</v>
      </c>
      <c r="C3579">
        <v>2.25</v>
      </c>
      <c r="D3579">
        <v>6.1000000000000004E-3</v>
      </c>
      <c r="E3579">
        <v>4.2799999999999998E-2</v>
      </c>
      <c r="F3579">
        <v>0.18559999999999999</v>
      </c>
    </row>
    <row r="3580" spans="1:6">
      <c r="A3580" t="s">
        <v>1090</v>
      </c>
      <c r="B3580" t="s">
        <v>4667</v>
      </c>
      <c r="C3580">
        <v>2.25</v>
      </c>
      <c r="D3580">
        <v>6.1000000000000004E-3</v>
      </c>
      <c r="E3580">
        <v>4.2799999999999998E-2</v>
      </c>
      <c r="F3580">
        <v>0.18559999999999999</v>
      </c>
    </row>
    <row r="3581" spans="1:6">
      <c r="A3581" t="s">
        <v>1090</v>
      </c>
      <c r="B3581" t="s">
        <v>4668</v>
      </c>
      <c r="C3581">
        <v>2.25</v>
      </c>
      <c r="D3581">
        <v>6.1000000000000004E-3</v>
      </c>
      <c r="E3581">
        <v>4.2799999999999998E-2</v>
      </c>
      <c r="F3581">
        <v>0.18559999999999999</v>
      </c>
    </row>
    <row r="3582" spans="1:6">
      <c r="A3582" t="s">
        <v>1090</v>
      </c>
      <c r="B3582" t="s">
        <v>4669</v>
      </c>
      <c r="C3582">
        <v>2.25</v>
      </c>
      <c r="D3582">
        <v>6.1000000000000004E-3</v>
      </c>
      <c r="E3582">
        <v>4.2799999999999998E-2</v>
      </c>
      <c r="F3582">
        <v>0.18559999999999999</v>
      </c>
    </row>
    <row r="3583" spans="1:6">
      <c r="A3583" t="s">
        <v>1090</v>
      </c>
      <c r="B3583" t="s">
        <v>4670</v>
      </c>
      <c r="C3583">
        <v>2.25</v>
      </c>
      <c r="D3583">
        <v>6.1000000000000004E-3</v>
      </c>
      <c r="E3583">
        <v>4.2799999999999998E-2</v>
      </c>
      <c r="F3583">
        <v>0.18559999999999999</v>
      </c>
    </row>
    <row r="3584" spans="1:6">
      <c r="A3584" t="s">
        <v>1090</v>
      </c>
      <c r="B3584" t="s">
        <v>4671</v>
      </c>
      <c r="C3584">
        <v>2.25</v>
      </c>
      <c r="D3584">
        <v>6.1000000000000004E-3</v>
      </c>
      <c r="E3584">
        <v>4.2799999999999998E-2</v>
      </c>
      <c r="F3584">
        <v>0.18559999999999999</v>
      </c>
    </row>
    <row r="3585" spans="1:6">
      <c r="A3585" t="s">
        <v>1090</v>
      </c>
      <c r="B3585" t="s">
        <v>4672</v>
      </c>
      <c r="C3585">
        <v>2.25</v>
      </c>
      <c r="D3585">
        <v>6.1000000000000004E-3</v>
      </c>
      <c r="E3585">
        <v>4.2799999999999998E-2</v>
      </c>
      <c r="F3585">
        <v>0.18559999999999999</v>
      </c>
    </row>
    <row r="3586" spans="1:6">
      <c r="A3586" t="s">
        <v>1090</v>
      </c>
      <c r="B3586" t="s">
        <v>4673</v>
      </c>
      <c r="C3586">
        <v>2.25</v>
      </c>
      <c r="D3586">
        <v>6.1000000000000004E-3</v>
      </c>
      <c r="E3586">
        <v>4.2799999999999998E-2</v>
      </c>
      <c r="F3586">
        <v>0.18559999999999999</v>
      </c>
    </row>
    <row r="3587" spans="1:6">
      <c r="A3587" t="s">
        <v>1090</v>
      </c>
      <c r="B3587" t="s">
        <v>4674</v>
      </c>
      <c r="C3587">
        <v>2.25</v>
      </c>
      <c r="D3587">
        <v>6.1000000000000004E-3</v>
      </c>
      <c r="E3587">
        <v>4.2799999999999998E-2</v>
      </c>
      <c r="F3587">
        <v>0.18559999999999999</v>
      </c>
    </row>
    <row r="3588" spans="1:6">
      <c r="A3588" t="s">
        <v>1090</v>
      </c>
      <c r="B3588" t="s">
        <v>4675</v>
      </c>
      <c r="C3588">
        <v>2.25</v>
      </c>
      <c r="D3588">
        <v>6.1000000000000004E-3</v>
      </c>
      <c r="E3588">
        <v>4.2799999999999998E-2</v>
      </c>
      <c r="F3588">
        <v>0.18559999999999999</v>
      </c>
    </row>
    <row r="3589" spans="1:6">
      <c r="A3589" t="s">
        <v>1090</v>
      </c>
      <c r="B3589" t="s">
        <v>4676</v>
      </c>
      <c r="C3589">
        <v>2.25</v>
      </c>
      <c r="D3589">
        <v>6.1000000000000004E-3</v>
      </c>
      <c r="E3589">
        <v>4.2799999999999998E-2</v>
      </c>
      <c r="F3589">
        <v>0.18559999999999999</v>
      </c>
    </row>
    <row r="3590" spans="1:6">
      <c r="A3590" t="s">
        <v>1090</v>
      </c>
      <c r="B3590" t="s">
        <v>4677</v>
      </c>
      <c r="C3590">
        <v>2.25</v>
      </c>
      <c r="D3590">
        <v>6.1000000000000004E-3</v>
      </c>
      <c r="E3590">
        <v>4.2799999999999998E-2</v>
      </c>
      <c r="F3590">
        <v>0.18559999999999999</v>
      </c>
    </row>
    <row r="3591" spans="1:6">
      <c r="A3591" t="s">
        <v>1090</v>
      </c>
      <c r="B3591" t="s">
        <v>4678</v>
      </c>
      <c r="C3591">
        <v>2.25</v>
      </c>
      <c r="D3591">
        <v>6.1000000000000004E-3</v>
      </c>
      <c r="E3591">
        <v>4.2799999999999998E-2</v>
      </c>
      <c r="F3591">
        <v>0.18559999999999999</v>
      </c>
    </row>
    <row r="3592" spans="1:6">
      <c r="A3592" t="s">
        <v>1090</v>
      </c>
      <c r="B3592" t="s">
        <v>4679</v>
      </c>
      <c r="C3592">
        <v>2.25</v>
      </c>
      <c r="D3592">
        <v>6.1000000000000004E-3</v>
      </c>
      <c r="E3592">
        <v>4.2799999999999998E-2</v>
      </c>
      <c r="F3592">
        <v>0.18559999999999999</v>
      </c>
    </row>
    <row r="3593" spans="1:6">
      <c r="A3593" t="s">
        <v>1090</v>
      </c>
      <c r="B3593" t="s">
        <v>4680</v>
      </c>
      <c r="C3593">
        <v>2.25</v>
      </c>
      <c r="D3593">
        <v>6.1000000000000004E-3</v>
      </c>
      <c r="E3593">
        <v>4.2799999999999998E-2</v>
      </c>
      <c r="F3593">
        <v>0.18559999999999999</v>
      </c>
    </row>
    <row r="3594" spans="1:6">
      <c r="A3594" t="s">
        <v>1090</v>
      </c>
      <c r="B3594" t="s">
        <v>4681</v>
      </c>
      <c r="C3594">
        <v>2.25</v>
      </c>
      <c r="D3594">
        <v>6.1000000000000004E-3</v>
      </c>
      <c r="E3594">
        <v>4.2799999999999998E-2</v>
      </c>
      <c r="F3594">
        <v>0.18559999999999999</v>
      </c>
    </row>
    <row r="3595" spans="1:6">
      <c r="A3595" t="s">
        <v>1090</v>
      </c>
      <c r="B3595" t="s">
        <v>4682</v>
      </c>
      <c r="C3595">
        <v>2.25</v>
      </c>
      <c r="D3595">
        <v>6.1000000000000004E-3</v>
      </c>
      <c r="E3595">
        <v>4.2799999999999998E-2</v>
      </c>
      <c r="F3595">
        <v>0.18559999999999999</v>
      </c>
    </row>
    <row r="3596" spans="1:6">
      <c r="A3596" t="s">
        <v>1090</v>
      </c>
      <c r="B3596" t="s">
        <v>4683</v>
      </c>
      <c r="C3596">
        <v>2.25</v>
      </c>
      <c r="D3596">
        <v>6.1000000000000004E-3</v>
      </c>
      <c r="E3596">
        <v>4.2799999999999998E-2</v>
      </c>
      <c r="F3596">
        <v>0.18559999999999999</v>
      </c>
    </row>
    <row r="3597" spans="1:6">
      <c r="A3597" t="s">
        <v>1090</v>
      </c>
      <c r="B3597" t="s">
        <v>4684</v>
      </c>
      <c r="C3597">
        <v>2.25</v>
      </c>
      <c r="D3597">
        <v>6.1000000000000004E-3</v>
      </c>
      <c r="E3597">
        <v>4.2799999999999998E-2</v>
      </c>
      <c r="F3597">
        <v>0.18559999999999999</v>
      </c>
    </row>
    <row r="3598" spans="1:6">
      <c r="A3598" t="s">
        <v>1090</v>
      </c>
      <c r="B3598" t="s">
        <v>4685</v>
      </c>
      <c r="C3598">
        <v>2.25</v>
      </c>
      <c r="D3598">
        <v>6.1000000000000004E-3</v>
      </c>
      <c r="E3598">
        <v>4.2799999999999998E-2</v>
      </c>
      <c r="F3598">
        <v>0.18559999999999999</v>
      </c>
    </row>
    <row r="3599" spans="1:6">
      <c r="A3599" t="s">
        <v>1090</v>
      </c>
      <c r="B3599" t="s">
        <v>4686</v>
      </c>
      <c r="C3599">
        <v>2.25</v>
      </c>
      <c r="D3599">
        <v>6.1000000000000004E-3</v>
      </c>
      <c r="E3599">
        <v>4.2799999999999998E-2</v>
      </c>
      <c r="F3599">
        <v>0.18559999999999999</v>
      </c>
    </row>
    <row r="3600" spans="1:6">
      <c r="A3600" t="s">
        <v>1090</v>
      </c>
      <c r="B3600" t="s">
        <v>4687</v>
      </c>
      <c r="C3600">
        <v>2.25</v>
      </c>
      <c r="D3600">
        <v>6.1000000000000004E-3</v>
      </c>
      <c r="E3600">
        <v>4.2799999999999998E-2</v>
      </c>
      <c r="F3600">
        <v>0.18559999999999999</v>
      </c>
    </row>
    <row r="3601" spans="1:6">
      <c r="A3601" t="s">
        <v>1090</v>
      </c>
      <c r="B3601" t="s">
        <v>4688</v>
      </c>
      <c r="C3601">
        <v>2.25</v>
      </c>
      <c r="D3601">
        <v>6.1000000000000004E-3</v>
      </c>
      <c r="E3601">
        <v>4.2799999999999998E-2</v>
      </c>
      <c r="F3601">
        <v>0.18559999999999999</v>
      </c>
    </row>
    <row r="3602" spans="1:6">
      <c r="A3602" t="s">
        <v>1090</v>
      </c>
      <c r="B3602" t="s">
        <v>4689</v>
      </c>
      <c r="C3602">
        <v>2.25</v>
      </c>
      <c r="D3602">
        <v>6.1000000000000004E-3</v>
      </c>
      <c r="E3602">
        <v>4.2799999999999998E-2</v>
      </c>
      <c r="F3602">
        <v>0.18559999999999999</v>
      </c>
    </row>
    <row r="3603" spans="1:6">
      <c r="A3603" t="s">
        <v>1090</v>
      </c>
      <c r="B3603" t="s">
        <v>4690</v>
      </c>
      <c r="C3603">
        <v>2.25</v>
      </c>
      <c r="D3603">
        <v>6.1000000000000004E-3</v>
      </c>
      <c r="E3603">
        <v>4.2799999999999998E-2</v>
      </c>
      <c r="F3603">
        <v>0.18559999999999999</v>
      </c>
    </row>
    <row r="3604" spans="1:6">
      <c r="A3604" t="s">
        <v>1090</v>
      </c>
      <c r="B3604" t="s">
        <v>4691</v>
      </c>
      <c r="C3604">
        <v>2.25</v>
      </c>
      <c r="D3604">
        <v>6.1000000000000004E-3</v>
      </c>
      <c r="E3604">
        <v>4.2799999999999998E-2</v>
      </c>
      <c r="F3604">
        <v>0.18559999999999999</v>
      </c>
    </row>
    <row r="3605" spans="1:6">
      <c r="A3605" t="s">
        <v>1090</v>
      </c>
      <c r="B3605" t="s">
        <v>4692</v>
      </c>
      <c r="C3605">
        <v>2.25</v>
      </c>
      <c r="D3605">
        <v>6.1000000000000004E-3</v>
      </c>
      <c r="E3605">
        <v>4.2799999999999998E-2</v>
      </c>
      <c r="F3605">
        <v>0.18559999999999999</v>
      </c>
    </row>
    <row r="3606" spans="1:6">
      <c r="A3606" t="s">
        <v>1090</v>
      </c>
      <c r="B3606" t="s">
        <v>4693</v>
      </c>
      <c r="C3606">
        <v>2.25</v>
      </c>
      <c r="D3606">
        <v>6.1000000000000004E-3</v>
      </c>
      <c r="E3606">
        <v>4.2799999999999998E-2</v>
      </c>
      <c r="F3606">
        <v>0.18559999999999999</v>
      </c>
    </row>
    <row r="3607" spans="1:6">
      <c r="A3607" t="s">
        <v>1090</v>
      </c>
      <c r="B3607" t="s">
        <v>4694</v>
      </c>
      <c r="C3607">
        <v>2.25</v>
      </c>
      <c r="D3607">
        <v>6.1000000000000004E-3</v>
      </c>
      <c r="E3607">
        <v>4.2799999999999998E-2</v>
      </c>
      <c r="F3607">
        <v>0.18559999999999999</v>
      </c>
    </row>
    <row r="3608" spans="1:6">
      <c r="A3608" t="s">
        <v>1090</v>
      </c>
      <c r="B3608" t="s">
        <v>4695</v>
      </c>
      <c r="C3608">
        <v>2.25</v>
      </c>
      <c r="D3608">
        <v>6.1000000000000004E-3</v>
      </c>
      <c r="E3608">
        <v>4.2799999999999998E-2</v>
      </c>
      <c r="F3608">
        <v>0.18559999999999999</v>
      </c>
    </row>
    <row r="3609" spans="1:6">
      <c r="A3609" t="s">
        <v>1090</v>
      </c>
      <c r="B3609" t="s">
        <v>4696</v>
      </c>
      <c r="C3609">
        <v>2.25</v>
      </c>
      <c r="D3609">
        <v>6.1000000000000004E-3</v>
      </c>
      <c r="E3609">
        <v>4.2799999999999998E-2</v>
      </c>
      <c r="F3609">
        <v>0.18559999999999999</v>
      </c>
    </row>
    <row r="3610" spans="1:6">
      <c r="A3610" t="s">
        <v>1090</v>
      </c>
      <c r="B3610" t="s">
        <v>4697</v>
      </c>
      <c r="C3610">
        <v>2.25</v>
      </c>
      <c r="D3610">
        <v>6.1000000000000004E-3</v>
      </c>
      <c r="E3610">
        <v>4.2799999999999998E-2</v>
      </c>
      <c r="F3610">
        <v>0.18559999999999999</v>
      </c>
    </row>
    <row r="3611" spans="1:6">
      <c r="A3611" t="s">
        <v>1090</v>
      </c>
      <c r="B3611" t="s">
        <v>4698</v>
      </c>
      <c r="C3611">
        <v>2.25</v>
      </c>
      <c r="D3611">
        <v>6.1000000000000004E-3</v>
      </c>
      <c r="E3611">
        <v>4.2799999999999998E-2</v>
      </c>
      <c r="F3611">
        <v>0.18559999999999999</v>
      </c>
    </row>
    <row r="3612" spans="1:6">
      <c r="A3612" t="s">
        <v>1090</v>
      </c>
      <c r="B3612" t="s">
        <v>4699</v>
      </c>
      <c r="C3612">
        <v>2.25</v>
      </c>
      <c r="D3612">
        <v>6.1000000000000004E-3</v>
      </c>
      <c r="E3612">
        <v>4.2799999999999998E-2</v>
      </c>
      <c r="F3612">
        <v>0.18559999999999999</v>
      </c>
    </row>
    <row r="3613" spans="1:6">
      <c r="A3613" t="s">
        <v>1090</v>
      </c>
      <c r="B3613" t="s">
        <v>4700</v>
      </c>
      <c r="C3613">
        <v>2.25</v>
      </c>
      <c r="D3613">
        <v>6.1000000000000004E-3</v>
      </c>
      <c r="E3613">
        <v>4.2799999999999998E-2</v>
      </c>
      <c r="F3613">
        <v>0.18559999999999999</v>
      </c>
    </row>
    <row r="3614" spans="1:6">
      <c r="A3614" t="s">
        <v>1090</v>
      </c>
      <c r="B3614" t="s">
        <v>4701</v>
      </c>
      <c r="C3614">
        <v>2.25</v>
      </c>
      <c r="D3614">
        <v>6.1000000000000004E-3</v>
      </c>
      <c r="E3614">
        <v>4.2799999999999998E-2</v>
      </c>
      <c r="F3614">
        <v>0.18559999999999999</v>
      </c>
    </row>
    <row r="3615" spans="1:6">
      <c r="A3615" t="s">
        <v>1090</v>
      </c>
      <c r="B3615" t="s">
        <v>4702</v>
      </c>
      <c r="C3615">
        <v>2.25</v>
      </c>
      <c r="D3615">
        <v>6.1000000000000004E-3</v>
      </c>
      <c r="E3615">
        <v>4.2799999999999998E-2</v>
      </c>
      <c r="F3615">
        <v>0.18559999999999999</v>
      </c>
    </row>
    <row r="3616" spans="1:6">
      <c r="A3616" t="s">
        <v>1090</v>
      </c>
      <c r="B3616" t="s">
        <v>4703</v>
      </c>
      <c r="C3616">
        <v>2.25</v>
      </c>
      <c r="D3616">
        <v>6.1000000000000004E-3</v>
      </c>
      <c r="E3616">
        <v>4.2799999999999998E-2</v>
      </c>
      <c r="F3616">
        <v>0.18559999999999999</v>
      </c>
    </row>
    <row r="3617" spans="1:6">
      <c r="A3617" t="s">
        <v>1090</v>
      </c>
      <c r="B3617" t="s">
        <v>4704</v>
      </c>
      <c r="C3617">
        <v>2.25</v>
      </c>
      <c r="D3617">
        <v>6.1000000000000004E-3</v>
      </c>
      <c r="E3617">
        <v>4.2799999999999998E-2</v>
      </c>
      <c r="F3617">
        <v>0.18559999999999999</v>
      </c>
    </row>
    <row r="3618" spans="1:6">
      <c r="A3618" t="s">
        <v>1090</v>
      </c>
      <c r="B3618" t="s">
        <v>4705</v>
      </c>
      <c r="C3618">
        <v>2.25</v>
      </c>
      <c r="D3618">
        <v>6.1000000000000004E-3</v>
      </c>
      <c r="E3618">
        <v>4.2799999999999998E-2</v>
      </c>
      <c r="F3618">
        <v>0.18559999999999999</v>
      </c>
    </row>
    <row r="3619" spans="1:6">
      <c r="A3619" t="s">
        <v>1090</v>
      </c>
      <c r="B3619" t="s">
        <v>4706</v>
      </c>
      <c r="C3619">
        <v>2.25</v>
      </c>
      <c r="D3619">
        <v>6.1000000000000004E-3</v>
      </c>
      <c r="E3619">
        <v>4.2799999999999998E-2</v>
      </c>
      <c r="F3619">
        <v>0.18559999999999999</v>
      </c>
    </row>
    <row r="3620" spans="1:6">
      <c r="A3620" t="s">
        <v>1090</v>
      </c>
      <c r="B3620" t="s">
        <v>4707</v>
      </c>
      <c r="C3620">
        <v>2.25</v>
      </c>
      <c r="D3620">
        <v>6.1000000000000004E-3</v>
      </c>
      <c r="E3620">
        <v>4.2799999999999998E-2</v>
      </c>
      <c r="F3620">
        <v>0.18559999999999999</v>
      </c>
    </row>
    <row r="3621" spans="1:6">
      <c r="A3621" t="s">
        <v>1090</v>
      </c>
      <c r="B3621" t="s">
        <v>4708</v>
      </c>
      <c r="C3621">
        <v>2.25</v>
      </c>
      <c r="D3621">
        <v>6.1000000000000004E-3</v>
      </c>
      <c r="E3621">
        <v>4.2799999999999998E-2</v>
      </c>
      <c r="F3621">
        <v>0.18559999999999999</v>
      </c>
    </row>
    <row r="3622" spans="1:6">
      <c r="A3622" t="s">
        <v>1090</v>
      </c>
      <c r="B3622" t="s">
        <v>4709</v>
      </c>
      <c r="C3622">
        <v>2.25</v>
      </c>
      <c r="D3622">
        <v>6.1000000000000004E-3</v>
      </c>
      <c r="E3622">
        <v>4.2799999999999998E-2</v>
      </c>
      <c r="F3622">
        <v>0.18559999999999999</v>
      </c>
    </row>
    <row r="3623" spans="1:6">
      <c r="A3623" t="s">
        <v>1090</v>
      </c>
      <c r="B3623" t="s">
        <v>4710</v>
      </c>
      <c r="C3623">
        <v>2.25</v>
      </c>
      <c r="D3623">
        <v>6.1000000000000004E-3</v>
      </c>
      <c r="E3623">
        <v>4.2799999999999998E-2</v>
      </c>
      <c r="F3623">
        <v>0.18559999999999999</v>
      </c>
    </row>
    <row r="3624" spans="1:6">
      <c r="A3624" t="s">
        <v>1090</v>
      </c>
      <c r="B3624" t="s">
        <v>4711</v>
      </c>
      <c r="C3624">
        <v>2.25</v>
      </c>
      <c r="D3624">
        <v>6.1000000000000004E-3</v>
      </c>
      <c r="E3624">
        <v>4.2799999999999998E-2</v>
      </c>
      <c r="F3624">
        <v>0.18559999999999999</v>
      </c>
    </row>
    <row r="3625" spans="1:6">
      <c r="A3625" t="s">
        <v>1090</v>
      </c>
      <c r="B3625" t="s">
        <v>4712</v>
      </c>
      <c r="C3625">
        <v>2.25</v>
      </c>
      <c r="D3625">
        <v>6.1000000000000004E-3</v>
      </c>
      <c r="E3625">
        <v>4.2799999999999998E-2</v>
      </c>
      <c r="F3625">
        <v>0.18559999999999999</v>
      </c>
    </row>
    <row r="3626" spans="1:6">
      <c r="A3626" t="s">
        <v>1090</v>
      </c>
      <c r="B3626" t="s">
        <v>4713</v>
      </c>
      <c r="C3626">
        <v>2.25</v>
      </c>
      <c r="D3626">
        <v>6.1000000000000004E-3</v>
      </c>
      <c r="E3626">
        <v>4.2799999999999998E-2</v>
      </c>
      <c r="F3626">
        <v>0.18559999999999999</v>
      </c>
    </row>
    <row r="3627" spans="1:6">
      <c r="A3627" t="s">
        <v>1090</v>
      </c>
      <c r="B3627" t="s">
        <v>4714</v>
      </c>
      <c r="C3627">
        <v>2.25</v>
      </c>
      <c r="D3627">
        <v>6.1000000000000004E-3</v>
      </c>
      <c r="E3627">
        <v>4.2799999999999998E-2</v>
      </c>
      <c r="F3627">
        <v>0.18559999999999999</v>
      </c>
    </row>
    <row r="3628" spans="1:6">
      <c r="A3628" t="s">
        <v>1090</v>
      </c>
      <c r="B3628" t="s">
        <v>4715</v>
      </c>
      <c r="C3628">
        <v>2.25</v>
      </c>
      <c r="D3628">
        <v>6.1000000000000004E-3</v>
      </c>
      <c r="E3628">
        <v>4.2799999999999998E-2</v>
      </c>
      <c r="F3628">
        <v>0.18559999999999999</v>
      </c>
    </row>
    <row r="3629" spans="1:6">
      <c r="A3629" t="s">
        <v>1090</v>
      </c>
      <c r="B3629" t="s">
        <v>4716</v>
      </c>
      <c r="C3629">
        <v>2.25</v>
      </c>
      <c r="D3629">
        <v>6.1000000000000004E-3</v>
      </c>
      <c r="E3629">
        <v>4.2799999999999998E-2</v>
      </c>
      <c r="F3629">
        <v>0.18559999999999999</v>
      </c>
    </row>
    <row r="3630" spans="1:6">
      <c r="A3630" t="s">
        <v>1090</v>
      </c>
      <c r="B3630" t="s">
        <v>4717</v>
      </c>
      <c r="C3630">
        <v>2.25</v>
      </c>
      <c r="D3630">
        <v>6.1000000000000004E-3</v>
      </c>
      <c r="E3630">
        <v>4.2799999999999998E-2</v>
      </c>
      <c r="F3630">
        <v>0.18559999999999999</v>
      </c>
    </row>
    <row r="3631" spans="1:6">
      <c r="A3631" t="s">
        <v>1090</v>
      </c>
      <c r="B3631" t="s">
        <v>4718</v>
      </c>
      <c r="C3631">
        <v>2.25</v>
      </c>
      <c r="D3631">
        <v>6.1000000000000004E-3</v>
      </c>
      <c r="E3631">
        <v>4.2799999999999998E-2</v>
      </c>
      <c r="F3631">
        <v>0.18559999999999999</v>
      </c>
    </row>
    <row r="3632" spans="1:6">
      <c r="A3632" t="s">
        <v>1090</v>
      </c>
      <c r="B3632" t="s">
        <v>4719</v>
      </c>
      <c r="C3632">
        <v>2.25</v>
      </c>
      <c r="D3632">
        <v>6.1000000000000004E-3</v>
      </c>
      <c r="E3632">
        <v>4.2799999999999998E-2</v>
      </c>
      <c r="F3632">
        <v>0.18559999999999999</v>
      </c>
    </row>
    <row r="3633" spans="1:6">
      <c r="A3633" t="s">
        <v>1090</v>
      </c>
      <c r="B3633" t="s">
        <v>4720</v>
      </c>
      <c r="C3633">
        <v>2.25</v>
      </c>
      <c r="D3633">
        <v>6.1000000000000004E-3</v>
      </c>
      <c r="E3633">
        <v>4.2799999999999998E-2</v>
      </c>
      <c r="F3633">
        <v>0.18559999999999999</v>
      </c>
    </row>
    <row r="3634" spans="1:6">
      <c r="A3634" t="s">
        <v>1090</v>
      </c>
      <c r="B3634" t="s">
        <v>4721</v>
      </c>
      <c r="C3634">
        <v>2.25</v>
      </c>
      <c r="D3634">
        <v>6.1000000000000004E-3</v>
      </c>
      <c r="E3634">
        <v>4.2799999999999998E-2</v>
      </c>
      <c r="F3634">
        <v>0.18559999999999999</v>
      </c>
    </row>
    <row r="3635" spans="1:6">
      <c r="A3635" t="s">
        <v>1090</v>
      </c>
      <c r="B3635" t="s">
        <v>4722</v>
      </c>
      <c r="C3635">
        <v>2.25</v>
      </c>
      <c r="D3635">
        <v>6.1000000000000004E-3</v>
      </c>
      <c r="E3635">
        <v>4.2799999999999998E-2</v>
      </c>
      <c r="F3635">
        <v>0.18559999999999999</v>
      </c>
    </row>
    <row r="3636" spans="1:6">
      <c r="A3636" t="s">
        <v>1090</v>
      </c>
      <c r="B3636" t="s">
        <v>4723</v>
      </c>
      <c r="C3636">
        <v>2.25</v>
      </c>
      <c r="D3636">
        <v>6.1000000000000004E-3</v>
      </c>
      <c r="E3636">
        <v>4.2799999999999998E-2</v>
      </c>
      <c r="F3636">
        <v>0.18559999999999999</v>
      </c>
    </row>
    <row r="3637" spans="1:6">
      <c r="A3637" t="s">
        <v>1090</v>
      </c>
      <c r="B3637" t="s">
        <v>4724</v>
      </c>
      <c r="C3637">
        <v>2.25</v>
      </c>
      <c r="D3637">
        <v>6.1000000000000004E-3</v>
      </c>
      <c r="E3637">
        <v>4.2799999999999998E-2</v>
      </c>
      <c r="F3637">
        <v>0.18559999999999999</v>
      </c>
    </row>
    <row r="3638" spans="1:6">
      <c r="A3638" t="s">
        <v>1090</v>
      </c>
      <c r="B3638" t="s">
        <v>4725</v>
      </c>
      <c r="C3638">
        <v>2.25</v>
      </c>
      <c r="D3638">
        <v>6.1000000000000004E-3</v>
      </c>
      <c r="E3638">
        <v>4.2799999999999998E-2</v>
      </c>
      <c r="F3638">
        <v>0.18559999999999999</v>
      </c>
    </row>
    <row r="3639" spans="1:6">
      <c r="A3639" t="s">
        <v>1090</v>
      </c>
      <c r="B3639" t="s">
        <v>4726</v>
      </c>
      <c r="C3639">
        <v>2.25</v>
      </c>
      <c r="D3639">
        <v>6.1000000000000004E-3</v>
      </c>
      <c r="E3639">
        <v>4.2799999999999998E-2</v>
      </c>
      <c r="F3639">
        <v>0.18559999999999999</v>
      </c>
    </row>
    <row r="3640" spans="1:6">
      <c r="A3640" t="s">
        <v>1090</v>
      </c>
      <c r="B3640" t="s">
        <v>4727</v>
      </c>
      <c r="C3640">
        <v>2.25</v>
      </c>
      <c r="D3640">
        <v>6.1000000000000004E-3</v>
      </c>
      <c r="E3640">
        <v>4.2799999999999998E-2</v>
      </c>
      <c r="F3640">
        <v>0.18559999999999999</v>
      </c>
    </row>
    <row r="3641" spans="1:6">
      <c r="A3641" t="s">
        <v>1090</v>
      </c>
      <c r="B3641" t="s">
        <v>4728</v>
      </c>
      <c r="C3641">
        <v>2.25</v>
      </c>
      <c r="D3641">
        <v>6.1000000000000004E-3</v>
      </c>
      <c r="E3641">
        <v>4.2799999999999998E-2</v>
      </c>
      <c r="F3641">
        <v>0.18559999999999999</v>
      </c>
    </row>
    <row r="3642" spans="1:6">
      <c r="A3642" t="s">
        <v>1090</v>
      </c>
      <c r="B3642" t="s">
        <v>4729</v>
      </c>
      <c r="C3642">
        <v>2.25</v>
      </c>
      <c r="D3642">
        <v>6.1000000000000004E-3</v>
      </c>
      <c r="E3642">
        <v>4.2799999999999998E-2</v>
      </c>
      <c r="F3642">
        <v>0.18559999999999999</v>
      </c>
    </row>
    <row r="3643" spans="1:6">
      <c r="A3643" t="s">
        <v>1090</v>
      </c>
      <c r="B3643" t="s">
        <v>4730</v>
      </c>
      <c r="C3643">
        <v>2.25</v>
      </c>
      <c r="D3643">
        <v>6.1000000000000004E-3</v>
      </c>
      <c r="E3643">
        <v>4.2799999999999998E-2</v>
      </c>
      <c r="F3643">
        <v>0.18559999999999999</v>
      </c>
    </row>
    <row r="3644" spans="1:6">
      <c r="A3644" t="s">
        <v>1090</v>
      </c>
      <c r="B3644" t="s">
        <v>4731</v>
      </c>
      <c r="C3644">
        <v>2.25</v>
      </c>
      <c r="D3644">
        <v>6.1000000000000004E-3</v>
      </c>
      <c r="E3644">
        <v>4.2799999999999998E-2</v>
      </c>
      <c r="F3644">
        <v>0.18559999999999999</v>
      </c>
    </row>
    <row r="3645" spans="1:6">
      <c r="A3645" t="s">
        <v>1090</v>
      </c>
      <c r="B3645" t="s">
        <v>4732</v>
      </c>
      <c r="C3645">
        <v>2.25</v>
      </c>
      <c r="D3645">
        <v>6.1000000000000004E-3</v>
      </c>
      <c r="E3645">
        <v>4.2799999999999998E-2</v>
      </c>
      <c r="F3645">
        <v>0.18559999999999999</v>
      </c>
    </row>
    <row r="3646" spans="1:6">
      <c r="A3646" t="s">
        <v>1090</v>
      </c>
      <c r="B3646" t="s">
        <v>4733</v>
      </c>
      <c r="C3646">
        <v>2.25</v>
      </c>
      <c r="D3646">
        <v>6.1000000000000004E-3</v>
      </c>
      <c r="E3646">
        <v>4.2799999999999998E-2</v>
      </c>
      <c r="F3646">
        <v>0.18559999999999999</v>
      </c>
    </row>
    <row r="3647" spans="1:6">
      <c r="A3647" t="s">
        <v>1090</v>
      </c>
      <c r="B3647" t="s">
        <v>4734</v>
      </c>
      <c r="C3647">
        <v>2.25</v>
      </c>
      <c r="D3647">
        <v>6.1000000000000004E-3</v>
      </c>
      <c r="E3647">
        <v>4.2799999999999998E-2</v>
      </c>
      <c r="F3647">
        <v>0.18559999999999999</v>
      </c>
    </row>
    <row r="3648" spans="1:6">
      <c r="A3648" t="s">
        <v>1090</v>
      </c>
      <c r="B3648" t="s">
        <v>4735</v>
      </c>
      <c r="C3648">
        <v>2.25</v>
      </c>
      <c r="D3648">
        <v>6.1000000000000004E-3</v>
      </c>
      <c r="E3648">
        <v>4.2799999999999998E-2</v>
      </c>
      <c r="F3648">
        <v>0.18559999999999999</v>
      </c>
    </row>
    <row r="3649" spans="1:6">
      <c r="A3649" t="s">
        <v>1090</v>
      </c>
      <c r="B3649" t="s">
        <v>4736</v>
      </c>
      <c r="C3649">
        <v>2.25</v>
      </c>
      <c r="D3649">
        <v>6.1000000000000004E-3</v>
      </c>
      <c r="E3649">
        <v>4.2799999999999998E-2</v>
      </c>
      <c r="F3649">
        <v>0.18559999999999999</v>
      </c>
    </row>
    <row r="3650" spans="1:6">
      <c r="A3650" t="s">
        <v>1090</v>
      </c>
      <c r="B3650" t="s">
        <v>4737</v>
      </c>
      <c r="C3650">
        <v>2.25</v>
      </c>
      <c r="D3650">
        <v>6.1000000000000004E-3</v>
      </c>
      <c r="E3650">
        <v>4.2799999999999998E-2</v>
      </c>
      <c r="F3650">
        <v>0.18559999999999999</v>
      </c>
    </row>
    <row r="3651" spans="1:6">
      <c r="A3651" t="s">
        <v>1090</v>
      </c>
      <c r="B3651" t="s">
        <v>4738</v>
      </c>
      <c r="C3651">
        <v>2.25</v>
      </c>
      <c r="D3651">
        <v>6.1000000000000004E-3</v>
      </c>
      <c r="E3651">
        <v>4.2799999999999998E-2</v>
      </c>
      <c r="F3651">
        <v>0.18559999999999999</v>
      </c>
    </row>
    <row r="3652" spans="1:6">
      <c r="A3652" t="s">
        <v>1090</v>
      </c>
      <c r="B3652" t="s">
        <v>642</v>
      </c>
      <c r="C3652">
        <v>2.25</v>
      </c>
      <c r="D3652">
        <v>6.1000000000000004E-3</v>
      </c>
      <c r="E3652">
        <v>4.2799999999999998E-2</v>
      </c>
      <c r="F3652">
        <v>0.18559999999999999</v>
      </c>
    </row>
    <row r="3653" spans="1:6">
      <c r="A3653" t="s">
        <v>1090</v>
      </c>
      <c r="B3653" t="s">
        <v>4739</v>
      </c>
      <c r="C3653">
        <v>2.25</v>
      </c>
      <c r="D3653">
        <v>6.1000000000000004E-3</v>
      </c>
      <c r="E3653">
        <v>4.2799999999999998E-2</v>
      </c>
      <c r="F3653">
        <v>0.18559999999999999</v>
      </c>
    </row>
    <row r="3654" spans="1:6">
      <c r="A3654" t="s">
        <v>1090</v>
      </c>
      <c r="B3654" t="s">
        <v>4740</v>
      </c>
      <c r="C3654">
        <v>2.25</v>
      </c>
      <c r="D3654">
        <v>6.1000000000000004E-3</v>
      </c>
      <c r="E3654">
        <v>4.2799999999999998E-2</v>
      </c>
      <c r="F3654">
        <v>0.18559999999999999</v>
      </c>
    </row>
    <row r="3655" spans="1:6">
      <c r="A3655" t="s">
        <v>1090</v>
      </c>
      <c r="B3655" t="s">
        <v>4741</v>
      </c>
      <c r="C3655">
        <v>2.25</v>
      </c>
      <c r="D3655">
        <v>6.1000000000000004E-3</v>
      </c>
      <c r="E3655">
        <v>4.2799999999999998E-2</v>
      </c>
      <c r="F3655">
        <v>0.18559999999999999</v>
      </c>
    </row>
    <row r="3656" spans="1:6">
      <c r="A3656" t="s">
        <v>1090</v>
      </c>
      <c r="B3656" t="s">
        <v>4742</v>
      </c>
      <c r="C3656">
        <v>2.25</v>
      </c>
      <c r="D3656">
        <v>6.1000000000000004E-3</v>
      </c>
      <c r="E3656">
        <v>4.2799999999999998E-2</v>
      </c>
      <c r="F3656">
        <v>0.18559999999999999</v>
      </c>
    </row>
    <row r="3657" spans="1:6">
      <c r="A3657" t="s">
        <v>1090</v>
      </c>
      <c r="B3657" t="s">
        <v>4743</v>
      </c>
      <c r="C3657">
        <v>2.25</v>
      </c>
      <c r="D3657">
        <v>6.1000000000000004E-3</v>
      </c>
      <c r="E3657">
        <v>4.2799999999999998E-2</v>
      </c>
      <c r="F3657">
        <v>0.18559999999999999</v>
      </c>
    </row>
    <row r="3658" spans="1:6">
      <c r="A3658" t="s">
        <v>1090</v>
      </c>
      <c r="B3658" t="s">
        <v>4744</v>
      </c>
      <c r="C3658">
        <v>2.25</v>
      </c>
      <c r="D3658">
        <v>6.1000000000000004E-3</v>
      </c>
      <c r="E3658">
        <v>4.2799999999999998E-2</v>
      </c>
      <c r="F3658">
        <v>0.18559999999999999</v>
      </c>
    </row>
    <row r="3659" spans="1:6">
      <c r="A3659" t="s">
        <v>1090</v>
      </c>
      <c r="B3659" t="s">
        <v>4745</v>
      </c>
      <c r="C3659">
        <v>2.25</v>
      </c>
      <c r="D3659">
        <v>6.1000000000000004E-3</v>
      </c>
      <c r="E3659">
        <v>4.2799999999999998E-2</v>
      </c>
      <c r="F3659">
        <v>0.18559999999999999</v>
      </c>
    </row>
    <row r="3660" spans="1:6">
      <c r="A3660" t="s">
        <v>1090</v>
      </c>
      <c r="B3660" t="s">
        <v>4746</v>
      </c>
      <c r="C3660">
        <v>2.25</v>
      </c>
      <c r="D3660">
        <v>6.1000000000000004E-3</v>
      </c>
      <c r="E3660">
        <v>4.2799999999999998E-2</v>
      </c>
      <c r="F3660">
        <v>0.18559999999999999</v>
      </c>
    </row>
    <row r="3661" spans="1:6">
      <c r="A3661" t="s">
        <v>1090</v>
      </c>
      <c r="B3661" t="s">
        <v>4747</v>
      </c>
      <c r="C3661">
        <v>2.25</v>
      </c>
      <c r="D3661">
        <v>6.1000000000000004E-3</v>
      </c>
      <c r="E3661">
        <v>4.2799999999999998E-2</v>
      </c>
      <c r="F3661">
        <v>0.18559999999999999</v>
      </c>
    </row>
    <row r="3662" spans="1:6">
      <c r="A3662" t="s">
        <v>1090</v>
      </c>
      <c r="B3662" t="s">
        <v>4748</v>
      </c>
      <c r="C3662">
        <v>2.25</v>
      </c>
      <c r="D3662">
        <v>6.1000000000000004E-3</v>
      </c>
      <c r="E3662">
        <v>4.2799999999999998E-2</v>
      </c>
      <c r="F3662">
        <v>0.18559999999999999</v>
      </c>
    </row>
    <row r="3663" spans="1:6">
      <c r="A3663" t="s">
        <v>1090</v>
      </c>
      <c r="B3663" t="s">
        <v>4749</v>
      </c>
      <c r="C3663">
        <v>2.25</v>
      </c>
      <c r="D3663">
        <v>6.1000000000000004E-3</v>
      </c>
      <c r="E3663">
        <v>4.2799999999999998E-2</v>
      </c>
      <c r="F3663">
        <v>0.18559999999999999</v>
      </c>
    </row>
    <row r="3664" spans="1:6">
      <c r="A3664" t="s">
        <v>1090</v>
      </c>
      <c r="B3664" t="s">
        <v>4750</v>
      </c>
      <c r="C3664">
        <v>2.25</v>
      </c>
      <c r="D3664">
        <v>6.1000000000000004E-3</v>
      </c>
      <c r="E3664">
        <v>4.2799999999999998E-2</v>
      </c>
      <c r="F3664">
        <v>0.18559999999999999</v>
      </c>
    </row>
    <row r="3665" spans="1:6">
      <c r="A3665" t="s">
        <v>1090</v>
      </c>
      <c r="B3665" t="s">
        <v>4751</v>
      </c>
      <c r="C3665">
        <v>2.25</v>
      </c>
      <c r="D3665">
        <v>6.1000000000000004E-3</v>
      </c>
      <c r="E3665">
        <v>4.2799999999999998E-2</v>
      </c>
      <c r="F3665">
        <v>0.18559999999999999</v>
      </c>
    </row>
    <row r="3666" spans="1:6">
      <c r="A3666" t="s">
        <v>1090</v>
      </c>
      <c r="B3666" t="s">
        <v>4752</v>
      </c>
      <c r="C3666">
        <v>2.25</v>
      </c>
      <c r="D3666">
        <v>6.1000000000000004E-3</v>
      </c>
      <c r="E3666">
        <v>4.2799999999999998E-2</v>
      </c>
      <c r="F3666">
        <v>0.18559999999999999</v>
      </c>
    </row>
    <row r="3667" spans="1:6">
      <c r="A3667" t="s">
        <v>1090</v>
      </c>
      <c r="B3667" t="s">
        <v>4753</v>
      </c>
      <c r="C3667">
        <v>2.25</v>
      </c>
      <c r="D3667">
        <v>6.1000000000000004E-3</v>
      </c>
      <c r="E3667">
        <v>4.2799999999999998E-2</v>
      </c>
      <c r="F3667">
        <v>0.18559999999999999</v>
      </c>
    </row>
    <row r="3668" spans="1:6">
      <c r="A3668" t="s">
        <v>1090</v>
      </c>
      <c r="B3668" t="s">
        <v>4754</v>
      </c>
      <c r="C3668">
        <v>2.25</v>
      </c>
      <c r="D3668">
        <v>6.1000000000000004E-3</v>
      </c>
      <c r="E3668">
        <v>4.2799999999999998E-2</v>
      </c>
      <c r="F3668">
        <v>0.18559999999999999</v>
      </c>
    </row>
    <row r="3669" spans="1:6">
      <c r="A3669" t="s">
        <v>1090</v>
      </c>
      <c r="B3669" t="s">
        <v>4755</v>
      </c>
      <c r="C3669">
        <v>2.25</v>
      </c>
      <c r="D3669">
        <v>6.1000000000000004E-3</v>
      </c>
      <c r="E3669">
        <v>4.2799999999999998E-2</v>
      </c>
      <c r="F3669">
        <v>0.18559999999999999</v>
      </c>
    </row>
    <row r="3670" spans="1:6">
      <c r="A3670" t="s">
        <v>1090</v>
      </c>
      <c r="B3670" t="s">
        <v>4756</v>
      </c>
      <c r="C3670">
        <v>2.25</v>
      </c>
      <c r="D3670">
        <v>6.1000000000000004E-3</v>
      </c>
      <c r="E3670">
        <v>4.2799999999999998E-2</v>
      </c>
      <c r="F3670">
        <v>0.18559999999999999</v>
      </c>
    </row>
    <row r="3671" spans="1:6">
      <c r="A3671" t="s">
        <v>1090</v>
      </c>
      <c r="B3671" t="s">
        <v>4757</v>
      </c>
      <c r="C3671">
        <v>2.25</v>
      </c>
      <c r="D3671">
        <v>6.1000000000000004E-3</v>
      </c>
      <c r="E3671">
        <v>4.2799999999999998E-2</v>
      </c>
      <c r="F3671">
        <v>0.18559999999999999</v>
      </c>
    </row>
    <row r="3672" spans="1:6">
      <c r="A3672" t="s">
        <v>1090</v>
      </c>
      <c r="B3672" t="s">
        <v>4758</v>
      </c>
      <c r="C3672">
        <v>2.25</v>
      </c>
      <c r="D3672">
        <v>6.1000000000000004E-3</v>
      </c>
      <c r="E3672">
        <v>4.2799999999999998E-2</v>
      </c>
      <c r="F3672">
        <v>0.18559999999999999</v>
      </c>
    </row>
    <row r="3673" spans="1:6">
      <c r="A3673" t="s">
        <v>1090</v>
      </c>
      <c r="B3673" t="s">
        <v>4759</v>
      </c>
      <c r="C3673">
        <v>2.25</v>
      </c>
      <c r="D3673">
        <v>6.1000000000000004E-3</v>
      </c>
      <c r="E3673">
        <v>4.2799999999999998E-2</v>
      </c>
      <c r="F3673">
        <v>0.18559999999999999</v>
      </c>
    </row>
    <row r="3674" spans="1:6">
      <c r="A3674" t="s">
        <v>1090</v>
      </c>
      <c r="B3674" t="s">
        <v>4760</v>
      </c>
      <c r="C3674">
        <v>2.25</v>
      </c>
      <c r="D3674">
        <v>6.1000000000000004E-3</v>
      </c>
      <c r="E3674">
        <v>4.2799999999999998E-2</v>
      </c>
      <c r="F3674">
        <v>0.18559999999999999</v>
      </c>
    </row>
    <row r="3675" spans="1:6">
      <c r="A3675" t="s">
        <v>1090</v>
      </c>
      <c r="B3675" t="s">
        <v>4761</v>
      </c>
      <c r="C3675">
        <v>2.25</v>
      </c>
      <c r="D3675">
        <v>6.1000000000000004E-3</v>
      </c>
      <c r="E3675">
        <v>4.2799999999999998E-2</v>
      </c>
      <c r="F3675">
        <v>0.18559999999999999</v>
      </c>
    </row>
    <row r="3676" spans="1:6">
      <c r="A3676" t="s">
        <v>1090</v>
      </c>
      <c r="B3676" t="s">
        <v>4762</v>
      </c>
      <c r="C3676">
        <v>2.25</v>
      </c>
      <c r="D3676">
        <v>6.1000000000000004E-3</v>
      </c>
      <c r="E3676">
        <v>4.2799999999999998E-2</v>
      </c>
      <c r="F3676">
        <v>0.18559999999999999</v>
      </c>
    </row>
    <row r="3677" spans="1:6">
      <c r="A3677" t="s">
        <v>1090</v>
      </c>
      <c r="B3677" t="s">
        <v>4763</v>
      </c>
      <c r="C3677">
        <v>2.25</v>
      </c>
      <c r="D3677">
        <v>6.1000000000000004E-3</v>
      </c>
      <c r="E3677">
        <v>4.2799999999999998E-2</v>
      </c>
      <c r="F3677">
        <v>0.18559999999999999</v>
      </c>
    </row>
    <row r="3678" spans="1:6">
      <c r="A3678" t="s">
        <v>1090</v>
      </c>
      <c r="B3678" t="s">
        <v>4764</v>
      </c>
      <c r="C3678">
        <v>2.25</v>
      </c>
      <c r="D3678">
        <v>6.1000000000000004E-3</v>
      </c>
      <c r="E3678">
        <v>4.2799999999999998E-2</v>
      </c>
      <c r="F3678">
        <v>0.18559999999999999</v>
      </c>
    </row>
    <row r="3679" spans="1:6">
      <c r="A3679" t="s">
        <v>1090</v>
      </c>
      <c r="B3679" t="s">
        <v>4765</v>
      </c>
      <c r="C3679">
        <v>2.25</v>
      </c>
      <c r="D3679">
        <v>6.1000000000000004E-3</v>
      </c>
      <c r="E3679">
        <v>4.2799999999999998E-2</v>
      </c>
      <c r="F3679">
        <v>0.18559999999999999</v>
      </c>
    </row>
    <row r="3680" spans="1:6">
      <c r="A3680" t="s">
        <v>1090</v>
      </c>
      <c r="B3680" t="s">
        <v>4766</v>
      </c>
      <c r="C3680">
        <v>2.25</v>
      </c>
      <c r="D3680">
        <v>6.1000000000000004E-3</v>
      </c>
      <c r="E3680">
        <v>4.2799999999999998E-2</v>
      </c>
      <c r="F3680">
        <v>0.18559999999999999</v>
      </c>
    </row>
    <row r="3681" spans="1:6">
      <c r="A3681" t="s">
        <v>1090</v>
      </c>
      <c r="B3681" t="s">
        <v>4767</v>
      </c>
      <c r="C3681">
        <v>2.25</v>
      </c>
      <c r="D3681">
        <v>6.1000000000000004E-3</v>
      </c>
      <c r="E3681">
        <v>4.2799999999999998E-2</v>
      </c>
      <c r="F3681">
        <v>0.18559999999999999</v>
      </c>
    </row>
    <row r="3682" spans="1:6">
      <c r="A3682" t="s">
        <v>1090</v>
      </c>
      <c r="B3682" t="s">
        <v>4768</v>
      </c>
      <c r="C3682">
        <v>2.25</v>
      </c>
      <c r="D3682">
        <v>6.1000000000000004E-3</v>
      </c>
      <c r="E3682">
        <v>4.2799999999999998E-2</v>
      </c>
      <c r="F3682">
        <v>0.18559999999999999</v>
      </c>
    </row>
    <row r="3683" spans="1:6">
      <c r="A3683" t="s">
        <v>1090</v>
      </c>
      <c r="B3683" t="s">
        <v>4769</v>
      </c>
      <c r="C3683">
        <v>2.25</v>
      </c>
      <c r="D3683">
        <v>6.1000000000000004E-3</v>
      </c>
      <c r="E3683">
        <v>4.2799999999999998E-2</v>
      </c>
      <c r="F3683">
        <v>0.18559999999999999</v>
      </c>
    </row>
    <row r="3684" spans="1:6">
      <c r="A3684" t="s">
        <v>1090</v>
      </c>
      <c r="B3684" t="s">
        <v>4770</v>
      </c>
      <c r="C3684">
        <v>2.25</v>
      </c>
      <c r="D3684">
        <v>6.1000000000000004E-3</v>
      </c>
      <c r="E3684">
        <v>4.2799999999999998E-2</v>
      </c>
      <c r="F3684">
        <v>0.18559999999999999</v>
      </c>
    </row>
    <row r="3685" spans="1:6">
      <c r="A3685" t="s">
        <v>1090</v>
      </c>
      <c r="B3685" t="s">
        <v>4771</v>
      </c>
      <c r="C3685">
        <v>2.25</v>
      </c>
      <c r="D3685">
        <v>6.1000000000000004E-3</v>
      </c>
      <c r="E3685">
        <v>4.2799999999999998E-2</v>
      </c>
      <c r="F3685">
        <v>0.18559999999999999</v>
      </c>
    </row>
    <row r="3686" spans="1:6">
      <c r="A3686" t="s">
        <v>1090</v>
      </c>
      <c r="B3686" t="s">
        <v>4772</v>
      </c>
      <c r="C3686">
        <v>2.25</v>
      </c>
      <c r="D3686">
        <v>6.1000000000000004E-3</v>
      </c>
      <c r="E3686">
        <v>4.2799999999999998E-2</v>
      </c>
      <c r="F3686">
        <v>0.18559999999999999</v>
      </c>
    </row>
    <row r="3687" spans="1:6">
      <c r="A3687" t="s">
        <v>1090</v>
      </c>
      <c r="B3687" t="s">
        <v>4773</v>
      </c>
      <c r="C3687">
        <v>2.25</v>
      </c>
      <c r="D3687">
        <v>6.1000000000000004E-3</v>
      </c>
      <c r="E3687">
        <v>4.2799999999999998E-2</v>
      </c>
      <c r="F3687">
        <v>0.18559999999999999</v>
      </c>
    </row>
    <row r="3688" spans="1:6">
      <c r="A3688" t="s">
        <v>1090</v>
      </c>
      <c r="B3688" t="s">
        <v>4774</v>
      </c>
      <c r="C3688">
        <v>2.25</v>
      </c>
      <c r="D3688">
        <v>6.1000000000000004E-3</v>
      </c>
      <c r="E3688">
        <v>4.2799999999999998E-2</v>
      </c>
      <c r="F3688">
        <v>0.18559999999999999</v>
      </c>
    </row>
    <row r="3689" spans="1:6">
      <c r="A3689" t="s">
        <v>1090</v>
      </c>
      <c r="B3689" t="s">
        <v>4775</v>
      </c>
      <c r="C3689">
        <v>2.25</v>
      </c>
      <c r="D3689">
        <v>6.1000000000000004E-3</v>
      </c>
      <c r="E3689">
        <v>4.2799999999999998E-2</v>
      </c>
      <c r="F3689">
        <v>0.18559999999999999</v>
      </c>
    </row>
    <row r="3690" spans="1:6">
      <c r="A3690" t="s">
        <v>1090</v>
      </c>
      <c r="B3690" t="s">
        <v>4776</v>
      </c>
      <c r="C3690">
        <v>2.25</v>
      </c>
      <c r="D3690">
        <v>6.1000000000000004E-3</v>
      </c>
      <c r="E3690">
        <v>4.2799999999999998E-2</v>
      </c>
      <c r="F3690">
        <v>0.18559999999999999</v>
      </c>
    </row>
    <row r="3691" spans="1:6">
      <c r="A3691" t="s">
        <v>1090</v>
      </c>
      <c r="B3691" t="s">
        <v>4777</v>
      </c>
      <c r="C3691">
        <v>2.25</v>
      </c>
      <c r="D3691">
        <v>6.1000000000000004E-3</v>
      </c>
      <c r="E3691">
        <v>4.2799999999999998E-2</v>
      </c>
      <c r="F3691">
        <v>0.18559999999999999</v>
      </c>
    </row>
    <row r="3692" spans="1:6">
      <c r="A3692" t="s">
        <v>1090</v>
      </c>
      <c r="B3692" t="s">
        <v>4778</v>
      </c>
      <c r="C3692">
        <v>2.25</v>
      </c>
      <c r="D3692">
        <v>6.1000000000000004E-3</v>
      </c>
      <c r="E3692">
        <v>4.2799999999999998E-2</v>
      </c>
      <c r="F3692">
        <v>0.18559999999999999</v>
      </c>
    </row>
    <row r="3693" spans="1:6">
      <c r="A3693" t="s">
        <v>1090</v>
      </c>
      <c r="B3693" t="s">
        <v>4779</v>
      </c>
      <c r="C3693">
        <v>2.25</v>
      </c>
      <c r="D3693">
        <v>6.1000000000000004E-3</v>
      </c>
      <c r="E3693">
        <v>4.2799999999999998E-2</v>
      </c>
      <c r="F3693">
        <v>0.18559999999999999</v>
      </c>
    </row>
    <row r="3694" spans="1:6">
      <c r="A3694" t="s">
        <v>1090</v>
      </c>
      <c r="B3694" t="s">
        <v>4780</v>
      </c>
      <c r="C3694">
        <v>2.25</v>
      </c>
      <c r="D3694">
        <v>6.1000000000000004E-3</v>
      </c>
      <c r="E3694">
        <v>4.2799999999999998E-2</v>
      </c>
      <c r="F3694">
        <v>0.18559999999999999</v>
      </c>
    </row>
    <row r="3695" spans="1:6">
      <c r="A3695" t="s">
        <v>1090</v>
      </c>
      <c r="B3695" t="s">
        <v>4781</v>
      </c>
      <c r="C3695">
        <v>2.25</v>
      </c>
      <c r="D3695">
        <v>6.1000000000000004E-3</v>
      </c>
      <c r="E3695">
        <v>4.2799999999999998E-2</v>
      </c>
      <c r="F3695">
        <v>0.18559999999999999</v>
      </c>
    </row>
    <row r="3696" spans="1:6">
      <c r="A3696" t="s">
        <v>1090</v>
      </c>
      <c r="B3696" t="s">
        <v>4782</v>
      </c>
      <c r="C3696">
        <v>2.25</v>
      </c>
      <c r="D3696">
        <v>6.1000000000000004E-3</v>
      </c>
      <c r="E3696">
        <v>4.2799999999999998E-2</v>
      </c>
      <c r="F3696">
        <v>0.18559999999999999</v>
      </c>
    </row>
    <row r="3697" spans="1:6">
      <c r="A3697" t="s">
        <v>1090</v>
      </c>
      <c r="B3697" t="s">
        <v>4783</v>
      </c>
      <c r="C3697">
        <v>2.25</v>
      </c>
      <c r="D3697">
        <v>6.1000000000000004E-3</v>
      </c>
      <c r="E3697">
        <v>4.2799999999999998E-2</v>
      </c>
      <c r="F3697">
        <v>0.18559999999999999</v>
      </c>
    </row>
    <row r="3698" spans="1:6">
      <c r="A3698" t="s">
        <v>1090</v>
      </c>
      <c r="B3698" t="s">
        <v>4784</v>
      </c>
      <c r="C3698">
        <v>2.25</v>
      </c>
      <c r="D3698">
        <v>6.1000000000000004E-3</v>
      </c>
      <c r="E3698">
        <v>4.2799999999999998E-2</v>
      </c>
      <c r="F3698">
        <v>0.18559999999999999</v>
      </c>
    </row>
    <row r="3699" spans="1:6">
      <c r="A3699" t="s">
        <v>1090</v>
      </c>
      <c r="B3699" t="s">
        <v>4785</v>
      </c>
      <c r="C3699">
        <v>2.25</v>
      </c>
      <c r="D3699">
        <v>6.1000000000000004E-3</v>
      </c>
      <c r="E3699">
        <v>4.2799999999999998E-2</v>
      </c>
      <c r="F3699">
        <v>0.18559999999999999</v>
      </c>
    </row>
    <row r="3700" spans="1:6">
      <c r="A3700" t="s">
        <v>1090</v>
      </c>
      <c r="B3700" t="s">
        <v>4786</v>
      </c>
      <c r="C3700">
        <v>2.25</v>
      </c>
      <c r="D3700">
        <v>6.1000000000000004E-3</v>
      </c>
      <c r="E3700">
        <v>4.2799999999999998E-2</v>
      </c>
      <c r="F3700">
        <v>0.18559999999999999</v>
      </c>
    </row>
    <row r="3701" spans="1:6">
      <c r="A3701" t="s">
        <v>1090</v>
      </c>
      <c r="B3701" t="s">
        <v>4787</v>
      </c>
      <c r="C3701">
        <v>2.25</v>
      </c>
      <c r="D3701">
        <v>6.1000000000000004E-3</v>
      </c>
      <c r="E3701">
        <v>4.2799999999999998E-2</v>
      </c>
      <c r="F3701">
        <v>0.18559999999999999</v>
      </c>
    </row>
    <row r="3702" spans="1:6">
      <c r="A3702" t="s">
        <v>1090</v>
      </c>
      <c r="B3702" t="s">
        <v>4788</v>
      </c>
      <c r="C3702">
        <v>2.25</v>
      </c>
      <c r="D3702">
        <v>6.1000000000000004E-3</v>
      </c>
      <c r="E3702">
        <v>4.2799999999999998E-2</v>
      </c>
      <c r="F3702">
        <v>0.18559999999999999</v>
      </c>
    </row>
    <row r="3703" spans="1:6">
      <c r="A3703" t="s">
        <v>1090</v>
      </c>
      <c r="B3703" t="s">
        <v>4789</v>
      </c>
      <c r="C3703">
        <v>2.25</v>
      </c>
      <c r="D3703">
        <v>6.1000000000000004E-3</v>
      </c>
      <c r="E3703">
        <v>4.2799999999999998E-2</v>
      </c>
      <c r="F3703">
        <v>0.18559999999999999</v>
      </c>
    </row>
    <row r="3704" spans="1:6">
      <c r="A3704" t="s">
        <v>1090</v>
      </c>
      <c r="B3704" t="s">
        <v>4790</v>
      </c>
      <c r="C3704">
        <v>2.25</v>
      </c>
      <c r="D3704">
        <v>6.1000000000000004E-3</v>
      </c>
      <c r="E3704">
        <v>4.2799999999999998E-2</v>
      </c>
      <c r="F3704">
        <v>0.18559999999999999</v>
      </c>
    </row>
    <row r="3705" spans="1:6">
      <c r="A3705" t="s">
        <v>1090</v>
      </c>
      <c r="B3705" t="s">
        <v>4791</v>
      </c>
      <c r="C3705">
        <v>2.25</v>
      </c>
      <c r="D3705">
        <v>6.1000000000000004E-3</v>
      </c>
      <c r="E3705">
        <v>4.2799999999999998E-2</v>
      </c>
      <c r="F3705">
        <v>0.18559999999999999</v>
      </c>
    </row>
    <row r="3706" spans="1:6">
      <c r="A3706" t="s">
        <v>1090</v>
      </c>
      <c r="B3706" t="s">
        <v>4792</v>
      </c>
      <c r="C3706">
        <v>2.25</v>
      </c>
      <c r="D3706">
        <v>6.1000000000000004E-3</v>
      </c>
      <c r="E3706">
        <v>4.2799999999999998E-2</v>
      </c>
      <c r="F3706">
        <v>0.18559999999999999</v>
      </c>
    </row>
    <row r="3707" spans="1:6">
      <c r="A3707" t="s">
        <v>1090</v>
      </c>
      <c r="B3707" t="s">
        <v>4793</v>
      </c>
      <c r="C3707">
        <v>2.25</v>
      </c>
      <c r="D3707">
        <v>6.1000000000000004E-3</v>
      </c>
      <c r="E3707">
        <v>4.2799999999999998E-2</v>
      </c>
      <c r="F3707">
        <v>0.18559999999999999</v>
      </c>
    </row>
    <row r="3708" spans="1:6">
      <c r="A3708" t="s">
        <v>1090</v>
      </c>
      <c r="B3708" t="s">
        <v>4794</v>
      </c>
      <c r="C3708">
        <v>2.25</v>
      </c>
      <c r="D3708">
        <v>6.1000000000000004E-3</v>
      </c>
      <c r="E3708">
        <v>4.2799999999999998E-2</v>
      </c>
      <c r="F3708">
        <v>0.18559999999999999</v>
      </c>
    </row>
    <row r="3709" spans="1:6">
      <c r="A3709" t="s">
        <v>1090</v>
      </c>
      <c r="B3709" t="s">
        <v>4795</v>
      </c>
      <c r="C3709">
        <v>2.25</v>
      </c>
      <c r="D3709">
        <v>6.1000000000000004E-3</v>
      </c>
      <c r="E3709">
        <v>4.2799999999999998E-2</v>
      </c>
      <c r="F3709">
        <v>0.18559999999999999</v>
      </c>
    </row>
    <row r="3710" spans="1:6">
      <c r="A3710" t="s">
        <v>1090</v>
      </c>
      <c r="B3710" t="s">
        <v>4796</v>
      </c>
      <c r="C3710">
        <v>2.25</v>
      </c>
      <c r="D3710">
        <v>6.1000000000000004E-3</v>
      </c>
      <c r="E3710">
        <v>4.2799999999999998E-2</v>
      </c>
      <c r="F3710">
        <v>0.18559999999999999</v>
      </c>
    </row>
    <row r="3711" spans="1:6">
      <c r="A3711" t="s">
        <v>1090</v>
      </c>
      <c r="B3711" t="s">
        <v>4797</v>
      </c>
      <c r="C3711">
        <v>2.25</v>
      </c>
      <c r="D3711">
        <v>6.1000000000000004E-3</v>
      </c>
      <c r="E3711">
        <v>4.2799999999999998E-2</v>
      </c>
      <c r="F3711">
        <v>0.18559999999999999</v>
      </c>
    </row>
    <row r="3712" spans="1:6">
      <c r="A3712" t="s">
        <v>1090</v>
      </c>
      <c r="B3712" t="s">
        <v>4798</v>
      </c>
      <c r="C3712">
        <v>2.25</v>
      </c>
      <c r="D3712">
        <v>6.1000000000000004E-3</v>
      </c>
      <c r="E3712">
        <v>4.2799999999999998E-2</v>
      </c>
      <c r="F3712">
        <v>0.18559999999999999</v>
      </c>
    </row>
    <row r="3713" spans="1:6">
      <c r="A3713" t="s">
        <v>1090</v>
      </c>
      <c r="B3713" t="s">
        <v>4799</v>
      </c>
      <c r="C3713">
        <v>2.25</v>
      </c>
      <c r="D3713">
        <v>6.1000000000000004E-3</v>
      </c>
      <c r="E3713">
        <v>4.2799999999999998E-2</v>
      </c>
      <c r="F3713">
        <v>0.18559999999999999</v>
      </c>
    </row>
    <row r="3714" spans="1:6">
      <c r="A3714" t="s">
        <v>1090</v>
      </c>
      <c r="B3714" t="s">
        <v>4800</v>
      </c>
      <c r="C3714">
        <v>2.25</v>
      </c>
      <c r="D3714">
        <v>6.1000000000000004E-3</v>
      </c>
      <c r="E3714">
        <v>4.2799999999999998E-2</v>
      </c>
      <c r="F3714">
        <v>0.18559999999999999</v>
      </c>
    </row>
    <row r="3715" spans="1:6">
      <c r="A3715" t="s">
        <v>1090</v>
      </c>
      <c r="B3715" t="s">
        <v>4801</v>
      </c>
      <c r="C3715">
        <v>2.25</v>
      </c>
      <c r="D3715">
        <v>6.1000000000000004E-3</v>
      </c>
      <c r="E3715">
        <v>4.2799999999999998E-2</v>
      </c>
      <c r="F3715">
        <v>0.18559999999999999</v>
      </c>
    </row>
    <row r="3716" spans="1:6">
      <c r="A3716" t="s">
        <v>1090</v>
      </c>
      <c r="B3716" t="s">
        <v>4802</v>
      </c>
      <c r="C3716">
        <v>2.25</v>
      </c>
      <c r="D3716">
        <v>6.1000000000000004E-3</v>
      </c>
      <c r="E3716">
        <v>4.2799999999999998E-2</v>
      </c>
      <c r="F3716">
        <v>0.18559999999999999</v>
      </c>
    </row>
    <row r="3717" spans="1:6">
      <c r="A3717" t="s">
        <v>1090</v>
      </c>
      <c r="B3717" t="s">
        <v>4803</v>
      </c>
      <c r="C3717">
        <v>2.25</v>
      </c>
      <c r="D3717">
        <v>6.1000000000000004E-3</v>
      </c>
      <c r="E3717">
        <v>4.2799999999999998E-2</v>
      </c>
      <c r="F3717">
        <v>0.18559999999999999</v>
      </c>
    </row>
    <row r="3718" spans="1:6">
      <c r="A3718" t="s">
        <v>1090</v>
      </c>
      <c r="B3718" t="s">
        <v>4804</v>
      </c>
      <c r="C3718">
        <v>2.25</v>
      </c>
      <c r="D3718">
        <v>6.1000000000000004E-3</v>
      </c>
      <c r="E3718">
        <v>4.2799999999999998E-2</v>
      </c>
      <c r="F3718">
        <v>0.18559999999999999</v>
      </c>
    </row>
    <row r="3719" spans="1:6">
      <c r="A3719" t="s">
        <v>1090</v>
      </c>
      <c r="B3719" t="s">
        <v>4805</v>
      </c>
      <c r="C3719">
        <v>2.25</v>
      </c>
      <c r="D3719">
        <v>6.1000000000000004E-3</v>
      </c>
      <c r="E3719">
        <v>4.2799999999999998E-2</v>
      </c>
      <c r="F3719">
        <v>0.18559999999999999</v>
      </c>
    </row>
    <row r="3720" spans="1:6">
      <c r="A3720" t="s">
        <v>1090</v>
      </c>
      <c r="B3720" t="s">
        <v>4806</v>
      </c>
      <c r="C3720">
        <v>2.25</v>
      </c>
      <c r="D3720">
        <v>6.1000000000000004E-3</v>
      </c>
      <c r="E3720">
        <v>4.2799999999999998E-2</v>
      </c>
      <c r="F3720">
        <v>0.18559999999999999</v>
      </c>
    </row>
    <row r="3721" spans="1:6">
      <c r="A3721" t="s">
        <v>1090</v>
      </c>
      <c r="B3721" t="s">
        <v>4807</v>
      </c>
      <c r="C3721">
        <v>2.25</v>
      </c>
      <c r="D3721">
        <v>6.1000000000000004E-3</v>
      </c>
      <c r="E3721">
        <v>4.2799999999999998E-2</v>
      </c>
      <c r="F3721">
        <v>0.18559999999999999</v>
      </c>
    </row>
    <row r="3722" spans="1:6">
      <c r="A3722" t="s">
        <v>1090</v>
      </c>
      <c r="B3722" t="s">
        <v>4808</v>
      </c>
      <c r="C3722">
        <v>2.25</v>
      </c>
      <c r="D3722">
        <v>6.1000000000000004E-3</v>
      </c>
      <c r="E3722">
        <v>4.2799999999999998E-2</v>
      </c>
      <c r="F3722">
        <v>0.18559999999999999</v>
      </c>
    </row>
    <row r="3723" spans="1:6">
      <c r="A3723" t="s">
        <v>1090</v>
      </c>
      <c r="B3723" t="s">
        <v>4809</v>
      </c>
      <c r="C3723">
        <v>2.25</v>
      </c>
      <c r="D3723">
        <v>6.1000000000000004E-3</v>
      </c>
      <c r="E3723">
        <v>4.2799999999999998E-2</v>
      </c>
      <c r="F3723">
        <v>0.18559999999999999</v>
      </c>
    </row>
    <row r="3724" spans="1:6">
      <c r="A3724" t="s">
        <v>1090</v>
      </c>
      <c r="B3724" t="s">
        <v>4810</v>
      </c>
      <c r="C3724">
        <v>2.25</v>
      </c>
      <c r="D3724">
        <v>6.1000000000000004E-3</v>
      </c>
      <c r="E3724">
        <v>4.2799999999999998E-2</v>
      </c>
      <c r="F3724">
        <v>0.18559999999999999</v>
      </c>
    </row>
    <row r="3725" spans="1:6">
      <c r="A3725" t="s">
        <v>1090</v>
      </c>
      <c r="B3725" t="s">
        <v>4811</v>
      </c>
      <c r="C3725">
        <v>2.25</v>
      </c>
      <c r="D3725">
        <v>6.1000000000000004E-3</v>
      </c>
      <c r="E3725">
        <v>4.2799999999999998E-2</v>
      </c>
      <c r="F3725">
        <v>0.18559999999999999</v>
      </c>
    </row>
    <row r="3726" spans="1:6">
      <c r="A3726" t="s">
        <v>1090</v>
      </c>
      <c r="B3726" t="s">
        <v>4812</v>
      </c>
      <c r="C3726">
        <v>2.25</v>
      </c>
      <c r="D3726">
        <v>6.1000000000000004E-3</v>
      </c>
      <c r="E3726">
        <v>4.2799999999999998E-2</v>
      </c>
      <c r="F3726">
        <v>0.18559999999999999</v>
      </c>
    </row>
    <row r="3727" spans="1:6">
      <c r="A3727" t="s">
        <v>1090</v>
      </c>
      <c r="B3727" t="s">
        <v>4813</v>
      </c>
      <c r="C3727">
        <v>2.25</v>
      </c>
      <c r="D3727">
        <v>6.1000000000000004E-3</v>
      </c>
      <c r="E3727">
        <v>4.2799999999999998E-2</v>
      </c>
      <c r="F3727">
        <v>0.18559999999999999</v>
      </c>
    </row>
    <row r="3728" spans="1:6">
      <c r="A3728" t="s">
        <v>1090</v>
      </c>
      <c r="B3728" t="s">
        <v>4814</v>
      </c>
      <c r="C3728">
        <v>2.25</v>
      </c>
      <c r="D3728">
        <v>6.1000000000000004E-3</v>
      </c>
      <c r="E3728">
        <v>4.2799999999999998E-2</v>
      </c>
      <c r="F3728">
        <v>0.18559999999999999</v>
      </c>
    </row>
    <row r="3729" spans="1:6">
      <c r="A3729" t="s">
        <v>1090</v>
      </c>
      <c r="B3729" t="s">
        <v>4815</v>
      </c>
      <c r="C3729">
        <v>2.25</v>
      </c>
      <c r="D3729">
        <v>6.1000000000000004E-3</v>
      </c>
      <c r="E3729">
        <v>4.2799999999999998E-2</v>
      </c>
      <c r="F3729">
        <v>0.18559999999999999</v>
      </c>
    </row>
    <row r="3730" spans="1:6">
      <c r="A3730" t="s">
        <v>1090</v>
      </c>
      <c r="B3730" t="s">
        <v>4816</v>
      </c>
      <c r="C3730">
        <v>2.25</v>
      </c>
      <c r="D3730">
        <v>6.1000000000000004E-3</v>
      </c>
      <c r="E3730">
        <v>4.2799999999999998E-2</v>
      </c>
      <c r="F3730">
        <v>0.18559999999999999</v>
      </c>
    </row>
    <row r="3731" spans="1:6">
      <c r="A3731" t="s">
        <v>1090</v>
      </c>
      <c r="B3731" t="s">
        <v>4817</v>
      </c>
      <c r="C3731">
        <v>2.25</v>
      </c>
      <c r="D3731">
        <v>6.1000000000000004E-3</v>
      </c>
      <c r="E3731">
        <v>4.2799999999999998E-2</v>
      </c>
      <c r="F3731">
        <v>0.18559999999999999</v>
      </c>
    </row>
    <row r="3732" spans="1:6">
      <c r="A3732" t="s">
        <v>1090</v>
      </c>
      <c r="B3732" t="s">
        <v>4818</v>
      </c>
      <c r="C3732">
        <v>2.25</v>
      </c>
      <c r="D3732">
        <v>6.1000000000000004E-3</v>
      </c>
      <c r="E3732">
        <v>4.2799999999999998E-2</v>
      </c>
      <c r="F3732">
        <v>0.18559999999999999</v>
      </c>
    </row>
    <row r="3733" spans="1:6">
      <c r="A3733" t="s">
        <v>1090</v>
      </c>
      <c r="B3733" t="s">
        <v>4819</v>
      </c>
      <c r="C3733">
        <v>2.25</v>
      </c>
      <c r="D3733">
        <v>6.1000000000000004E-3</v>
      </c>
      <c r="E3733">
        <v>4.2799999999999998E-2</v>
      </c>
      <c r="F3733">
        <v>0.18559999999999999</v>
      </c>
    </row>
    <row r="3734" spans="1:6">
      <c r="A3734" t="s">
        <v>1090</v>
      </c>
      <c r="B3734" t="s">
        <v>4820</v>
      </c>
      <c r="C3734">
        <v>2.25</v>
      </c>
      <c r="D3734">
        <v>6.1000000000000004E-3</v>
      </c>
      <c r="E3734">
        <v>4.2799999999999998E-2</v>
      </c>
      <c r="F3734">
        <v>0.18559999999999999</v>
      </c>
    </row>
    <row r="3735" spans="1:6">
      <c r="A3735" t="s">
        <v>1090</v>
      </c>
      <c r="B3735" t="s">
        <v>4821</v>
      </c>
      <c r="C3735">
        <v>2.25</v>
      </c>
      <c r="D3735">
        <v>6.1000000000000004E-3</v>
      </c>
      <c r="E3735">
        <v>4.2799999999999998E-2</v>
      </c>
      <c r="F3735">
        <v>0.18559999999999999</v>
      </c>
    </row>
    <row r="3736" spans="1:6">
      <c r="A3736" t="s">
        <v>1090</v>
      </c>
      <c r="B3736" t="s">
        <v>4822</v>
      </c>
      <c r="C3736">
        <v>2.25</v>
      </c>
      <c r="D3736">
        <v>6.1000000000000004E-3</v>
      </c>
      <c r="E3736">
        <v>4.2799999999999998E-2</v>
      </c>
      <c r="F3736">
        <v>0.18559999999999999</v>
      </c>
    </row>
    <row r="3737" spans="1:6">
      <c r="A3737" t="s">
        <v>1090</v>
      </c>
      <c r="B3737" t="s">
        <v>4823</v>
      </c>
      <c r="C3737">
        <v>2.25</v>
      </c>
      <c r="D3737">
        <v>6.1000000000000004E-3</v>
      </c>
      <c r="E3737">
        <v>4.2799999999999998E-2</v>
      </c>
      <c r="F3737">
        <v>0.18559999999999999</v>
      </c>
    </row>
    <row r="3738" spans="1:6">
      <c r="A3738" t="s">
        <v>1090</v>
      </c>
      <c r="B3738" t="s">
        <v>4824</v>
      </c>
      <c r="C3738">
        <v>2.25</v>
      </c>
      <c r="D3738">
        <v>6.1000000000000004E-3</v>
      </c>
      <c r="E3738">
        <v>4.2799999999999998E-2</v>
      </c>
      <c r="F3738">
        <v>0.18559999999999999</v>
      </c>
    </row>
    <row r="3739" spans="1:6">
      <c r="A3739" t="s">
        <v>1090</v>
      </c>
      <c r="B3739" t="s">
        <v>4825</v>
      </c>
      <c r="C3739">
        <v>2.25</v>
      </c>
      <c r="D3739">
        <v>6.1000000000000004E-3</v>
      </c>
      <c r="E3739">
        <v>4.2799999999999998E-2</v>
      </c>
      <c r="F3739">
        <v>0.18559999999999999</v>
      </c>
    </row>
    <row r="3740" spans="1:6">
      <c r="A3740" t="s">
        <v>1090</v>
      </c>
      <c r="B3740" t="s">
        <v>4826</v>
      </c>
      <c r="C3740">
        <v>2.25</v>
      </c>
      <c r="D3740">
        <v>6.1000000000000004E-3</v>
      </c>
      <c r="E3740">
        <v>4.2799999999999998E-2</v>
      </c>
      <c r="F3740">
        <v>0.18559999999999999</v>
      </c>
    </row>
    <row r="3741" spans="1:6">
      <c r="A3741" t="s">
        <v>1090</v>
      </c>
      <c r="B3741" t="s">
        <v>4827</v>
      </c>
      <c r="C3741">
        <v>2.25</v>
      </c>
      <c r="D3741">
        <v>6.1000000000000004E-3</v>
      </c>
      <c r="E3741">
        <v>4.2799999999999998E-2</v>
      </c>
      <c r="F3741">
        <v>0.18559999999999999</v>
      </c>
    </row>
    <row r="3742" spans="1:6">
      <c r="A3742" t="s">
        <v>1090</v>
      </c>
      <c r="B3742" t="s">
        <v>4828</v>
      </c>
      <c r="C3742">
        <v>2.25</v>
      </c>
      <c r="D3742">
        <v>6.1000000000000004E-3</v>
      </c>
      <c r="E3742">
        <v>4.2799999999999998E-2</v>
      </c>
      <c r="F3742">
        <v>0.18559999999999999</v>
      </c>
    </row>
    <row r="3743" spans="1:6">
      <c r="A3743" t="s">
        <v>1090</v>
      </c>
      <c r="B3743" t="s">
        <v>4829</v>
      </c>
      <c r="C3743">
        <v>2.25</v>
      </c>
      <c r="D3743">
        <v>6.1000000000000004E-3</v>
      </c>
      <c r="E3743">
        <v>4.2799999999999998E-2</v>
      </c>
      <c r="F3743">
        <v>0.18559999999999999</v>
      </c>
    </row>
    <row r="3744" spans="1:6">
      <c r="A3744" t="s">
        <v>1090</v>
      </c>
      <c r="B3744" t="s">
        <v>4830</v>
      </c>
      <c r="C3744">
        <v>2.25</v>
      </c>
      <c r="D3744">
        <v>6.1000000000000004E-3</v>
      </c>
      <c r="E3744">
        <v>4.2799999999999998E-2</v>
      </c>
      <c r="F3744">
        <v>0.18559999999999999</v>
      </c>
    </row>
    <row r="3745" spans="1:6">
      <c r="A3745" t="s">
        <v>1090</v>
      </c>
      <c r="B3745" t="s">
        <v>4831</v>
      </c>
      <c r="C3745">
        <v>2.25</v>
      </c>
      <c r="D3745">
        <v>6.1000000000000004E-3</v>
      </c>
      <c r="E3745">
        <v>4.2799999999999998E-2</v>
      </c>
      <c r="F3745">
        <v>0.18559999999999999</v>
      </c>
    </row>
    <row r="3746" spans="1:6">
      <c r="A3746" t="s">
        <v>1090</v>
      </c>
      <c r="B3746" t="s">
        <v>4832</v>
      </c>
      <c r="C3746">
        <v>2.25</v>
      </c>
      <c r="D3746">
        <v>6.1000000000000004E-3</v>
      </c>
      <c r="E3746">
        <v>4.2799999999999998E-2</v>
      </c>
      <c r="F3746">
        <v>0.18559999999999999</v>
      </c>
    </row>
    <row r="3747" spans="1:6">
      <c r="A3747" t="s">
        <v>1090</v>
      </c>
      <c r="B3747" t="s">
        <v>4833</v>
      </c>
      <c r="C3747">
        <v>2.25</v>
      </c>
      <c r="D3747">
        <v>6.1000000000000004E-3</v>
      </c>
      <c r="E3747">
        <v>4.2799999999999998E-2</v>
      </c>
      <c r="F3747">
        <v>0.18559999999999999</v>
      </c>
    </row>
    <row r="3748" spans="1:6">
      <c r="A3748" t="s">
        <v>1090</v>
      </c>
      <c r="B3748" t="s">
        <v>4834</v>
      </c>
      <c r="C3748">
        <v>2.25</v>
      </c>
      <c r="D3748">
        <v>6.1000000000000004E-3</v>
      </c>
      <c r="E3748">
        <v>4.2799999999999998E-2</v>
      </c>
      <c r="F3748">
        <v>0.18559999999999999</v>
      </c>
    </row>
    <row r="3749" spans="1:6">
      <c r="A3749" t="s">
        <v>1090</v>
      </c>
      <c r="B3749" t="s">
        <v>4835</v>
      </c>
      <c r="C3749">
        <v>2.25</v>
      </c>
      <c r="D3749">
        <v>6.1000000000000004E-3</v>
      </c>
      <c r="E3749">
        <v>4.2799999999999998E-2</v>
      </c>
      <c r="F3749">
        <v>0.18559999999999999</v>
      </c>
    </row>
    <row r="3750" spans="1:6">
      <c r="A3750" t="s">
        <v>1090</v>
      </c>
      <c r="B3750" t="s">
        <v>4836</v>
      </c>
      <c r="C3750">
        <v>2.25</v>
      </c>
      <c r="D3750">
        <v>6.1000000000000004E-3</v>
      </c>
      <c r="E3750">
        <v>4.2799999999999998E-2</v>
      </c>
      <c r="F3750">
        <v>0.18559999999999999</v>
      </c>
    </row>
    <row r="3751" spans="1:6">
      <c r="A3751" t="s">
        <v>1090</v>
      </c>
      <c r="B3751" t="s">
        <v>4837</v>
      </c>
      <c r="C3751">
        <v>2.25</v>
      </c>
      <c r="D3751">
        <v>6.1000000000000004E-3</v>
      </c>
      <c r="E3751">
        <v>4.2799999999999998E-2</v>
      </c>
      <c r="F3751">
        <v>0.18559999999999999</v>
      </c>
    </row>
    <row r="3752" spans="1:6">
      <c r="A3752" t="s">
        <v>1090</v>
      </c>
      <c r="B3752" t="s">
        <v>4838</v>
      </c>
      <c r="C3752">
        <v>2.25</v>
      </c>
      <c r="D3752">
        <v>6.1000000000000004E-3</v>
      </c>
      <c r="E3752">
        <v>4.2799999999999998E-2</v>
      </c>
      <c r="F3752">
        <v>0.18559999999999999</v>
      </c>
    </row>
    <row r="3753" spans="1:6">
      <c r="A3753" t="s">
        <v>1090</v>
      </c>
      <c r="B3753" t="s">
        <v>4839</v>
      </c>
      <c r="C3753">
        <v>2.25</v>
      </c>
      <c r="D3753">
        <v>6.1000000000000004E-3</v>
      </c>
      <c r="E3753">
        <v>4.2799999999999998E-2</v>
      </c>
      <c r="F3753">
        <v>0.18559999999999999</v>
      </c>
    </row>
    <row r="3754" spans="1:6">
      <c r="A3754" t="s">
        <v>1090</v>
      </c>
      <c r="B3754" t="s">
        <v>4840</v>
      </c>
      <c r="C3754">
        <v>2.25</v>
      </c>
      <c r="D3754">
        <v>6.1000000000000004E-3</v>
      </c>
      <c r="E3754">
        <v>4.2799999999999998E-2</v>
      </c>
      <c r="F3754">
        <v>0.18559999999999999</v>
      </c>
    </row>
    <row r="3755" spans="1:6">
      <c r="A3755" t="s">
        <v>1090</v>
      </c>
      <c r="B3755" t="s">
        <v>4841</v>
      </c>
      <c r="C3755">
        <v>2.25</v>
      </c>
      <c r="D3755">
        <v>6.1000000000000004E-3</v>
      </c>
      <c r="E3755">
        <v>4.2799999999999998E-2</v>
      </c>
      <c r="F3755">
        <v>0.18559999999999999</v>
      </c>
    </row>
    <row r="3756" spans="1:6">
      <c r="A3756" t="s">
        <v>1090</v>
      </c>
      <c r="B3756" t="s">
        <v>4842</v>
      </c>
      <c r="C3756">
        <v>2.25</v>
      </c>
      <c r="D3756">
        <v>6.1000000000000004E-3</v>
      </c>
      <c r="E3756">
        <v>4.2799999999999998E-2</v>
      </c>
      <c r="F3756">
        <v>0.18559999999999999</v>
      </c>
    </row>
    <row r="3757" spans="1:6">
      <c r="A3757" t="s">
        <v>1090</v>
      </c>
      <c r="B3757" t="s">
        <v>4843</v>
      </c>
      <c r="C3757">
        <v>2.25</v>
      </c>
      <c r="D3757">
        <v>6.1000000000000004E-3</v>
      </c>
      <c r="E3757">
        <v>4.2799999999999998E-2</v>
      </c>
      <c r="F3757">
        <v>0.18559999999999999</v>
      </c>
    </row>
    <row r="3758" spans="1:6">
      <c r="A3758" t="s">
        <v>1090</v>
      </c>
      <c r="B3758" t="s">
        <v>4844</v>
      </c>
      <c r="C3758">
        <v>2.25</v>
      </c>
      <c r="D3758">
        <v>6.1000000000000004E-3</v>
      </c>
      <c r="E3758">
        <v>4.2799999999999998E-2</v>
      </c>
      <c r="F3758">
        <v>0.18559999999999999</v>
      </c>
    </row>
    <row r="3759" spans="1:6">
      <c r="A3759" t="s">
        <v>1090</v>
      </c>
      <c r="B3759" t="s">
        <v>4845</v>
      </c>
      <c r="C3759">
        <v>2.25</v>
      </c>
      <c r="D3759">
        <v>6.1000000000000004E-3</v>
      </c>
      <c r="E3759">
        <v>4.2799999999999998E-2</v>
      </c>
      <c r="F3759">
        <v>0.18559999999999999</v>
      </c>
    </row>
    <row r="3760" spans="1:6">
      <c r="A3760" t="s">
        <v>1090</v>
      </c>
      <c r="B3760" t="s">
        <v>4846</v>
      </c>
      <c r="C3760">
        <v>2.25</v>
      </c>
      <c r="D3760">
        <v>6.1000000000000004E-3</v>
      </c>
      <c r="E3760">
        <v>4.2799999999999998E-2</v>
      </c>
      <c r="F3760">
        <v>0.18559999999999999</v>
      </c>
    </row>
    <row r="3761" spans="1:6">
      <c r="A3761" t="s">
        <v>1090</v>
      </c>
      <c r="B3761" t="s">
        <v>4847</v>
      </c>
      <c r="C3761">
        <v>2.25</v>
      </c>
      <c r="D3761">
        <v>6.1000000000000004E-3</v>
      </c>
      <c r="E3761">
        <v>4.2799999999999998E-2</v>
      </c>
      <c r="F3761">
        <v>0.18559999999999999</v>
      </c>
    </row>
    <row r="3762" spans="1:6">
      <c r="A3762" t="s">
        <v>1090</v>
      </c>
      <c r="B3762" t="s">
        <v>4848</v>
      </c>
      <c r="C3762">
        <v>2.25</v>
      </c>
      <c r="D3762">
        <v>6.1000000000000004E-3</v>
      </c>
      <c r="E3762">
        <v>4.2799999999999998E-2</v>
      </c>
      <c r="F3762">
        <v>0.18559999999999999</v>
      </c>
    </row>
    <row r="3763" spans="1:6">
      <c r="A3763" t="s">
        <v>1090</v>
      </c>
      <c r="B3763" t="s">
        <v>4849</v>
      </c>
      <c r="C3763">
        <v>2.25</v>
      </c>
      <c r="D3763">
        <v>6.1000000000000004E-3</v>
      </c>
      <c r="E3763">
        <v>4.2799999999999998E-2</v>
      </c>
      <c r="F3763">
        <v>0.18559999999999999</v>
      </c>
    </row>
    <row r="3764" spans="1:6">
      <c r="A3764" t="s">
        <v>1090</v>
      </c>
      <c r="B3764" t="s">
        <v>4850</v>
      </c>
      <c r="C3764">
        <v>2.25</v>
      </c>
      <c r="D3764">
        <v>6.1000000000000004E-3</v>
      </c>
      <c r="E3764">
        <v>4.2799999999999998E-2</v>
      </c>
      <c r="F3764">
        <v>0.18559999999999999</v>
      </c>
    </row>
    <row r="3765" spans="1:6">
      <c r="A3765" t="s">
        <v>1090</v>
      </c>
      <c r="B3765" t="s">
        <v>4851</v>
      </c>
      <c r="C3765">
        <v>2.25</v>
      </c>
      <c r="D3765">
        <v>6.1000000000000004E-3</v>
      </c>
      <c r="E3765">
        <v>4.2799999999999998E-2</v>
      </c>
      <c r="F3765">
        <v>0.18559999999999999</v>
      </c>
    </row>
    <row r="3766" spans="1:6">
      <c r="A3766" t="s">
        <v>1090</v>
      </c>
      <c r="B3766" t="s">
        <v>4852</v>
      </c>
      <c r="C3766">
        <v>2.25</v>
      </c>
      <c r="D3766">
        <v>6.1000000000000004E-3</v>
      </c>
      <c r="E3766">
        <v>4.2799999999999998E-2</v>
      </c>
      <c r="F3766">
        <v>0.18559999999999999</v>
      </c>
    </row>
    <row r="3767" spans="1:6">
      <c r="A3767" t="s">
        <v>1090</v>
      </c>
      <c r="B3767" t="s">
        <v>4853</v>
      </c>
      <c r="C3767">
        <v>2.25</v>
      </c>
      <c r="D3767">
        <v>6.1000000000000004E-3</v>
      </c>
      <c r="E3767">
        <v>4.2799999999999998E-2</v>
      </c>
      <c r="F3767">
        <v>0.18559999999999999</v>
      </c>
    </row>
    <row r="3768" spans="1:6">
      <c r="A3768" t="s">
        <v>1090</v>
      </c>
      <c r="B3768" t="s">
        <v>4854</v>
      </c>
      <c r="C3768">
        <v>2.25</v>
      </c>
      <c r="D3768">
        <v>6.1000000000000004E-3</v>
      </c>
      <c r="E3768">
        <v>4.2799999999999998E-2</v>
      </c>
      <c r="F3768">
        <v>0.18559999999999999</v>
      </c>
    </row>
    <row r="3769" spans="1:6">
      <c r="A3769" t="s">
        <v>1090</v>
      </c>
      <c r="B3769" t="s">
        <v>4855</v>
      </c>
      <c r="C3769">
        <v>2.25</v>
      </c>
      <c r="D3769">
        <v>6.1000000000000004E-3</v>
      </c>
      <c r="E3769">
        <v>4.2799999999999998E-2</v>
      </c>
      <c r="F3769">
        <v>0.18559999999999999</v>
      </c>
    </row>
    <row r="3770" spans="1:6">
      <c r="A3770" t="s">
        <v>1090</v>
      </c>
      <c r="B3770" t="s">
        <v>4856</v>
      </c>
      <c r="C3770">
        <v>2.25</v>
      </c>
      <c r="D3770">
        <v>6.1000000000000004E-3</v>
      </c>
      <c r="E3770">
        <v>4.2799999999999998E-2</v>
      </c>
      <c r="F3770">
        <v>0.18559999999999999</v>
      </c>
    </row>
    <row r="3771" spans="1:6">
      <c r="A3771" t="s">
        <v>1090</v>
      </c>
      <c r="B3771" t="s">
        <v>4857</v>
      </c>
      <c r="C3771">
        <v>2.25</v>
      </c>
      <c r="D3771">
        <v>6.1000000000000004E-3</v>
      </c>
      <c r="E3771">
        <v>4.2799999999999998E-2</v>
      </c>
      <c r="F3771">
        <v>0.18559999999999999</v>
      </c>
    </row>
    <row r="3772" spans="1:6">
      <c r="A3772" t="s">
        <v>1090</v>
      </c>
      <c r="B3772" t="s">
        <v>4858</v>
      </c>
      <c r="C3772">
        <v>2.25</v>
      </c>
      <c r="D3772">
        <v>6.1000000000000004E-3</v>
      </c>
      <c r="E3772">
        <v>4.2799999999999998E-2</v>
      </c>
      <c r="F3772">
        <v>0.18559999999999999</v>
      </c>
    </row>
    <row r="3773" spans="1:6">
      <c r="A3773" t="s">
        <v>1090</v>
      </c>
      <c r="B3773" t="s">
        <v>4859</v>
      </c>
      <c r="C3773">
        <v>2.25</v>
      </c>
      <c r="D3773">
        <v>6.1000000000000004E-3</v>
      </c>
      <c r="E3773">
        <v>4.2799999999999998E-2</v>
      </c>
      <c r="F3773">
        <v>0.18559999999999999</v>
      </c>
    </row>
    <row r="3774" spans="1:6">
      <c r="A3774" t="s">
        <v>1090</v>
      </c>
      <c r="B3774" t="s">
        <v>4860</v>
      </c>
      <c r="C3774">
        <v>2.25</v>
      </c>
      <c r="D3774">
        <v>6.1000000000000004E-3</v>
      </c>
      <c r="E3774">
        <v>4.2799999999999998E-2</v>
      </c>
      <c r="F3774">
        <v>0.18559999999999999</v>
      </c>
    </row>
    <row r="3775" spans="1:6">
      <c r="A3775" t="s">
        <v>1090</v>
      </c>
      <c r="B3775" t="s">
        <v>4861</v>
      </c>
      <c r="C3775">
        <v>2.25</v>
      </c>
      <c r="D3775">
        <v>6.1000000000000004E-3</v>
      </c>
      <c r="E3775">
        <v>4.2799999999999998E-2</v>
      </c>
      <c r="F3775">
        <v>0.18559999999999999</v>
      </c>
    </row>
    <row r="3776" spans="1:6">
      <c r="A3776" t="s">
        <v>1090</v>
      </c>
      <c r="B3776" t="s">
        <v>4862</v>
      </c>
      <c r="C3776">
        <v>2.25</v>
      </c>
      <c r="D3776">
        <v>6.1000000000000004E-3</v>
      </c>
      <c r="E3776">
        <v>4.2799999999999998E-2</v>
      </c>
      <c r="F3776">
        <v>0.18559999999999999</v>
      </c>
    </row>
    <row r="3777" spans="1:6">
      <c r="A3777" t="s">
        <v>1090</v>
      </c>
      <c r="B3777" t="s">
        <v>4863</v>
      </c>
      <c r="C3777">
        <v>2.25</v>
      </c>
      <c r="D3777">
        <v>6.1000000000000004E-3</v>
      </c>
      <c r="E3777">
        <v>4.2799999999999998E-2</v>
      </c>
      <c r="F3777">
        <v>0.18559999999999999</v>
      </c>
    </row>
    <row r="3778" spans="1:6">
      <c r="A3778" t="s">
        <v>1090</v>
      </c>
      <c r="B3778" t="s">
        <v>4864</v>
      </c>
      <c r="C3778">
        <v>2.25</v>
      </c>
      <c r="D3778">
        <v>6.1000000000000004E-3</v>
      </c>
      <c r="E3778">
        <v>4.2799999999999998E-2</v>
      </c>
      <c r="F3778">
        <v>0.18559999999999999</v>
      </c>
    </row>
    <row r="3779" spans="1:6">
      <c r="A3779" t="s">
        <v>1090</v>
      </c>
      <c r="B3779" t="s">
        <v>4865</v>
      </c>
      <c r="C3779">
        <v>2.25</v>
      </c>
      <c r="D3779">
        <v>6.1000000000000004E-3</v>
      </c>
      <c r="E3779">
        <v>4.2799999999999998E-2</v>
      </c>
      <c r="F3779">
        <v>0.18559999999999999</v>
      </c>
    </row>
    <row r="3780" spans="1:6">
      <c r="A3780" t="s">
        <v>1090</v>
      </c>
      <c r="B3780" t="s">
        <v>4866</v>
      </c>
      <c r="C3780">
        <v>2.25</v>
      </c>
      <c r="D3780">
        <v>6.1000000000000004E-3</v>
      </c>
      <c r="E3780">
        <v>4.2799999999999998E-2</v>
      </c>
      <c r="F3780">
        <v>0.18559999999999999</v>
      </c>
    </row>
    <row r="3781" spans="1:6">
      <c r="A3781" t="s">
        <v>1090</v>
      </c>
      <c r="B3781" t="s">
        <v>4867</v>
      </c>
      <c r="C3781">
        <v>2.25</v>
      </c>
      <c r="D3781">
        <v>6.1000000000000004E-3</v>
      </c>
      <c r="E3781">
        <v>4.2799999999999998E-2</v>
      </c>
      <c r="F3781">
        <v>0.18559999999999999</v>
      </c>
    </row>
    <row r="3782" spans="1:6">
      <c r="A3782" t="s">
        <v>1090</v>
      </c>
      <c r="B3782" t="s">
        <v>4868</v>
      </c>
      <c r="C3782">
        <v>2.25</v>
      </c>
      <c r="D3782">
        <v>6.1000000000000004E-3</v>
      </c>
      <c r="E3782">
        <v>4.2799999999999998E-2</v>
      </c>
      <c r="F3782">
        <v>0.18559999999999999</v>
      </c>
    </row>
    <row r="3783" spans="1:6">
      <c r="A3783" t="s">
        <v>1090</v>
      </c>
      <c r="B3783" t="s">
        <v>4869</v>
      </c>
      <c r="C3783">
        <v>2.25</v>
      </c>
      <c r="D3783">
        <v>6.1000000000000004E-3</v>
      </c>
      <c r="E3783">
        <v>4.2799999999999998E-2</v>
      </c>
      <c r="F3783">
        <v>0.18559999999999999</v>
      </c>
    </row>
    <row r="3784" spans="1:6">
      <c r="A3784" t="s">
        <v>1090</v>
      </c>
      <c r="B3784" t="s">
        <v>4870</v>
      </c>
      <c r="C3784">
        <v>2.25</v>
      </c>
      <c r="D3784">
        <v>6.1000000000000004E-3</v>
      </c>
      <c r="E3784">
        <v>4.2799999999999998E-2</v>
      </c>
      <c r="F3784">
        <v>0.18559999999999999</v>
      </c>
    </row>
    <row r="3785" spans="1:6">
      <c r="A3785" t="s">
        <v>1090</v>
      </c>
      <c r="B3785" t="s">
        <v>4871</v>
      </c>
      <c r="C3785">
        <v>2.25</v>
      </c>
      <c r="D3785">
        <v>6.1000000000000004E-3</v>
      </c>
      <c r="E3785">
        <v>4.2799999999999998E-2</v>
      </c>
      <c r="F3785">
        <v>0.18559999999999999</v>
      </c>
    </row>
    <row r="3786" spans="1:6">
      <c r="A3786" t="s">
        <v>1090</v>
      </c>
      <c r="B3786" t="s">
        <v>4872</v>
      </c>
      <c r="C3786">
        <v>2.25</v>
      </c>
      <c r="D3786">
        <v>6.1000000000000004E-3</v>
      </c>
      <c r="E3786">
        <v>4.2799999999999998E-2</v>
      </c>
      <c r="F3786">
        <v>0.18559999999999999</v>
      </c>
    </row>
    <row r="3787" spans="1:6">
      <c r="A3787" t="s">
        <v>1090</v>
      </c>
      <c r="B3787" t="s">
        <v>4873</v>
      </c>
      <c r="C3787">
        <v>2.25</v>
      </c>
      <c r="D3787">
        <v>6.1000000000000004E-3</v>
      </c>
      <c r="E3787">
        <v>4.2799999999999998E-2</v>
      </c>
      <c r="F3787">
        <v>0.18559999999999999</v>
      </c>
    </row>
    <row r="3788" spans="1:6">
      <c r="A3788" t="s">
        <v>1090</v>
      </c>
      <c r="B3788" t="s">
        <v>4874</v>
      </c>
      <c r="C3788">
        <v>2.25</v>
      </c>
      <c r="D3788">
        <v>6.1000000000000004E-3</v>
      </c>
      <c r="E3788">
        <v>4.2799999999999998E-2</v>
      </c>
      <c r="F3788">
        <v>0.18559999999999999</v>
      </c>
    </row>
    <row r="3789" spans="1:6">
      <c r="A3789" t="s">
        <v>1090</v>
      </c>
      <c r="B3789" t="s">
        <v>4875</v>
      </c>
      <c r="C3789">
        <v>2.25</v>
      </c>
      <c r="D3789">
        <v>6.1000000000000004E-3</v>
      </c>
      <c r="E3789">
        <v>4.2799999999999998E-2</v>
      </c>
      <c r="F3789">
        <v>0.18559999999999999</v>
      </c>
    </row>
    <row r="3790" spans="1:6">
      <c r="A3790" t="s">
        <v>1090</v>
      </c>
      <c r="B3790" t="s">
        <v>4876</v>
      </c>
      <c r="C3790">
        <v>2.25</v>
      </c>
      <c r="D3790">
        <v>6.1000000000000004E-3</v>
      </c>
      <c r="E3790">
        <v>4.2799999999999998E-2</v>
      </c>
      <c r="F3790">
        <v>0.18559999999999999</v>
      </c>
    </row>
    <row r="3791" spans="1:6">
      <c r="A3791" t="s">
        <v>1090</v>
      </c>
      <c r="B3791" t="s">
        <v>4877</v>
      </c>
      <c r="C3791">
        <v>2.25</v>
      </c>
      <c r="D3791">
        <v>6.1000000000000004E-3</v>
      </c>
      <c r="E3791">
        <v>4.2799999999999998E-2</v>
      </c>
      <c r="F3791">
        <v>0.18559999999999999</v>
      </c>
    </row>
    <row r="3792" spans="1:6">
      <c r="A3792" t="s">
        <v>1090</v>
      </c>
      <c r="B3792" t="s">
        <v>4878</v>
      </c>
      <c r="C3792">
        <v>2.25</v>
      </c>
      <c r="D3792">
        <v>6.1000000000000004E-3</v>
      </c>
      <c r="E3792">
        <v>4.2799999999999998E-2</v>
      </c>
      <c r="F3792">
        <v>0.18559999999999999</v>
      </c>
    </row>
    <row r="3793" spans="1:6">
      <c r="A3793" t="s">
        <v>1090</v>
      </c>
      <c r="B3793" t="s">
        <v>4879</v>
      </c>
      <c r="C3793">
        <v>2.25</v>
      </c>
      <c r="D3793">
        <v>6.1000000000000004E-3</v>
      </c>
      <c r="E3793">
        <v>4.2799999999999998E-2</v>
      </c>
      <c r="F3793">
        <v>0.18559999999999999</v>
      </c>
    </row>
    <row r="3794" spans="1:6">
      <c r="A3794" t="s">
        <v>1090</v>
      </c>
      <c r="B3794" t="s">
        <v>4880</v>
      </c>
      <c r="C3794">
        <v>2.25</v>
      </c>
      <c r="D3794">
        <v>6.1000000000000004E-3</v>
      </c>
      <c r="E3794">
        <v>4.2799999999999998E-2</v>
      </c>
      <c r="F3794">
        <v>0.18559999999999999</v>
      </c>
    </row>
    <row r="3795" spans="1:6">
      <c r="A3795" t="s">
        <v>1090</v>
      </c>
      <c r="B3795" t="s">
        <v>4881</v>
      </c>
      <c r="C3795">
        <v>2.25</v>
      </c>
      <c r="D3795">
        <v>6.1000000000000004E-3</v>
      </c>
      <c r="E3795">
        <v>4.2799999999999998E-2</v>
      </c>
      <c r="F3795">
        <v>0.18559999999999999</v>
      </c>
    </row>
    <row r="3796" spans="1:6">
      <c r="A3796" t="s">
        <v>1090</v>
      </c>
      <c r="B3796" t="s">
        <v>4882</v>
      </c>
      <c r="C3796">
        <v>2.25</v>
      </c>
      <c r="D3796">
        <v>6.1000000000000004E-3</v>
      </c>
      <c r="E3796">
        <v>4.2799999999999998E-2</v>
      </c>
      <c r="F3796">
        <v>0.18559999999999999</v>
      </c>
    </row>
    <row r="3797" spans="1:6">
      <c r="A3797" t="s">
        <v>1090</v>
      </c>
      <c r="B3797" t="s">
        <v>4883</v>
      </c>
      <c r="C3797">
        <v>2.25</v>
      </c>
      <c r="D3797">
        <v>6.1000000000000004E-3</v>
      </c>
      <c r="E3797">
        <v>4.2799999999999998E-2</v>
      </c>
      <c r="F3797">
        <v>0.18559999999999999</v>
      </c>
    </row>
    <row r="3798" spans="1:6">
      <c r="A3798" t="s">
        <v>1090</v>
      </c>
      <c r="B3798" t="s">
        <v>4884</v>
      </c>
      <c r="C3798">
        <v>2.25</v>
      </c>
      <c r="D3798">
        <v>6.1000000000000004E-3</v>
      </c>
      <c r="E3798">
        <v>4.2799999999999998E-2</v>
      </c>
      <c r="F3798">
        <v>0.18559999999999999</v>
      </c>
    </row>
    <row r="3799" spans="1:6">
      <c r="A3799" t="s">
        <v>1090</v>
      </c>
      <c r="B3799" t="s">
        <v>4885</v>
      </c>
      <c r="C3799">
        <v>2.25</v>
      </c>
      <c r="D3799">
        <v>6.1000000000000004E-3</v>
      </c>
      <c r="E3799">
        <v>4.2799999999999998E-2</v>
      </c>
      <c r="F3799">
        <v>0.18559999999999999</v>
      </c>
    </row>
    <row r="3800" spans="1:6">
      <c r="A3800" t="s">
        <v>1090</v>
      </c>
      <c r="B3800" t="s">
        <v>4886</v>
      </c>
      <c r="C3800">
        <v>2.25</v>
      </c>
      <c r="D3800">
        <v>6.1000000000000004E-3</v>
      </c>
      <c r="E3800">
        <v>4.2799999999999998E-2</v>
      </c>
      <c r="F3800">
        <v>0.18559999999999999</v>
      </c>
    </row>
    <row r="3801" spans="1:6">
      <c r="A3801" t="s">
        <v>1090</v>
      </c>
      <c r="B3801" t="s">
        <v>4887</v>
      </c>
      <c r="C3801">
        <v>2.25</v>
      </c>
      <c r="D3801">
        <v>6.1000000000000004E-3</v>
      </c>
      <c r="E3801">
        <v>4.2799999999999998E-2</v>
      </c>
      <c r="F3801">
        <v>0.18559999999999999</v>
      </c>
    </row>
    <row r="3802" spans="1:6">
      <c r="A3802" t="s">
        <v>1090</v>
      </c>
      <c r="B3802" t="s">
        <v>4888</v>
      </c>
      <c r="C3802">
        <v>2.25</v>
      </c>
      <c r="D3802">
        <v>6.1000000000000004E-3</v>
      </c>
      <c r="E3802">
        <v>4.2799999999999998E-2</v>
      </c>
      <c r="F3802">
        <v>0.18559999999999999</v>
      </c>
    </row>
    <row r="3803" spans="1:6">
      <c r="A3803" t="s">
        <v>1090</v>
      </c>
      <c r="B3803" t="s">
        <v>4889</v>
      </c>
      <c r="C3803">
        <v>2.25</v>
      </c>
      <c r="D3803">
        <v>6.1000000000000004E-3</v>
      </c>
      <c r="E3803">
        <v>4.2799999999999998E-2</v>
      </c>
      <c r="F3803">
        <v>0.18559999999999999</v>
      </c>
    </row>
    <row r="3804" spans="1:6">
      <c r="A3804" t="s">
        <v>1090</v>
      </c>
      <c r="B3804" t="s">
        <v>4890</v>
      </c>
      <c r="C3804">
        <v>2.25</v>
      </c>
      <c r="D3804">
        <v>6.1000000000000004E-3</v>
      </c>
      <c r="E3804">
        <v>4.2799999999999998E-2</v>
      </c>
      <c r="F3804">
        <v>0.18559999999999999</v>
      </c>
    </row>
    <row r="3805" spans="1:6">
      <c r="A3805" t="s">
        <v>1090</v>
      </c>
      <c r="B3805" t="s">
        <v>4891</v>
      </c>
      <c r="C3805">
        <v>2.25</v>
      </c>
      <c r="D3805">
        <v>6.1000000000000004E-3</v>
      </c>
      <c r="E3805">
        <v>4.2799999999999998E-2</v>
      </c>
      <c r="F3805">
        <v>0.18559999999999999</v>
      </c>
    </row>
    <row r="3806" spans="1:6">
      <c r="A3806" t="s">
        <v>1090</v>
      </c>
      <c r="B3806" t="s">
        <v>4892</v>
      </c>
      <c r="C3806">
        <v>2.25</v>
      </c>
      <c r="D3806">
        <v>6.1000000000000004E-3</v>
      </c>
      <c r="E3806">
        <v>4.2799999999999998E-2</v>
      </c>
      <c r="F3806">
        <v>0.18559999999999999</v>
      </c>
    </row>
    <row r="3807" spans="1:6">
      <c r="A3807" t="s">
        <v>1090</v>
      </c>
      <c r="B3807" t="s">
        <v>4893</v>
      </c>
      <c r="C3807">
        <v>2.25</v>
      </c>
      <c r="D3807">
        <v>6.1000000000000004E-3</v>
      </c>
      <c r="E3807">
        <v>4.2799999999999998E-2</v>
      </c>
      <c r="F3807">
        <v>0.18559999999999999</v>
      </c>
    </row>
    <row r="3808" spans="1:6">
      <c r="A3808" t="s">
        <v>1090</v>
      </c>
      <c r="B3808" t="s">
        <v>4894</v>
      </c>
      <c r="C3808">
        <v>2.25</v>
      </c>
      <c r="D3808">
        <v>6.1000000000000004E-3</v>
      </c>
      <c r="E3808">
        <v>4.2799999999999998E-2</v>
      </c>
      <c r="F3808">
        <v>0.18559999999999999</v>
      </c>
    </row>
    <row r="3809" spans="1:6">
      <c r="A3809" t="s">
        <v>1090</v>
      </c>
      <c r="B3809" t="s">
        <v>4895</v>
      </c>
      <c r="C3809">
        <v>2.25</v>
      </c>
      <c r="D3809">
        <v>6.1000000000000004E-3</v>
      </c>
      <c r="E3809">
        <v>4.2799999999999998E-2</v>
      </c>
      <c r="F3809">
        <v>0.18559999999999999</v>
      </c>
    </row>
    <row r="3810" spans="1:6">
      <c r="A3810" t="s">
        <v>1090</v>
      </c>
      <c r="B3810" t="s">
        <v>4896</v>
      </c>
      <c r="C3810">
        <v>2.25</v>
      </c>
      <c r="D3810">
        <v>6.1000000000000004E-3</v>
      </c>
      <c r="E3810">
        <v>4.2799999999999998E-2</v>
      </c>
      <c r="F3810">
        <v>0.18559999999999999</v>
      </c>
    </row>
    <row r="3811" spans="1:6">
      <c r="A3811" t="s">
        <v>1090</v>
      </c>
      <c r="B3811" t="s">
        <v>4897</v>
      </c>
      <c r="C3811">
        <v>2.25</v>
      </c>
      <c r="D3811">
        <v>6.1000000000000004E-3</v>
      </c>
      <c r="E3811">
        <v>4.2799999999999998E-2</v>
      </c>
      <c r="F3811">
        <v>0.18559999999999999</v>
      </c>
    </row>
    <row r="3812" spans="1:6">
      <c r="A3812" t="s">
        <v>1090</v>
      </c>
      <c r="B3812" t="s">
        <v>4898</v>
      </c>
      <c r="C3812">
        <v>2.25</v>
      </c>
      <c r="D3812">
        <v>6.1000000000000004E-3</v>
      </c>
      <c r="E3812">
        <v>4.2799999999999998E-2</v>
      </c>
      <c r="F3812">
        <v>0.18559999999999999</v>
      </c>
    </row>
    <row r="3813" spans="1:6">
      <c r="A3813" t="s">
        <v>1090</v>
      </c>
      <c r="B3813" t="s">
        <v>4899</v>
      </c>
      <c r="C3813">
        <v>2.25</v>
      </c>
      <c r="D3813">
        <v>6.1000000000000004E-3</v>
      </c>
      <c r="E3813">
        <v>4.2799999999999998E-2</v>
      </c>
      <c r="F3813">
        <v>0.18559999999999999</v>
      </c>
    </row>
    <row r="3814" spans="1:6">
      <c r="A3814" t="s">
        <v>1090</v>
      </c>
      <c r="B3814" t="s">
        <v>4900</v>
      </c>
      <c r="C3814">
        <v>2.25</v>
      </c>
      <c r="D3814">
        <v>6.1000000000000004E-3</v>
      </c>
      <c r="E3814">
        <v>4.2799999999999998E-2</v>
      </c>
      <c r="F3814">
        <v>0.18559999999999999</v>
      </c>
    </row>
    <row r="3815" spans="1:6">
      <c r="A3815" t="s">
        <v>1090</v>
      </c>
      <c r="B3815" t="s">
        <v>4901</v>
      </c>
      <c r="C3815">
        <v>2.25</v>
      </c>
      <c r="D3815">
        <v>6.1000000000000004E-3</v>
      </c>
      <c r="E3815">
        <v>4.2799999999999998E-2</v>
      </c>
      <c r="F3815">
        <v>0.18559999999999999</v>
      </c>
    </row>
    <row r="3816" spans="1:6">
      <c r="A3816" t="s">
        <v>1090</v>
      </c>
      <c r="B3816" t="s">
        <v>4902</v>
      </c>
      <c r="C3816">
        <v>2.25</v>
      </c>
      <c r="D3816">
        <v>6.1000000000000004E-3</v>
      </c>
      <c r="E3816">
        <v>4.2799999999999998E-2</v>
      </c>
      <c r="F3816">
        <v>0.18559999999999999</v>
      </c>
    </row>
    <row r="3817" spans="1:6">
      <c r="A3817" t="s">
        <v>1090</v>
      </c>
      <c r="B3817" t="s">
        <v>4903</v>
      </c>
      <c r="C3817">
        <v>2.25</v>
      </c>
      <c r="D3817">
        <v>6.1000000000000004E-3</v>
      </c>
      <c r="E3817">
        <v>4.2799999999999998E-2</v>
      </c>
      <c r="F3817">
        <v>0.18559999999999999</v>
      </c>
    </row>
    <row r="3818" spans="1:6">
      <c r="A3818" t="s">
        <v>1090</v>
      </c>
      <c r="B3818" t="s">
        <v>4904</v>
      </c>
      <c r="C3818">
        <v>2.25</v>
      </c>
      <c r="D3818">
        <v>6.1000000000000004E-3</v>
      </c>
      <c r="E3818">
        <v>4.2799999999999998E-2</v>
      </c>
      <c r="F3818">
        <v>0.18559999999999999</v>
      </c>
    </row>
    <row r="3819" spans="1:6">
      <c r="A3819" t="s">
        <v>1090</v>
      </c>
      <c r="B3819" t="s">
        <v>4905</v>
      </c>
      <c r="C3819">
        <v>2.25</v>
      </c>
      <c r="D3819">
        <v>6.1000000000000004E-3</v>
      </c>
      <c r="E3819">
        <v>4.2799999999999998E-2</v>
      </c>
      <c r="F3819">
        <v>0.18559999999999999</v>
      </c>
    </row>
    <row r="3820" spans="1:6">
      <c r="A3820" t="s">
        <v>1090</v>
      </c>
      <c r="B3820" t="s">
        <v>553</v>
      </c>
      <c r="C3820">
        <v>2.25</v>
      </c>
      <c r="D3820">
        <v>6.1000000000000004E-3</v>
      </c>
      <c r="E3820">
        <v>4.2799999999999998E-2</v>
      </c>
      <c r="F3820">
        <v>0.18559999999999999</v>
      </c>
    </row>
    <row r="3821" spans="1:6">
      <c r="A3821" t="s">
        <v>1090</v>
      </c>
      <c r="B3821" t="s">
        <v>4906</v>
      </c>
      <c r="C3821">
        <v>2.25</v>
      </c>
      <c r="D3821">
        <v>6.1000000000000004E-3</v>
      </c>
      <c r="E3821">
        <v>4.2799999999999998E-2</v>
      </c>
      <c r="F3821">
        <v>0.18559999999999999</v>
      </c>
    </row>
    <row r="3822" spans="1:6">
      <c r="A3822" t="s">
        <v>1090</v>
      </c>
      <c r="B3822" t="s">
        <v>4907</v>
      </c>
      <c r="C3822">
        <v>2.25</v>
      </c>
      <c r="D3822">
        <v>6.1000000000000004E-3</v>
      </c>
      <c r="E3822">
        <v>4.2799999999999998E-2</v>
      </c>
      <c r="F3822">
        <v>0.18559999999999999</v>
      </c>
    </row>
    <row r="3823" spans="1:6">
      <c r="A3823" t="s">
        <v>1090</v>
      </c>
      <c r="B3823" t="s">
        <v>4908</v>
      </c>
      <c r="C3823">
        <v>2.25</v>
      </c>
      <c r="D3823">
        <v>6.1000000000000004E-3</v>
      </c>
      <c r="E3823">
        <v>4.2799999999999998E-2</v>
      </c>
      <c r="F3823">
        <v>0.18559999999999999</v>
      </c>
    </row>
    <row r="3824" spans="1:6">
      <c r="A3824" t="s">
        <v>1090</v>
      </c>
      <c r="B3824" t="s">
        <v>4909</v>
      </c>
      <c r="C3824">
        <v>2.25</v>
      </c>
      <c r="D3824">
        <v>6.1000000000000004E-3</v>
      </c>
      <c r="E3824">
        <v>4.2799999999999998E-2</v>
      </c>
      <c r="F3824">
        <v>0.18559999999999999</v>
      </c>
    </row>
    <row r="3825" spans="1:6">
      <c r="A3825" t="s">
        <v>1090</v>
      </c>
      <c r="B3825" t="s">
        <v>4910</v>
      </c>
      <c r="C3825">
        <v>2.25</v>
      </c>
      <c r="D3825">
        <v>6.1000000000000004E-3</v>
      </c>
      <c r="E3825">
        <v>4.2799999999999998E-2</v>
      </c>
      <c r="F3825">
        <v>0.18559999999999999</v>
      </c>
    </row>
    <row r="3826" spans="1:6">
      <c r="A3826" t="s">
        <v>1090</v>
      </c>
      <c r="B3826" t="s">
        <v>4911</v>
      </c>
      <c r="C3826">
        <v>2.25</v>
      </c>
      <c r="D3826">
        <v>6.1000000000000004E-3</v>
      </c>
      <c r="E3826">
        <v>4.2799999999999998E-2</v>
      </c>
      <c r="F3826">
        <v>0.18559999999999999</v>
      </c>
    </row>
    <row r="3827" spans="1:6">
      <c r="A3827" t="s">
        <v>1090</v>
      </c>
      <c r="B3827" t="s">
        <v>4912</v>
      </c>
      <c r="C3827">
        <v>2.25</v>
      </c>
      <c r="D3827">
        <v>6.1000000000000004E-3</v>
      </c>
      <c r="E3827">
        <v>4.2799999999999998E-2</v>
      </c>
      <c r="F3827">
        <v>0.18559999999999999</v>
      </c>
    </row>
    <row r="3828" spans="1:6">
      <c r="A3828" t="s">
        <v>1090</v>
      </c>
      <c r="B3828" t="s">
        <v>4913</v>
      </c>
      <c r="C3828">
        <v>2.25</v>
      </c>
      <c r="D3828">
        <v>6.1000000000000004E-3</v>
      </c>
      <c r="E3828">
        <v>4.2799999999999998E-2</v>
      </c>
      <c r="F3828">
        <v>0.18559999999999999</v>
      </c>
    </row>
    <row r="3829" spans="1:6">
      <c r="A3829" t="s">
        <v>1090</v>
      </c>
      <c r="B3829" t="s">
        <v>4914</v>
      </c>
      <c r="C3829">
        <v>2.25</v>
      </c>
      <c r="D3829">
        <v>6.1000000000000004E-3</v>
      </c>
      <c r="E3829">
        <v>4.2799999999999998E-2</v>
      </c>
      <c r="F3829">
        <v>0.18559999999999999</v>
      </c>
    </row>
    <row r="3830" spans="1:6">
      <c r="A3830" t="s">
        <v>1090</v>
      </c>
      <c r="B3830" t="s">
        <v>4915</v>
      </c>
      <c r="C3830">
        <v>2.25</v>
      </c>
      <c r="D3830">
        <v>6.1000000000000004E-3</v>
      </c>
      <c r="E3830">
        <v>4.2799999999999998E-2</v>
      </c>
      <c r="F3830">
        <v>0.18559999999999999</v>
      </c>
    </row>
    <row r="3831" spans="1:6">
      <c r="A3831" t="s">
        <v>1090</v>
      </c>
      <c r="B3831" t="s">
        <v>4916</v>
      </c>
      <c r="C3831">
        <v>2.25</v>
      </c>
      <c r="D3831">
        <v>6.1000000000000004E-3</v>
      </c>
      <c r="E3831">
        <v>4.2799999999999998E-2</v>
      </c>
      <c r="F3831">
        <v>0.18559999999999999</v>
      </c>
    </row>
    <row r="3832" spans="1:6">
      <c r="A3832" t="s">
        <v>1090</v>
      </c>
      <c r="B3832" t="s">
        <v>4917</v>
      </c>
      <c r="C3832">
        <v>2.25</v>
      </c>
      <c r="D3832">
        <v>6.1000000000000004E-3</v>
      </c>
      <c r="E3832">
        <v>4.2799999999999998E-2</v>
      </c>
      <c r="F3832">
        <v>0.18559999999999999</v>
      </c>
    </row>
    <row r="3833" spans="1:6">
      <c r="A3833" t="s">
        <v>1090</v>
      </c>
      <c r="B3833" t="s">
        <v>4918</v>
      </c>
      <c r="C3833">
        <v>2.25</v>
      </c>
      <c r="D3833">
        <v>6.1000000000000004E-3</v>
      </c>
      <c r="E3833">
        <v>4.2799999999999998E-2</v>
      </c>
      <c r="F3833">
        <v>0.18559999999999999</v>
      </c>
    </row>
    <row r="3834" spans="1:6">
      <c r="A3834" t="s">
        <v>1090</v>
      </c>
      <c r="B3834" t="s">
        <v>4919</v>
      </c>
      <c r="C3834">
        <v>2.25</v>
      </c>
      <c r="D3834">
        <v>6.1000000000000004E-3</v>
      </c>
      <c r="E3834">
        <v>4.2799999999999998E-2</v>
      </c>
      <c r="F3834">
        <v>0.18559999999999999</v>
      </c>
    </row>
    <row r="3835" spans="1:6">
      <c r="A3835" t="s">
        <v>1090</v>
      </c>
      <c r="B3835" t="s">
        <v>4920</v>
      </c>
      <c r="C3835">
        <v>2.25</v>
      </c>
      <c r="D3835">
        <v>6.1000000000000004E-3</v>
      </c>
      <c r="E3835">
        <v>4.2799999999999998E-2</v>
      </c>
      <c r="F3835">
        <v>0.18559999999999999</v>
      </c>
    </row>
    <row r="3836" spans="1:6">
      <c r="A3836" t="s">
        <v>1090</v>
      </c>
      <c r="B3836" t="s">
        <v>4921</v>
      </c>
      <c r="C3836">
        <v>2.25</v>
      </c>
      <c r="D3836">
        <v>6.1000000000000004E-3</v>
      </c>
      <c r="E3836">
        <v>4.2799999999999998E-2</v>
      </c>
      <c r="F3836">
        <v>0.18559999999999999</v>
      </c>
    </row>
    <row r="3837" spans="1:6">
      <c r="A3837" t="s">
        <v>1090</v>
      </c>
      <c r="B3837" t="s">
        <v>4922</v>
      </c>
      <c r="C3837">
        <v>2.25</v>
      </c>
      <c r="D3837">
        <v>6.1000000000000004E-3</v>
      </c>
      <c r="E3837">
        <v>4.2799999999999998E-2</v>
      </c>
      <c r="F3837">
        <v>0.18559999999999999</v>
      </c>
    </row>
    <row r="3838" spans="1:6">
      <c r="A3838" t="s">
        <v>1090</v>
      </c>
      <c r="B3838" t="s">
        <v>4923</v>
      </c>
      <c r="C3838">
        <v>2.25</v>
      </c>
      <c r="D3838">
        <v>6.1000000000000004E-3</v>
      </c>
      <c r="E3838">
        <v>4.2799999999999998E-2</v>
      </c>
      <c r="F3838">
        <v>0.18559999999999999</v>
      </c>
    </row>
    <row r="3839" spans="1:6">
      <c r="A3839" t="s">
        <v>1090</v>
      </c>
      <c r="B3839" t="s">
        <v>4924</v>
      </c>
      <c r="C3839">
        <v>2.25</v>
      </c>
      <c r="D3839">
        <v>6.1000000000000004E-3</v>
      </c>
      <c r="E3839">
        <v>4.2799999999999998E-2</v>
      </c>
      <c r="F3839">
        <v>0.18559999999999999</v>
      </c>
    </row>
    <row r="3840" spans="1:6">
      <c r="A3840" t="s">
        <v>1090</v>
      </c>
      <c r="B3840" t="s">
        <v>4925</v>
      </c>
      <c r="C3840">
        <v>2.25</v>
      </c>
      <c r="D3840">
        <v>6.1000000000000004E-3</v>
      </c>
      <c r="E3840">
        <v>4.2799999999999998E-2</v>
      </c>
      <c r="F3840">
        <v>0.18559999999999999</v>
      </c>
    </row>
    <row r="3841" spans="1:6">
      <c r="A3841" t="s">
        <v>1090</v>
      </c>
      <c r="B3841" t="s">
        <v>4926</v>
      </c>
      <c r="C3841">
        <v>2.25</v>
      </c>
      <c r="D3841">
        <v>6.1000000000000004E-3</v>
      </c>
      <c r="E3841">
        <v>4.2799999999999998E-2</v>
      </c>
      <c r="F3841">
        <v>0.18559999999999999</v>
      </c>
    </row>
    <row r="3842" spans="1:6">
      <c r="A3842" t="s">
        <v>1090</v>
      </c>
      <c r="B3842" t="s">
        <v>4927</v>
      </c>
      <c r="C3842">
        <v>2.25</v>
      </c>
      <c r="D3842">
        <v>6.1000000000000004E-3</v>
      </c>
      <c r="E3842">
        <v>4.2799999999999998E-2</v>
      </c>
      <c r="F3842">
        <v>0.18559999999999999</v>
      </c>
    </row>
    <row r="3843" spans="1:6">
      <c r="A3843" t="s">
        <v>1090</v>
      </c>
      <c r="B3843" t="s">
        <v>4928</v>
      </c>
      <c r="C3843">
        <v>2.25</v>
      </c>
      <c r="D3843">
        <v>6.1000000000000004E-3</v>
      </c>
      <c r="E3843">
        <v>4.2799999999999998E-2</v>
      </c>
      <c r="F3843">
        <v>0.18559999999999999</v>
      </c>
    </row>
    <row r="3844" spans="1:6">
      <c r="A3844" t="s">
        <v>1090</v>
      </c>
      <c r="B3844" t="s">
        <v>4929</v>
      </c>
      <c r="C3844">
        <v>2.25</v>
      </c>
      <c r="D3844">
        <v>6.1000000000000004E-3</v>
      </c>
      <c r="E3844">
        <v>4.2799999999999998E-2</v>
      </c>
      <c r="F3844">
        <v>0.18559999999999999</v>
      </c>
    </row>
    <row r="3845" spans="1:6">
      <c r="A3845" t="s">
        <v>1090</v>
      </c>
      <c r="B3845" t="s">
        <v>4930</v>
      </c>
      <c r="C3845">
        <v>2.25</v>
      </c>
      <c r="D3845">
        <v>6.1000000000000004E-3</v>
      </c>
      <c r="E3845">
        <v>4.2799999999999998E-2</v>
      </c>
      <c r="F3845">
        <v>0.18559999999999999</v>
      </c>
    </row>
    <row r="3846" spans="1:6">
      <c r="A3846" t="s">
        <v>1090</v>
      </c>
      <c r="B3846" t="s">
        <v>4931</v>
      </c>
      <c r="C3846">
        <v>2.25</v>
      </c>
      <c r="D3846">
        <v>6.1000000000000004E-3</v>
      </c>
      <c r="E3846">
        <v>4.2799999999999998E-2</v>
      </c>
      <c r="F3846">
        <v>0.18559999999999999</v>
      </c>
    </row>
    <row r="3847" spans="1:6">
      <c r="A3847" t="s">
        <v>1090</v>
      </c>
      <c r="B3847" t="s">
        <v>4932</v>
      </c>
      <c r="C3847">
        <v>2.25</v>
      </c>
      <c r="D3847">
        <v>6.1000000000000004E-3</v>
      </c>
      <c r="E3847">
        <v>4.2799999999999998E-2</v>
      </c>
      <c r="F3847">
        <v>0.18559999999999999</v>
      </c>
    </row>
    <row r="3848" spans="1:6">
      <c r="A3848" t="s">
        <v>1090</v>
      </c>
      <c r="B3848" t="s">
        <v>4933</v>
      </c>
      <c r="C3848">
        <v>2.25</v>
      </c>
      <c r="D3848">
        <v>6.1000000000000004E-3</v>
      </c>
      <c r="E3848">
        <v>4.2799999999999998E-2</v>
      </c>
      <c r="F3848">
        <v>0.18559999999999999</v>
      </c>
    </row>
    <row r="3849" spans="1:6">
      <c r="A3849" t="s">
        <v>1090</v>
      </c>
      <c r="B3849" t="s">
        <v>4934</v>
      </c>
      <c r="C3849">
        <v>2.25</v>
      </c>
      <c r="D3849">
        <v>6.1000000000000004E-3</v>
      </c>
      <c r="E3849">
        <v>4.2799999999999998E-2</v>
      </c>
      <c r="F3849">
        <v>0.18559999999999999</v>
      </c>
    </row>
    <row r="3850" spans="1:6">
      <c r="A3850" t="s">
        <v>1090</v>
      </c>
      <c r="B3850" t="s">
        <v>4935</v>
      </c>
      <c r="C3850">
        <v>2.25</v>
      </c>
      <c r="D3850">
        <v>6.1000000000000004E-3</v>
      </c>
      <c r="E3850">
        <v>4.2799999999999998E-2</v>
      </c>
      <c r="F3850">
        <v>0.18559999999999999</v>
      </c>
    </row>
    <row r="3851" spans="1:6">
      <c r="A3851" t="s">
        <v>1090</v>
      </c>
      <c r="B3851" t="s">
        <v>4936</v>
      </c>
      <c r="C3851">
        <v>2.25</v>
      </c>
      <c r="D3851">
        <v>6.1000000000000004E-3</v>
      </c>
      <c r="E3851">
        <v>4.2799999999999998E-2</v>
      </c>
      <c r="F3851">
        <v>0.18559999999999999</v>
      </c>
    </row>
    <row r="3852" spans="1:6">
      <c r="A3852" t="s">
        <v>1090</v>
      </c>
      <c r="B3852" t="s">
        <v>4937</v>
      </c>
      <c r="C3852">
        <v>2.25</v>
      </c>
      <c r="D3852">
        <v>6.1000000000000004E-3</v>
      </c>
      <c r="E3852">
        <v>4.2799999999999998E-2</v>
      </c>
      <c r="F3852">
        <v>0.18559999999999999</v>
      </c>
    </row>
    <row r="3853" spans="1:6">
      <c r="A3853" t="s">
        <v>1090</v>
      </c>
      <c r="B3853" t="s">
        <v>4938</v>
      </c>
      <c r="C3853">
        <v>2.25</v>
      </c>
      <c r="D3853">
        <v>6.1000000000000004E-3</v>
      </c>
      <c r="E3853">
        <v>4.2799999999999998E-2</v>
      </c>
      <c r="F3853">
        <v>0.18559999999999999</v>
      </c>
    </row>
    <row r="3854" spans="1:6">
      <c r="A3854" t="s">
        <v>1090</v>
      </c>
      <c r="B3854" t="s">
        <v>4939</v>
      </c>
      <c r="C3854">
        <v>2.25</v>
      </c>
      <c r="D3854">
        <v>6.1000000000000004E-3</v>
      </c>
      <c r="E3854">
        <v>4.2799999999999998E-2</v>
      </c>
      <c r="F3854">
        <v>0.18559999999999999</v>
      </c>
    </row>
    <row r="3855" spans="1:6">
      <c r="A3855" t="s">
        <v>1090</v>
      </c>
      <c r="B3855" t="s">
        <v>4940</v>
      </c>
      <c r="C3855">
        <v>2.25</v>
      </c>
      <c r="D3855">
        <v>6.1000000000000004E-3</v>
      </c>
      <c r="E3855">
        <v>4.2799999999999998E-2</v>
      </c>
      <c r="F3855">
        <v>0.18559999999999999</v>
      </c>
    </row>
    <row r="3856" spans="1:6">
      <c r="A3856" t="s">
        <v>1090</v>
      </c>
      <c r="B3856" t="s">
        <v>4941</v>
      </c>
      <c r="C3856">
        <v>2.25</v>
      </c>
      <c r="D3856">
        <v>6.1000000000000004E-3</v>
      </c>
      <c r="E3856">
        <v>4.2799999999999998E-2</v>
      </c>
      <c r="F3856">
        <v>0.18559999999999999</v>
      </c>
    </row>
    <row r="3857" spans="1:6">
      <c r="A3857" t="s">
        <v>1090</v>
      </c>
      <c r="B3857" t="s">
        <v>4942</v>
      </c>
      <c r="C3857">
        <v>2.25</v>
      </c>
      <c r="D3857">
        <v>6.1000000000000004E-3</v>
      </c>
      <c r="E3857">
        <v>4.2799999999999998E-2</v>
      </c>
      <c r="F3857">
        <v>0.18559999999999999</v>
      </c>
    </row>
    <row r="3858" spans="1:6">
      <c r="A3858" t="s">
        <v>1090</v>
      </c>
      <c r="B3858" t="s">
        <v>4943</v>
      </c>
      <c r="C3858">
        <v>2.25</v>
      </c>
      <c r="D3858">
        <v>6.1000000000000004E-3</v>
      </c>
      <c r="E3858">
        <v>4.2799999999999998E-2</v>
      </c>
      <c r="F3858">
        <v>0.18559999999999999</v>
      </c>
    </row>
    <row r="3859" spans="1:6">
      <c r="A3859" t="s">
        <v>1090</v>
      </c>
      <c r="B3859" t="s">
        <v>4944</v>
      </c>
      <c r="C3859">
        <v>2.25</v>
      </c>
      <c r="D3859">
        <v>6.1000000000000004E-3</v>
      </c>
      <c r="E3859">
        <v>4.2799999999999998E-2</v>
      </c>
      <c r="F3859">
        <v>0.18559999999999999</v>
      </c>
    </row>
    <row r="3860" spans="1:6">
      <c r="A3860" t="s">
        <v>1090</v>
      </c>
      <c r="B3860" t="s">
        <v>4945</v>
      </c>
      <c r="C3860">
        <v>2.25</v>
      </c>
      <c r="D3860">
        <v>6.1000000000000004E-3</v>
      </c>
      <c r="E3860">
        <v>4.2799999999999998E-2</v>
      </c>
      <c r="F3860">
        <v>0.18559999999999999</v>
      </c>
    </row>
    <row r="3861" spans="1:6">
      <c r="A3861" t="s">
        <v>1090</v>
      </c>
      <c r="B3861" t="s">
        <v>4946</v>
      </c>
      <c r="C3861">
        <v>2.25</v>
      </c>
      <c r="D3861">
        <v>6.1000000000000004E-3</v>
      </c>
      <c r="E3861">
        <v>4.2799999999999998E-2</v>
      </c>
      <c r="F3861">
        <v>0.18559999999999999</v>
      </c>
    </row>
    <row r="3862" spans="1:6">
      <c r="A3862" t="s">
        <v>1090</v>
      </c>
      <c r="B3862" t="s">
        <v>4947</v>
      </c>
      <c r="C3862">
        <v>2.25</v>
      </c>
      <c r="D3862">
        <v>6.1000000000000004E-3</v>
      </c>
      <c r="E3862">
        <v>4.2799999999999998E-2</v>
      </c>
      <c r="F3862">
        <v>0.18559999999999999</v>
      </c>
    </row>
    <row r="3863" spans="1:6">
      <c r="A3863" t="s">
        <v>1090</v>
      </c>
      <c r="B3863" t="s">
        <v>4948</v>
      </c>
      <c r="C3863">
        <v>2.25</v>
      </c>
      <c r="D3863">
        <v>6.1000000000000004E-3</v>
      </c>
      <c r="E3863">
        <v>4.2799999999999998E-2</v>
      </c>
      <c r="F3863">
        <v>0.18559999999999999</v>
      </c>
    </row>
    <row r="3864" spans="1:6">
      <c r="A3864" t="s">
        <v>1090</v>
      </c>
      <c r="B3864" t="s">
        <v>4949</v>
      </c>
      <c r="C3864">
        <v>2.25</v>
      </c>
      <c r="D3864">
        <v>6.1000000000000004E-3</v>
      </c>
      <c r="E3864">
        <v>4.2799999999999998E-2</v>
      </c>
      <c r="F3864">
        <v>0.18559999999999999</v>
      </c>
    </row>
    <row r="3865" spans="1:6">
      <c r="A3865" t="s">
        <v>1090</v>
      </c>
      <c r="B3865" t="s">
        <v>4950</v>
      </c>
      <c r="C3865">
        <v>2.25</v>
      </c>
      <c r="D3865">
        <v>6.1000000000000004E-3</v>
      </c>
      <c r="E3865">
        <v>4.2799999999999998E-2</v>
      </c>
      <c r="F3865">
        <v>0.18559999999999999</v>
      </c>
    </row>
    <row r="3866" spans="1:6">
      <c r="A3866" t="s">
        <v>1090</v>
      </c>
      <c r="B3866" t="s">
        <v>4951</v>
      </c>
      <c r="C3866">
        <v>2.25</v>
      </c>
      <c r="D3866">
        <v>6.1000000000000004E-3</v>
      </c>
      <c r="E3866">
        <v>4.2799999999999998E-2</v>
      </c>
      <c r="F3866">
        <v>0.18559999999999999</v>
      </c>
    </row>
    <row r="3867" spans="1:6">
      <c r="A3867" t="s">
        <v>1090</v>
      </c>
      <c r="B3867" t="s">
        <v>4952</v>
      </c>
      <c r="C3867">
        <v>2.25</v>
      </c>
      <c r="D3867">
        <v>6.1000000000000004E-3</v>
      </c>
      <c r="E3867">
        <v>4.2799999999999998E-2</v>
      </c>
      <c r="F3867">
        <v>0.18559999999999999</v>
      </c>
    </row>
    <row r="3868" spans="1:6">
      <c r="A3868" t="s">
        <v>1090</v>
      </c>
      <c r="B3868" t="s">
        <v>4953</v>
      </c>
      <c r="C3868">
        <v>2.25</v>
      </c>
      <c r="D3868">
        <v>6.1000000000000004E-3</v>
      </c>
      <c r="E3868">
        <v>4.2799999999999998E-2</v>
      </c>
      <c r="F3868">
        <v>0.18559999999999999</v>
      </c>
    </row>
    <row r="3869" spans="1:6">
      <c r="A3869" t="s">
        <v>1090</v>
      </c>
      <c r="B3869" t="s">
        <v>4954</v>
      </c>
      <c r="C3869">
        <v>2.25</v>
      </c>
      <c r="D3869">
        <v>6.1000000000000004E-3</v>
      </c>
      <c r="E3869">
        <v>4.2799999999999998E-2</v>
      </c>
      <c r="F3869">
        <v>0.18559999999999999</v>
      </c>
    </row>
    <row r="3870" spans="1:6">
      <c r="A3870" t="s">
        <v>1090</v>
      </c>
      <c r="B3870" t="s">
        <v>4955</v>
      </c>
      <c r="C3870">
        <v>2.25</v>
      </c>
      <c r="D3870">
        <v>6.1000000000000004E-3</v>
      </c>
      <c r="E3870">
        <v>4.2799999999999998E-2</v>
      </c>
      <c r="F3870">
        <v>0.18559999999999999</v>
      </c>
    </row>
    <row r="3871" spans="1:6">
      <c r="A3871" t="s">
        <v>1090</v>
      </c>
      <c r="B3871" t="s">
        <v>4956</v>
      </c>
      <c r="C3871">
        <v>2.25</v>
      </c>
      <c r="D3871">
        <v>6.1000000000000004E-3</v>
      </c>
      <c r="E3871">
        <v>4.2799999999999998E-2</v>
      </c>
      <c r="F3871">
        <v>0.18559999999999999</v>
      </c>
    </row>
    <row r="3872" spans="1:6">
      <c r="A3872" t="s">
        <v>1090</v>
      </c>
      <c r="B3872" t="s">
        <v>4957</v>
      </c>
      <c r="C3872">
        <v>2.25</v>
      </c>
      <c r="D3872">
        <v>6.1000000000000004E-3</v>
      </c>
      <c r="E3872">
        <v>4.2799999999999998E-2</v>
      </c>
      <c r="F3872">
        <v>0.18559999999999999</v>
      </c>
    </row>
    <row r="3873" spans="1:6">
      <c r="A3873" t="s">
        <v>1090</v>
      </c>
      <c r="B3873" t="s">
        <v>4958</v>
      </c>
      <c r="C3873">
        <v>2.25</v>
      </c>
      <c r="D3873">
        <v>6.1000000000000004E-3</v>
      </c>
      <c r="E3873">
        <v>4.2799999999999998E-2</v>
      </c>
      <c r="F3873">
        <v>0.18559999999999999</v>
      </c>
    </row>
    <row r="3874" spans="1:6">
      <c r="A3874" t="s">
        <v>1090</v>
      </c>
      <c r="B3874" t="s">
        <v>4959</v>
      </c>
      <c r="C3874">
        <v>2.25</v>
      </c>
      <c r="D3874">
        <v>6.1000000000000004E-3</v>
      </c>
      <c r="E3874">
        <v>4.2799999999999998E-2</v>
      </c>
      <c r="F3874">
        <v>0.18559999999999999</v>
      </c>
    </row>
    <row r="3875" spans="1:6">
      <c r="A3875" t="s">
        <v>1090</v>
      </c>
      <c r="B3875" t="s">
        <v>4960</v>
      </c>
      <c r="C3875">
        <v>2.25</v>
      </c>
      <c r="D3875">
        <v>6.1000000000000004E-3</v>
      </c>
      <c r="E3875">
        <v>4.2799999999999998E-2</v>
      </c>
      <c r="F3875">
        <v>0.18559999999999999</v>
      </c>
    </row>
    <row r="3876" spans="1:6">
      <c r="A3876" t="s">
        <v>1090</v>
      </c>
      <c r="B3876" t="s">
        <v>4961</v>
      </c>
      <c r="C3876">
        <v>2.25</v>
      </c>
      <c r="D3876">
        <v>6.1000000000000004E-3</v>
      </c>
      <c r="E3876">
        <v>4.2799999999999998E-2</v>
      </c>
      <c r="F3876">
        <v>0.18559999999999999</v>
      </c>
    </row>
    <row r="3877" spans="1:6">
      <c r="A3877" t="s">
        <v>1090</v>
      </c>
      <c r="B3877" t="s">
        <v>4962</v>
      </c>
      <c r="C3877">
        <v>2.25</v>
      </c>
      <c r="D3877">
        <v>6.1000000000000004E-3</v>
      </c>
      <c r="E3877">
        <v>4.2799999999999998E-2</v>
      </c>
      <c r="F3877">
        <v>0.18559999999999999</v>
      </c>
    </row>
    <row r="3878" spans="1:6">
      <c r="A3878" t="s">
        <v>1090</v>
      </c>
      <c r="B3878" t="s">
        <v>4963</v>
      </c>
      <c r="C3878">
        <v>2.25</v>
      </c>
      <c r="D3878">
        <v>6.1000000000000004E-3</v>
      </c>
      <c r="E3878">
        <v>4.2799999999999998E-2</v>
      </c>
      <c r="F3878">
        <v>0.18559999999999999</v>
      </c>
    </row>
    <row r="3879" spans="1:6">
      <c r="A3879" t="s">
        <v>1090</v>
      </c>
      <c r="B3879" t="s">
        <v>4964</v>
      </c>
      <c r="C3879">
        <v>2.25</v>
      </c>
      <c r="D3879">
        <v>6.1000000000000004E-3</v>
      </c>
      <c r="E3879">
        <v>4.2799999999999998E-2</v>
      </c>
      <c r="F3879">
        <v>0.18559999999999999</v>
      </c>
    </row>
    <row r="3880" spans="1:6">
      <c r="A3880" t="s">
        <v>1090</v>
      </c>
      <c r="B3880" t="s">
        <v>4965</v>
      </c>
      <c r="C3880">
        <v>2.25</v>
      </c>
      <c r="D3880">
        <v>6.1000000000000004E-3</v>
      </c>
      <c r="E3880">
        <v>4.2799999999999998E-2</v>
      </c>
      <c r="F3880">
        <v>0.18559999999999999</v>
      </c>
    </row>
    <row r="3881" spans="1:6">
      <c r="A3881" t="s">
        <v>1090</v>
      </c>
      <c r="B3881" t="s">
        <v>4966</v>
      </c>
      <c r="C3881">
        <v>2.25</v>
      </c>
      <c r="D3881">
        <v>6.1000000000000004E-3</v>
      </c>
      <c r="E3881">
        <v>4.2799999999999998E-2</v>
      </c>
      <c r="F3881">
        <v>0.18559999999999999</v>
      </c>
    </row>
    <row r="3882" spans="1:6">
      <c r="A3882" t="s">
        <v>1090</v>
      </c>
      <c r="B3882" t="s">
        <v>4967</v>
      </c>
      <c r="C3882">
        <v>2.25</v>
      </c>
      <c r="D3882">
        <v>6.1000000000000004E-3</v>
      </c>
      <c r="E3882">
        <v>4.2799999999999998E-2</v>
      </c>
      <c r="F3882">
        <v>0.18559999999999999</v>
      </c>
    </row>
    <row r="3883" spans="1:6">
      <c r="A3883" t="s">
        <v>1090</v>
      </c>
      <c r="B3883" t="s">
        <v>4968</v>
      </c>
      <c r="C3883">
        <v>2.25</v>
      </c>
      <c r="D3883">
        <v>6.1000000000000004E-3</v>
      </c>
      <c r="E3883">
        <v>4.2799999999999998E-2</v>
      </c>
      <c r="F3883">
        <v>0.18559999999999999</v>
      </c>
    </row>
    <row r="3884" spans="1:6">
      <c r="A3884" t="s">
        <v>1090</v>
      </c>
      <c r="B3884" t="s">
        <v>4969</v>
      </c>
      <c r="C3884">
        <v>2.25</v>
      </c>
      <c r="D3884">
        <v>6.1000000000000004E-3</v>
      </c>
      <c r="E3884">
        <v>4.2799999999999998E-2</v>
      </c>
      <c r="F3884">
        <v>0.18559999999999999</v>
      </c>
    </row>
    <row r="3885" spans="1:6">
      <c r="A3885" t="s">
        <v>1090</v>
      </c>
      <c r="B3885" t="s">
        <v>4970</v>
      </c>
      <c r="C3885">
        <v>2.25</v>
      </c>
      <c r="D3885">
        <v>6.1000000000000004E-3</v>
      </c>
      <c r="E3885">
        <v>4.2799999999999998E-2</v>
      </c>
      <c r="F3885">
        <v>0.18559999999999999</v>
      </c>
    </row>
    <row r="3886" spans="1:6">
      <c r="A3886" t="s">
        <v>1090</v>
      </c>
      <c r="B3886" t="s">
        <v>4971</v>
      </c>
      <c r="C3886">
        <v>2.25</v>
      </c>
      <c r="D3886">
        <v>6.1000000000000004E-3</v>
      </c>
      <c r="E3886">
        <v>4.2799999999999998E-2</v>
      </c>
      <c r="F3886">
        <v>0.18559999999999999</v>
      </c>
    </row>
    <row r="3887" spans="1:6">
      <c r="A3887" t="s">
        <v>1090</v>
      </c>
      <c r="B3887" t="s">
        <v>4972</v>
      </c>
      <c r="C3887">
        <v>2.25</v>
      </c>
      <c r="D3887">
        <v>6.1000000000000004E-3</v>
      </c>
      <c r="E3887">
        <v>4.2799999999999998E-2</v>
      </c>
      <c r="F3887">
        <v>0.18559999999999999</v>
      </c>
    </row>
    <row r="3888" spans="1:6">
      <c r="A3888" t="s">
        <v>1090</v>
      </c>
      <c r="B3888" t="s">
        <v>4973</v>
      </c>
      <c r="C3888">
        <v>2.25</v>
      </c>
      <c r="D3888">
        <v>6.1000000000000004E-3</v>
      </c>
      <c r="E3888">
        <v>4.2799999999999998E-2</v>
      </c>
      <c r="F3888">
        <v>0.18559999999999999</v>
      </c>
    </row>
    <row r="3889" spans="1:6">
      <c r="A3889" t="s">
        <v>1090</v>
      </c>
      <c r="B3889" t="s">
        <v>4974</v>
      </c>
      <c r="C3889">
        <v>2.25</v>
      </c>
      <c r="D3889">
        <v>6.1000000000000004E-3</v>
      </c>
      <c r="E3889">
        <v>4.2799999999999998E-2</v>
      </c>
      <c r="F3889">
        <v>0.18559999999999999</v>
      </c>
    </row>
    <row r="3890" spans="1:6">
      <c r="A3890" t="s">
        <v>1090</v>
      </c>
      <c r="B3890" t="s">
        <v>4975</v>
      </c>
      <c r="C3890">
        <v>2.25</v>
      </c>
      <c r="D3890">
        <v>6.1000000000000004E-3</v>
      </c>
      <c r="E3890">
        <v>4.2799999999999998E-2</v>
      </c>
      <c r="F3890">
        <v>0.18559999999999999</v>
      </c>
    </row>
    <row r="3891" spans="1:6">
      <c r="A3891" t="s">
        <v>1090</v>
      </c>
      <c r="B3891" t="s">
        <v>4976</v>
      </c>
      <c r="C3891">
        <v>2.25</v>
      </c>
      <c r="D3891">
        <v>6.1000000000000004E-3</v>
      </c>
      <c r="E3891">
        <v>4.2799999999999998E-2</v>
      </c>
      <c r="F3891">
        <v>0.18559999999999999</v>
      </c>
    </row>
    <row r="3892" spans="1:6">
      <c r="A3892" t="s">
        <v>1090</v>
      </c>
      <c r="B3892" t="s">
        <v>4977</v>
      </c>
      <c r="C3892">
        <v>2.25</v>
      </c>
      <c r="D3892">
        <v>6.1000000000000004E-3</v>
      </c>
      <c r="E3892">
        <v>4.2799999999999998E-2</v>
      </c>
      <c r="F3892">
        <v>0.18559999999999999</v>
      </c>
    </row>
    <row r="3893" spans="1:6">
      <c r="A3893" t="s">
        <v>1090</v>
      </c>
      <c r="B3893" t="s">
        <v>4978</v>
      </c>
      <c r="C3893">
        <v>2.25</v>
      </c>
      <c r="D3893">
        <v>6.1000000000000004E-3</v>
      </c>
      <c r="E3893">
        <v>4.2799999999999998E-2</v>
      </c>
      <c r="F3893">
        <v>0.18559999999999999</v>
      </c>
    </row>
    <row r="3894" spans="1:6">
      <c r="A3894" t="s">
        <v>1090</v>
      </c>
      <c r="B3894" t="s">
        <v>4979</v>
      </c>
      <c r="C3894">
        <v>2.25</v>
      </c>
      <c r="D3894">
        <v>6.1000000000000004E-3</v>
      </c>
      <c r="E3894">
        <v>4.2799999999999998E-2</v>
      </c>
      <c r="F3894">
        <v>0.18559999999999999</v>
      </c>
    </row>
    <row r="3895" spans="1:6">
      <c r="A3895" t="s">
        <v>1090</v>
      </c>
      <c r="B3895" t="s">
        <v>4980</v>
      </c>
      <c r="C3895">
        <v>2.25</v>
      </c>
      <c r="D3895">
        <v>6.1000000000000004E-3</v>
      </c>
      <c r="E3895">
        <v>4.2799999999999998E-2</v>
      </c>
      <c r="F3895">
        <v>0.18559999999999999</v>
      </c>
    </row>
    <row r="3896" spans="1:6">
      <c r="A3896" t="s">
        <v>1090</v>
      </c>
      <c r="B3896" t="s">
        <v>4981</v>
      </c>
      <c r="C3896">
        <v>2.25</v>
      </c>
      <c r="D3896">
        <v>6.1000000000000004E-3</v>
      </c>
      <c r="E3896">
        <v>4.2799999999999998E-2</v>
      </c>
      <c r="F3896">
        <v>0.18559999999999999</v>
      </c>
    </row>
    <row r="3897" spans="1:6">
      <c r="A3897" t="s">
        <v>1090</v>
      </c>
      <c r="B3897" t="s">
        <v>4982</v>
      </c>
      <c r="C3897">
        <v>2.25</v>
      </c>
      <c r="D3897">
        <v>6.1000000000000004E-3</v>
      </c>
      <c r="E3897">
        <v>4.2799999999999998E-2</v>
      </c>
      <c r="F3897">
        <v>0.18559999999999999</v>
      </c>
    </row>
    <row r="3898" spans="1:6">
      <c r="A3898" t="s">
        <v>1090</v>
      </c>
      <c r="B3898" t="s">
        <v>4983</v>
      </c>
      <c r="C3898">
        <v>2.25</v>
      </c>
      <c r="D3898">
        <v>6.1000000000000004E-3</v>
      </c>
      <c r="E3898">
        <v>4.2799999999999998E-2</v>
      </c>
      <c r="F3898">
        <v>0.18559999999999999</v>
      </c>
    </row>
    <row r="3899" spans="1:6">
      <c r="A3899" t="s">
        <v>1090</v>
      </c>
      <c r="B3899" t="s">
        <v>4984</v>
      </c>
      <c r="C3899">
        <v>2.25</v>
      </c>
      <c r="D3899">
        <v>6.1000000000000004E-3</v>
      </c>
      <c r="E3899">
        <v>4.2799999999999998E-2</v>
      </c>
      <c r="F3899">
        <v>0.18559999999999999</v>
      </c>
    </row>
    <row r="3900" spans="1:6">
      <c r="A3900" t="s">
        <v>1090</v>
      </c>
      <c r="B3900" t="s">
        <v>4985</v>
      </c>
      <c r="C3900">
        <v>2.25</v>
      </c>
      <c r="D3900">
        <v>6.1000000000000004E-3</v>
      </c>
      <c r="E3900">
        <v>4.2799999999999998E-2</v>
      </c>
      <c r="F3900">
        <v>0.18559999999999999</v>
      </c>
    </row>
    <row r="3901" spans="1:6">
      <c r="A3901" t="s">
        <v>1090</v>
      </c>
      <c r="B3901" t="s">
        <v>4986</v>
      </c>
      <c r="C3901">
        <v>2.25</v>
      </c>
      <c r="D3901">
        <v>6.1000000000000004E-3</v>
      </c>
      <c r="E3901">
        <v>4.2799999999999998E-2</v>
      </c>
      <c r="F3901">
        <v>0.18559999999999999</v>
      </c>
    </row>
    <row r="3902" spans="1:6">
      <c r="A3902" t="s">
        <v>1090</v>
      </c>
      <c r="B3902" t="s">
        <v>4987</v>
      </c>
      <c r="C3902">
        <v>2.25</v>
      </c>
      <c r="D3902">
        <v>6.1000000000000004E-3</v>
      </c>
      <c r="E3902">
        <v>4.2799999999999998E-2</v>
      </c>
      <c r="F3902">
        <v>0.18559999999999999</v>
      </c>
    </row>
    <row r="3903" spans="1:6">
      <c r="A3903" t="s">
        <v>1090</v>
      </c>
      <c r="B3903" t="s">
        <v>4988</v>
      </c>
      <c r="C3903">
        <v>2.25</v>
      </c>
      <c r="D3903">
        <v>6.1000000000000004E-3</v>
      </c>
      <c r="E3903">
        <v>4.2799999999999998E-2</v>
      </c>
      <c r="F3903">
        <v>0.18559999999999999</v>
      </c>
    </row>
    <row r="3904" spans="1:6">
      <c r="A3904" t="s">
        <v>1090</v>
      </c>
      <c r="B3904" t="s">
        <v>4989</v>
      </c>
      <c r="C3904">
        <v>2.25</v>
      </c>
      <c r="D3904">
        <v>6.1000000000000004E-3</v>
      </c>
      <c r="E3904">
        <v>4.2799999999999998E-2</v>
      </c>
      <c r="F3904">
        <v>0.18559999999999999</v>
      </c>
    </row>
    <row r="3905" spans="1:6">
      <c r="A3905" t="s">
        <v>1090</v>
      </c>
      <c r="B3905" t="s">
        <v>4990</v>
      </c>
      <c r="C3905">
        <v>2.25</v>
      </c>
      <c r="D3905">
        <v>6.1000000000000004E-3</v>
      </c>
      <c r="E3905">
        <v>4.2799999999999998E-2</v>
      </c>
      <c r="F3905">
        <v>0.18559999999999999</v>
      </c>
    </row>
    <row r="3906" spans="1:6">
      <c r="A3906" t="s">
        <v>1090</v>
      </c>
      <c r="B3906" t="s">
        <v>4991</v>
      </c>
      <c r="C3906">
        <v>2.25</v>
      </c>
      <c r="D3906">
        <v>6.1000000000000004E-3</v>
      </c>
      <c r="E3906">
        <v>4.2799999999999998E-2</v>
      </c>
      <c r="F3906">
        <v>0.18559999999999999</v>
      </c>
    </row>
    <row r="3907" spans="1:6">
      <c r="A3907" t="s">
        <v>1090</v>
      </c>
      <c r="B3907" t="s">
        <v>4992</v>
      </c>
      <c r="C3907">
        <v>2.25</v>
      </c>
      <c r="D3907">
        <v>6.1000000000000004E-3</v>
      </c>
      <c r="E3907">
        <v>4.2799999999999998E-2</v>
      </c>
      <c r="F3907">
        <v>0.18559999999999999</v>
      </c>
    </row>
    <row r="3908" spans="1:6">
      <c r="A3908" t="s">
        <v>1090</v>
      </c>
      <c r="B3908" t="s">
        <v>4993</v>
      </c>
      <c r="C3908">
        <v>2.25</v>
      </c>
      <c r="D3908">
        <v>6.1000000000000004E-3</v>
      </c>
      <c r="E3908">
        <v>4.2799999999999998E-2</v>
      </c>
      <c r="F3908">
        <v>0.18559999999999999</v>
      </c>
    </row>
    <row r="3909" spans="1:6">
      <c r="A3909" t="s">
        <v>1090</v>
      </c>
      <c r="B3909" t="s">
        <v>4994</v>
      </c>
      <c r="C3909">
        <v>2.25</v>
      </c>
      <c r="D3909">
        <v>6.1000000000000004E-3</v>
      </c>
      <c r="E3909">
        <v>4.2799999999999998E-2</v>
      </c>
      <c r="F3909">
        <v>0.18559999999999999</v>
      </c>
    </row>
    <row r="3910" spans="1:6">
      <c r="A3910" t="s">
        <v>1090</v>
      </c>
      <c r="B3910" t="s">
        <v>4995</v>
      </c>
      <c r="C3910">
        <v>2.25</v>
      </c>
      <c r="D3910">
        <v>6.1000000000000004E-3</v>
      </c>
      <c r="E3910">
        <v>4.2799999999999998E-2</v>
      </c>
      <c r="F3910">
        <v>0.18559999999999999</v>
      </c>
    </row>
    <row r="3911" spans="1:6">
      <c r="A3911" t="s">
        <v>1090</v>
      </c>
      <c r="B3911" t="s">
        <v>4996</v>
      </c>
      <c r="C3911">
        <v>2.25</v>
      </c>
      <c r="D3911">
        <v>6.1000000000000004E-3</v>
      </c>
      <c r="E3911">
        <v>4.2799999999999998E-2</v>
      </c>
      <c r="F3911">
        <v>0.18559999999999999</v>
      </c>
    </row>
    <row r="3912" spans="1:6">
      <c r="A3912" t="s">
        <v>1090</v>
      </c>
      <c r="B3912" t="s">
        <v>4997</v>
      </c>
      <c r="C3912">
        <v>2.25</v>
      </c>
      <c r="D3912">
        <v>6.1000000000000004E-3</v>
      </c>
      <c r="E3912">
        <v>4.2799999999999998E-2</v>
      </c>
      <c r="F3912">
        <v>0.18559999999999999</v>
      </c>
    </row>
    <row r="3913" spans="1:6">
      <c r="A3913" t="s">
        <v>1090</v>
      </c>
      <c r="B3913" t="s">
        <v>4998</v>
      </c>
      <c r="C3913">
        <v>2.25</v>
      </c>
      <c r="D3913">
        <v>6.1000000000000004E-3</v>
      </c>
      <c r="E3913">
        <v>4.2799999999999998E-2</v>
      </c>
      <c r="F3913">
        <v>0.18559999999999999</v>
      </c>
    </row>
    <row r="3914" spans="1:6">
      <c r="A3914" t="s">
        <v>1090</v>
      </c>
      <c r="B3914" t="s">
        <v>4999</v>
      </c>
      <c r="C3914">
        <v>2.25</v>
      </c>
      <c r="D3914">
        <v>6.1000000000000004E-3</v>
      </c>
      <c r="E3914">
        <v>4.2799999999999998E-2</v>
      </c>
      <c r="F3914">
        <v>0.18559999999999999</v>
      </c>
    </row>
    <row r="3915" spans="1:6">
      <c r="A3915" t="s">
        <v>1090</v>
      </c>
      <c r="B3915" t="s">
        <v>5000</v>
      </c>
      <c r="C3915">
        <v>2.25</v>
      </c>
      <c r="D3915">
        <v>6.1000000000000004E-3</v>
      </c>
      <c r="E3915">
        <v>4.2799999999999998E-2</v>
      </c>
      <c r="F3915">
        <v>0.18559999999999999</v>
      </c>
    </row>
    <row r="3916" spans="1:6">
      <c r="A3916" t="s">
        <v>1090</v>
      </c>
      <c r="B3916" t="s">
        <v>5001</v>
      </c>
      <c r="C3916">
        <v>2.25</v>
      </c>
      <c r="D3916">
        <v>6.1000000000000004E-3</v>
      </c>
      <c r="E3916">
        <v>4.2799999999999998E-2</v>
      </c>
      <c r="F3916">
        <v>0.18559999999999999</v>
      </c>
    </row>
    <row r="3917" spans="1:6">
      <c r="A3917" t="s">
        <v>1090</v>
      </c>
      <c r="B3917" t="s">
        <v>5002</v>
      </c>
      <c r="C3917">
        <v>2.25</v>
      </c>
      <c r="D3917">
        <v>6.1000000000000004E-3</v>
      </c>
      <c r="E3917">
        <v>4.2799999999999998E-2</v>
      </c>
      <c r="F3917">
        <v>0.18559999999999999</v>
      </c>
    </row>
    <row r="3918" spans="1:6">
      <c r="A3918" t="s">
        <v>1090</v>
      </c>
      <c r="B3918" t="s">
        <v>5003</v>
      </c>
      <c r="C3918">
        <v>2.25</v>
      </c>
      <c r="D3918">
        <v>6.1000000000000004E-3</v>
      </c>
      <c r="E3918">
        <v>4.2799999999999998E-2</v>
      </c>
      <c r="F3918">
        <v>0.18559999999999999</v>
      </c>
    </row>
    <row r="3919" spans="1:6">
      <c r="A3919" t="s">
        <v>1090</v>
      </c>
      <c r="B3919" t="s">
        <v>5004</v>
      </c>
      <c r="C3919">
        <v>2.25</v>
      </c>
      <c r="D3919">
        <v>6.1000000000000004E-3</v>
      </c>
      <c r="E3919">
        <v>4.2799999999999998E-2</v>
      </c>
      <c r="F3919">
        <v>0.18559999999999999</v>
      </c>
    </row>
    <row r="3920" spans="1:6">
      <c r="A3920" t="s">
        <v>1090</v>
      </c>
      <c r="B3920" t="s">
        <v>5005</v>
      </c>
      <c r="C3920">
        <v>2.25</v>
      </c>
      <c r="D3920">
        <v>6.1000000000000004E-3</v>
      </c>
      <c r="E3920">
        <v>4.2799999999999998E-2</v>
      </c>
      <c r="F3920">
        <v>0.18559999999999999</v>
      </c>
    </row>
    <row r="3921" spans="1:6">
      <c r="A3921" t="s">
        <v>1090</v>
      </c>
      <c r="B3921" t="s">
        <v>5006</v>
      </c>
      <c r="C3921">
        <v>2.25</v>
      </c>
      <c r="D3921">
        <v>6.1000000000000004E-3</v>
      </c>
      <c r="E3921">
        <v>4.2799999999999998E-2</v>
      </c>
      <c r="F3921">
        <v>0.18559999999999999</v>
      </c>
    </row>
    <row r="3922" spans="1:6">
      <c r="A3922" t="s">
        <v>1090</v>
      </c>
      <c r="B3922" t="s">
        <v>5007</v>
      </c>
      <c r="C3922">
        <v>2.25</v>
      </c>
      <c r="D3922">
        <v>6.1000000000000004E-3</v>
      </c>
      <c r="E3922">
        <v>4.2799999999999998E-2</v>
      </c>
      <c r="F3922">
        <v>0.18559999999999999</v>
      </c>
    </row>
    <row r="3923" spans="1:6">
      <c r="A3923" t="s">
        <v>1090</v>
      </c>
      <c r="B3923" t="s">
        <v>5008</v>
      </c>
      <c r="C3923">
        <v>2.25</v>
      </c>
      <c r="D3923">
        <v>6.1000000000000004E-3</v>
      </c>
      <c r="E3923">
        <v>4.2799999999999998E-2</v>
      </c>
      <c r="F3923">
        <v>0.18559999999999999</v>
      </c>
    </row>
    <row r="3924" spans="1:6">
      <c r="A3924" t="s">
        <v>1090</v>
      </c>
      <c r="B3924" t="s">
        <v>5009</v>
      </c>
      <c r="C3924">
        <v>2.25</v>
      </c>
      <c r="D3924">
        <v>6.1000000000000004E-3</v>
      </c>
      <c r="E3924">
        <v>4.2799999999999998E-2</v>
      </c>
      <c r="F3924">
        <v>0.18559999999999999</v>
      </c>
    </row>
    <row r="3925" spans="1:6">
      <c r="A3925" t="s">
        <v>1090</v>
      </c>
      <c r="B3925" t="s">
        <v>5010</v>
      </c>
      <c r="C3925">
        <v>2.25</v>
      </c>
      <c r="D3925">
        <v>6.1000000000000004E-3</v>
      </c>
      <c r="E3925">
        <v>4.2799999999999998E-2</v>
      </c>
      <c r="F3925">
        <v>0.18559999999999999</v>
      </c>
    </row>
    <row r="3926" spans="1:6">
      <c r="A3926" t="s">
        <v>1090</v>
      </c>
      <c r="B3926" t="s">
        <v>5011</v>
      </c>
      <c r="C3926">
        <v>2.25</v>
      </c>
      <c r="D3926">
        <v>6.1000000000000004E-3</v>
      </c>
      <c r="E3926">
        <v>4.2799999999999998E-2</v>
      </c>
      <c r="F3926">
        <v>0.18559999999999999</v>
      </c>
    </row>
    <row r="3927" spans="1:6">
      <c r="A3927" t="s">
        <v>1090</v>
      </c>
      <c r="B3927" t="s">
        <v>5012</v>
      </c>
      <c r="C3927">
        <v>2.25</v>
      </c>
      <c r="D3927">
        <v>6.1000000000000004E-3</v>
      </c>
      <c r="E3927">
        <v>4.2799999999999998E-2</v>
      </c>
      <c r="F3927">
        <v>0.18559999999999999</v>
      </c>
    </row>
    <row r="3928" spans="1:6">
      <c r="A3928" t="s">
        <v>1090</v>
      </c>
      <c r="B3928" t="s">
        <v>5013</v>
      </c>
      <c r="C3928">
        <v>2.25</v>
      </c>
      <c r="D3928">
        <v>6.1000000000000004E-3</v>
      </c>
      <c r="E3928">
        <v>4.2799999999999998E-2</v>
      </c>
      <c r="F3928">
        <v>0.18559999999999999</v>
      </c>
    </row>
    <row r="3929" spans="1:6">
      <c r="A3929" t="s">
        <v>1090</v>
      </c>
      <c r="B3929" t="s">
        <v>5014</v>
      </c>
      <c r="C3929">
        <v>2.25</v>
      </c>
      <c r="D3929">
        <v>6.1000000000000004E-3</v>
      </c>
      <c r="E3929">
        <v>4.2799999999999998E-2</v>
      </c>
      <c r="F3929">
        <v>0.18559999999999999</v>
      </c>
    </row>
    <row r="3930" spans="1:6">
      <c r="A3930" t="s">
        <v>1090</v>
      </c>
      <c r="B3930" t="s">
        <v>5015</v>
      </c>
      <c r="C3930">
        <v>2.25</v>
      </c>
      <c r="D3930">
        <v>6.1000000000000004E-3</v>
      </c>
      <c r="E3930">
        <v>4.2799999999999998E-2</v>
      </c>
      <c r="F3930">
        <v>0.18559999999999999</v>
      </c>
    </row>
    <row r="3931" spans="1:6">
      <c r="A3931" t="s">
        <v>1090</v>
      </c>
      <c r="B3931" t="s">
        <v>5016</v>
      </c>
      <c r="C3931">
        <v>2.25</v>
      </c>
      <c r="D3931">
        <v>6.1000000000000004E-3</v>
      </c>
      <c r="E3931">
        <v>4.2799999999999998E-2</v>
      </c>
      <c r="F3931">
        <v>0.18559999999999999</v>
      </c>
    </row>
    <row r="3932" spans="1:6">
      <c r="A3932" t="s">
        <v>1090</v>
      </c>
      <c r="B3932" t="s">
        <v>5017</v>
      </c>
      <c r="C3932">
        <v>2.25</v>
      </c>
      <c r="D3932">
        <v>6.1000000000000004E-3</v>
      </c>
      <c r="E3932">
        <v>4.2799999999999998E-2</v>
      </c>
      <c r="F3932">
        <v>0.18559999999999999</v>
      </c>
    </row>
    <row r="3933" spans="1:6">
      <c r="A3933" t="s">
        <v>1090</v>
      </c>
      <c r="B3933" t="s">
        <v>5018</v>
      </c>
      <c r="C3933">
        <v>2.25</v>
      </c>
      <c r="D3933">
        <v>6.1000000000000004E-3</v>
      </c>
      <c r="E3933">
        <v>4.2799999999999998E-2</v>
      </c>
      <c r="F3933">
        <v>0.18559999999999999</v>
      </c>
    </row>
    <row r="3934" spans="1:6">
      <c r="A3934" t="s">
        <v>1090</v>
      </c>
      <c r="B3934" t="s">
        <v>5019</v>
      </c>
      <c r="C3934">
        <v>2.25</v>
      </c>
      <c r="D3934">
        <v>6.1000000000000004E-3</v>
      </c>
      <c r="E3934">
        <v>4.2799999999999998E-2</v>
      </c>
      <c r="F3934">
        <v>0.18559999999999999</v>
      </c>
    </row>
    <row r="3935" spans="1:6">
      <c r="A3935" t="s">
        <v>1090</v>
      </c>
      <c r="B3935" t="s">
        <v>5020</v>
      </c>
      <c r="C3935">
        <v>2.25</v>
      </c>
      <c r="D3935">
        <v>6.1000000000000004E-3</v>
      </c>
      <c r="E3935">
        <v>4.2799999999999998E-2</v>
      </c>
      <c r="F3935">
        <v>0.18559999999999999</v>
      </c>
    </row>
    <row r="3936" spans="1:6">
      <c r="A3936" t="s">
        <v>1090</v>
      </c>
      <c r="B3936" t="s">
        <v>5021</v>
      </c>
      <c r="C3936">
        <v>2.25</v>
      </c>
      <c r="D3936">
        <v>6.1000000000000004E-3</v>
      </c>
      <c r="E3936">
        <v>4.2799999999999998E-2</v>
      </c>
      <c r="F3936">
        <v>0.18559999999999999</v>
      </c>
    </row>
    <row r="3937" spans="1:6">
      <c r="A3937" t="s">
        <v>1090</v>
      </c>
      <c r="B3937" t="s">
        <v>5022</v>
      </c>
      <c r="C3937">
        <v>2.25</v>
      </c>
      <c r="D3937">
        <v>6.1000000000000004E-3</v>
      </c>
      <c r="E3937">
        <v>4.2799999999999998E-2</v>
      </c>
      <c r="F3937">
        <v>0.18559999999999999</v>
      </c>
    </row>
    <row r="3938" spans="1:6">
      <c r="A3938" t="s">
        <v>1090</v>
      </c>
      <c r="B3938" t="s">
        <v>5023</v>
      </c>
      <c r="C3938">
        <v>2.25</v>
      </c>
      <c r="D3938">
        <v>6.1000000000000004E-3</v>
      </c>
      <c r="E3938">
        <v>4.2799999999999998E-2</v>
      </c>
      <c r="F3938">
        <v>0.18559999999999999</v>
      </c>
    </row>
    <row r="3939" spans="1:6">
      <c r="A3939" t="s">
        <v>1090</v>
      </c>
      <c r="B3939" t="s">
        <v>5024</v>
      </c>
      <c r="C3939">
        <v>2.25</v>
      </c>
      <c r="D3939">
        <v>6.1000000000000004E-3</v>
      </c>
      <c r="E3939">
        <v>4.2799999999999998E-2</v>
      </c>
      <c r="F3939">
        <v>0.18559999999999999</v>
      </c>
    </row>
    <row r="3940" spans="1:6">
      <c r="A3940" t="s">
        <v>1090</v>
      </c>
      <c r="B3940" t="s">
        <v>5025</v>
      </c>
      <c r="C3940">
        <v>2.25</v>
      </c>
      <c r="D3940">
        <v>6.1000000000000004E-3</v>
      </c>
      <c r="E3940">
        <v>4.2799999999999998E-2</v>
      </c>
      <c r="F3940">
        <v>0.18559999999999999</v>
      </c>
    </row>
    <row r="3941" spans="1:6">
      <c r="A3941" t="s">
        <v>1090</v>
      </c>
      <c r="B3941" t="s">
        <v>5026</v>
      </c>
      <c r="C3941">
        <v>2.25</v>
      </c>
      <c r="D3941">
        <v>6.1000000000000004E-3</v>
      </c>
      <c r="E3941">
        <v>4.2799999999999998E-2</v>
      </c>
      <c r="F3941">
        <v>0.18559999999999999</v>
      </c>
    </row>
    <row r="3942" spans="1:6">
      <c r="A3942" t="s">
        <v>1090</v>
      </c>
      <c r="B3942" t="s">
        <v>5027</v>
      </c>
      <c r="C3942">
        <v>2.25</v>
      </c>
      <c r="D3942">
        <v>6.1000000000000004E-3</v>
      </c>
      <c r="E3942">
        <v>4.2799999999999998E-2</v>
      </c>
      <c r="F3942">
        <v>0.18559999999999999</v>
      </c>
    </row>
    <row r="3943" spans="1:6">
      <c r="A3943" t="s">
        <v>1090</v>
      </c>
      <c r="B3943" t="s">
        <v>5028</v>
      </c>
      <c r="C3943">
        <v>2.25</v>
      </c>
      <c r="D3943">
        <v>6.1000000000000004E-3</v>
      </c>
      <c r="E3943">
        <v>4.2799999999999998E-2</v>
      </c>
      <c r="F3943">
        <v>0.18559999999999999</v>
      </c>
    </row>
    <row r="3944" spans="1:6">
      <c r="A3944" t="s">
        <v>1090</v>
      </c>
      <c r="B3944" t="s">
        <v>5029</v>
      </c>
      <c r="C3944">
        <v>2.25</v>
      </c>
      <c r="D3944">
        <v>6.1000000000000004E-3</v>
      </c>
      <c r="E3944">
        <v>4.2799999999999998E-2</v>
      </c>
      <c r="F3944">
        <v>0.18559999999999999</v>
      </c>
    </row>
    <row r="3945" spans="1:6">
      <c r="A3945" t="s">
        <v>1090</v>
      </c>
      <c r="B3945" t="s">
        <v>5030</v>
      </c>
      <c r="C3945">
        <v>2.25</v>
      </c>
      <c r="D3945">
        <v>6.1000000000000004E-3</v>
      </c>
      <c r="E3945">
        <v>4.2799999999999998E-2</v>
      </c>
      <c r="F3945">
        <v>0.18559999999999999</v>
      </c>
    </row>
    <row r="3946" spans="1:6">
      <c r="A3946" t="s">
        <v>1090</v>
      </c>
      <c r="B3946" t="s">
        <v>5031</v>
      </c>
      <c r="C3946">
        <v>2.25</v>
      </c>
      <c r="D3946">
        <v>6.1000000000000004E-3</v>
      </c>
      <c r="E3946">
        <v>4.2799999999999998E-2</v>
      </c>
      <c r="F3946">
        <v>0.18559999999999999</v>
      </c>
    </row>
    <row r="3947" spans="1:6">
      <c r="A3947" t="s">
        <v>1090</v>
      </c>
      <c r="B3947" t="s">
        <v>5032</v>
      </c>
      <c r="C3947">
        <v>2.25</v>
      </c>
      <c r="D3947">
        <v>6.1000000000000004E-3</v>
      </c>
      <c r="E3947">
        <v>4.2799999999999998E-2</v>
      </c>
      <c r="F3947">
        <v>0.18559999999999999</v>
      </c>
    </row>
    <row r="3948" spans="1:6">
      <c r="A3948" t="s">
        <v>1090</v>
      </c>
      <c r="B3948" t="s">
        <v>5033</v>
      </c>
      <c r="C3948">
        <v>2.25</v>
      </c>
      <c r="D3948">
        <v>6.1000000000000004E-3</v>
      </c>
      <c r="E3948">
        <v>4.2799999999999998E-2</v>
      </c>
      <c r="F3948">
        <v>0.18559999999999999</v>
      </c>
    </row>
    <row r="3949" spans="1:6">
      <c r="A3949" t="s">
        <v>1090</v>
      </c>
      <c r="B3949" t="s">
        <v>5034</v>
      </c>
      <c r="C3949">
        <v>2.25</v>
      </c>
      <c r="D3949">
        <v>6.1000000000000004E-3</v>
      </c>
      <c r="E3949">
        <v>4.2799999999999998E-2</v>
      </c>
      <c r="F3949">
        <v>0.18559999999999999</v>
      </c>
    </row>
    <row r="3950" spans="1:6">
      <c r="A3950" t="s">
        <v>1090</v>
      </c>
      <c r="B3950" t="s">
        <v>5035</v>
      </c>
      <c r="C3950">
        <v>2.25</v>
      </c>
      <c r="D3950">
        <v>6.1000000000000004E-3</v>
      </c>
      <c r="E3950">
        <v>4.2799999999999998E-2</v>
      </c>
      <c r="F3950">
        <v>0.18559999999999999</v>
      </c>
    </row>
    <row r="3951" spans="1:6">
      <c r="A3951" t="s">
        <v>1090</v>
      </c>
      <c r="B3951" t="s">
        <v>5036</v>
      </c>
      <c r="C3951">
        <v>2.25</v>
      </c>
      <c r="D3951">
        <v>6.1000000000000004E-3</v>
      </c>
      <c r="E3951">
        <v>4.2799999999999998E-2</v>
      </c>
      <c r="F3951">
        <v>0.18559999999999999</v>
      </c>
    </row>
    <row r="3952" spans="1:6">
      <c r="A3952" t="s">
        <v>1090</v>
      </c>
      <c r="B3952" t="s">
        <v>5037</v>
      </c>
      <c r="C3952">
        <v>2.25</v>
      </c>
      <c r="D3952">
        <v>6.1000000000000004E-3</v>
      </c>
      <c r="E3952">
        <v>4.2799999999999998E-2</v>
      </c>
      <c r="F3952">
        <v>0.18559999999999999</v>
      </c>
    </row>
    <row r="3953" spans="1:6">
      <c r="A3953" t="s">
        <v>1090</v>
      </c>
      <c r="B3953" t="s">
        <v>5038</v>
      </c>
      <c r="C3953">
        <v>2.25</v>
      </c>
      <c r="D3953">
        <v>6.1000000000000004E-3</v>
      </c>
      <c r="E3953">
        <v>4.2799999999999998E-2</v>
      </c>
      <c r="F3953">
        <v>0.18559999999999999</v>
      </c>
    </row>
    <row r="3954" spans="1:6">
      <c r="A3954" t="s">
        <v>1090</v>
      </c>
      <c r="B3954" t="s">
        <v>5039</v>
      </c>
      <c r="C3954">
        <v>2.25</v>
      </c>
      <c r="D3954">
        <v>6.1000000000000004E-3</v>
      </c>
      <c r="E3954">
        <v>4.2799999999999998E-2</v>
      </c>
      <c r="F3954">
        <v>0.18559999999999999</v>
      </c>
    </row>
    <row r="3955" spans="1:6">
      <c r="A3955" t="s">
        <v>1090</v>
      </c>
      <c r="B3955" t="s">
        <v>5040</v>
      </c>
      <c r="C3955">
        <v>2.25</v>
      </c>
      <c r="D3955">
        <v>6.1000000000000004E-3</v>
      </c>
      <c r="E3955">
        <v>4.2799999999999998E-2</v>
      </c>
      <c r="F3955">
        <v>0.18559999999999999</v>
      </c>
    </row>
    <row r="3956" spans="1:6">
      <c r="A3956" t="s">
        <v>1090</v>
      </c>
      <c r="B3956" t="s">
        <v>5041</v>
      </c>
      <c r="C3956">
        <v>2.25</v>
      </c>
      <c r="D3956">
        <v>6.1000000000000004E-3</v>
      </c>
      <c r="E3956">
        <v>4.2799999999999998E-2</v>
      </c>
      <c r="F3956">
        <v>0.18559999999999999</v>
      </c>
    </row>
    <row r="3957" spans="1:6">
      <c r="A3957" t="s">
        <v>1090</v>
      </c>
      <c r="B3957" t="s">
        <v>5042</v>
      </c>
      <c r="C3957">
        <v>2.25</v>
      </c>
      <c r="D3957">
        <v>6.1000000000000004E-3</v>
      </c>
      <c r="E3957">
        <v>4.2799999999999998E-2</v>
      </c>
      <c r="F3957">
        <v>0.18559999999999999</v>
      </c>
    </row>
    <row r="3958" spans="1:6">
      <c r="A3958" t="s">
        <v>1090</v>
      </c>
      <c r="B3958" t="s">
        <v>5043</v>
      </c>
      <c r="C3958">
        <v>2.25</v>
      </c>
      <c r="D3958">
        <v>6.1000000000000004E-3</v>
      </c>
      <c r="E3958">
        <v>4.2799999999999998E-2</v>
      </c>
      <c r="F3958">
        <v>0.18559999999999999</v>
      </c>
    </row>
    <row r="3959" spans="1:6">
      <c r="A3959" t="s">
        <v>1090</v>
      </c>
      <c r="B3959" t="s">
        <v>5044</v>
      </c>
      <c r="C3959">
        <v>2.25</v>
      </c>
      <c r="D3959">
        <v>6.1000000000000004E-3</v>
      </c>
      <c r="E3959">
        <v>4.2799999999999998E-2</v>
      </c>
      <c r="F3959">
        <v>0.18559999999999999</v>
      </c>
    </row>
    <row r="3960" spans="1:6">
      <c r="A3960" t="s">
        <v>1090</v>
      </c>
      <c r="B3960" t="s">
        <v>5045</v>
      </c>
      <c r="C3960">
        <v>2.25</v>
      </c>
      <c r="D3960">
        <v>6.1000000000000004E-3</v>
      </c>
      <c r="E3960">
        <v>4.2799999999999998E-2</v>
      </c>
      <c r="F3960">
        <v>0.18559999999999999</v>
      </c>
    </row>
    <row r="3961" spans="1:6">
      <c r="A3961" t="s">
        <v>1090</v>
      </c>
      <c r="B3961" t="s">
        <v>5046</v>
      </c>
      <c r="C3961">
        <v>2.25</v>
      </c>
      <c r="D3961">
        <v>6.1000000000000004E-3</v>
      </c>
      <c r="E3961">
        <v>4.2799999999999998E-2</v>
      </c>
      <c r="F3961">
        <v>0.18559999999999999</v>
      </c>
    </row>
    <row r="3962" spans="1:6">
      <c r="A3962" t="s">
        <v>1090</v>
      </c>
      <c r="B3962" t="s">
        <v>5047</v>
      </c>
      <c r="C3962">
        <v>2.25</v>
      </c>
      <c r="D3962">
        <v>6.1000000000000004E-3</v>
      </c>
      <c r="E3962">
        <v>4.2799999999999998E-2</v>
      </c>
      <c r="F3962">
        <v>0.18559999999999999</v>
      </c>
    </row>
    <row r="3963" spans="1:6">
      <c r="A3963" t="s">
        <v>1090</v>
      </c>
      <c r="B3963" t="s">
        <v>5048</v>
      </c>
      <c r="C3963">
        <v>2.25</v>
      </c>
      <c r="D3963">
        <v>6.1000000000000004E-3</v>
      </c>
      <c r="E3963">
        <v>4.2799999999999998E-2</v>
      </c>
      <c r="F3963">
        <v>0.18559999999999999</v>
      </c>
    </row>
    <row r="3964" spans="1:6">
      <c r="A3964" t="s">
        <v>1090</v>
      </c>
      <c r="B3964" t="s">
        <v>5049</v>
      </c>
      <c r="C3964">
        <v>2.25</v>
      </c>
      <c r="D3964">
        <v>6.1000000000000004E-3</v>
      </c>
      <c r="E3964">
        <v>4.2799999999999998E-2</v>
      </c>
      <c r="F3964">
        <v>0.18559999999999999</v>
      </c>
    </row>
    <row r="3965" spans="1:6">
      <c r="A3965" t="s">
        <v>1090</v>
      </c>
      <c r="B3965" t="s">
        <v>5050</v>
      </c>
      <c r="C3965">
        <v>2.25</v>
      </c>
      <c r="D3965">
        <v>6.1000000000000004E-3</v>
      </c>
      <c r="E3965">
        <v>4.2799999999999998E-2</v>
      </c>
      <c r="F3965">
        <v>0.18559999999999999</v>
      </c>
    </row>
    <row r="3966" spans="1:6">
      <c r="A3966" t="s">
        <v>1090</v>
      </c>
      <c r="B3966" t="s">
        <v>5051</v>
      </c>
      <c r="C3966">
        <v>2.25</v>
      </c>
      <c r="D3966">
        <v>6.1000000000000004E-3</v>
      </c>
      <c r="E3966">
        <v>4.2799999999999998E-2</v>
      </c>
      <c r="F3966">
        <v>0.18559999999999999</v>
      </c>
    </row>
    <row r="3967" spans="1:6">
      <c r="A3967" t="s">
        <v>1090</v>
      </c>
      <c r="B3967" t="s">
        <v>5052</v>
      </c>
      <c r="C3967">
        <v>2.25</v>
      </c>
      <c r="D3967">
        <v>6.1000000000000004E-3</v>
      </c>
      <c r="E3967">
        <v>4.2799999999999998E-2</v>
      </c>
      <c r="F3967">
        <v>0.18559999999999999</v>
      </c>
    </row>
    <row r="3968" spans="1:6">
      <c r="A3968" t="s">
        <v>1090</v>
      </c>
      <c r="B3968" t="s">
        <v>5053</v>
      </c>
      <c r="C3968">
        <v>2.25</v>
      </c>
      <c r="D3968">
        <v>6.1000000000000004E-3</v>
      </c>
      <c r="E3968">
        <v>4.2799999999999998E-2</v>
      </c>
      <c r="F3968">
        <v>0.18559999999999999</v>
      </c>
    </row>
    <row r="3969" spans="1:6">
      <c r="A3969" t="s">
        <v>1090</v>
      </c>
      <c r="B3969" t="s">
        <v>5054</v>
      </c>
      <c r="C3969">
        <v>2.25</v>
      </c>
      <c r="D3969">
        <v>6.1000000000000004E-3</v>
      </c>
      <c r="E3969">
        <v>4.2799999999999998E-2</v>
      </c>
      <c r="F3969">
        <v>0.18559999999999999</v>
      </c>
    </row>
    <row r="3970" spans="1:6">
      <c r="A3970" t="s">
        <v>1090</v>
      </c>
      <c r="B3970" t="s">
        <v>5055</v>
      </c>
      <c r="C3970">
        <v>2.25</v>
      </c>
      <c r="D3970">
        <v>6.1000000000000004E-3</v>
      </c>
      <c r="E3970">
        <v>4.2799999999999998E-2</v>
      </c>
      <c r="F3970">
        <v>0.18559999999999999</v>
      </c>
    </row>
    <row r="3971" spans="1:6">
      <c r="A3971" t="s">
        <v>1090</v>
      </c>
      <c r="B3971" t="s">
        <v>5056</v>
      </c>
      <c r="C3971">
        <v>2.25</v>
      </c>
      <c r="D3971">
        <v>6.1000000000000004E-3</v>
      </c>
      <c r="E3971">
        <v>4.2799999999999998E-2</v>
      </c>
      <c r="F3971">
        <v>0.18559999999999999</v>
      </c>
    </row>
    <row r="3972" spans="1:6">
      <c r="A3972" t="s">
        <v>1090</v>
      </c>
      <c r="B3972" t="s">
        <v>5057</v>
      </c>
      <c r="C3972">
        <v>2.25</v>
      </c>
      <c r="D3972">
        <v>6.1000000000000004E-3</v>
      </c>
      <c r="E3972">
        <v>4.2799999999999998E-2</v>
      </c>
      <c r="F3972">
        <v>0.18559999999999999</v>
      </c>
    </row>
    <row r="3973" spans="1:6">
      <c r="A3973" t="s">
        <v>1090</v>
      </c>
      <c r="B3973" t="s">
        <v>5058</v>
      </c>
      <c r="C3973">
        <v>2.25</v>
      </c>
      <c r="D3973">
        <v>6.1000000000000004E-3</v>
      </c>
      <c r="E3973">
        <v>4.2799999999999998E-2</v>
      </c>
      <c r="F3973">
        <v>0.18559999999999999</v>
      </c>
    </row>
    <row r="3974" spans="1:6">
      <c r="A3974" t="s">
        <v>1090</v>
      </c>
      <c r="B3974" t="s">
        <v>5059</v>
      </c>
      <c r="C3974">
        <v>2.25</v>
      </c>
      <c r="D3974">
        <v>6.1000000000000004E-3</v>
      </c>
      <c r="E3974">
        <v>4.2799999999999998E-2</v>
      </c>
      <c r="F3974">
        <v>0.18559999999999999</v>
      </c>
    </row>
    <row r="3975" spans="1:6">
      <c r="A3975" t="s">
        <v>1090</v>
      </c>
      <c r="B3975" t="s">
        <v>5060</v>
      </c>
      <c r="C3975">
        <v>2.25</v>
      </c>
      <c r="D3975">
        <v>6.1000000000000004E-3</v>
      </c>
      <c r="E3975">
        <v>4.2799999999999998E-2</v>
      </c>
      <c r="F3975">
        <v>0.18559999999999999</v>
      </c>
    </row>
    <row r="3976" spans="1:6">
      <c r="A3976" t="s">
        <v>1090</v>
      </c>
      <c r="B3976" t="s">
        <v>5061</v>
      </c>
      <c r="C3976">
        <v>2.25</v>
      </c>
      <c r="D3976">
        <v>6.1000000000000004E-3</v>
      </c>
      <c r="E3976">
        <v>4.2799999999999998E-2</v>
      </c>
      <c r="F3976">
        <v>0.18559999999999999</v>
      </c>
    </row>
    <row r="3977" spans="1:6">
      <c r="A3977" t="s">
        <v>1090</v>
      </c>
      <c r="B3977" t="s">
        <v>5062</v>
      </c>
      <c r="C3977">
        <v>2.25</v>
      </c>
      <c r="D3977">
        <v>6.1000000000000004E-3</v>
      </c>
      <c r="E3977">
        <v>4.2799999999999998E-2</v>
      </c>
      <c r="F3977">
        <v>0.18559999999999999</v>
      </c>
    </row>
    <row r="3978" spans="1:6">
      <c r="A3978" t="s">
        <v>1090</v>
      </c>
      <c r="B3978" t="s">
        <v>5063</v>
      </c>
      <c r="C3978">
        <v>2.25</v>
      </c>
      <c r="D3978">
        <v>6.1000000000000004E-3</v>
      </c>
      <c r="E3978">
        <v>4.2799999999999998E-2</v>
      </c>
      <c r="F3978">
        <v>0.18559999999999999</v>
      </c>
    </row>
    <row r="3979" spans="1:6">
      <c r="A3979" t="s">
        <v>1090</v>
      </c>
      <c r="B3979" t="s">
        <v>5064</v>
      </c>
      <c r="C3979">
        <v>2.25</v>
      </c>
      <c r="D3979">
        <v>6.1000000000000004E-3</v>
      </c>
      <c r="E3979">
        <v>4.2799999999999998E-2</v>
      </c>
      <c r="F3979">
        <v>0.18559999999999999</v>
      </c>
    </row>
    <row r="3980" spans="1:6">
      <c r="A3980" t="s">
        <v>1090</v>
      </c>
      <c r="B3980" t="s">
        <v>5065</v>
      </c>
      <c r="C3980">
        <v>2.25</v>
      </c>
      <c r="D3980">
        <v>6.1000000000000004E-3</v>
      </c>
      <c r="E3980">
        <v>4.2799999999999998E-2</v>
      </c>
      <c r="F3980">
        <v>0.18559999999999999</v>
      </c>
    </row>
    <row r="3981" spans="1:6">
      <c r="A3981" t="s">
        <v>1090</v>
      </c>
      <c r="B3981" t="s">
        <v>5066</v>
      </c>
      <c r="C3981">
        <v>2.25</v>
      </c>
      <c r="D3981">
        <v>6.1000000000000004E-3</v>
      </c>
      <c r="E3981">
        <v>4.2799999999999998E-2</v>
      </c>
      <c r="F3981">
        <v>0.18559999999999999</v>
      </c>
    </row>
    <row r="3982" spans="1:6">
      <c r="A3982" t="s">
        <v>1090</v>
      </c>
      <c r="B3982" t="s">
        <v>5067</v>
      </c>
      <c r="C3982">
        <v>2.25</v>
      </c>
      <c r="D3982">
        <v>6.1000000000000004E-3</v>
      </c>
      <c r="E3982">
        <v>4.2799999999999998E-2</v>
      </c>
      <c r="F3982">
        <v>0.18559999999999999</v>
      </c>
    </row>
    <row r="3983" spans="1:6">
      <c r="A3983" t="s">
        <v>1090</v>
      </c>
      <c r="B3983" t="s">
        <v>5068</v>
      </c>
      <c r="C3983">
        <v>2.25</v>
      </c>
      <c r="D3983">
        <v>6.1000000000000004E-3</v>
      </c>
      <c r="E3983">
        <v>4.2799999999999998E-2</v>
      </c>
      <c r="F3983">
        <v>0.18559999999999999</v>
      </c>
    </row>
    <row r="3984" spans="1:6">
      <c r="A3984" t="s">
        <v>1090</v>
      </c>
      <c r="B3984" t="s">
        <v>5069</v>
      </c>
      <c r="C3984">
        <v>2.25</v>
      </c>
      <c r="D3984">
        <v>6.1000000000000004E-3</v>
      </c>
      <c r="E3984">
        <v>4.2799999999999998E-2</v>
      </c>
      <c r="F3984">
        <v>0.18559999999999999</v>
      </c>
    </row>
    <row r="3985" spans="1:6">
      <c r="A3985" t="s">
        <v>1090</v>
      </c>
      <c r="B3985" t="s">
        <v>5070</v>
      </c>
      <c r="C3985">
        <v>2.25</v>
      </c>
      <c r="D3985">
        <v>6.1000000000000004E-3</v>
      </c>
      <c r="E3985">
        <v>4.2799999999999998E-2</v>
      </c>
      <c r="F3985">
        <v>0.18559999999999999</v>
      </c>
    </row>
    <row r="3986" spans="1:6">
      <c r="A3986" t="s">
        <v>1090</v>
      </c>
      <c r="B3986" t="s">
        <v>5071</v>
      </c>
      <c r="C3986">
        <v>2.25</v>
      </c>
      <c r="D3986">
        <v>6.1000000000000004E-3</v>
      </c>
      <c r="E3986">
        <v>4.2799999999999998E-2</v>
      </c>
      <c r="F3986">
        <v>0.18559999999999999</v>
      </c>
    </row>
    <row r="3987" spans="1:6">
      <c r="A3987" t="s">
        <v>1090</v>
      </c>
      <c r="B3987" t="s">
        <v>5072</v>
      </c>
      <c r="C3987">
        <v>2.25</v>
      </c>
      <c r="D3987">
        <v>6.1000000000000004E-3</v>
      </c>
      <c r="E3987">
        <v>4.2799999999999998E-2</v>
      </c>
      <c r="F3987">
        <v>0.18559999999999999</v>
      </c>
    </row>
    <row r="3988" spans="1:6">
      <c r="A3988" t="s">
        <v>1090</v>
      </c>
      <c r="B3988" t="s">
        <v>5073</v>
      </c>
      <c r="C3988">
        <v>2.25</v>
      </c>
      <c r="D3988">
        <v>6.1000000000000004E-3</v>
      </c>
      <c r="E3988">
        <v>4.2799999999999998E-2</v>
      </c>
      <c r="F3988">
        <v>0.18559999999999999</v>
      </c>
    </row>
    <row r="3989" spans="1:6">
      <c r="A3989" t="s">
        <v>1090</v>
      </c>
      <c r="B3989" t="s">
        <v>5074</v>
      </c>
      <c r="C3989">
        <v>2.25</v>
      </c>
      <c r="D3989">
        <v>6.1000000000000004E-3</v>
      </c>
      <c r="E3989">
        <v>4.2799999999999998E-2</v>
      </c>
      <c r="F3989">
        <v>0.18559999999999999</v>
      </c>
    </row>
    <row r="3990" spans="1:6">
      <c r="A3990" t="s">
        <v>1090</v>
      </c>
      <c r="B3990" t="s">
        <v>5075</v>
      </c>
      <c r="C3990">
        <v>2.25</v>
      </c>
      <c r="D3990">
        <v>6.1000000000000004E-3</v>
      </c>
      <c r="E3990">
        <v>4.2799999999999998E-2</v>
      </c>
      <c r="F3990">
        <v>0.18559999999999999</v>
      </c>
    </row>
    <row r="3991" spans="1:6">
      <c r="A3991" t="s">
        <v>1090</v>
      </c>
      <c r="B3991" t="s">
        <v>5076</v>
      </c>
      <c r="C3991">
        <v>2.25</v>
      </c>
      <c r="D3991">
        <v>6.1000000000000004E-3</v>
      </c>
      <c r="E3991">
        <v>4.2799999999999998E-2</v>
      </c>
      <c r="F3991">
        <v>0.18559999999999999</v>
      </c>
    </row>
    <row r="3992" spans="1:6">
      <c r="A3992" t="s">
        <v>1090</v>
      </c>
      <c r="B3992" t="s">
        <v>5077</v>
      </c>
      <c r="C3992">
        <v>2.25</v>
      </c>
      <c r="D3992">
        <v>6.1000000000000004E-3</v>
      </c>
      <c r="E3992">
        <v>4.2799999999999998E-2</v>
      </c>
      <c r="F3992">
        <v>0.18559999999999999</v>
      </c>
    </row>
    <row r="3993" spans="1:6">
      <c r="A3993" t="s">
        <v>1090</v>
      </c>
      <c r="B3993" t="s">
        <v>5078</v>
      </c>
      <c r="C3993">
        <v>2.25</v>
      </c>
      <c r="D3993">
        <v>6.1000000000000004E-3</v>
      </c>
      <c r="E3993">
        <v>4.2799999999999998E-2</v>
      </c>
      <c r="F3993">
        <v>0.18559999999999999</v>
      </c>
    </row>
    <row r="3994" spans="1:6">
      <c r="A3994" t="s">
        <v>1090</v>
      </c>
      <c r="B3994" t="s">
        <v>5079</v>
      </c>
      <c r="C3994">
        <v>2.25</v>
      </c>
      <c r="D3994">
        <v>6.1000000000000004E-3</v>
      </c>
      <c r="E3994">
        <v>4.2799999999999998E-2</v>
      </c>
      <c r="F3994">
        <v>0.18559999999999999</v>
      </c>
    </row>
    <row r="3995" spans="1:6">
      <c r="A3995" t="s">
        <v>1090</v>
      </c>
      <c r="B3995" t="s">
        <v>5080</v>
      </c>
      <c r="C3995">
        <v>2.25</v>
      </c>
      <c r="D3995">
        <v>6.1000000000000004E-3</v>
      </c>
      <c r="E3995">
        <v>4.2799999999999998E-2</v>
      </c>
      <c r="F3995">
        <v>0.18559999999999999</v>
      </c>
    </row>
    <row r="3996" spans="1:6">
      <c r="A3996" t="s">
        <v>1090</v>
      </c>
      <c r="B3996" t="s">
        <v>5081</v>
      </c>
      <c r="C3996">
        <v>2.25</v>
      </c>
      <c r="D3996">
        <v>6.1000000000000004E-3</v>
      </c>
      <c r="E3996">
        <v>4.2799999999999998E-2</v>
      </c>
      <c r="F3996">
        <v>0.18559999999999999</v>
      </c>
    </row>
    <row r="3997" spans="1:6">
      <c r="A3997" t="s">
        <v>1090</v>
      </c>
      <c r="B3997" t="s">
        <v>5082</v>
      </c>
      <c r="C3997">
        <v>2.25</v>
      </c>
      <c r="D3997">
        <v>6.1000000000000004E-3</v>
      </c>
      <c r="E3997">
        <v>4.2799999999999998E-2</v>
      </c>
      <c r="F3997">
        <v>0.18559999999999999</v>
      </c>
    </row>
    <row r="3998" spans="1:6">
      <c r="A3998" t="s">
        <v>1090</v>
      </c>
      <c r="B3998" t="s">
        <v>5083</v>
      </c>
      <c r="C3998">
        <v>2.25</v>
      </c>
      <c r="D3998">
        <v>6.1000000000000004E-3</v>
      </c>
      <c r="E3998">
        <v>4.2799999999999998E-2</v>
      </c>
      <c r="F3998">
        <v>0.18559999999999999</v>
      </c>
    </row>
    <row r="3999" spans="1:6">
      <c r="A3999" t="s">
        <v>1090</v>
      </c>
      <c r="B3999" t="s">
        <v>5084</v>
      </c>
      <c r="C3999">
        <v>2.25</v>
      </c>
      <c r="D3999">
        <v>6.1000000000000004E-3</v>
      </c>
      <c r="E3999">
        <v>4.2799999999999998E-2</v>
      </c>
      <c r="F3999">
        <v>0.18559999999999999</v>
      </c>
    </row>
    <row r="4000" spans="1:6">
      <c r="A4000" t="s">
        <v>1090</v>
      </c>
      <c r="B4000" t="s">
        <v>5085</v>
      </c>
      <c r="C4000">
        <v>2.25</v>
      </c>
      <c r="D4000">
        <v>6.1000000000000004E-3</v>
      </c>
      <c r="E4000">
        <v>4.2799999999999998E-2</v>
      </c>
      <c r="F4000">
        <v>0.18559999999999999</v>
      </c>
    </row>
    <row r="4001" spans="1:6">
      <c r="A4001" t="s">
        <v>1090</v>
      </c>
      <c r="B4001" t="s">
        <v>5086</v>
      </c>
      <c r="C4001">
        <v>2.25</v>
      </c>
      <c r="D4001">
        <v>6.1000000000000004E-3</v>
      </c>
      <c r="E4001">
        <v>4.2799999999999998E-2</v>
      </c>
      <c r="F4001">
        <v>0.18559999999999999</v>
      </c>
    </row>
    <row r="4002" spans="1:6">
      <c r="A4002" t="s">
        <v>1090</v>
      </c>
      <c r="B4002" t="s">
        <v>5087</v>
      </c>
      <c r="C4002">
        <v>2.25</v>
      </c>
      <c r="D4002">
        <v>6.1000000000000004E-3</v>
      </c>
      <c r="E4002">
        <v>4.2799999999999998E-2</v>
      </c>
      <c r="F4002">
        <v>0.18559999999999999</v>
      </c>
    </row>
    <row r="4003" spans="1:6">
      <c r="A4003" t="s">
        <v>1090</v>
      </c>
      <c r="B4003" t="s">
        <v>5088</v>
      </c>
      <c r="C4003">
        <v>2.25</v>
      </c>
      <c r="D4003">
        <v>6.1000000000000004E-3</v>
      </c>
      <c r="E4003">
        <v>4.2799999999999998E-2</v>
      </c>
      <c r="F4003">
        <v>0.18559999999999999</v>
      </c>
    </row>
    <row r="4004" spans="1:6">
      <c r="A4004" t="s">
        <v>1090</v>
      </c>
      <c r="B4004" t="s">
        <v>5089</v>
      </c>
      <c r="C4004">
        <v>2.25</v>
      </c>
      <c r="D4004">
        <v>6.1000000000000004E-3</v>
      </c>
      <c r="E4004">
        <v>4.2799999999999998E-2</v>
      </c>
      <c r="F4004">
        <v>0.18559999999999999</v>
      </c>
    </row>
    <row r="4005" spans="1:6">
      <c r="A4005" t="s">
        <v>1090</v>
      </c>
      <c r="B4005" t="s">
        <v>5090</v>
      </c>
      <c r="C4005">
        <v>2.25</v>
      </c>
      <c r="D4005">
        <v>6.1000000000000004E-3</v>
      </c>
      <c r="E4005">
        <v>4.2799999999999998E-2</v>
      </c>
      <c r="F4005">
        <v>0.18559999999999999</v>
      </c>
    </row>
    <row r="4006" spans="1:6">
      <c r="A4006" t="s">
        <v>1090</v>
      </c>
      <c r="B4006" t="s">
        <v>5091</v>
      </c>
      <c r="C4006">
        <v>2.25</v>
      </c>
      <c r="D4006">
        <v>6.1000000000000004E-3</v>
      </c>
      <c r="E4006">
        <v>4.2799999999999998E-2</v>
      </c>
      <c r="F4006">
        <v>0.18559999999999999</v>
      </c>
    </row>
    <row r="4007" spans="1:6">
      <c r="A4007" t="s">
        <v>1090</v>
      </c>
      <c r="B4007" t="s">
        <v>5092</v>
      </c>
      <c r="C4007">
        <v>2.25</v>
      </c>
      <c r="D4007">
        <v>6.1000000000000004E-3</v>
      </c>
      <c r="E4007">
        <v>4.2799999999999998E-2</v>
      </c>
      <c r="F4007">
        <v>0.18559999999999999</v>
      </c>
    </row>
    <row r="4008" spans="1:6">
      <c r="A4008" t="s">
        <v>1090</v>
      </c>
      <c r="B4008" t="s">
        <v>5093</v>
      </c>
      <c r="C4008">
        <v>2.25</v>
      </c>
      <c r="D4008">
        <v>6.1000000000000004E-3</v>
      </c>
      <c r="E4008">
        <v>4.2799999999999998E-2</v>
      </c>
      <c r="F4008">
        <v>0.18559999999999999</v>
      </c>
    </row>
    <row r="4009" spans="1:6">
      <c r="A4009" t="s">
        <v>1090</v>
      </c>
      <c r="B4009" t="s">
        <v>5094</v>
      </c>
      <c r="C4009">
        <v>2.25</v>
      </c>
      <c r="D4009">
        <v>6.1000000000000004E-3</v>
      </c>
      <c r="E4009">
        <v>4.2799999999999998E-2</v>
      </c>
      <c r="F4009">
        <v>0.18559999999999999</v>
      </c>
    </row>
    <row r="4010" spans="1:6">
      <c r="A4010" t="s">
        <v>1090</v>
      </c>
      <c r="B4010" t="s">
        <v>5095</v>
      </c>
      <c r="C4010">
        <v>2.25</v>
      </c>
      <c r="D4010">
        <v>6.1000000000000004E-3</v>
      </c>
      <c r="E4010">
        <v>4.2799999999999998E-2</v>
      </c>
      <c r="F4010">
        <v>0.18559999999999999</v>
      </c>
    </row>
    <row r="4011" spans="1:6">
      <c r="A4011" t="s">
        <v>1090</v>
      </c>
      <c r="B4011" t="s">
        <v>5096</v>
      </c>
      <c r="C4011">
        <v>2.25</v>
      </c>
      <c r="D4011">
        <v>6.1000000000000004E-3</v>
      </c>
      <c r="E4011">
        <v>4.2799999999999998E-2</v>
      </c>
      <c r="F4011">
        <v>0.18559999999999999</v>
      </c>
    </row>
    <row r="4012" spans="1:6">
      <c r="A4012" t="s">
        <v>1090</v>
      </c>
      <c r="B4012" t="s">
        <v>5097</v>
      </c>
      <c r="C4012">
        <v>2.25</v>
      </c>
      <c r="D4012">
        <v>6.1000000000000004E-3</v>
      </c>
      <c r="E4012">
        <v>4.2799999999999998E-2</v>
      </c>
      <c r="F4012">
        <v>0.18559999999999999</v>
      </c>
    </row>
    <row r="4013" spans="1:6">
      <c r="A4013" t="s">
        <v>1090</v>
      </c>
      <c r="B4013" t="s">
        <v>5098</v>
      </c>
      <c r="C4013">
        <v>2.25</v>
      </c>
      <c r="D4013">
        <v>6.1000000000000004E-3</v>
      </c>
      <c r="E4013">
        <v>4.2799999999999998E-2</v>
      </c>
      <c r="F4013">
        <v>0.18559999999999999</v>
      </c>
    </row>
    <row r="4014" spans="1:6">
      <c r="A4014" t="s">
        <v>1090</v>
      </c>
      <c r="B4014" t="s">
        <v>5099</v>
      </c>
      <c r="C4014">
        <v>2.25</v>
      </c>
      <c r="D4014">
        <v>6.1000000000000004E-3</v>
      </c>
      <c r="E4014">
        <v>4.2799999999999998E-2</v>
      </c>
      <c r="F4014">
        <v>0.18559999999999999</v>
      </c>
    </row>
    <row r="4015" spans="1:6">
      <c r="A4015" t="s">
        <v>1090</v>
      </c>
      <c r="B4015" t="s">
        <v>5100</v>
      </c>
      <c r="C4015">
        <v>2.25</v>
      </c>
      <c r="D4015">
        <v>6.1000000000000004E-3</v>
      </c>
      <c r="E4015">
        <v>4.2799999999999998E-2</v>
      </c>
      <c r="F4015">
        <v>0.18559999999999999</v>
      </c>
    </row>
    <row r="4016" spans="1:6">
      <c r="A4016" t="s">
        <v>1090</v>
      </c>
      <c r="B4016" t="s">
        <v>5101</v>
      </c>
      <c r="C4016">
        <v>2.25</v>
      </c>
      <c r="D4016">
        <v>6.1000000000000004E-3</v>
      </c>
      <c r="E4016">
        <v>4.2799999999999998E-2</v>
      </c>
      <c r="F4016">
        <v>0.18559999999999999</v>
      </c>
    </row>
    <row r="4017" spans="1:6">
      <c r="A4017" t="s">
        <v>1090</v>
      </c>
      <c r="B4017" t="s">
        <v>5102</v>
      </c>
      <c r="C4017">
        <v>2.25</v>
      </c>
      <c r="D4017">
        <v>6.1000000000000004E-3</v>
      </c>
      <c r="E4017">
        <v>4.2799999999999998E-2</v>
      </c>
      <c r="F4017">
        <v>0.18559999999999999</v>
      </c>
    </row>
    <row r="4018" spans="1:6">
      <c r="A4018" t="s">
        <v>1090</v>
      </c>
      <c r="B4018" t="s">
        <v>5103</v>
      </c>
      <c r="C4018">
        <v>2.25</v>
      </c>
      <c r="D4018">
        <v>6.1000000000000004E-3</v>
      </c>
      <c r="E4018">
        <v>4.2799999999999998E-2</v>
      </c>
      <c r="F4018">
        <v>0.18559999999999999</v>
      </c>
    </row>
    <row r="4019" spans="1:6">
      <c r="A4019" t="s">
        <v>1090</v>
      </c>
      <c r="B4019" t="s">
        <v>5104</v>
      </c>
      <c r="C4019">
        <v>2.25</v>
      </c>
      <c r="D4019">
        <v>6.1000000000000004E-3</v>
      </c>
      <c r="E4019">
        <v>4.2799999999999998E-2</v>
      </c>
      <c r="F4019">
        <v>0.18559999999999999</v>
      </c>
    </row>
    <row r="4020" spans="1:6">
      <c r="A4020" t="s">
        <v>1090</v>
      </c>
      <c r="B4020" t="s">
        <v>5105</v>
      </c>
      <c r="C4020">
        <v>2.25</v>
      </c>
      <c r="D4020">
        <v>6.1000000000000004E-3</v>
      </c>
      <c r="E4020">
        <v>4.2799999999999998E-2</v>
      </c>
      <c r="F4020">
        <v>0.18559999999999999</v>
      </c>
    </row>
    <row r="4021" spans="1:6">
      <c r="A4021" t="s">
        <v>1090</v>
      </c>
      <c r="B4021" t="s">
        <v>5106</v>
      </c>
      <c r="C4021">
        <v>2.25</v>
      </c>
      <c r="D4021">
        <v>6.1000000000000004E-3</v>
      </c>
      <c r="E4021">
        <v>4.2799999999999998E-2</v>
      </c>
      <c r="F4021">
        <v>0.18559999999999999</v>
      </c>
    </row>
    <row r="4022" spans="1:6">
      <c r="A4022" t="s">
        <v>1090</v>
      </c>
      <c r="B4022" t="s">
        <v>5107</v>
      </c>
      <c r="C4022">
        <v>2.25</v>
      </c>
      <c r="D4022">
        <v>6.1000000000000004E-3</v>
      </c>
      <c r="E4022">
        <v>4.2799999999999998E-2</v>
      </c>
      <c r="F4022">
        <v>0.18559999999999999</v>
      </c>
    </row>
    <row r="4023" spans="1:6">
      <c r="A4023" t="s">
        <v>1090</v>
      </c>
      <c r="B4023" t="s">
        <v>5108</v>
      </c>
      <c r="C4023">
        <v>2.25</v>
      </c>
      <c r="D4023">
        <v>6.1000000000000004E-3</v>
      </c>
      <c r="E4023">
        <v>4.2799999999999998E-2</v>
      </c>
      <c r="F4023">
        <v>0.18559999999999999</v>
      </c>
    </row>
    <row r="4024" spans="1:6">
      <c r="A4024" t="s">
        <v>1090</v>
      </c>
      <c r="B4024" t="s">
        <v>5109</v>
      </c>
      <c r="C4024">
        <v>2.25</v>
      </c>
      <c r="D4024">
        <v>6.1000000000000004E-3</v>
      </c>
      <c r="E4024">
        <v>4.2799999999999998E-2</v>
      </c>
      <c r="F4024">
        <v>0.18559999999999999</v>
      </c>
    </row>
    <row r="4025" spans="1:6">
      <c r="A4025" t="s">
        <v>1090</v>
      </c>
      <c r="B4025" t="s">
        <v>5110</v>
      </c>
      <c r="C4025">
        <v>2.25</v>
      </c>
      <c r="D4025">
        <v>6.1000000000000004E-3</v>
      </c>
      <c r="E4025">
        <v>4.2799999999999998E-2</v>
      </c>
      <c r="F4025">
        <v>0.18559999999999999</v>
      </c>
    </row>
    <row r="4026" spans="1:6">
      <c r="A4026" t="s">
        <v>1090</v>
      </c>
      <c r="B4026" t="s">
        <v>5111</v>
      </c>
      <c r="C4026">
        <v>2.25</v>
      </c>
      <c r="D4026">
        <v>6.1000000000000004E-3</v>
      </c>
      <c r="E4026">
        <v>4.2799999999999998E-2</v>
      </c>
      <c r="F4026">
        <v>0.18559999999999999</v>
      </c>
    </row>
    <row r="4027" spans="1:6">
      <c r="A4027" t="s">
        <v>1090</v>
      </c>
      <c r="B4027" t="s">
        <v>5112</v>
      </c>
      <c r="C4027">
        <v>2.25</v>
      </c>
      <c r="D4027">
        <v>6.1000000000000004E-3</v>
      </c>
      <c r="E4027">
        <v>4.2799999999999998E-2</v>
      </c>
      <c r="F4027">
        <v>0.18559999999999999</v>
      </c>
    </row>
    <row r="4028" spans="1:6">
      <c r="A4028" t="s">
        <v>1090</v>
      </c>
      <c r="B4028" t="s">
        <v>5113</v>
      </c>
      <c r="C4028">
        <v>2.25</v>
      </c>
      <c r="D4028">
        <v>6.1000000000000004E-3</v>
      </c>
      <c r="E4028">
        <v>4.2799999999999998E-2</v>
      </c>
      <c r="F4028">
        <v>0.18559999999999999</v>
      </c>
    </row>
    <row r="4029" spans="1:6">
      <c r="A4029" t="s">
        <v>1090</v>
      </c>
      <c r="B4029" t="s">
        <v>5114</v>
      </c>
      <c r="C4029">
        <v>2.25</v>
      </c>
      <c r="D4029">
        <v>6.1000000000000004E-3</v>
      </c>
      <c r="E4029">
        <v>4.2799999999999998E-2</v>
      </c>
      <c r="F4029">
        <v>0.18559999999999999</v>
      </c>
    </row>
    <row r="4030" spans="1:6">
      <c r="A4030" t="s">
        <v>1090</v>
      </c>
      <c r="B4030" t="s">
        <v>5115</v>
      </c>
      <c r="C4030">
        <v>2.25</v>
      </c>
      <c r="D4030">
        <v>6.1000000000000004E-3</v>
      </c>
      <c r="E4030">
        <v>4.2799999999999998E-2</v>
      </c>
      <c r="F4030">
        <v>0.18559999999999999</v>
      </c>
    </row>
    <row r="4031" spans="1:6">
      <c r="A4031" t="s">
        <v>1090</v>
      </c>
      <c r="B4031" t="s">
        <v>5116</v>
      </c>
      <c r="C4031">
        <v>2.25</v>
      </c>
      <c r="D4031">
        <v>6.1000000000000004E-3</v>
      </c>
      <c r="E4031">
        <v>4.2799999999999998E-2</v>
      </c>
      <c r="F4031">
        <v>0.18559999999999999</v>
      </c>
    </row>
    <row r="4032" spans="1:6">
      <c r="A4032" t="s">
        <v>1090</v>
      </c>
      <c r="B4032" t="s">
        <v>5117</v>
      </c>
      <c r="C4032">
        <v>2.25</v>
      </c>
      <c r="D4032">
        <v>6.1000000000000004E-3</v>
      </c>
      <c r="E4032">
        <v>4.2799999999999998E-2</v>
      </c>
      <c r="F4032">
        <v>0.18559999999999999</v>
      </c>
    </row>
    <row r="4033" spans="1:6">
      <c r="A4033" t="s">
        <v>1090</v>
      </c>
      <c r="B4033" t="s">
        <v>5118</v>
      </c>
      <c r="C4033">
        <v>2.25</v>
      </c>
      <c r="D4033">
        <v>6.1000000000000004E-3</v>
      </c>
      <c r="E4033">
        <v>4.2799999999999998E-2</v>
      </c>
      <c r="F4033">
        <v>0.18559999999999999</v>
      </c>
    </row>
    <row r="4034" spans="1:6">
      <c r="A4034" t="s">
        <v>1090</v>
      </c>
      <c r="B4034" t="s">
        <v>5119</v>
      </c>
      <c r="C4034">
        <v>2.25</v>
      </c>
      <c r="D4034">
        <v>6.1000000000000004E-3</v>
      </c>
      <c r="E4034">
        <v>4.2799999999999998E-2</v>
      </c>
      <c r="F4034">
        <v>0.18559999999999999</v>
      </c>
    </row>
    <row r="4035" spans="1:6">
      <c r="A4035" t="s">
        <v>1090</v>
      </c>
      <c r="B4035" t="s">
        <v>5120</v>
      </c>
      <c r="C4035">
        <v>2.25</v>
      </c>
      <c r="D4035">
        <v>6.1000000000000004E-3</v>
      </c>
      <c r="E4035">
        <v>4.2799999999999998E-2</v>
      </c>
      <c r="F4035">
        <v>0.18559999999999999</v>
      </c>
    </row>
    <row r="4036" spans="1:6">
      <c r="A4036" t="s">
        <v>1090</v>
      </c>
      <c r="B4036" t="s">
        <v>5121</v>
      </c>
      <c r="C4036">
        <v>2.25</v>
      </c>
      <c r="D4036">
        <v>6.1000000000000004E-3</v>
      </c>
      <c r="E4036">
        <v>4.2799999999999998E-2</v>
      </c>
      <c r="F4036">
        <v>0.18559999999999999</v>
      </c>
    </row>
    <row r="4037" spans="1:6">
      <c r="A4037" t="s">
        <v>1090</v>
      </c>
      <c r="B4037" t="s">
        <v>5122</v>
      </c>
      <c r="C4037">
        <v>2.25</v>
      </c>
      <c r="D4037">
        <v>6.1000000000000004E-3</v>
      </c>
      <c r="E4037">
        <v>4.2799999999999998E-2</v>
      </c>
      <c r="F4037">
        <v>0.18559999999999999</v>
      </c>
    </row>
    <row r="4038" spans="1:6">
      <c r="A4038" t="s">
        <v>1090</v>
      </c>
      <c r="B4038" t="s">
        <v>5123</v>
      </c>
      <c r="C4038">
        <v>2.25</v>
      </c>
      <c r="D4038">
        <v>6.1000000000000004E-3</v>
      </c>
      <c r="E4038">
        <v>4.2799999999999998E-2</v>
      </c>
      <c r="F4038">
        <v>0.18559999999999999</v>
      </c>
    </row>
    <row r="4039" spans="1:6">
      <c r="A4039" t="s">
        <v>1090</v>
      </c>
      <c r="B4039" t="s">
        <v>5124</v>
      </c>
      <c r="C4039">
        <v>2.25</v>
      </c>
      <c r="D4039">
        <v>6.1000000000000004E-3</v>
      </c>
      <c r="E4039">
        <v>4.2799999999999998E-2</v>
      </c>
      <c r="F4039">
        <v>0.18559999999999999</v>
      </c>
    </row>
    <row r="4040" spans="1:6">
      <c r="A4040" t="s">
        <v>1090</v>
      </c>
      <c r="B4040" t="s">
        <v>5125</v>
      </c>
      <c r="C4040">
        <v>2.25</v>
      </c>
      <c r="D4040">
        <v>6.1000000000000004E-3</v>
      </c>
      <c r="E4040">
        <v>4.2799999999999998E-2</v>
      </c>
      <c r="F4040">
        <v>0.18559999999999999</v>
      </c>
    </row>
    <row r="4041" spans="1:6">
      <c r="A4041" t="s">
        <v>1090</v>
      </c>
      <c r="B4041" t="s">
        <v>5126</v>
      </c>
      <c r="C4041">
        <v>2.25</v>
      </c>
      <c r="D4041">
        <v>6.1000000000000004E-3</v>
      </c>
      <c r="E4041">
        <v>4.2799999999999998E-2</v>
      </c>
      <c r="F4041">
        <v>0.18559999999999999</v>
      </c>
    </row>
    <row r="4042" spans="1:6">
      <c r="A4042" t="s">
        <v>1090</v>
      </c>
      <c r="B4042" t="s">
        <v>5127</v>
      </c>
      <c r="C4042">
        <v>2.25</v>
      </c>
      <c r="D4042">
        <v>6.1000000000000004E-3</v>
      </c>
      <c r="E4042">
        <v>4.2799999999999998E-2</v>
      </c>
      <c r="F4042">
        <v>0.18559999999999999</v>
      </c>
    </row>
    <row r="4043" spans="1:6">
      <c r="A4043" t="s">
        <v>1090</v>
      </c>
      <c r="B4043" t="s">
        <v>5128</v>
      </c>
      <c r="C4043">
        <v>2.25</v>
      </c>
      <c r="D4043">
        <v>6.1000000000000004E-3</v>
      </c>
      <c r="E4043">
        <v>4.2799999999999998E-2</v>
      </c>
      <c r="F4043">
        <v>0.18559999999999999</v>
      </c>
    </row>
    <row r="4044" spans="1:6">
      <c r="A4044" t="s">
        <v>1090</v>
      </c>
      <c r="B4044" t="s">
        <v>5129</v>
      </c>
      <c r="C4044">
        <v>2.25</v>
      </c>
      <c r="D4044">
        <v>6.1000000000000004E-3</v>
      </c>
      <c r="E4044">
        <v>4.2799999999999998E-2</v>
      </c>
      <c r="F4044">
        <v>0.18559999999999999</v>
      </c>
    </row>
    <row r="4045" spans="1:6">
      <c r="A4045" t="s">
        <v>1090</v>
      </c>
      <c r="B4045" t="s">
        <v>5130</v>
      </c>
      <c r="C4045">
        <v>2.25</v>
      </c>
      <c r="D4045">
        <v>6.1000000000000004E-3</v>
      </c>
      <c r="E4045">
        <v>4.2799999999999998E-2</v>
      </c>
      <c r="F4045">
        <v>0.18559999999999999</v>
      </c>
    </row>
    <row r="4046" spans="1:6">
      <c r="A4046" t="s">
        <v>1090</v>
      </c>
      <c r="B4046" t="s">
        <v>5131</v>
      </c>
      <c r="C4046">
        <v>2.25</v>
      </c>
      <c r="D4046">
        <v>6.1000000000000004E-3</v>
      </c>
      <c r="E4046">
        <v>4.2799999999999998E-2</v>
      </c>
      <c r="F4046">
        <v>0.18559999999999999</v>
      </c>
    </row>
    <row r="4047" spans="1:6">
      <c r="A4047" t="s">
        <v>1090</v>
      </c>
      <c r="B4047" t="s">
        <v>5132</v>
      </c>
      <c r="C4047">
        <v>2.25</v>
      </c>
      <c r="D4047">
        <v>6.1000000000000004E-3</v>
      </c>
      <c r="E4047">
        <v>4.2799999999999998E-2</v>
      </c>
      <c r="F4047">
        <v>0.18559999999999999</v>
      </c>
    </row>
    <row r="4048" spans="1:6">
      <c r="A4048" t="s">
        <v>1090</v>
      </c>
      <c r="B4048" t="s">
        <v>5133</v>
      </c>
      <c r="C4048">
        <v>2.25</v>
      </c>
      <c r="D4048">
        <v>6.1000000000000004E-3</v>
      </c>
      <c r="E4048">
        <v>4.2799999999999998E-2</v>
      </c>
      <c r="F4048">
        <v>0.18559999999999999</v>
      </c>
    </row>
    <row r="4049" spans="1:6">
      <c r="A4049" t="s">
        <v>1090</v>
      </c>
      <c r="B4049" t="s">
        <v>5134</v>
      </c>
      <c r="C4049">
        <v>2.25</v>
      </c>
      <c r="D4049">
        <v>6.1000000000000004E-3</v>
      </c>
      <c r="E4049">
        <v>4.2799999999999998E-2</v>
      </c>
      <c r="F4049">
        <v>0.18559999999999999</v>
      </c>
    </row>
    <row r="4050" spans="1:6">
      <c r="A4050" t="s">
        <v>1090</v>
      </c>
      <c r="B4050" t="s">
        <v>5135</v>
      </c>
      <c r="C4050">
        <v>2.25</v>
      </c>
      <c r="D4050">
        <v>6.1000000000000004E-3</v>
      </c>
      <c r="E4050">
        <v>4.2799999999999998E-2</v>
      </c>
      <c r="F4050">
        <v>0.18559999999999999</v>
      </c>
    </row>
    <row r="4051" spans="1:6">
      <c r="A4051" t="s">
        <v>1090</v>
      </c>
      <c r="B4051" t="s">
        <v>5136</v>
      </c>
      <c r="C4051">
        <v>2.25</v>
      </c>
      <c r="D4051">
        <v>6.1000000000000004E-3</v>
      </c>
      <c r="E4051">
        <v>4.2799999999999998E-2</v>
      </c>
      <c r="F4051">
        <v>0.18559999999999999</v>
      </c>
    </row>
    <row r="4052" spans="1:6">
      <c r="A4052" t="s">
        <v>1090</v>
      </c>
      <c r="B4052" t="s">
        <v>5137</v>
      </c>
      <c r="C4052">
        <v>2.25</v>
      </c>
      <c r="D4052">
        <v>6.1000000000000004E-3</v>
      </c>
      <c r="E4052">
        <v>4.2799999999999998E-2</v>
      </c>
      <c r="F4052">
        <v>0.18559999999999999</v>
      </c>
    </row>
    <row r="4053" spans="1:6">
      <c r="A4053" t="s">
        <v>1090</v>
      </c>
      <c r="B4053" t="s">
        <v>5138</v>
      </c>
      <c r="C4053">
        <v>2.25</v>
      </c>
      <c r="D4053">
        <v>6.1000000000000004E-3</v>
      </c>
      <c r="E4053">
        <v>4.2799999999999998E-2</v>
      </c>
      <c r="F4053">
        <v>0.18559999999999999</v>
      </c>
    </row>
    <row r="4054" spans="1:6">
      <c r="A4054" t="s">
        <v>1090</v>
      </c>
      <c r="B4054" t="s">
        <v>5139</v>
      </c>
      <c r="C4054">
        <v>2.25</v>
      </c>
      <c r="D4054">
        <v>6.1000000000000004E-3</v>
      </c>
      <c r="E4054">
        <v>4.2799999999999998E-2</v>
      </c>
      <c r="F4054">
        <v>0.18559999999999999</v>
      </c>
    </row>
    <row r="4055" spans="1:6">
      <c r="A4055" t="s">
        <v>1090</v>
      </c>
      <c r="B4055" t="s">
        <v>5140</v>
      </c>
      <c r="C4055">
        <v>2.25</v>
      </c>
      <c r="D4055">
        <v>6.1000000000000004E-3</v>
      </c>
      <c r="E4055">
        <v>4.2799999999999998E-2</v>
      </c>
      <c r="F4055">
        <v>0.18559999999999999</v>
      </c>
    </row>
    <row r="4056" spans="1:6">
      <c r="A4056" t="s">
        <v>1090</v>
      </c>
      <c r="B4056" t="s">
        <v>5141</v>
      </c>
      <c r="C4056">
        <v>2.25</v>
      </c>
      <c r="D4056">
        <v>6.1000000000000004E-3</v>
      </c>
      <c r="E4056">
        <v>4.2799999999999998E-2</v>
      </c>
      <c r="F4056">
        <v>0.18559999999999999</v>
      </c>
    </row>
    <row r="4057" spans="1:6">
      <c r="A4057" t="s">
        <v>1090</v>
      </c>
      <c r="B4057" t="s">
        <v>5142</v>
      </c>
      <c r="C4057">
        <v>2.25</v>
      </c>
      <c r="D4057">
        <v>6.1000000000000004E-3</v>
      </c>
      <c r="E4057">
        <v>4.2799999999999998E-2</v>
      </c>
      <c r="F4057">
        <v>0.18559999999999999</v>
      </c>
    </row>
    <row r="4058" spans="1:6">
      <c r="A4058" t="s">
        <v>1090</v>
      </c>
      <c r="B4058" t="s">
        <v>5143</v>
      </c>
      <c r="C4058">
        <v>2.25</v>
      </c>
      <c r="D4058">
        <v>6.1000000000000004E-3</v>
      </c>
      <c r="E4058">
        <v>4.2799999999999998E-2</v>
      </c>
      <c r="F4058">
        <v>0.18559999999999999</v>
      </c>
    </row>
    <row r="4059" spans="1:6">
      <c r="A4059" t="s">
        <v>1090</v>
      </c>
      <c r="B4059" t="s">
        <v>5144</v>
      </c>
      <c r="C4059">
        <v>2.25</v>
      </c>
      <c r="D4059">
        <v>6.1000000000000004E-3</v>
      </c>
      <c r="E4059">
        <v>4.2799999999999998E-2</v>
      </c>
      <c r="F4059">
        <v>0.18559999999999999</v>
      </c>
    </row>
    <row r="4060" spans="1:6">
      <c r="A4060" t="s">
        <v>1090</v>
      </c>
      <c r="B4060" t="s">
        <v>5145</v>
      </c>
      <c r="C4060">
        <v>2.25</v>
      </c>
      <c r="D4060">
        <v>6.1000000000000004E-3</v>
      </c>
      <c r="E4060">
        <v>4.2799999999999998E-2</v>
      </c>
      <c r="F4060">
        <v>0.18559999999999999</v>
      </c>
    </row>
    <row r="4061" spans="1:6">
      <c r="A4061" t="s">
        <v>1090</v>
      </c>
      <c r="B4061" t="s">
        <v>5146</v>
      </c>
      <c r="C4061">
        <v>2.25</v>
      </c>
      <c r="D4061">
        <v>6.1000000000000004E-3</v>
      </c>
      <c r="E4061">
        <v>4.2799999999999998E-2</v>
      </c>
      <c r="F4061">
        <v>0.18559999999999999</v>
      </c>
    </row>
    <row r="4062" spans="1:6">
      <c r="A4062" t="s">
        <v>1090</v>
      </c>
      <c r="B4062" t="s">
        <v>5147</v>
      </c>
      <c r="C4062">
        <v>2.25</v>
      </c>
      <c r="D4062">
        <v>6.1000000000000004E-3</v>
      </c>
      <c r="E4062">
        <v>4.2799999999999998E-2</v>
      </c>
      <c r="F4062">
        <v>0.18559999999999999</v>
      </c>
    </row>
    <row r="4063" spans="1:6">
      <c r="A4063" t="s">
        <v>1090</v>
      </c>
      <c r="B4063" t="s">
        <v>5148</v>
      </c>
      <c r="C4063">
        <v>2.25</v>
      </c>
      <c r="D4063">
        <v>6.1000000000000004E-3</v>
      </c>
      <c r="E4063">
        <v>4.2799999999999998E-2</v>
      </c>
      <c r="F4063">
        <v>0.18559999999999999</v>
      </c>
    </row>
    <row r="4064" spans="1:6">
      <c r="A4064" t="s">
        <v>1090</v>
      </c>
      <c r="B4064" t="s">
        <v>5149</v>
      </c>
      <c r="C4064">
        <v>2.25</v>
      </c>
      <c r="D4064">
        <v>6.1000000000000004E-3</v>
      </c>
      <c r="E4064">
        <v>4.2799999999999998E-2</v>
      </c>
      <c r="F4064">
        <v>0.18559999999999999</v>
      </c>
    </row>
    <row r="4065" spans="1:6">
      <c r="A4065" t="s">
        <v>1090</v>
      </c>
      <c r="B4065" t="s">
        <v>5150</v>
      </c>
      <c r="C4065">
        <v>2.25</v>
      </c>
      <c r="D4065">
        <v>6.1000000000000004E-3</v>
      </c>
      <c r="E4065">
        <v>4.2799999999999998E-2</v>
      </c>
      <c r="F4065">
        <v>0.18559999999999999</v>
      </c>
    </row>
    <row r="4066" spans="1:6">
      <c r="A4066" t="s">
        <v>1090</v>
      </c>
      <c r="B4066" t="s">
        <v>5151</v>
      </c>
      <c r="C4066">
        <v>2.25</v>
      </c>
      <c r="D4066">
        <v>6.1000000000000004E-3</v>
      </c>
      <c r="E4066">
        <v>4.2799999999999998E-2</v>
      </c>
      <c r="F4066">
        <v>0.18559999999999999</v>
      </c>
    </row>
    <row r="4067" spans="1:6">
      <c r="A4067" t="s">
        <v>1090</v>
      </c>
      <c r="B4067" t="s">
        <v>5152</v>
      </c>
      <c r="C4067">
        <v>2.25</v>
      </c>
      <c r="D4067">
        <v>6.1000000000000004E-3</v>
      </c>
      <c r="E4067">
        <v>4.2799999999999998E-2</v>
      </c>
      <c r="F4067">
        <v>0.18559999999999999</v>
      </c>
    </row>
    <row r="4068" spans="1:6">
      <c r="A4068" t="s">
        <v>1090</v>
      </c>
      <c r="B4068" t="s">
        <v>5153</v>
      </c>
      <c r="C4068">
        <v>2.25</v>
      </c>
      <c r="D4068">
        <v>6.1000000000000004E-3</v>
      </c>
      <c r="E4068">
        <v>4.2799999999999998E-2</v>
      </c>
      <c r="F4068">
        <v>0.18559999999999999</v>
      </c>
    </row>
    <row r="4069" spans="1:6">
      <c r="A4069" t="s">
        <v>1090</v>
      </c>
      <c r="B4069" t="s">
        <v>5154</v>
      </c>
      <c r="C4069">
        <v>2.25</v>
      </c>
      <c r="D4069">
        <v>6.1000000000000004E-3</v>
      </c>
      <c r="E4069">
        <v>4.2799999999999998E-2</v>
      </c>
      <c r="F4069">
        <v>0.18559999999999999</v>
      </c>
    </row>
    <row r="4070" spans="1:6">
      <c r="A4070" t="s">
        <v>1090</v>
      </c>
      <c r="B4070" t="s">
        <v>5155</v>
      </c>
      <c r="C4070">
        <v>2.25</v>
      </c>
      <c r="D4070">
        <v>6.1000000000000004E-3</v>
      </c>
      <c r="E4070">
        <v>4.2799999999999998E-2</v>
      </c>
      <c r="F4070">
        <v>0.18559999999999999</v>
      </c>
    </row>
    <row r="4071" spans="1:6">
      <c r="A4071" t="s">
        <v>1090</v>
      </c>
      <c r="B4071" t="s">
        <v>5156</v>
      </c>
      <c r="C4071">
        <v>2.25</v>
      </c>
      <c r="D4071">
        <v>6.1000000000000004E-3</v>
      </c>
      <c r="E4071">
        <v>4.2799999999999998E-2</v>
      </c>
      <c r="F4071">
        <v>0.18559999999999999</v>
      </c>
    </row>
    <row r="4072" spans="1:6">
      <c r="A4072" t="s">
        <v>1090</v>
      </c>
      <c r="B4072" t="s">
        <v>5157</v>
      </c>
      <c r="C4072">
        <v>2.25</v>
      </c>
      <c r="D4072">
        <v>6.1000000000000004E-3</v>
      </c>
      <c r="E4072">
        <v>4.2799999999999998E-2</v>
      </c>
      <c r="F4072">
        <v>0.18559999999999999</v>
      </c>
    </row>
    <row r="4073" spans="1:6">
      <c r="A4073" t="s">
        <v>1090</v>
      </c>
      <c r="B4073" t="s">
        <v>5158</v>
      </c>
      <c r="C4073">
        <v>2.25</v>
      </c>
      <c r="D4073">
        <v>6.1000000000000004E-3</v>
      </c>
      <c r="E4073">
        <v>4.2799999999999998E-2</v>
      </c>
      <c r="F4073">
        <v>0.18559999999999999</v>
      </c>
    </row>
    <row r="4074" spans="1:6">
      <c r="A4074" t="s">
        <v>1090</v>
      </c>
      <c r="B4074" t="s">
        <v>5159</v>
      </c>
      <c r="C4074">
        <v>2.25</v>
      </c>
      <c r="D4074">
        <v>6.1000000000000004E-3</v>
      </c>
      <c r="E4074">
        <v>4.2799999999999998E-2</v>
      </c>
      <c r="F4074">
        <v>0.18559999999999999</v>
      </c>
    </row>
    <row r="4075" spans="1:6">
      <c r="A4075" t="s">
        <v>1090</v>
      </c>
      <c r="B4075" t="s">
        <v>5160</v>
      </c>
      <c r="C4075">
        <v>2.25</v>
      </c>
      <c r="D4075">
        <v>6.1000000000000004E-3</v>
      </c>
      <c r="E4075">
        <v>4.2799999999999998E-2</v>
      </c>
      <c r="F4075">
        <v>0.18559999999999999</v>
      </c>
    </row>
    <row r="4076" spans="1:6">
      <c r="A4076" t="s">
        <v>1090</v>
      </c>
      <c r="B4076" t="s">
        <v>5161</v>
      </c>
      <c r="C4076">
        <v>2.25</v>
      </c>
      <c r="D4076">
        <v>6.1000000000000004E-3</v>
      </c>
      <c r="E4076">
        <v>4.2799999999999998E-2</v>
      </c>
      <c r="F4076">
        <v>0.18559999999999999</v>
      </c>
    </row>
    <row r="4077" spans="1:6">
      <c r="A4077" t="s">
        <v>1090</v>
      </c>
      <c r="B4077" t="s">
        <v>5162</v>
      </c>
      <c r="C4077">
        <v>2.25</v>
      </c>
      <c r="D4077">
        <v>6.1000000000000004E-3</v>
      </c>
      <c r="E4077">
        <v>4.2799999999999998E-2</v>
      </c>
      <c r="F4077">
        <v>0.18559999999999999</v>
      </c>
    </row>
    <row r="4078" spans="1:6">
      <c r="A4078" t="s">
        <v>1090</v>
      </c>
      <c r="B4078" t="s">
        <v>5163</v>
      </c>
      <c r="C4078">
        <v>2.25</v>
      </c>
      <c r="D4078">
        <v>6.1000000000000004E-3</v>
      </c>
      <c r="E4078">
        <v>4.2799999999999998E-2</v>
      </c>
      <c r="F4078">
        <v>0.18559999999999999</v>
      </c>
    </row>
    <row r="4079" spans="1:6">
      <c r="A4079" t="s">
        <v>1090</v>
      </c>
      <c r="B4079" t="s">
        <v>5164</v>
      </c>
      <c r="C4079">
        <v>2.25</v>
      </c>
      <c r="D4079">
        <v>6.1000000000000004E-3</v>
      </c>
      <c r="E4079">
        <v>4.2799999999999998E-2</v>
      </c>
      <c r="F4079">
        <v>0.18559999999999999</v>
      </c>
    </row>
    <row r="4080" spans="1:6">
      <c r="A4080" t="s">
        <v>1090</v>
      </c>
      <c r="B4080" t="s">
        <v>5165</v>
      </c>
      <c r="C4080">
        <v>2.25</v>
      </c>
      <c r="D4080">
        <v>6.1000000000000004E-3</v>
      </c>
      <c r="E4080">
        <v>4.2799999999999998E-2</v>
      </c>
      <c r="F4080">
        <v>0.18559999999999999</v>
      </c>
    </row>
    <row r="4081" spans="1:6">
      <c r="A4081" t="s">
        <v>1090</v>
      </c>
      <c r="B4081" t="s">
        <v>5166</v>
      </c>
      <c r="C4081">
        <v>2.25</v>
      </c>
      <c r="D4081">
        <v>6.1000000000000004E-3</v>
      </c>
      <c r="E4081">
        <v>4.2799999999999998E-2</v>
      </c>
      <c r="F4081">
        <v>0.18559999999999999</v>
      </c>
    </row>
    <row r="4082" spans="1:6">
      <c r="A4082" t="s">
        <v>1090</v>
      </c>
      <c r="B4082" t="s">
        <v>5167</v>
      </c>
      <c r="C4082">
        <v>2.25</v>
      </c>
      <c r="D4082">
        <v>6.1000000000000004E-3</v>
      </c>
      <c r="E4082">
        <v>4.2799999999999998E-2</v>
      </c>
      <c r="F4082">
        <v>0.18559999999999999</v>
      </c>
    </row>
    <row r="4083" spans="1:6">
      <c r="A4083" t="s">
        <v>1090</v>
      </c>
      <c r="B4083" t="s">
        <v>5168</v>
      </c>
      <c r="C4083">
        <v>2.25</v>
      </c>
      <c r="D4083">
        <v>6.1000000000000004E-3</v>
      </c>
      <c r="E4083">
        <v>4.2799999999999998E-2</v>
      </c>
      <c r="F4083">
        <v>0.18559999999999999</v>
      </c>
    </row>
    <row r="4084" spans="1:6">
      <c r="A4084" t="s">
        <v>1090</v>
      </c>
      <c r="B4084" t="s">
        <v>5169</v>
      </c>
      <c r="C4084">
        <v>2.25</v>
      </c>
      <c r="D4084">
        <v>6.1000000000000004E-3</v>
      </c>
      <c r="E4084">
        <v>4.2799999999999998E-2</v>
      </c>
      <c r="F4084">
        <v>0.18559999999999999</v>
      </c>
    </row>
    <row r="4085" spans="1:6">
      <c r="A4085" t="s">
        <v>1090</v>
      </c>
      <c r="B4085" t="s">
        <v>5170</v>
      </c>
      <c r="C4085">
        <v>2.25</v>
      </c>
      <c r="D4085">
        <v>6.1000000000000004E-3</v>
      </c>
      <c r="E4085">
        <v>4.2799999999999998E-2</v>
      </c>
      <c r="F4085">
        <v>0.18559999999999999</v>
      </c>
    </row>
    <row r="4086" spans="1:6">
      <c r="A4086" t="s">
        <v>1090</v>
      </c>
      <c r="B4086" t="s">
        <v>5171</v>
      </c>
      <c r="C4086">
        <v>2.25</v>
      </c>
      <c r="D4086">
        <v>6.1000000000000004E-3</v>
      </c>
      <c r="E4086">
        <v>4.2799999999999998E-2</v>
      </c>
      <c r="F4086">
        <v>0.18559999999999999</v>
      </c>
    </row>
    <row r="4087" spans="1:6">
      <c r="A4087" t="s">
        <v>1090</v>
      </c>
      <c r="B4087" t="s">
        <v>5172</v>
      </c>
      <c r="C4087">
        <v>2.25</v>
      </c>
      <c r="D4087">
        <v>6.1000000000000004E-3</v>
      </c>
      <c r="E4087">
        <v>4.2799999999999998E-2</v>
      </c>
      <c r="F4087">
        <v>0.18559999999999999</v>
      </c>
    </row>
    <row r="4088" spans="1:6">
      <c r="A4088" t="s">
        <v>1090</v>
      </c>
      <c r="B4088" t="s">
        <v>5173</v>
      </c>
      <c r="C4088">
        <v>1.98</v>
      </c>
      <c r="D4088">
        <v>5.4000000000000003E-3</v>
      </c>
      <c r="E4088">
        <v>3.7699999999999997E-2</v>
      </c>
      <c r="F4088">
        <v>0.16350000000000001</v>
      </c>
    </row>
    <row r="4089" spans="1:6">
      <c r="A4089" t="s">
        <v>1090</v>
      </c>
      <c r="B4089" t="s">
        <v>5174</v>
      </c>
      <c r="C4089">
        <v>1.98</v>
      </c>
      <c r="D4089">
        <v>5.4000000000000003E-3</v>
      </c>
      <c r="E4089">
        <v>3.7699999999999997E-2</v>
      </c>
      <c r="F4089">
        <v>0.16350000000000001</v>
      </c>
    </row>
    <row r="4090" spans="1:6">
      <c r="A4090" t="s">
        <v>1090</v>
      </c>
      <c r="B4090" t="s">
        <v>5175</v>
      </c>
      <c r="C4090">
        <v>1.98</v>
      </c>
      <c r="D4090">
        <v>5.4000000000000003E-3</v>
      </c>
      <c r="E4090">
        <v>3.7699999999999997E-2</v>
      </c>
      <c r="F4090">
        <v>0.16350000000000001</v>
      </c>
    </row>
    <row r="4091" spans="1:6">
      <c r="A4091" t="s">
        <v>1090</v>
      </c>
      <c r="B4091" t="s">
        <v>5176</v>
      </c>
      <c r="C4091">
        <v>1.98</v>
      </c>
      <c r="D4091">
        <v>5.4000000000000003E-3</v>
      </c>
      <c r="E4091">
        <v>3.7699999999999997E-2</v>
      </c>
      <c r="F4091">
        <v>0.16350000000000001</v>
      </c>
    </row>
    <row r="4092" spans="1:6">
      <c r="A4092" t="s">
        <v>1090</v>
      </c>
      <c r="B4092" t="s">
        <v>5177</v>
      </c>
      <c r="C4092">
        <v>1.98</v>
      </c>
      <c r="D4092">
        <v>5.4000000000000003E-3</v>
      </c>
      <c r="E4092">
        <v>3.7699999999999997E-2</v>
      </c>
      <c r="F4092">
        <v>0.16350000000000001</v>
      </c>
    </row>
    <row r="4093" spans="1:6">
      <c r="A4093" t="s">
        <v>1090</v>
      </c>
      <c r="B4093" t="s">
        <v>5178</v>
      </c>
      <c r="C4093">
        <v>1.98</v>
      </c>
      <c r="D4093">
        <v>5.4000000000000003E-3</v>
      </c>
      <c r="E4093">
        <v>3.7699999999999997E-2</v>
      </c>
      <c r="F4093">
        <v>0.16350000000000001</v>
      </c>
    </row>
    <row r="4094" spans="1:6">
      <c r="A4094" t="s">
        <v>1090</v>
      </c>
      <c r="B4094" t="s">
        <v>5179</v>
      </c>
      <c r="C4094">
        <v>1.98</v>
      </c>
      <c r="D4094">
        <v>5.4000000000000003E-3</v>
      </c>
      <c r="E4094">
        <v>3.7699999999999997E-2</v>
      </c>
      <c r="F4094">
        <v>0.16350000000000001</v>
      </c>
    </row>
    <row r="4095" spans="1:6">
      <c r="A4095" t="s">
        <v>1090</v>
      </c>
      <c r="B4095" t="s">
        <v>5180</v>
      </c>
      <c r="C4095">
        <v>1.98</v>
      </c>
      <c r="D4095">
        <v>5.4000000000000003E-3</v>
      </c>
      <c r="E4095">
        <v>3.7699999999999997E-2</v>
      </c>
      <c r="F4095">
        <v>0.16350000000000001</v>
      </c>
    </row>
    <row r="4096" spans="1:6">
      <c r="A4096" t="s">
        <v>1090</v>
      </c>
      <c r="B4096" t="s">
        <v>5181</v>
      </c>
      <c r="C4096">
        <v>1.98</v>
      </c>
      <c r="D4096">
        <v>5.4000000000000003E-3</v>
      </c>
      <c r="E4096">
        <v>3.7699999999999997E-2</v>
      </c>
      <c r="F4096">
        <v>0.16350000000000001</v>
      </c>
    </row>
    <row r="4097" spans="1:6">
      <c r="A4097" t="s">
        <v>1090</v>
      </c>
      <c r="B4097" t="s">
        <v>5182</v>
      </c>
      <c r="C4097">
        <v>1.98</v>
      </c>
      <c r="D4097">
        <v>5.4000000000000003E-3</v>
      </c>
      <c r="E4097">
        <v>3.7699999999999997E-2</v>
      </c>
      <c r="F4097">
        <v>0.16350000000000001</v>
      </c>
    </row>
    <row r="4098" spans="1:6">
      <c r="A4098" t="s">
        <v>1090</v>
      </c>
      <c r="B4098" t="s">
        <v>5183</v>
      </c>
      <c r="C4098">
        <v>1.98</v>
      </c>
      <c r="D4098">
        <v>5.4000000000000003E-3</v>
      </c>
      <c r="E4098">
        <v>3.7699999999999997E-2</v>
      </c>
      <c r="F4098">
        <v>0.16350000000000001</v>
      </c>
    </row>
    <row r="4099" spans="1:6">
      <c r="A4099" t="s">
        <v>1090</v>
      </c>
      <c r="B4099" t="s">
        <v>5184</v>
      </c>
      <c r="C4099">
        <v>1.98</v>
      </c>
      <c r="D4099">
        <v>5.4000000000000003E-3</v>
      </c>
      <c r="E4099">
        <v>3.7699999999999997E-2</v>
      </c>
      <c r="F4099">
        <v>0.16350000000000001</v>
      </c>
    </row>
    <row r="4100" spans="1:6">
      <c r="A4100" t="s">
        <v>1090</v>
      </c>
      <c r="B4100" t="s">
        <v>5185</v>
      </c>
      <c r="C4100">
        <v>1.98</v>
      </c>
      <c r="D4100">
        <v>5.4000000000000003E-3</v>
      </c>
      <c r="E4100">
        <v>3.7699999999999997E-2</v>
      </c>
      <c r="F4100">
        <v>0.16350000000000001</v>
      </c>
    </row>
    <row r="4101" spans="1:6">
      <c r="A4101" t="s">
        <v>1090</v>
      </c>
      <c r="B4101" t="s">
        <v>5186</v>
      </c>
      <c r="C4101">
        <v>1.98</v>
      </c>
      <c r="D4101">
        <v>5.4000000000000003E-3</v>
      </c>
      <c r="E4101">
        <v>3.7699999999999997E-2</v>
      </c>
      <c r="F4101">
        <v>0.16350000000000001</v>
      </c>
    </row>
    <row r="4102" spans="1:6">
      <c r="A4102" t="s">
        <v>1090</v>
      </c>
      <c r="B4102" t="s">
        <v>5187</v>
      </c>
      <c r="C4102">
        <v>1.98</v>
      </c>
      <c r="D4102">
        <v>5.4000000000000003E-3</v>
      </c>
      <c r="E4102">
        <v>3.7699999999999997E-2</v>
      </c>
      <c r="F4102">
        <v>0.16350000000000001</v>
      </c>
    </row>
    <row r="4103" spans="1:6">
      <c r="A4103" t="s">
        <v>1090</v>
      </c>
      <c r="B4103" t="s">
        <v>5188</v>
      </c>
      <c r="C4103">
        <v>1.98</v>
      </c>
      <c r="D4103">
        <v>5.4000000000000003E-3</v>
      </c>
      <c r="E4103">
        <v>3.7699999999999997E-2</v>
      </c>
      <c r="F4103">
        <v>0.16350000000000001</v>
      </c>
    </row>
    <row r="4104" spans="1:6">
      <c r="A4104" t="s">
        <v>1090</v>
      </c>
      <c r="B4104" t="s">
        <v>5189</v>
      </c>
      <c r="C4104">
        <v>1.98</v>
      </c>
      <c r="D4104">
        <v>5.4000000000000003E-3</v>
      </c>
      <c r="E4104">
        <v>3.7699999999999997E-2</v>
      </c>
      <c r="F4104">
        <v>0.16350000000000001</v>
      </c>
    </row>
    <row r="4105" spans="1:6">
      <c r="A4105" t="s">
        <v>1090</v>
      </c>
      <c r="B4105" t="s">
        <v>5190</v>
      </c>
      <c r="C4105">
        <v>1.98</v>
      </c>
      <c r="D4105">
        <v>5.4000000000000003E-3</v>
      </c>
      <c r="E4105">
        <v>3.7699999999999997E-2</v>
      </c>
      <c r="F4105">
        <v>0.16350000000000001</v>
      </c>
    </row>
    <row r="4106" spans="1:6">
      <c r="A4106" t="s">
        <v>1090</v>
      </c>
      <c r="B4106" t="s">
        <v>5191</v>
      </c>
      <c r="C4106">
        <v>1.98</v>
      </c>
      <c r="D4106">
        <v>5.4000000000000003E-3</v>
      </c>
      <c r="E4106">
        <v>3.7699999999999997E-2</v>
      </c>
      <c r="F4106">
        <v>0.16350000000000001</v>
      </c>
    </row>
    <row r="4107" spans="1:6">
      <c r="A4107" t="s">
        <v>1090</v>
      </c>
      <c r="B4107" t="s">
        <v>5192</v>
      </c>
      <c r="C4107">
        <v>1.98</v>
      </c>
      <c r="D4107">
        <v>5.4000000000000003E-3</v>
      </c>
      <c r="E4107">
        <v>3.7699999999999997E-2</v>
      </c>
      <c r="F4107">
        <v>0.16350000000000001</v>
      </c>
    </row>
    <row r="4108" spans="1:6">
      <c r="A4108" t="s">
        <v>1090</v>
      </c>
      <c r="B4108" t="s">
        <v>5193</v>
      </c>
      <c r="C4108">
        <v>1.98</v>
      </c>
      <c r="D4108">
        <v>5.4000000000000003E-3</v>
      </c>
      <c r="E4108">
        <v>3.7699999999999997E-2</v>
      </c>
      <c r="F4108">
        <v>0.16350000000000001</v>
      </c>
    </row>
    <row r="4109" spans="1:6">
      <c r="A4109" t="s">
        <v>1090</v>
      </c>
      <c r="B4109" t="s">
        <v>5194</v>
      </c>
      <c r="C4109">
        <v>1.98</v>
      </c>
      <c r="D4109">
        <v>5.4000000000000003E-3</v>
      </c>
      <c r="E4109">
        <v>3.7699999999999997E-2</v>
      </c>
      <c r="F4109">
        <v>0.16350000000000001</v>
      </c>
    </row>
    <row r="4110" spans="1:6">
      <c r="A4110" t="s">
        <v>1090</v>
      </c>
      <c r="B4110" t="s">
        <v>5195</v>
      </c>
      <c r="C4110">
        <v>1.98</v>
      </c>
      <c r="D4110">
        <v>5.4000000000000003E-3</v>
      </c>
      <c r="E4110">
        <v>3.7699999999999997E-2</v>
      </c>
      <c r="F4110">
        <v>0.16350000000000001</v>
      </c>
    </row>
    <row r="4111" spans="1:6">
      <c r="A4111" t="s">
        <v>1090</v>
      </c>
      <c r="B4111" t="s">
        <v>5196</v>
      </c>
      <c r="C4111">
        <v>1.98</v>
      </c>
      <c r="D4111">
        <v>5.4000000000000003E-3</v>
      </c>
      <c r="E4111">
        <v>3.7699999999999997E-2</v>
      </c>
      <c r="F4111">
        <v>0.16350000000000001</v>
      </c>
    </row>
    <row r="4112" spans="1:6">
      <c r="A4112" t="s">
        <v>1090</v>
      </c>
      <c r="B4112" t="s">
        <v>5197</v>
      </c>
      <c r="C4112">
        <v>1.98</v>
      </c>
      <c r="D4112">
        <v>5.4000000000000003E-3</v>
      </c>
      <c r="E4112">
        <v>3.7699999999999997E-2</v>
      </c>
      <c r="F4112">
        <v>0.16350000000000001</v>
      </c>
    </row>
    <row r="4113" spans="1:6">
      <c r="A4113" t="s">
        <v>1090</v>
      </c>
      <c r="B4113" t="s">
        <v>5198</v>
      </c>
      <c r="C4113">
        <v>1.98</v>
      </c>
      <c r="D4113">
        <v>5.4000000000000003E-3</v>
      </c>
      <c r="E4113">
        <v>3.7699999999999997E-2</v>
      </c>
      <c r="F4113">
        <v>0.16350000000000001</v>
      </c>
    </row>
    <row r="4114" spans="1:6">
      <c r="A4114" t="s">
        <v>1090</v>
      </c>
      <c r="B4114" t="s">
        <v>5199</v>
      </c>
      <c r="C4114">
        <v>1.98</v>
      </c>
      <c r="D4114">
        <v>5.4000000000000003E-3</v>
      </c>
      <c r="E4114">
        <v>3.7699999999999997E-2</v>
      </c>
      <c r="F4114">
        <v>0.16350000000000001</v>
      </c>
    </row>
    <row r="4115" spans="1:6">
      <c r="A4115" t="s">
        <v>1090</v>
      </c>
      <c r="B4115" t="s">
        <v>5200</v>
      </c>
      <c r="C4115">
        <v>1.98</v>
      </c>
      <c r="D4115">
        <v>5.4000000000000003E-3</v>
      </c>
      <c r="E4115">
        <v>3.7699999999999997E-2</v>
      </c>
      <c r="F4115">
        <v>0.16350000000000001</v>
      </c>
    </row>
    <row r="4116" spans="1:6">
      <c r="A4116" t="s">
        <v>1090</v>
      </c>
      <c r="B4116" t="s">
        <v>5201</v>
      </c>
      <c r="C4116">
        <v>1.98</v>
      </c>
      <c r="D4116">
        <v>5.4000000000000003E-3</v>
      </c>
      <c r="E4116">
        <v>3.7699999999999997E-2</v>
      </c>
      <c r="F4116">
        <v>0.16350000000000001</v>
      </c>
    </row>
    <row r="4117" spans="1:6">
      <c r="A4117" t="s">
        <v>1090</v>
      </c>
      <c r="B4117" t="s">
        <v>5202</v>
      </c>
      <c r="C4117">
        <v>1.98</v>
      </c>
      <c r="D4117">
        <v>5.4000000000000003E-3</v>
      </c>
      <c r="E4117">
        <v>3.7699999999999997E-2</v>
      </c>
      <c r="F4117">
        <v>0.16350000000000001</v>
      </c>
    </row>
    <row r="4118" spans="1:6">
      <c r="A4118" t="s">
        <v>1090</v>
      </c>
      <c r="B4118" t="s">
        <v>5203</v>
      </c>
      <c r="C4118">
        <v>1.98</v>
      </c>
      <c r="D4118">
        <v>5.4000000000000003E-3</v>
      </c>
      <c r="E4118">
        <v>3.7699999999999997E-2</v>
      </c>
      <c r="F4118">
        <v>0.16350000000000001</v>
      </c>
    </row>
    <row r="4119" spans="1:6">
      <c r="A4119" t="s">
        <v>1090</v>
      </c>
      <c r="B4119" t="s">
        <v>5204</v>
      </c>
      <c r="C4119">
        <v>1.98</v>
      </c>
      <c r="D4119">
        <v>5.4000000000000003E-3</v>
      </c>
      <c r="E4119">
        <v>3.7699999999999997E-2</v>
      </c>
      <c r="F4119">
        <v>0.16350000000000001</v>
      </c>
    </row>
    <row r="4120" spans="1:6">
      <c r="A4120" t="s">
        <v>1090</v>
      </c>
      <c r="B4120" t="s">
        <v>5205</v>
      </c>
      <c r="C4120">
        <v>1.98</v>
      </c>
      <c r="D4120">
        <v>5.4000000000000003E-3</v>
      </c>
      <c r="E4120">
        <v>3.7699999999999997E-2</v>
      </c>
      <c r="F4120">
        <v>0.16350000000000001</v>
      </c>
    </row>
    <row r="4121" spans="1:6">
      <c r="A4121" t="s">
        <v>1090</v>
      </c>
      <c r="B4121" t="s">
        <v>5206</v>
      </c>
      <c r="C4121">
        <v>1.98</v>
      </c>
      <c r="D4121">
        <v>5.4000000000000003E-3</v>
      </c>
      <c r="E4121">
        <v>3.7699999999999997E-2</v>
      </c>
      <c r="F4121">
        <v>0.16350000000000001</v>
      </c>
    </row>
    <row r="4122" spans="1:6">
      <c r="A4122" t="s">
        <v>1090</v>
      </c>
      <c r="B4122" t="s">
        <v>5207</v>
      </c>
      <c r="C4122">
        <v>1.98</v>
      </c>
      <c r="D4122">
        <v>5.4000000000000003E-3</v>
      </c>
      <c r="E4122">
        <v>3.7699999999999997E-2</v>
      </c>
      <c r="F4122">
        <v>0.16350000000000001</v>
      </c>
    </row>
    <row r="4123" spans="1:6">
      <c r="A4123" t="s">
        <v>1090</v>
      </c>
      <c r="B4123" t="s">
        <v>5208</v>
      </c>
      <c r="C4123">
        <v>1.98</v>
      </c>
      <c r="D4123">
        <v>5.4000000000000003E-3</v>
      </c>
      <c r="E4123">
        <v>3.7699999999999997E-2</v>
      </c>
      <c r="F4123">
        <v>0.16350000000000001</v>
      </c>
    </row>
    <row r="4124" spans="1:6">
      <c r="A4124" t="s">
        <v>1090</v>
      </c>
      <c r="B4124" t="s">
        <v>5209</v>
      </c>
      <c r="C4124">
        <v>1.98</v>
      </c>
      <c r="D4124">
        <v>5.4000000000000003E-3</v>
      </c>
      <c r="E4124">
        <v>3.7699999999999997E-2</v>
      </c>
      <c r="F4124">
        <v>0.16350000000000001</v>
      </c>
    </row>
    <row r="4125" spans="1:6">
      <c r="A4125" t="s">
        <v>1090</v>
      </c>
      <c r="B4125" t="s">
        <v>5210</v>
      </c>
      <c r="C4125">
        <v>1.98</v>
      </c>
      <c r="D4125">
        <v>5.4000000000000003E-3</v>
      </c>
      <c r="E4125">
        <v>3.7699999999999997E-2</v>
      </c>
      <c r="F4125">
        <v>0.16350000000000001</v>
      </c>
    </row>
    <row r="4126" spans="1:6">
      <c r="A4126" t="s">
        <v>1090</v>
      </c>
      <c r="B4126" t="s">
        <v>5211</v>
      </c>
      <c r="C4126">
        <v>1.98</v>
      </c>
      <c r="D4126">
        <v>5.4000000000000003E-3</v>
      </c>
      <c r="E4126">
        <v>3.7699999999999997E-2</v>
      </c>
      <c r="F4126">
        <v>0.16350000000000001</v>
      </c>
    </row>
    <row r="4127" spans="1:6">
      <c r="A4127" t="s">
        <v>1090</v>
      </c>
      <c r="B4127" t="s">
        <v>5212</v>
      </c>
      <c r="C4127">
        <v>1.98</v>
      </c>
      <c r="D4127">
        <v>5.4000000000000003E-3</v>
      </c>
      <c r="E4127">
        <v>3.7699999999999997E-2</v>
      </c>
      <c r="F4127">
        <v>0.16350000000000001</v>
      </c>
    </row>
    <row r="4128" spans="1:6">
      <c r="A4128" t="s">
        <v>1090</v>
      </c>
      <c r="B4128" t="s">
        <v>5213</v>
      </c>
      <c r="C4128">
        <v>1.98</v>
      </c>
      <c r="D4128">
        <v>5.4000000000000003E-3</v>
      </c>
      <c r="E4128">
        <v>3.7699999999999997E-2</v>
      </c>
      <c r="F4128">
        <v>0.16350000000000001</v>
      </c>
    </row>
    <row r="4129" spans="1:6">
      <c r="A4129" t="s">
        <v>1090</v>
      </c>
      <c r="B4129" t="s">
        <v>5214</v>
      </c>
      <c r="C4129">
        <v>1.98</v>
      </c>
      <c r="D4129">
        <v>5.4000000000000003E-3</v>
      </c>
      <c r="E4129">
        <v>3.7699999999999997E-2</v>
      </c>
      <c r="F4129">
        <v>0.16350000000000001</v>
      </c>
    </row>
    <row r="4130" spans="1:6">
      <c r="A4130" t="s">
        <v>1090</v>
      </c>
      <c r="B4130" t="s">
        <v>5215</v>
      </c>
      <c r="C4130">
        <v>1.98</v>
      </c>
      <c r="D4130">
        <v>5.4000000000000003E-3</v>
      </c>
      <c r="E4130">
        <v>3.7699999999999997E-2</v>
      </c>
      <c r="F4130">
        <v>0.16350000000000001</v>
      </c>
    </row>
    <row r="4131" spans="1:6">
      <c r="A4131" t="s">
        <v>1090</v>
      </c>
      <c r="B4131" t="s">
        <v>5216</v>
      </c>
      <c r="C4131">
        <v>1.98</v>
      </c>
      <c r="D4131">
        <v>5.4000000000000003E-3</v>
      </c>
      <c r="E4131">
        <v>3.7699999999999997E-2</v>
      </c>
      <c r="F4131">
        <v>0.16350000000000001</v>
      </c>
    </row>
    <row r="4132" spans="1:6">
      <c r="A4132" t="s">
        <v>1090</v>
      </c>
      <c r="B4132" t="s">
        <v>5217</v>
      </c>
      <c r="C4132">
        <v>1.98</v>
      </c>
      <c r="D4132">
        <v>5.4000000000000003E-3</v>
      </c>
      <c r="E4132">
        <v>3.7699999999999997E-2</v>
      </c>
      <c r="F4132">
        <v>0.16350000000000001</v>
      </c>
    </row>
    <row r="4133" spans="1:6">
      <c r="A4133" t="s">
        <v>1090</v>
      </c>
      <c r="B4133" t="s">
        <v>5218</v>
      </c>
      <c r="C4133">
        <v>1.98</v>
      </c>
      <c r="D4133">
        <v>5.4000000000000003E-3</v>
      </c>
      <c r="E4133">
        <v>3.7699999999999997E-2</v>
      </c>
      <c r="F4133">
        <v>0.16350000000000001</v>
      </c>
    </row>
    <row r="4134" spans="1:6">
      <c r="A4134" t="s">
        <v>1090</v>
      </c>
      <c r="B4134" t="s">
        <v>5219</v>
      </c>
      <c r="C4134">
        <v>1.98</v>
      </c>
      <c r="D4134">
        <v>5.4000000000000003E-3</v>
      </c>
      <c r="E4134">
        <v>3.7699999999999997E-2</v>
      </c>
      <c r="F4134">
        <v>0.16350000000000001</v>
      </c>
    </row>
    <row r="4135" spans="1:6">
      <c r="A4135" t="s">
        <v>1090</v>
      </c>
      <c r="B4135" t="s">
        <v>5220</v>
      </c>
      <c r="C4135">
        <v>1.98</v>
      </c>
      <c r="D4135">
        <v>5.4000000000000003E-3</v>
      </c>
      <c r="E4135">
        <v>3.7699999999999997E-2</v>
      </c>
      <c r="F4135">
        <v>0.16350000000000001</v>
      </c>
    </row>
    <row r="4136" spans="1:6">
      <c r="A4136" t="s">
        <v>1090</v>
      </c>
      <c r="B4136" t="s">
        <v>5221</v>
      </c>
      <c r="C4136">
        <v>1.98</v>
      </c>
      <c r="D4136">
        <v>5.4000000000000003E-3</v>
      </c>
      <c r="E4136">
        <v>3.7699999999999997E-2</v>
      </c>
      <c r="F4136">
        <v>0.16350000000000001</v>
      </c>
    </row>
    <row r="4137" spans="1:6">
      <c r="A4137" t="s">
        <v>1090</v>
      </c>
      <c r="B4137" t="s">
        <v>5222</v>
      </c>
      <c r="C4137">
        <v>1.98</v>
      </c>
      <c r="D4137">
        <v>5.4000000000000003E-3</v>
      </c>
      <c r="E4137">
        <v>3.7699999999999997E-2</v>
      </c>
      <c r="F4137">
        <v>0.16350000000000001</v>
      </c>
    </row>
    <row r="4138" spans="1:6">
      <c r="A4138" t="s">
        <v>1090</v>
      </c>
      <c r="B4138" t="s">
        <v>5223</v>
      </c>
      <c r="C4138">
        <v>1.98</v>
      </c>
      <c r="D4138">
        <v>5.4000000000000003E-3</v>
      </c>
      <c r="E4138">
        <v>3.7699999999999997E-2</v>
      </c>
      <c r="F4138">
        <v>0.16350000000000001</v>
      </c>
    </row>
    <row r="4139" spans="1:6">
      <c r="A4139" t="s">
        <v>1090</v>
      </c>
      <c r="B4139" t="s">
        <v>5224</v>
      </c>
      <c r="C4139">
        <v>1.98</v>
      </c>
      <c r="D4139">
        <v>5.4000000000000003E-3</v>
      </c>
      <c r="E4139">
        <v>3.7699999999999997E-2</v>
      </c>
      <c r="F4139">
        <v>0.16350000000000001</v>
      </c>
    </row>
    <row r="4140" spans="1:6">
      <c r="A4140" t="s">
        <v>1090</v>
      </c>
      <c r="B4140" t="s">
        <v>5225</v>
      </c>
      <c r="C4140">
        <v>1.98</v>
      </c>
      <c r="D4140">
        <v>5.4000000000000003E-3</v>
      </c>
      <c r="E4140">
        <v>3.7699999999999997E-2</v>
      </c>
      <c r="F4140">
        <v>0.16350000000000001</v>
      </c>
    </row>
    <row r="4141" spans="1:6">
      <c r="A4141" t="s">
        <v>1090</v>
      </c>
      <c r="B4141" t="s">
        <v>5226</v>
      </c>
      <c r="C4141">
        <v>1.98</v>
      </c>
      <c r="D4141">
        <v>5.4000000000000003E-3</v>
      </c>
      <c r="E4141">
        <v>3.7699999999999997E-2</v>
      </c>
      <c r="F4141">
        <v>0.16350000000000001</v>
      </c>
    </row>
    <row r="4142" spans="1:6">
      <c r="A4142" t="s">
        <v>1090</v>
      </c>
      <c r="B4142" t="s">
        <v>5227</v>
      </c>
      <c r="C4142">
        <v>1.98</v>
      </c>
      <c r="D4142">
        <v>5.4000000000000003E-3</v>
      </c>
      <c r="E4142">
        <v>3.7699999999999997E-2</v>
      </c>
      <c r="F4142">
        <v>0.16350000000000001</v>
      </c>
    </row>
    <row r="4143" spans="1:6">
      <c r="A4143" t="s">
        <v>1090</v>
      </c>
      <c r="B4143" t="s">
        <v>5228</v>
      </c>
      <c r="C4143">
        <v>1.98</v>
      </c>
      <c r="D4143">
        <v>5.4000000000000003E-3</v>
      </c>
      <c r="E4143">
        <v>3.7699999999999997E-2</v>
      </c>
      <c r="F4143">
        <v>0.16350000000000001</v>
      </c>
    </row>
    <row r="4144" spans="1:6">
      <c r="A4144" t="s">
        <v>1090</v>
      </c>
      <c r="B4144" t="s">
        <v>5229</v>
      </c>
      <c r="C4144">
        <v>1.98</v>
      </c>
      <c r="D4144">
        <v>5.4000000000000003E-3</v>
      </c>
      <c r="E4144">
        <v>3.7699999999999997E-2</v>
      </c>
      <c r="F4144">
        <v>0.16350000000000001</v>
      </c>
    </row>
    <row r="4145" spans="1:6">
      <c r="A4145" t="s">
        <v>1090</v>
      </c>
      <c r="B4145" t="s">
        <v>5230</v>
      </c>
      <c r="C4145">
        <v>1.98</v>
      </c>
      <c r="D4145">
        <v>5.4000000000000003E-3</v>
      </c>
      <c r="E4145">
        <v>3.7699999999999997E-2</v>
      </c>
      <c r="F4145">
        <v>0.16350000000000001</v>
      </c>
    </row>
    <row r="4146" spans="1:6">
      <c r="A4146" t="s">
        <v>1090</v>
      </c>
      <c r="B4146" t="s">
        <v>5231</v>
      </c>
      <c r="C4146">
        <v>1.98</v>
      </c>
      <c r="D4146">
        <v>5.4000000000000003E-3</v>
      </c>
      <c r="E4146">
        <v>3.7699999999999997E-2</v>
      </c>
      <c r="F4146">
        <v>0.16350000000000001</v>
      </c>
    </row>
    <row r="4147" spans="1:6">
      <c r="A4147" t="s">
        <v>1090</v>
      </c>
      <c r="B4147" t="s">
        <v>5232</v>
      </c>
      <c r="C4147">
        <v>1.98</v>
      </c>
      <c r="D4147">
        <v>5.4000000000000003E-3</v>
      </c>
      <c r="E4147">
        <v>3.7699999999999997E-2</v>
      </c>
      <c r="F4147">
        <v>0.16350000000000001</v>
      </c>
    </row>
    <row r="4148" spans="1:6">
      <c r="A4148" t="s">
        <v>1090</v>
      </c>
      <c r="B4148" t="s">
        <v>5233</v>
      </c>
      <c r="C4148">
        <v>1.98</v>
      </c>
      <c r="D4148">
        <v>5.4000000000000003E-3</v>
      </c>
      <c r="E4148">
        <v>3.7699999999999997E-2</v>
      </c>
      <c r="F4148">
        <v>0.16350000000000001</v>
      </c>
    </row>
    <row r="4149" spans="1:6">
      <c r="A4149" t="s">
        <v>1090</v>
      </c>
      <c r="B4149" t="s">
        <v>5234</v>
      </c>
      <c r="C4149">
        <v>1.98</v>
      </c>
      <c r="D4149">
        <v>5.4000000000000003E-3</v>
      </c>
      <c r="E4149">
        <v>3.7699999999999997E-2</v>
      </c>
      <c r="F4149">
        <v>0.16350000000000001</v>
      </c>
    </row>
    <row r="4150" spans="1:6">
      <c r="A4150" t="s">
        <v>1090</v>
      </c>
      <c r="B4150" t="s">
        <v>5235</v>
      </c>
      <c r="C4150">
        <v>1.98</v>
      </c>
      <c r="D4150">
        <v>5.4000000000000003E-3</v>
      </c>
      <c r="E4150">
        <v>3.7699999999999997E-2</v>
      </c>
      <c r="F4150">
        <v>0.16350000000000001</v>
      </c>
    </row>
    <row r="4151" spans="1:6">
      <c r="A4151" t="s">
        <v>1090</v>
      </c>
      <c r="B4151" t="s">
        <v>5236</v>
      </c>
      <c r="C4151">
        <v>1.98</v>
      </c>
      <c r="D4151">
        <v>5.4000000000000003E-3</v>
      </c>
      <c r="E4151">
        <v>3.7699999999999997E-2</v>
      </c>
      <c r="F4151">
        <v>0.16350000000000001</v>
      </c>
    </row>
    <row r="4152" spans="1:6">
      <c r="A4152" t="s">
        <v>1090</v>
      </c>
      <c r="B4152" t="s">
        <v>5237</v>
      </c>
      <c r="C4152">
        <v>1.98</v>
      </c>
      <c r="D4152">
        <v>5.4000000000000003E-3</v>
      </c>
      <c r="E4152">
        <v>3.7699999999999997E-2</v>
      </c>
      <c r="F4152">
        <v>0.16350000000000001</v>
      </c>
    </row>
    <row r="4153" spans="1:6">
      <c r="A4153" t="s">
        <v>1090</v>
      </c>
      <c r="B4153" t="s">
        <v>5238</v>
      </c>
      <c r="C4153">
        <v>1.98</v>
      </c>
      <c r="D4153">
        <v>5.4000000000000003E-3</v>
      </c>
      <c r="E4153">
        <v>3.7699999999999997E-2</v>
      </c>
      <c r="F4153">
        <v>0.16350000000000001</v>
      </c>
    </row>
    <row r="4154" spans="1:6">
      <c r="A4154" t="s">
        <v>1090</v>
      </c>
      <c r="B4154" t="s">
        <v>5239</v>
      </c>
      <c r="C4154">
        <v>1.98</v>
      </c>
      <c r="D4154">
        <v>5.4000000000000003E-3</v>
      </c>
      <c r="E4154">
        <v>3.7699999999999997E-2</v>
      </c>
      <c r="F4154">
        <v>0.16350000000000001</v>
      </c>
    </row>
    <row r="4155" spans="1:6">
      <c r="A4155" t="s">
        <v>1090</v>
      </c>
      <c r="B4155" t="s">
        <v>5240</v>
      </c>
      <c r="C4155">
        <v>1.98</v>
      </c>
      <c r="D4155">
        <v>5.4000000000000003E-3</v>
      </c>
      <c r="E4155">
        <v>3.7699999999999997E-2</v>
      </c>
      <c r="F4155">
        <v>0.16350000000000001</v>
      </c>
    </row>
    <row r="4156" spans="1:6">
      <c r="A4156" t="s">
        <v>1090</v>
      </c>
      <c r="B4156" t="s">
        <v>5241</v>
      </c>
      <c r="C4156">
        <v>1.98</v>
      </c>
      <c r="D4156">
        <v>5.4000000000000003E-3</v>
      </c>
      <c r="E4156">
        <v>3.7699999999999997E-2</v>
      </c>
      <c r="F4156">
        <v>0.16350000000000001</v>
      </c>
    </row>
    <row r="4157" spans="1:6">
      <c r="A4157" t="s">
        <v>1090</v>
      </c>
      <c r="B4157" t="s">
        <v>5242</v>
      </c>
      <c r="C4157">
        <v>1.98</v>
      </c>
      <c r="D4157">
        <v>5.4000000000000003E-3</v>
      </c>
      <c r="E4157">
        <v>3.7699999999999997E-2</v>
      </c>
      <c r="F4157">
        <v>0.16350000000000001</v>
      </c>
    </row>
    <row r="4158" spans="1:6">
      <c r="A4158" t="s">
        <v>1090</v>
      </c>
      <c r="B4158" t="s">
        <v>5243</v>
      </c>
      <c r="C4158">
        <v>1.98</v>
      </c>
      <c r="D4158">
        <v>5.4000000000000003E-3</v>
      </c>
      <c r="E4158">
        <v>3.7699999999999997E-2</v>
      </c>
      <c r="F4158">
        <v>0.16350000000000001</v>
      </c>
    </row>
    <row r="4159" spans="1:6">
      <c r="A4159" t="s">
        <v>1090</v>
      </c>
      <c r="B4159" t="s">
        <v>5244</v>
      </c>
      <c r="C4159">
        <v>1.98</v>
      </c>
      <c r="D4159">
        <v>5.4000000000000003E-3</v>
      </c>
      <c r="E4159">
        <v>3.7699999999999997E-2</v>
      </c>
      <c r="F4159">
        <v>0.16350000000000001</v>
      </c>
    </row>
    <row r="4160" spans="1:6">
      <c r="A4160" t="s">
        <v>1090</v>
      </c>
      <c r="B4160" t="s">
        <v>5245</v>
      </c>
      <c r="C4160">
        <v>1.98</v>
      </c>
      <c r="D4160">
        <v>5.4000000000000003E-3</v>
      </c>
      <c r="E4160">
        <v>3.7699999999999997E-2</v>
      </c>
      <c r="F4160">
        <v>0.16350000000000001</v>
      </c>
    </row>
    <row r="4161" spans="1:6">
      <c r="A4161" t="s">
        <v>1090</v>
      </c>
      <c r="B4161" t="s">
        <v>5246</v>
      </c>
      <c r="C4161">
        <v>1.98</v>
      </c>
      <c r="D4161">
        <v>5.4000000000000003E-3</v>
      </c>
      <c r="E4161">
        <v>3.7699999999999997E-2</v>
      </c>
      <c r="F4161">
        <v>0.16350000000000001</v>
      </c>
    </row>
    <row r="4162" spans="1:6">
      <c r="A4162" t="s">
        <v>1090</v>
      </c>
      <c r="B4162" t="s">
        <v>5247</v>
      </c>
      <c r="C4162">
        <v>1.98</v>
      </c>
      <c r="D4162">
        <v>5.4000000000000003E-3</v>
      </c>
      <c r="E4162">
        <v>3.7699999999999997E-2</v>
      </c>
      <c r="F4162">
        <v>0.16350000000000001</v>
      </c>
    </row>
    <row r="4163" spans="1:6">
      <c r="A4163" t="s">
        <v>1090</v>
      </c>
      <c r="B4163" t="s">
        <v>5248</v>
      </c>
      <c r="C4163">
        <v>1.98</v>
      </c>
      <c r="D4163">
        <v>5.4000000000000003E-3</v>
      </c>
      <c r="E4163">
        <v>3.7699999999999997E-2</v>
      </c>
      <c r="F4163">
        <v>0.16350000000000001</v>
      </c>
    </row>
    <row r="4164" spans="1:6">
      <c r="A4164" t="s">
        <v>1090</v>
      </c>
      <c r="B4164" t="s">
        <v>5249</v>
      </c>
      <c r="C4164">
        <v>1.98</v>
      </c>
      <c r="D4164">
        <v>5.4000000000000003E-3</v>
      </c>
      <c r="E4164">
        <v>3.7699999999999997E-2</v>
      </c>
      <c r="F4164">
        <v>0.16350000000000001</v>
      </c>
    </row>
    <row r="4165" spans="1:6">
      <c r="A4165" t="s">
        <v>1090</v>
      </c>
      <c r="B4165" t="s">
        <v>5250</v>
      </c>
      <c r="C4165">
        <v>1.98</v>
      </c>
      <c r="D4165">
        <v>5.4000000000000003E-3</v>
      </c>
      <c r="E4165">
        <v>3.7699999999999997E-2</v>
      </c>
      <c r="F4165">
        <v>0.16350000000000001</v>
      </c>
    </row>
    <row r="4166" spans="1:6">
      <c r="A4166" t="s">
        <v>1090</v>
      </c>
      <c r="B4166" t="s">
        <v>5251</v>
      </c>
      <c r="C4166">
        <v>1.98</v>
      </c>
      <c r="D4166">
        <v>5.4000000000000003E-3</v>
      </c>
      <c r="E4166">
        <v>3.7699999999999997E-2</v>
      </c>
      <c r="F4166">
        <v>0.16350000000000001</v>
      </c>
    </row>
    <row r="4167" spans="1:6">
      <c r="A4167" t="s">
        <v>1090</v>
      </c>
      <c r="B4167" t="s">
        <v>5252</v>
      </c>
      <c r="C4167">
        <v>1.98</v>
      </c>
      <c r="D4167">
        <v>5.4000000000000003E-3</v>
      </c>
      <c r="E4167">
        <v>3.7699999999999997E-2</v>
      </c>
      <c r="F4167">
        <v>0.16350000000000001</v>
      </c>
    </row>
    <row r="4168" spans="1:6">
      <c r="A4168" t="s">
        <v>1090</v>
      </c>
      <c r="B4168" t="s">
        <v>5253</v>
      </c>
      <c r="C4168">
        <v>1.98</v>
      </c>
      <c r="D4168">
        <v>5.4000000000000003E-3</v>
      </c>
      <c r="E4168">
        <v>3.7699999999999997E-2</v>
      </c>
      <c r="F4168">
        <v>0.16350000000000001</v>
      </c>
    </row>
    <row r="4169" spans="1:6">
      <c r="A4169" t="s">
        <v>1090</v>
      </c>
      <c r="B4169" t="s">
        <v>5254</v>
      </c>
      <c r="C4169">
        <v>1.98</v>
      </c>
      <c r="D4169">
        <v>5.4000000000000003E-3</v>
      </c>
      <c r="E4169">
        <v>3.7699999999999997E-2</v>
      </c>
      <c r="F4169">
        <v>0.16350000000000001</v>
      </c>
    </row>
    <row r="4170" spans="1:6">
      <c r="A4170" t="s">
        <v>1090</v>
      </c>
      <c r="B4170" t="s">
        <v>5255</v>
      </c>
      <c r="C4170">
        <v>1.98</v>
      </c>
      <c r="D4170">
        <v>5.4000000000000003E-3</v>
      </c>
      <c r="E4170">
        <v>3.7699999999999997E-2</v>
      </c>
      <c r="F4170">
        <v>0.16350000000000001</v>
      </c>
    </row>
    <row r="4171" spans="1:6">
      <c r="A4171" t="s">
        <v>1090</v>
      </c>
      <c r="B4171" t="s">
        <v>5256</v>
      </c>
      <c r="C4171">
        <v>1.98</v>
      </c>
      <c r="D4171">
        <v>5.4000000000000003E-3</v>
      </c>
      <c r="E4171">
        <v>3.7699999999999997E-2</v>
      </c>
      <c r="F4171">
        <v>0.16350000000000001</v>
      </c>
    </row>
    <row r="4172" spans="1:6">
      <c r="A4172" t="s">
        <v>1090</v>
      </c>
      <c r="B4172" t="s">
        <v>5257</v>
      </c>
      <c r="C4172">
        <v>1.98</v>
      </c>
      <c r="D4172">
        <v>5.4000000000000003E-3</v>
      </c>
      <c r="E4172">
        <v>3.7699999999999997E-2</v>
      </c>
      <c r="F4172">
        <v>0.16350000000000001</v>
      </c>
    </row>
    <row r="4173" spans="1:6">
      <c r="A4173" t="s">
        <v>1090</v>
      </c>
      <c r="B4173" t="s">
        <v>5258</v>
      </c>
      <c r="C4173">
        <v>1.98</v>
      </c>
      <c r="D4173">
        <v>5.4000000000000003E-3</v>
      </c>
      <c r="E4173">
        <v>3.7699999999999997E-2</v>
      </c>
      <c r="F4173">
        <v>0.16350000000000001</v>
      </c>
    </row>
    <row r="4174" spans="1:6">
      <c r="A4174" t="s">
        <v>1090</v>
      </c>
      <c r="B4174" t="s">
        <v>5259</v>
      </c>
      <c r="C4174">
        <v>1.98</v>
      </c>
      <c r="D4174">
        <v>5.4000000000000003E-3</v>
      </c>
      <c r="E4174">
        <v>3.7699999999999997E-2</v>
      </c>
      <c r="F4174">
        <v>0.16350000000000001</v>
      </c>
    </row>
    <row r="4175" spans="1:6">
      <c r="A4175" t="s">
        <v>1090</v>
      </c>
      <c r="B4175" t="s">
        <v>5260</v>
      </c>
      <c r="C4175">
        <v>1.98</v>
      </c>
      <c r="D4175">
        <v>5.4000000000000003E-3</v>
      </c>
      <c r="E4175">
        <v>3.7699999999999997E-2</v>
      </c>
      <c r="F4175">
        <v>0.16350000000000001</v>
      </c>
    </row>
    <row r="4176" spans="1:6">
      <c r="A4176" t="s">
        <v>1090</v>
      </c>
      <c r="B4176" t="s">
        <v>5261</v>
      </c>
      <c r="C4176">
        <v>1.98</v>
      </c>
      <c r="D4176">
        <v>5.4000000000000003E-3</v>
      </c>
      <c r="E4176">
        <v>3.7699999999999997E-2</v>
      </c>
      <c r="F4176">
        <v>0.16350000000000001</v>
      </c>
    </row>
    <row r="4177" spans="1:6">
      <c r="A4177" t="s">
        <v>1090</v>
      </c>
      <c r="B4177" t="s">
        <v>5262</v>
      </c>
      <c r="C4177">
        <v>1.98</v>
      </c>
      <c r="D4177">
        <v>5.4000000000000003E-3</v>
      </c>
      <c r="E4177">
        <v>3.7699999999999997E-2</v>
      </c>
      <c r="F4177">
        <v>0.16350000000000001</v>
      </c>
    </row>
    <row r="4178" spans="1:6">
      <c r="A4178" t="s">
        <v>1090</v>
      </c>
      <c r="B4178" t="s">
        <v>5263</v>
      </c>
      <c r="C4178">
        <v>1.98</v>
      </c>
      <c r="D4178">
        <v>5.4000000000000003E-3</v>
      </c>
      <c r="E4178">
        <v>3.7699999999999997E-2</v>
      </c>
      <c r="F4178">
        <v>0.16350000000000001</v>
      </c>
    </row>
    <row r="4179" spans="1:6">
      <c r="A4179" t="s">
        <v>1090</v>
      </c>
      <c r="B4179" t="s">
        <v>5264</v>
      </c>
      <c r="C4179">
        <v>1.98</v>
      </c>
      <c r="D4179">
        <v>5.4000000000000003E-3</v>
      </c>
      <c r="E4179">
        <v>3.7699999999999997E-2</v>
      </c>
      <c r="F4179">
        <v>0.16350000000000001</v>
      </c>
    </row>
    <row r="4180" spans="1:6">
      <c r="A4180" t="s">
        <v>1090</v>
      </c>
      <c r="B4180" t="s">
        <v>5265</v>
      </c>
      <c r="C4180">
        <v>1.98</v>
      </c>
      <c r="D4180">
        <v>5.4000000000000003E-3</v>
      </c>
      <c r="E4180">
        <v>3.7699999999999997E-2</v>
      </c>
      <c r="F4180">
        <v>0.16350000000000001</v>
      </c>
    </row>
    <row r="4181" spans="1:6">
      <c r="A4181" t="s">
        <v>1090</v>
      </c>
      <c r="B4181" t="s">
        <v>5266</v>
      </c>
      <c r="C4181">
        <v>1.98</v>
      </c>
      <c r="D4181">
        <v>5.4000000000000003E-3</v>
      </c>
      <c r="E4181">
        <v>3.7699999999999997E-2</v>
      </c>
      <c r="F4181">
        <v>0.16350000000000001</v>
      </c>
    </row>
    <row r="4182" spans="1:6">
      <c r="A4182" t="s">
        <v>1090</v>
      </c>
      <c r="B4182" t="s">
        <v>5267</v>
      </c>
      <c r="C4182">
        <v>1.98</v>
      </c>
      <c r="D4182">
        <v>5.4000000000000003E-3</v>
      </c>
      <c r="E4182">
        <v>3.7699999999999997E-2</v>
      </c>
      <c r="F4182">
        <v>0.16350000000000001</v>
      </c>
    </row>
    <row r="4183" spans="1:6">
      <c r="A4183" t="s">
        <v>1090</v>
      </c>
      <c r="B4183" t="s">
        <v>5268</v>
      </c>
      <c r="C4183">
        <v>1.98</v>
      </c>
      <c r="D4183">
        <v>5.4000000000000003E-3</v>
      </c>
      <c r="E4183">
        <v>3.7699999999999997E-2</v>
      </c>
      <c r="F4183">
        <v>0.16350000000000001</v>
      </c>
    </row>
    <row r="4184" spans="1:6">
      <c r="A4184" t="s">
        <v>1090</v>
      </c>
      <c r="B4184" t="s">
        <v>5269</v>
      </c>
      <c r="C4184">
        <v>1.98</v>
      </c>
      <c r="D4184">
        <v>5.4000000000000003E-3</v>
      </c>
      <c r="E4184">
        <v>3.7699999999999997E-2</v>
      </c>
      <c r="F4184">
        <v>0.16350000000000001</v>
      </c>
    </row>
    <row r="4185" spans="1:6">
      <c r="A4185" t="s">
        <v>1090</v>
      </c>
      <c r="B4185" t="s">
        <v>5270</v>
      </c>
      <c r="C4185">
        <v>1.98</v>
      </c>
      <c r="D4185">
        <v>5.4000000000000003E-3</v>
      </c>
      <c r="E4185">
        <v>3.7699999999999997E-2</v>
      </c>
      <c r="F4185">
        <v>0.16350000000000001</v>
      </c>
    </row>
    <row r="4186" spans="1:6">
      <c r="A4186" t="s">
        <v>1090</v>
      </c>
      <c r="B4186" t="s">
        <v>5271</v>
      </c>
      <c r="C4186">
        <v>1.98</v>
      </c>
      <c r="D4186">
        <v>5.4000000000000003E-3</v>
      </c>
      <c r="E4186">
        <v>3.7699999999999997E-2</v>
      </c>
      <c r="F4186">
        <v>0.16350000000000001</v>
      </c>
    </row>
    <row r="4187" spans="1:6">
      <c r="A4187" t="s">
        <v>1090</v>
      </c>
      <c r="B4187" t="s">
        <v>5272</v>
      </c>
      <c r="C4187">
        <v>1.98</v>
      </c>
      <c r="D4187">
        <v>5.4000000000000003E-3</v>
      </c>
      <c r="E4187">
        <v>3.7699999999999997E-2</v>
      </c>
      <c r="F4187">
        <v>0.16350000000000001</v>
      </c>
    </row>
    <row r="4188" spans="1:6">
      <c r="A4188" t="s">
        <v>1090</v>
      </c>
      <c r="B4188" t="s">
        <v>5273</v>
      </c>
      <c r="C4188">
        <v>1.98</v>
      </c>
      <c r="D4188">
        <v>5.4000000000000003E-3</v>
      </c>
      <c r="E4188">
        <v>3.7699999999999997E-2</v>
      </c>
      <c r="F4188">
        <v>0.16350000000000001</v>
      </c>
    </row>
    <row r="4189" spans="1:6">
      <c r="A4189" t="s">
        <v>1090</v>
      </c>
      <c r="B4189" t="s">
        <v>5274</v>
      </c>
      <c r="C4189">
        <v>1.98</v>
      </c>
      <c r="D4189">
        <v>5.4000000000000003E-3</v>
      </c>
      <c r="E4189">
        <v>3.7699999999999997E-2</v>
      </c>
      <c r="F4189">
        <v>0.16350000000000001</v>
      </c>
    </row>
    <row r="4190" spans="1:6">
      <c r="A4190" t="s">
        <v>1090</v>
      </c>
      <c r="B4190" t="s">
        <v>5275</v>
      </c>
      <c r="C4190">
        <v>1.98</v>
      </c>
      <c r="D4190">
        <v>5.4000000000000003E-3</v>
      </c>
      <c r="E4190">
        <v>3.7699999999999997E-2</v>
      </c>
      <c r="F4190">
        <v>0.16350000000000001</v>
      </c>
    </row>
    <row r="4191" spans="1:6">
      <c r="A4191" t="s">
        <v>1090</v>
      </c>
      <c r="B4191" t="s">
        <v>5276</v>
      </c>
      <c r="C4191">
        <v>1.98</v>
      </c>
      <c r="D4191">
        <v>5.4000000000000003E-3</v>
      </c>
      <c r="E4191">
        <v>3.7699999999999997E-2</v>
      </c>
      <c r="F4191">
        <v>0.16350000000000001</v>
      </c>
    </row>
    <row r="4192" spans="1:6">
      <c r="A4192" t="s">
        <v>1090</v>
      </c>
      <c r="B4192" t="s">
        <v>5277</v>
      </c>
      <c r="C4192">
        <v>1.98</v>
      </c>
      <c r="D4192">
        <v>5.4000000000000003E-3</v>
      </c>
      <c r="E4192">
        <v>3.7699999999999997E-2</v>
      </c>
      <c r="F4192">
        <v>0.16350000000000001</v>
      </c>
    </row>
    <row r="4193" spans="1:6">
      <c r="A4193" t="s">
        <v>1090</v>
      </c>
      <c r="B4193" t="s">
        <v>5278</v>
      </c>
      <c r="C4193">
        <v>1.98</v>
      </c>
      <c r="D4193">
        <v>5.4000000000000003E-3</v>
      </c>
      <c r="E4193">
        <v>3.7699999999999997E-2</v>
      </c>
      <c r="F4193">
        <v>0.16350000000000001</v>
      </c>
    </row>
    <row r="4194" spans="1:6">
      <c r="A4194" t="s">
        <v>1090</v>
      </c>
      <c r="B4194" t="s">
        <v>5279</v>
      </c>
      <c r="C4194">
        <v>1.98</v>
      </c>
      <c r="D4194">
        <v>5.4000000000000003E-3</v>
      </c>
      <c r="E4194">
        <v>3.7699999999999997E-2</v>
      </c>
      <c r="F4194">
        <v>0.16350000000000001</v>
      </c>
    </row>
    <row r="4195" spans="1:6">
      <c r="A4195" t="s">
        <v>1090</v>
      </c>
      <c r="B4195" t="s">
        <v>5280</v>
      </c>
      <c r="C4195">
        <v>1.98</v>
      </c>
      <c r="D4195">
        <v>5.4000000000000003E-3</v>
      </c>
      <c r="E4195">
        <v>3.7699999999999997E-2</v>
      </c>
      <c r="F4195">
        <v>0.16350000000000001</v>
      </c>
    </row>
    <row r="4196" spans="1:6">
      <c r="A4196" t="s">
        <v>1090</v>
      </c>
      <c r="B4196" t="s">
        <v>5281</v>
      </c>
      <c r="C4196">
        <v>1.98</v>
      </c>
      <c r="D4196">
        <v>5.4000000000000003E-3</v>
      </c>
      <c r="E4196">
        <v>3.7699999999999997E-2</v>
      </c>
      <c r="F4196">
        <v>0.16350000000000001</v>
      </c>
    </row>
    <row r="4197" spans="1:6">
      <c r="A4197" t="s">
        <v>1090</v>
      </c>
      <c r="B4197" t="s">
        <v>5282</v>
      </c>
      <c r="C4197">
        <v>1.98</v>
      </c>
      <c r="D4197">
        <v>5.4000000000000003E-3</v>
      </c>
      <c r="E4197">
        <v>3.7699999999999997E-2</v>
      </c>
      <c r="F4197">
        <v>0.16350000000000001</v>
      </c>
    </row>
    <row r="4198" spans="1:6">
      <c r="A4198" t="s">
        <v>1090</v>
      </c>
      <c r="B4198" t="s">
        <v>5283</v>
      </c>
      <c r="C4198">
        <v>1.98</v>
      </c>
      <c r="D4198">
        <v>5.4000000000000003E-3</v>
      </c>
      <c r="E4198">
        <v>3.7699999999999997E-2</v>
      </c>
      <c r="F4198">
        <v>0.16350000000000001</v>
      </c>
    </row>
    <row r="4199" spans="1:6">
      <c r="A4199" t="s">
        <v>1090</v>
      </c>
      <c r="B4199" t="s">
        <v>5284</v>
      </c>
      <c r="C4199">
        <v>1.98</v>
      </c>
      <c r="D4199">
        <v>5.4000000000000003E-3</v>
      </c>
      <c r="E4199">
        <v>3.7699999999999997E-2</v>
      </c>
      <c r="F4199">
        <v>0.16350000000000001</v>
      </c>
    </row>
    <row r="4200" spans="1:6">
      <c r="A4200" t="s">
        <v>1090</v>
      </c>
      <c r="B4200" t="s">
        <v>5285</v>
      </c>
      <c r="C4200">
        <v>1.98</v>
      </c>
      <c r="D4200">
        <v>5.4000000000000003E-3</v>
      </c>
      <c r="E4200">
        <v>3.7699999999999997E-2</v>
      </c>
      <c r="F4200">
        <v>0.16350000000000001</v>
      </c>
    </row>
    <row r="4201" spans="1:6">
      <c r="A4201" t="s">
        <v>1090</v>
      </c>
      <c r="B4201" t="s">
        <v>5286</v>
      </c>
      <c r="C4201">
        <v>1.98</v>
      </c>
      <c r="D4201">
        <v>5.4000000000000003E-3</v>
      </c>
      <c r="E4201">
        <v>3.7699999999999997E-2</v>
      </c>
      <c r="F4201">
        <v>0.16350000000000001</v>
      </c>
    </row>
    <row r="4202" spans="1:6">
      <c r="A4202" t="s">
        <v>1090</v>
      </c>
      <c r="B4202" t="s">
        <v>5287</v>
      </c>
      <c r="C4202">
        <v>1.98</v>
      </c>
      <c r="D4202">
        <v>5.4000000000000003E-3</v>
      </c>
      <c r="E4202">
        <v>3.7699999999999997E-2</v>
      </c>
      <c r="F4202">
        <v>0.16350000000000001</v>
      </c>
    </row>
    <row r="4203" spans="1:6">
      <c r="A4203" t="s">
        <v>1090</v>
      </c>
      <c r="B4203" t="s">
        <v>5288</v>
      </c>
      <c r="C4203">
        <v>1.98</v>
      </c>
      <c r="D4203">
        <v>5.4000000000000003E-3</v>
      </c>
      <c r="E4203">
        <v>3.7699999999999997E-2</v>
      </c>
      <c r="F4203">
        <v>0.16350000000000001</v>
      </c>
    </row>
    <row r="4204" spans="1:6">
      <c r="A4204" t="s">
        <v>1090</v>
      </c>
      <c r="B4204" t="s">
        <v>5289</v>
      </c>
      <c r="C4204">
        <v>1.98</v>
      </c>
      <c r="D4204">
        <v>5.4000000000000003E-3</v>
      </c>
      <c r="E4204">
        <v>3.7699999999999997E-2</v>
      </c>
      <c r="F4204">
        <v>0.16350000000000001</v>
      </c>
    </row>
    <row r="4205" spans="1:6">
      <c r="A4205" t="s">
        <v>1090</v>
      </c>
      <c r="B4205" t="s">
        <v>5290</v>
      </c>
      <c r="C4205">
        <v>1.98</v>
      </c>
      <c r="D4205">
        <v>5.4000000000000003E-3</v>
      </c>
      <c r="E4205">
        <v>3.7699999999999997E-2</v>
      </c>
      <c r="F4205">
        <v>0.16350000000000001</v>
      </c>
    </row>
    <row r="4206" spans="1:6">
      <c r="A4206" t="s">
        <v>1090</v>
      </c>
      <c r="B4206" t="s">
        <v>5291</v>
      </c>
      <c r="C4206">
        <v>1.98</v>
      </c>
      <c r="D4206">
        <v>5.4000000000000003E-3</v>
      </c>
      <c r="E4206">
        <v>3.7699999999999997E-2</v>
      </c>
      <c r="F4206">
        <v>0.16350000000000001</v>
      </c>
    </row>
    <row r="4207" spans="1:6">
      <c r="A4207" t="s">
        <v>1090</v>
      </c>
      <c r="B4207" t="s">
        <v>5292</v>
      </c>
      <c r="C4207">
        <v>1.98</v>
      </c>
      <c r="D4207">
        <v>5.4000000000000003E-3</v>
      </c>
      <c r="E4207">
        <v>3.7699999999999997E-2</v>
      </c>
      <c r="F4207">
        <v>0.16350000000000001</v>
      </c>
    </row>
    <row r="4208" spans="1:6">
      <c r="A4208" t="s">
        <v>1090</v>
      </c>
      <c r="B4208" t="s">
        <v>5293</v>
      </c>
      <c r="C4208">
        <v>1.98</v>
      </c>
      <c r="D4208">
        <v>5.4000000000000003E-3</v>
      </c>
      <c r="E4208">
        <v>3.7699999999999997E-2</v>
      </c>
      <c r="F4208">
        <v>0.16350000000000001</v>
      </c>
    </row>
    <row r="4209" spans="1:6">
      <c r="A4209" t="s">
        <v>1090</v>
      </c>
      <c r="B4209" t="s">
        <v>5294</v>
      </c>
      <c r="C4209">
        <v>1.98</v>
      </c>
      <c r="D4209">
        <v>5.4000000000000003E-3</v>
      </c>
      <c r="E4209">
        <v>3.7699999999999997E-2</v>
      </c>
      <c r="F4209">
        <v>0.16350000000000001</v>
      </c>
    </row>
    <row r="4210" spans="1:6">
      <c r="A4210" t="s">
        <v>1090</v>
      </c>
      <c r="B4210" t="s">
        <v>5295</v>
      </c>
      <c r="C4210">
        <v>1.98</v>
      </c>
      <c r="D4210">
        <v>5.4000000000000003E-3</v>
      </c>
      <c r="E4210">
        <v>3.7699999999999997E-2</v>
      </c>
      <c r="F4210">
        <v>0.16350000000000001</v>
      </c>
    </row>
    <row r="4211" spans="1:6">
      <c r="A4211" t="s">
        <v>1090</v>
      </c>
      <c r="B4211" t="s">
        <v>5296</v>
      </c>
      <c r="C4211">
        <v>1.98</v>
      </c>
      <c r="D4211">
        <v>5.4000000000000003E-3</v>
      </c>
      <c r="E4211">
        <v>3.7699999999999997E-2</v>
      </c>
      <c r="F4211">
        <v>0.16350000000000001</v>
      </c>
    </row>
    <row r="4212" spans="1:6">
      <c r="A4212" t="s">
        <v>1090</v>
      </c>
      <c r="B4212" t="s">
        <v>5297</v>
      </c>
      <c r="C4212">
        <v>1.98</v>
      </c>
      <c r="D4212">
        <v>5.4000000000000003E-3</v>
      </c>
      <c r="E4212">
        <v>3.7699999999999997E-2</v>
      </c>
      <c r="F4212">
        <v>0.16350000000000001</v>
      </c>
    </row>
    <row r="4213" spans="1:6">
      <c r="A4213" t="s">
        <v>1090</v>
      </c>
      <c r="B4213" t="s">
        <v>5298</v>
      </c>
      <c r="C4213">
        <v>1.98</v>
      </c>
      <c r="D4213">
        <v>5.4000000000000003E-3</v>
      </c>
      <c r="E4213">
        <v>3.7699999999999997E-2</v>
      </c>
      <c r="F4213">
        <v>0.16350000000000001</v>
      </c>
    </row>
    <row r="4214" spans="1:6">
      <c r="A4214" t="s">
        <v>1090</v>
      </c>
      <c r="B4214" t="s">
        <v>5299</v>
      </c>
      <c r="C4214">
        <v>1.98</v>
      </c>
      <c r="D4214">
        <v>5.4000000000000003E-3</v>
      </c>
      <c r="E4214">
        <v>3.7699999999999997E-2</v>
      </c>
      <c r="F4214">
        <v>0.16350000000000001</v>
      </c>
    </row>
    <row r="4215" spans="1:6">
      <c r="A4215" t="s">
        <v>1090</v>
      </c>
      <c r="B4215" t="s">
        <v>5300</v>
      </c>
      <c r="C4215">
        <v>1.98</v>
      </c>
      <c r="D4215">
        <v>5.4000000000000003E-3</v>
      </c>
      <c r="E4215">
        <v>3.7699999999999997E-2</v>
      </c>
      <c r="F4215">
        <v>0.16350000000000001</v>
      </c>
    </row>
    <row r="4216" spans="1:6">
      <c r="A4216" t="s">
        <v>1090</v>
      </c>
      <c r="B4216" t="s">
        <v>5301</v>
      </c>
      <c r="C4216">
        <v>1.98</v>
      </c>
      <c r="D4216">
        <v>5.4000000000000003E-3</v>
      </c>
      <c r="E4216">
        <v>3.7699999999999997E-2</v>
      </c>
      <c r="F4216">
        <v>0.16350000000000001</v>
      </c>
    </row>
    <row r="4217" spans="1:6">
      <c r="A4217" t="s">
        <v>1090</v>
      </c>
      <c r="B4217" t="s">
        <v>5302</v>
      </c>
      <c r="C4217">
        <v>1.98</v>
      </c>
      <c r="D4217">
        <v>5.4000000000000003E-3</v>
      </c>
      <c r="E4217">
        <v>3.7699999999999997E-2</v>
      </c>
      <c r="F4217">
        <v>0.16350000000000001</v>
      </c>
    </row>
    <row r="4218" spans="1:6">
      <c r="A4218" t="s">
        <v>1090</v>
      </c>
      <c r="B4218" t="s">
        <v>5303</v>
      </c>
      <c r="C4218">
        <v>1.98</v>
      </c>
      <c r="D4218">
        <v>5.4000000000000003E-3</v>
      </c>
      <c r="E4218">
        <v>3.7699999999999997E-2</v>
      </c>
      <c r="F4218">
        <v>0.16350000000000001</v>
      </c>
    </row>
    <row r="4219" spans="1:6">
      <c r="A4219" t="s">
        <v>1090</v>
      </c>
      <c r="B4219" t="s">
        <v>5304</v>
      </c>
      <c r="C4219">
        <v>1.98</v>
      </c>
      <c r="D4219">
        <v>5.4000000000000003E-3</v>
      </c>
      <c r="E4219">
        <v>3.7699999999999997E-2</v>
      </c>
      <c r="F4219">
        <v>0.16350000000000001</v>
      </c>
    </row>
    <row r="4220" spans="1:6">
      <c r="A4220" t="s">
        <v>1090</v>
      </c>
      <c r="B4220" t="s">
        <v>5305</v>
      </c>
      <c r="C4220">
        <v>1.98</v>
      </c>
      <c r="D4220">
        <v>5.4000000000000003E-3</v>
      </c>
      <c r="E4220">
        <v>3.7699999999999997E-2</v>
      </c>
      <c r="F4220">
        <v>0.16350000000000001</v>
      </c>
    </row>
    <row r="4221" spans="1:6">
      <c r="A4221" t="s">
        <v>1090</v>
      </c>
      <c r="B4221" t="s">
        <v>5306</v>
      </c>
      <c r="C4221">
        <v>1.98</v>
      </c>
      <c r="D4221">
        <v>5.4000000000000003E-3</v>
      </c>
      <c r="E4221">
        <v>3.7699999999999997E-2</v>
      </c>
      <c r="F4221">
        <v>0.16350000000000001</v>
      </c>
    </row>
    <row r="4222" spans="1:6">
      <c r="A4222" t="s">
        <v>1090</v>
      </c>
      <c r="B4222" t="s">
        <v>5307</v>
      </c>
      <c r="C4222">
        <v>1.98</v>
      </c>
      <c r="D4222">
        <v>5.4000000000000003E-3</v>
      </c>
      <c r="E4222">
        <v>3.7699999999999997E-2</v>
      </c>
      <c r="F4222">
        <v>0.16350000000000001</v>
      </c>
    </row>
    <row r="4223" spans="1:6">
      <c r="A4223" t="s">
        <v>1090</v>
      </c>
      <c r="B4223" t="s">
        <v>5308</v>
      </c>
      <c r="C4223">
        <v>1.98</v>
      </c>
      <c r="D4223">
        <v>5.4000000000000003E-3</v>
      </c>
      <c r="E4223">
        <v>3.7699999999999997E-2</v>
      </c>
      <c r="F4223">
        <v>0.16350000000000001</v>
      </c>
    </row>
    <row r="4224" spans="1:6">
      <c r="A4224" t="s">
        <v>1090</v>
      </c>
      <c r="B4224" t="s">
        <v>5309</v>
      </c>
      <c r="C4224">
        <v>1.98</v>
      </c>
      <c r="D4224">
        <v>5.4000000000000003E-3</v>
      </c>
      <c r="E4224">
        <v>3.7699999999999997E-2</v>
      </c>
      <c r="F4224">
        <v>0.16350000000000001</v>
      </c>
    </row>
    <row r="4225" spans="1:6">
      <c r="A4225" t="s">
        <v>1090</v>
      </c>
      <c r="B4225" t="s">
        <v>5310</v>
      </c>
      <c r="C4225">
        <v>1.98</v>
      </c>
      <c r="D4225">
        <v>5.4000000000000003E-3</v>
      </c>
      <c r="E4225">
        <v>3.7699999999999997E-2</v>
      </c>
      <c r="F4225">
        <v>0.16350000000000001</v>
      </c>
    </row>
    <row r="4226" spans="1:6">
      <c r="A4226" t="s">
        <v>1090</v>
      </c>
      <c r="B4226" t="s">
        <v>5311</v>
      </c>
      <c r="C4226">
        <v>1.98</v>
      </c>
      <c r="D4226">
        <v>5.4000000000000003E-3</v>
      </c>
      <c r="E4226">
        <v>3.7699999999999997E-2</v>
      </c>
      <c r="F4226">
        <v>0.16350000000000001</v>
      </c>
    </row>
    <row r="4227" spans="1:6">
      <c r="A4227" t="s">
        <v>1090</v>
      </c>
      <c r="B4227" t="s">
        <v>5312</v>
      </c>
      <c r="C4227">
        <v>1.98</v>
      </c>
      <c r="D4227">
        <v>5.4000000000000003E-3</v>
      </c>
      <c r="E4227">
        <v>3.7699999999999997E-2</v>
      </c>
      <c r="F4227">
        <v>0.16350000000000001</v>
      </c>
    </row>
    <row r="4228" spans="1:6">
      <c r="A4228" t="s">
        <v>1090</v>
      </c>
      <c r="B4228" t="s">
        <v>5313</v>
      </c>
      <c r="C4228">
        <v>1.98</v>
      </c>
      <c r="D4228">
        <v>5.4000000000000003E-3</v>
      </c>
      <c r="E4228">
        <v>3.7699999999999997E-2</v>
      </c>
      <c r="F4228">
        <v>0.16350000000000001</v>
      </c>
    </row>
    <row r="4229" spans="1:6">
      <c r="A4229" t="s">
        <v>1090</v>
      </c>
      <c r="B4229" t="s">
        <v>5314</v>
      </c>
      <c r="C4229">
        <v>1.98</v>
      </c>
      <c r="D4229">
        <v>5.4000000000000003E-3</v>
      </c>
      <c r="E4229">
        <v>3.7699999999999997E-2</v>
      </c>
      <c r="F4229">
        <v>0.16350000000000001</v>
      </c>
    </row>
    <row r="4230" spans="1:6">
      <c r="A4230" t="s">
        <v>1090</v>
      </c>
      <c r="B4230" t="s">
        <v>5315</v>
      </c>
      <c r="C4230">
        <v>1.98</v>
      </c>
      <c r="D4230">
        <v>5.4000000000000003E-3</v>
      </c>
      <c r="E4230">
        <v>3.7699999999999997E-2</v>
      </c>
      <c r="F4230">
        <v>0.16350000000000001</v>
      </c>
    </row>
    <row r="4231" spans="1:6">
      <c r="A4231" t="s">
        <v>1090</v>
      </c>
      <c r="B4231" t="s">
        <v>5316</v>
      </c>
      <c r="C4231">
        <v>1.98</v>
      </c>
      <c r="D4231">
        <v>5.4000000000000003E-3</v>
      </c>
      <c r="E4231">
        <v>3.7699999999999997E-2</v>
      </c>
      <c r="F4231">
        <v>0.16350000000000001</v>
      </c>
    </row>
    <row r="4232" spans="1:6">
      <c r="A4232" t="s">
        <v>1090</v>
      </c>
      <c r="B4232" t="s">
        <v>5317</v>
      </c>
      <c r="C4232">
        <v>1.98</v>
      </c>
      <c r="D4232">
        <v>5.4000000000000003E-3</v>
      </c>
      <c r="E4232">
        <v>3.7699999999999997E-2</v>
      </c>
      <c r="F4232">
        <v>0.16350000000000001</v>
      </c>
    </row>
    <row r="4233" spans="1:6">
      <c r="A4233" t="s">
        <v>1090</v>
      </c>
      <c r="B4233" t="s">
        <v>5318</v>
      </c>
      <c r="C4233">
        <v>1.98</v>
      </c>
      <c r="D4233">
        <v>5.4000000000000003E-3</v>
      </c>
      <c r="E4233">
        <v>3.7699999999999997E-2</v>
      </c>
      <c r="F4233">
        <v>0.16350000000000001</v>
      </c>
    </row>
    <row r="4234" spans="1:6">
      <c r="A4234" t="s">
        <v>1090</v>
      </c>
      <c r="B4234" t="s">
        <v>5319</v>
      </c>
      <c r="C4234">
        <v>1.98</v>
      </c>
      <c r="D4234">
        <v>5.4000000000000003E-3</v>
      </c>
      <c r="E4234">
        <v>3.7699999999999997E-2</v>
      </c>
      <c r="F4234">
        <v>0.16350000000000001</v>
      </c>
    </row>
    <row r="4235" spans="1:6">
      <c r="A4235" t="s">
        <v>1090</v>
      </c>
      <c r="B4235" t="s">
        <v>5320</v>
      </c>
      <c r="C4235">
        <v>1.98</v>
      </c>
      <c r="D4235">
        <v>5.4000000000000003E-3</v>
      </c>
      <c r="E4235">
        <v>3.7699999999999997E-2</v>
      </c>
      <c r="F4235">
        <v>0.16350000000000001</v>
      </c>
    </row>
    <row r="4236" spans="1:6">
      <c r="A4236" t="s">
        <v>1090</v>
      </c>
      <c r="B4236" t="s">
        <v>5321</v>
      </c>
      <c r="C4236">
        <v>1.98</v>
      </c>
      <c r="D4236">
        <v>5.4000000000000003E-3</v>
      </c>
      <c r="E4236">
        <v>3.7699999999999997E-2</v>
      </c>
      <c r="F4236">
        <v>0.16350000000000001</v>
      </c>
    </row>
    <row r="4237" spans="1:6">
      <c r="A4237" t="s">
        <v>1090</v>
      </c>
      <c r="B4237" t="s">
        <v>5322</v>
      </c>
      <c r="C4237">
        <v>1.98</v>
      </c>
      <c r="D4237">
        <v>5.4000000000000003E-3</v>
      </c>
      <c r="E4237">
        <v>3.7699999999999997E-2</v>
      </c>
      <c r="F4237">
        <v>0.16350000000000001</v>
      </c>
    </row>
    <row r="4238" spans="1:6">
      <c r="A4238" t="s">
        <v>1090</v>
      </c>
      <c r="B4238" t="s">
        <v>5323</v>
      </c>
      <c r="C4238">
        <v>1.98</v>
      </c>
      <c r="D4238">
        <v>5.4000000000000003E-3</v>
      </c>
      <c r="E4238">
        <v>3.7699999999999997E-2</v>
      </c>
      <c r="F4238">
        <v>0.16350000000000001</v>
      </c>
    </row>
    <row r="4239" spans="1:6">
      <c r="A4239" t="s">
        <v>1090</v>
      </c>
      <c r="B4239" t="s">
        <v>5324</v>
      </c>
      <c r="C4239">
        <v>1.98</v>
      </c>
      <c r="D4239">
        <v>5.4000000000000003E-3</v>
      </c>
      <c r="E4239">
        <v>3.7699999999999997E-2</v>
      </c>
      <c r="F4239">
        <v>0.16350000000000001</v>
      </c>
    </row>
    <row r="4240" spans="1:6">
      <c r="A4240" t="s">
        <v>1090</v>
      </c>
      <c r="B4240" t="s">
        <v>5325</v>
      </c>
      <c r="C4240">
        <v>1.98</v>
      </c>
      <c r="D4240">
        <v>5.4000000000000003E-3</v>
      </c>
      <c r="E4240">
        <v>3.7699999999999997E-2</v>
      </c>
      <c r="F4240">
        <v>0.16350000000000001</v>
      </c>
    </row>
    <row r="4241" spans="1:6">
      <c r="A4241" t="s">
        <v>1090</v>
      </c>
      <c r="B4241" t="s">
        <v>5326</v>
      </c>
      <c r="C4241">
        <v>1.98</v>
      </c>
      <c r="D4241">
        <v>5.4000000000000003E-3</v>
      </c>
      <c r="E4241">
        <v>3.7699999999999997E-2</v>
      </c>
      <c r="F4241">
        <v>0.16350000000000001</v>
      </c>
    </row>
    <row r="4242" spans="1:6">
      <c r="A4242" t="s">
        <v>1090</v>
      </c>
      <c r="B4242" t="s">
        <v>5327</v>
      </c>
      <c r="C4242">
        <v>1.98</v>
      </c>
      <c r="D4242">
        <v>5.4000000000000003E-3</v>
      </c>
      <c r="E4242">
        <v>3.7699999999999997E-2</v>
      </c>
      <c r="F4242">
        <v>0.16350000000000001</v>
      </c>
    </row>
    <row r="4243" spans="1:6">
      <c r="A4243" t="s">
        <v>1090</v>
      </c>
      <c r="B4243" t="s">
        <v>5328</v>
      </c>
      <c r="C4243">
        <v>1.98</v>
      </c>
      <c r="D4243">
        <v>5.4000000000000003E-3</v>
      </c>
      <c r="E4243">
        <v>3.7699999999999997E-2</v>
      </c>
      <c r="F4243">
        <v>0.16350000000000001</v>
      </c>
    </row>
    <row r="4244" spans="1:6">
      <c r="A4244" t="s">
        <v>1090</v>
      </c>
      <c r="B4244" t="s">
        <v>5329</v>
      </c>
      <c r="C4244">
        <v>1.98</v>
      </c>
      <c r="D4244">
        <v>5.4000000000000003E-3</v>
      </c>
      <c r="E4244">
        <v>3.7699999999999997E-2</v>
      </c>
      <c r="F4244">
        <v>0.16350000000000001</v>
      </c>
    </row>
    <row r="4245" spans="1:6">
      <c r="A4245" t="s">
        <v>1090</v>
      </c>
      <c r="B4245" t="s">
        <v>5330</v>
      </c>
      <c r="C4245">
        <v>1.98</v>
      </c>
      <c r="D4245">
        <v>5.4000000000000003E-3</v>
      </c>
      <c r="E4245">
        <v>3.7699999999999997E-2</v>
      </c>
      <c r="F4245">
        <v>0.16350000000000001</v>
      </c>
    </row>
    <row r="4246" spans="1:6">
      <c r="A4246" t="s">
        <v>1090</v>
      </c>
      <c r="B4246" t="s">
        <v>5331</v>
      </c>
      <c r="C4246">
        <v>1.98</v>
      </c>
      <c r="D4246">
        <v>5.4000000000000003E-3</v>
      </c>
      <c r="E4246">
        <v>3.7699999999999997E-2</v>
      </c>
      <c r="F4246">
        <v>0.16350000000000001</v>
      </c>
    </row>
    <row r="4247" spans="1:6">
      <c r="A4247" t="s">
        <v>1090</v>
      </c>
      <c r="B4247" t="s">
        <v>5332</v>
      </c>
      <c r="C4247">
        <v>1.98</v>
      </c>
      <c r="D4247">
        <v>5.4000000000000003E-3</v>
      </c>
      <c r="E4247">
        <v>3.7699999999999997E-2</v>
      </c>
      <c r="F4247">
        <v>0.16350000000000001</v>
      </c>
    </row>
    <row r="4248" spans="1:6">
      <c r="A4248" t="s">
        <v>1090</v>
      </c>
      <c r="B4248" t="s">
        <v>5333</v>
      </c>
      <c r="C4248">
        <v>1.98</v>
      </c>
      <c r="D4248">
        <v>5.4000000000000003E-3</v>
      </c>
      <c r="E4248">
        <v>3.7699999999999997E-2</v>
      </c>
      <c r="F4248">
        <v>0.16350000000000001</v>
      </c>
    </row>
    <row r="4249" spans="1:6">
      <c r="A4249" t="s">
        <v>1090</v>
      </c>
      <c r="B4249" t="s">
        <v>5334</v>
      </c>
      <c r="C4249">
        <v>1.98</v>
      </c>
      <c r="D4249">
        <v>5.4000000000000003E-3</v>
      </c>
      <c r="E4249">
        <v>3.7699999999999997E-2</v>
      </c>
      <c r="F4249">
        <v>0.16350000000000001</v>
      </c>
    </row>
    <row r="4250" spans="1:6">
      <c r="A4250" t="s">
        <v>1090</v>
      </c>
      <c r="B4250" t="s">
        <v>5335</v>
      </c>
      <c r="C4250">
        <v>1.98</v>
      </c>
      <c r="D4250">
        <v>5.4000000000000003E-3</v>
      </c>
      <c r="E4250">
        <v>3.7699999999999997E-2</v>
      </c>
      <c r="F4250">
        <v>0.16350000000000001</v>
      </c>
    </row>
    <row r="4251" spans="1:6">
      <c r="A4251" t="s">
        <v>1090</v>
      </c>
      <c r="B4251" t="s">
        <v>5336</v>
      </c>
      <c r="C4251">
        <v>1.98</v>
      </c>
      <c r="D4251">
        <v>5.4000000000000003E-3</v>
      </c>
      <c r="E4251">
        <v>3.7699999999999997E-2</v>
      </c>
      <c r="F4251">
        <v>0.16350000000000001</v>
      </c>
    </row>
    <row r="4252" spans="1:6">
      <c r="A4252" t="s">
        <v>1090</v>
      </c>
      <c r="B4252" t="s">
        <v>5337</v>
      </c>
      <c r="C4252">
        <v>1.98</v>
      </c>
      <c r="D4252">
        <v>5.4000000000000003E-3</v>
      </c>
      <c r="E4252">
        <v>3.7699999999999997E-2</v>
      </c>
      <c r="F4252">
        <v>0.16350000000000001</v>
      </c>
    </row>
    <row r="4253" spans="1:6">
      <c r="A4253" t="s">
        <v>1090</v>
      </c>
      <c r="B4253" t="s">
        <v>5338</v>
      </c>
      <c r="C4253">
        <v>1.98</v>
      </c>
      <c r="D4253">
        <v>5.4000000000000003E-3</v>
      </c>
      <c r="E4253">
        <v>3.7699999999999997E-2</v>
      </c>
      <c r="F4253">
        <v>0.16350000000000001</v>
      </c>
    </row>
    <row r="4254" spans="1:6">
      <c r="A4254" t="s">
        <v>1090</v>
      </c>
      <c r="B4254" t="s">
        <v>5339</v>
      </c>
      <c r="C4254">
        <v>1.98</v>
      </c>
      <c r="D4254">
        <v>5.4000000000000003E-3</v>
      </c>
      <c r="E4254">
        <v>3.7699999999999997E-2</v>
      </c>
      <c r="F4254">
        <v>0.16350000000000001</v>
      </c>
    </row>
    <row r="4255" spans="1:6">
      <c r="A4255" t="s">
        <v>1090</v>
      </c>
      <c r="B4255" t="s">
        <v>5340</v>
      </c>
      <c r="C4255">
        <v>1.98</v>
      </c>
      <c r="D4255">
        <v>5.4000000000000003E-3</v>
      </c>
      <c r="E4255">
        <v>3.7699999999999997E-2</v>
      </c>
      <c r="F4255">
        <v>0.16350000000000001</v>
      </c>
    </row>
    <row r="4256" spans="1:6">
      <c r="A4256" t="s">
        <v>1090</v>
      </c>
      <c r="B4256" t="s">
        <v>5341</v>
      </c>
      <c r="C4256">
        <v>1.98</v>
      </c>
      <c r="D4256">
        <v>5.4000000000000003E-3</v>
      </c>
      <c r="E4256">
        <v>3.7699999999999997E-2</v>
      </c>
      <c r="F4256">
        <v>0.16350000000000001</v>
      </c>
    </row>
    <row r="4257" spans="1:6">
      <c r="A4257" t="s">
        <v>1090</v>
      </c>
      <c r="B4257" t="s">
        <v>5342</v>
      </c>
      <c r="C4257">
        <v>1.98</v>
      </c>
      <c r="D4257">
        <v>5.4000000000000003E-3</v>
      </c>
      <c r="E4257">
        <v>3.7699999999999997E-2</v>
      </c>
      <c r="F4257">
        <v>0.16350000000000001</v>
      </c>
    </row>
    <row r="4258" spans="1:6">
      <c r="A4258" t="s">
        <v>1090</v>
      </c>
      <c r="B4258" t="s">
        <v>5343</v>
      </c>
      <c r="C4258">
        <v>1.98</v>
      </c>
      <c r="D4258">
        <v>5.4000000000000003E-3</v>
      </c>
      <c r="E4258">
        <v>3.7699999999999997E-2</v>
      </c>
      <c r="F4258">
        <v>0.16350000000000001</v>
      </c>
    </row>
    <row r="4259" spans="1:6">
      <c r="A4259" t="s">
        <v>1090</v>
      </c>
      <c r="B4259" t="s">
        <v>5344</v>
      </c>
      <c r="C4259">
        <v>1.98</v>
      </c>
      <c r="D4259">
        <v>5.4000000000000003E-3</v>
      </c>
      <c r="E4259">
        <v>3.7699999999999997E-2</v>
      </c>
      <c r="F4259">
        <v>0.16350000000000001</v>
      </c>
    </row>
    <row r="4260" spans="1:6">
      <c r="A4260" t="s">
        <v>1090</v>
      </c>
      <c r="B4260" t="s">
        <v>5345</v>
      </c>
      <c r="C4260">
        <v>1.98</v>
      </c>
      <c r="D4260">
        <v>5.4000000000000003E-3</v>
      </c>
      <c r="E4260">
        <v>3.7699999999999997E-2</v>
      </c>
      <c r="F4260">
        <v>0.16350000000000001</v>
      </c>
    </row>
    <row r="4261" spans="1:6">
      <c r="A4261" t="s">
        <v>1090</v>
      </c>
      <c r="B4261" t="s">
        <v>5346</v>
      </c>
      <c r="C4261">
        <v>1.98</v>
      </c>
      <c r="D4261">
        <v>5.4000000000000003E-3</v>
      </c>
      <c r="E4261">
        <v>3.7699999999999997E-2</v>
      </c>
      <c r="F4261">
        <v>0.16350000000000001</v>
      </c>
    </row>
    <row r="4262" spans="1:6">
      <c r="A4262" t="s">
        <v>1090</v>
      </c>
      <c r="B4262" t="s">
        <v>5347</v>
      </c>
      <c r="C4262">
        <v>1.98</v>
      </c>
      <c r="D4262">
        <v>5.4000000000000003E-3</v>
      </c>
      <c r="E4262">
        <v>3.7699999999999997E-2</v>
      </c>
      <c r="F4262">
        <v>0.16350000000000001</v>
      </c>
    </row>
    <row r="4263" spans="1:6">
      <c r="A4263" t="s">
        <v>1090</v>
      </c>
      <c r="B4263" t="s">
        <v>5348</v>
      </c>
      <c r="C4263">
        <v>1.98</v>
      </c>
      <c r="D4263">
        <v>5.4000000000000003E-3</v>
      </c>
      <c r="E4263">
        <v>3.7699999999999997E-2</v>
      </c>
      <c r="F4263">
        <v>0.16350000000000001</v>
      </c>
    </row>
    <row r="4264" spans="1:6">
      <c r="A4264" t="s">
        <v>1090</v>
      </c>
      <c r="B4264" t="s">
        <v>5349</v>
      </c>
      <c r="C4264">
        <v>1.98</v>
      </c>
      <c r="D4264">
        <v>5.4000000000000003E-3</v>
      </c>
      <c r="E4264">
        <v>3.7699999999999997E-2</v>
      </c>
      <c r="F4264">
        <v>0.16350000000000001</v>
      </c>
    </row>
    <row r="4265" spans="1:6">
      <c r="A4265" t="s">
        <v>1090</v>
      </c>
      <c r="B4265" t="s">
        <v>5350</v>
      </c>
      <c r="C4265">
        <v>1.98</v>
      </c>
      <c r="D4265">
        <v>5.4000000000000003E-3</v>
      </c>
      <c r="E4265">
        <v>3.7699999999999997E-2</v>
      </c>
      <c r="F4265">
        <v>0.16350000000000001</v>
      </c>
    </row>
    <row r="4266" spans="1:6">
      <c r="A4266" t="s">
        <v>1090</v>
      </c>
      <c r="B4266" t="s">
        <v>5351</v>
      </c>
      <c r="C4266">
        <v>1.98</v>
      </c>
      <c r="D4266">
        <v>5.4000000000000003E-3</v>
      </c>
      <c r="E4266">
        <v>3.7699999999999997E-2</v>
      </c>
      <c r="F4266">
        <v>0.16350000000000001</v>
      </c>
    </row>
    <row r="4267" spans="1:6">
      <c r="A4267" t="s">
        <v>1090</v>
      </c>
      <c r="B4267" t="s">
        <v>5352</v>
      </c>
      <c r="C4267">
        <v>1.98</v>
      </c>
      <c r="D4267">
        <v>5.4000000000000003E-3</v>
      </c>
      <c r="E4267">
        <v>3.7699999999999997E-2</v>
      </c>
      <c r="F4267">
        <v>0.16350000000000001</v>
      </c>
    </row>
    <row r="4268" spans="1:6">
      <c r="A4268" t="s">
        <v>1090</v>
      </c>
      <c r="B4268" t="s">
        <v>5353</v>
      </c>
      <c r="C4268">
        <v>1.98</v>
      </c>
      <c r="D4268">
        <v>5.4000000000000003E-3</v>
      </c>
      <c r="E4268">
        <v>3.7699999999999997E-2</v>
      </c>
      <c r="F4268">
        <v>0.16350000000000001</v>
      </c>
    </row>
    <row r="4269" spans="1:6">
      <c r="A4269" t="s">
        <v>1090</v>
      </c>
      <c r="B4269" t="s">
        <v>5354</v>
      </c>
      <c r="C4269">
        <v>1.98</v>
      </c>
      <c r="D4269">
        <v>5.4000000000000003E-3</v>
      </c>
      <c r="E4269">
        <v>3.7699999999999997E-2</v>
      </c>
      <c r="F4269">
        <v>0.16350000000000001</v>
      </c>
    </row>
    <row r="4270" spans="1:6">
      <c r="A4270" t="s">
        <v>1090</v>
      </c>
      <c r="B4270" t="s">
        <v>5355</v>
      </c>
      <c r="C4270">
        <v>1.98</v>
      </c>
      <c r="D4270">
        <v>5.4000000000000003E-3</v>
      </c>
      <c r="E4270">
        <v>3.7699999999999997E-2</v>
      </c>
      <c r="F4270">
        <v>0.16350000000000001</v>
      </c>
    </row>
    <row r="4271" spans="1:6">
      <c r="A4271" t="s">
        <v>1090</v>
      </c>
      <c r="B4271" t="s">
        <v>5356</v>
      </c>
      <c r="C4271">
        <v>1.98</v>
      </c>
      <c r="D4271">
        <v>5.4000000000000003E-3</v>
      </c>
      <c r="E4271">
        <v>3.7699999999999997E-2</v>
      </c>
      <c r="F4271">
        <v>0.16350000000000001</v>
      </c>
    </row>
    <row r="4272" spans="1:6">
      <c r="A4272" t="s">
        <v>1090</v>
      </c>
      <c r="B4272" t="s">
        <v>5357</v>
      </c>
      <c r="C4272">
        <v>1.98</v>
      </c>
      <c r="D4272">
        <v>5.4000000000000003E-3</v>
      </c>
      <c r="E4272">
        <v>3.7699999999999997E-2</v>
      </c>
      <c r="F4272">
        <v>0.16350000000000001</v>
      </c>
    </row>
    <row r="4273" spans="1:6">
      <c r="A4273" t="s">
        <v>1090</v>
      </c>
      <c r="B4273" t="s">
        <v>5358</v>
      </c>
      <c r="C4273">
        <v>1.98</v>
      </c>
      <c r="D4273">
        <v>5.4000000000000003E-3</v>
      </c>
      <c r="E4273">
        <v>3.7699999999999997E-2</v>
      </c>
      <c r="F4273">
        <v>0.16350000000000001</v>
      </c>
    </row>
    <row r="4274" spans="1:6">
      <c r="A4274" t="s">
        <v>1090</v>
      </c>
      <c r="B4274" t="s">
        <v>5359</v>
      </c>
      <c r="C4274">
        <v>1.98</v>
      </c>
      <c r="D4274">
        <v>5.4000000000000003E-3</v>
      </c>
      <c r="E4274">
        <v>3.7699999999999997E-2</v>
      </c>
      <c r="F4274">
        <v>0.16350000000000001</v>
      </c>
    </row>
    <row r="4275" spans="1:6">
      <c r="A4275" t="s">
        <v>1090</v>
      </c>
      <c r="B4275" t="s">
        <v>5360</v>
      </c>
      <c r="C4275">
        <v>1.98</v>
      </c>
      <c r="D4275">
        <v>5.4000000000000003E-3</v>
      </c>
      <c r="E4275">
        <v>3.7699999999999997E-2</v>
      </c>
      <c r="F4275">
        <v>0.16350000000000001</v>
      </c>
    </row>
    <row r="4276" spans="1:6">
      <c r="A4276" t="s">
        <v>1090</v>
      </c>
      <c r="B4276" t="s">
        <v>5361</v>
      </c>
      <c r="C4276">
        <v>1.98</v>
      </c>
      <c r="D4276">
        <v>5.4000000000000003E-3</v>
      </c>
      <c r="E4276">
        <v>3.7699999999999997E-2</v>
      </c>
      <c r="F4276">
        <v>0.16350000000000001</v>
      </c>
    </row>
    <row r="4277" spans="1:6">
      <c r="A4277" t="s">
        <v>1090</v>
      </c>
      <c r="B4277" t="s">
        <v>5362</v>
      </c>
      <c r="C4277">
        <v>1.98</v>
      </c>
      <c r="D4277">
        <v>5.4000000000000003E-3</v>
      </c>
      <c r="E4277">
        <v>3.7699999999999997E-2</v>
      </c>
      <c r="F4277">
        <v>0.16350000000000001</v>
      </c>
    </row>
    <row r="4278" spans="1:6">
      <c r="A4278" t="s">
        <v>1090</v>
      </c>
      <c r="B4278" t="s">
        <v>5363</v>
      </c>
      <c r="C4278">
        <v>1.98</v>
      </c>
      <c r="D4278">
        <v>5.4000000000000003E-3</v>
      </c>
      <c r="E4278">
        <v>3.7699999999999997E-2</v>
      </c>
      <c r="F4278">
        <v>0.16350000000000001</v>
      </c>
    </row>
    <row r="4279" spans="1:6">
      <c r="A4279" t="s">
        <v>1090</v>
      </c>
      <c r="B4279" t="s">
        <v>5364</v>
      </c>
      <c r="C4279">
        <v>1.98</v>
      </c>
      <c r="D4279">
        <v>5.4000000000000003E-3</v>
      </c>
      <c r="E4279">
        <v>3.7699999999999997E-2</v>
      </c>
      <c r="F4279">
        <v>0.16350000000000001</v>
      </c>
    </row>
    <row r="4280" spans="1:6">
      <c r="A4280" t="s">
        <v>1090</v>
      </c>
      <c r="B4280" t="s">
        <v>5365</v>
      </c>
      <c r="C4280">
        <v>1.98</v>
      </c>
      <c r="D4280">
        <v>5.4000000000000003E-3</v>
      </c>
      <c r="E4280">
        <v>3.7699999999999997E-2</v>
      </c>
      <c r="F4280">
        <v>0.16350000000000001</v>
      </c>
    </row>
    <row r="4281" spans="1:6">
      <c r="A4281" t="s">
        <v>1090</v>
      </c>
      <c r="B4281" t="s">
        <v>5366</v>
      </c>
      <c r="C4281">
        <v>1.98</v>
      </c>
      <c r="D4281">
        <v>5.4000000000000003E-3</v>
      </c>
      <c r="E4281">
        <v>3.7699999999999997E-2</v>
      </c>
      <c r="F4281">
        <v>0.16350000000000001</v>
      </c>
    </row>
    <row r="4282" spans="1:6">
      <c r="A4282" t="s">
        <v>1090</v>
      </c>
      <c r="B4282" t="s">
        <v>5367</v>
      </c>
      <c r="C4282">
        <v>1.98</v>
      </c>
      <c r="D4282">
        <v>5.4000000000000003E-3</v>
      </c>
      <c r="E4282">
        <v>3.7699999999999997E-2</v>
      </c>
      <c r="F4282">
        <v>0.16350000000000001</v>
      </c>
    </row>
    <row r="4283" spans="1:6">
      <c r="A4283" t="s">
        <v>1090</v>
      </c>
      <c r="B4283" t="s">
        <v>5368</v>
      </c>
      <c r="C4283">
        <v>1.98</v>
      </c>
      <c r="D4283">
        <v>5.4000000000000003E-3</v>
      </c>
      <c r="E4283">
        <v>3.7699999999999997E-2</v>
      </c>
      <c r="F4283">
        <v>0.16350000000000001</v>
      </c>
    </row>
    <row r="4284" spans="1:6">
      <c r="A4284" t="s">
        <v>1090</v>
      </c>
      <c r="B4284" t="s">
        <v>5369</v>
      </c>
      <c r="C4284">
        <v>1.98</v>
      </c>
      <c r="D4284">
        <v>5.4000000000000003E-3</v>
      </c>
      <c r="E4284">
        <v>3.7699999999999997E-2</v>
      </c>
      <c r="F4284">
        <v>0.16350000000000001</v>
      </c>
    </row>
    <row r="4285" spans="1:6">
      <c r="A4285" t="s">
        <v>1090</v>
      </c>
      <c r="B4285" t="s">
        <v>5370</v>
      </c>
      <c r="C4285">
        <v>1.98</v>
      </c>
      <c r="D4285">
        <v>5.4000000000000003E-3</v>
      </c>
      <c r="E4285">
        <v>3.7699999999999997E-2</v>
      </c>
      <c r="F4285">
        <v>0.16350000000000001</v>
      </c>
    </row>
    <row r="4286" spans="1:6">
      <c r="A4286" t="s">
        <v>1090</v>
      </c>
      <c r="B4286" t="s">
        <v>5371</v>
      </c>
      <c r="C4286">
        <v>1.98</v>
      </c>
      <c r="D4286">
        <v>5.4000000000000003E-3</v>
      </c>
      <c r="E4286">
        <v>3.7699999999999997E-2</v>
      </c>
      <c r="F4286">
        <v>0.16350000000000001</v>
      </c>
    </row>
    <row r="4287" spans="1:6">
      <c r="A4287" t="s">
        <v>1090</v>
      </c>
      <c r="B4287" t="s">
        <v>5372</v>
      </c>
      <c r="C4287">
        <v>1.98</v>
      </c>
      <c r="D4287">
        <v>5.4000000000000003E-3</v>
      </c>
      <c r="E4287">
        <v>3.7699999999999997E-2</v>
      </c>
      <c r="F4287">
        <v>0.16350000000000001</v>
      </c>
    </row>
    <row r="4288" spans="1:6">
      <c r="A4288" t="s">
        <v>1090</v>
      </c>
      <c r="B4288" t="s">
        <v>5373</v>
      </c>
      <c r="C4288">
        <v>1.98</v>
      </c>
      <c r="D4288">
        <v>5.4000000000000003E-3</v>
      </c>
      <c r="E4288">
        <v>3.7699999999999997E-2</v>
      </c>
      <c r="F4288">
        <v>0.16350000000000001</v>
      </c>
    </row>
    <row r="4289" spans="1:6">
      <c r="A4289" t="s">
        <v>1090</v>
      </c>
      <c r="B4289" t="s">
        <v>5374</v>
      </c>
      <c r="C4289">
        <v>1.98</v>
      </c>
      <c r="D4289">
        <v>5.4000000000000003E-3</v>
      </c>
      <c r="E4289">
        <v>3.7699999999999997E-2</v>
      </c>
      <c r="F4289">
        <v>0.16350000000000001</v>
      </c>
    </row>
    <row r="4290" spans="1:6">
      <c r="A4290" t="s">
        <v>1090</v>
      </c>
      <c r="B4290" t="s">
        <v>5375</v>
      </c>
      <c r="C4290">
        <v>1.98</v>
      </c>
      <c r="D4290">
        <v>5.4000000000000003E-3</v>
      </c>
      <c r="E4290">
        <v>3.7699999999999997E-2</v>
      </c>
      <c r="F4290">
        <v>0.16350000000000001</v>
      </c>
    </row>
    <row r="4291" spans="1:6">
      <c r="A4291" t="s">
        <v>1090</v>
      </c>
      <c r="B4291" t="s">
        <v>5376</v>
      </c>
      <c r="C4291">
        <v>1.98</v>
      </c>
      <c r="D4291">
        <v>5.4000000000000003E-3</v>
      </c>
      <c r="E4291">
        <v>3.7699999999999997E-2</v>
      </c>
      <c r="F4291">
        <v>0.16350000000000001</v>
      </c>
    </row>
    <row r="4292" spans="1:6">
      <c r="A4292" t="s">
        <v>1090</v>
      </c>
      <c r="B4292" t="s">
        <v>5377</v>
      </c>
      <c r="C4292">
        <v>1.98</v>
      </c>
      <c r="D4292">
        <v>5.4000000000000003E-3</v>
      </c>
      <c r="E4292">
        <v>3.7699999999999997E-2</v>
      </c>
      <c r="F4292">
        <v>0.16350000000000001</v>
      </c>
    </row>
    <row r="4293" spans="1:6">
      <c r="A4293" t="s">
        <v>1090</v>
      </c>
      <c r="B4293" t="s">
        <v>5378</v>
      </c>
      <c r="C4293">
        <v>1.98</v>
      </c>
      <c r="D4293">
        <v>5.4000000000000003E-3</v>
      </c>
      <c r="E4293">
        <v>3.7699999999999997E-2</v>
      </c>
      <c r="F4293">
        <v>0.16350000000000001</v>
      </c>
    </row>
    <row r="4294" spans="1:6">
      <c r="A4294" t="s">
        <v>1090</v>
      </c>
      <c r="B4294" t="s">
        <v>5379</v>
      </c>
      <c r="C4294">
        <v>1.98</v>
      </c>
      <c r="D4294">
        <v>5.4000000000000003E-3</v>
      </c>
      <c r="E4294">
        <v>3.7699999999999997E-2</v>
      </c>
      <c r="F4294">
        <v>0.16350000000000001</v>
      </c>
    </row>
    <row r="4295" spans="1:6">
      <c r="A4295" t="s">
        <v>1090</v>
      </c>
      <c r="B4295" t="s">
        <v>5380</v>
      </c>
      <c r="C4295">
        <v>1.98</v>
      </c>
      <c r="D4295">
        <v>5.4000000000000003E-3</v>
      </c>
      <c r="E4295">
        <v>3.7699999999999997E-2</v>
      </c>
      <c r="F4295">
        <v>0.16350000000000001</v>
      </c>
    </row>
    <row r="4296" spans="1:6">
      <c r="A4296" t="s">
        <v>1090</v>
      </c>
      <c r="B4296" t="s">
        <v>5381</v>
      </c>
      <c r="C4296">
        <v>1.98</v>
      </c>
      <c r="D4296">
        <v>5.4000000000000003E-3</v>
      </c>
      <c r="E4296">
        <v>3.7699999999999997E-2</v>
      </c>
      <c r="F4296">
        <v>0.16350000000000001</v>
      </c>
    </row>
    <row r="4297" spans="1:6">
      <c r="A4297" t="s">
        <v>1090</v>
      </c>
      <c r="B4297" t="s">
        <v>5382</v>
      </c>
      <c r="C4297">
        <v>1.98</v>
      </c>
      <c r="D4297">
        <v>5.4000000000000003E-3</v>
      </c>
      <c r="E4297">
        <v>3.7699999999999997E-2</v>
      </c>
      <c r="F4297">
        <v>0.16350000000000001</v>
      </c>
    </row>
    <row r="4298" spans="1:6">
      <c r="A4298" t="s">
        <v>1090</v>
      </c>
      <c r="B4298" t="s">
        <v>5383</v>
      </c>
      <c r="C4298">
        <v>1.98</v>
      </c>
      <c r="D4298">
        <v>5.4000000000000003E-3</v>
      </c>
      <c r="E4298">
        <v>3.7699999999999997E-2</v>
      </c>
      <c r="F4298">
        <v>0.16350000000000001</v>
      </c>
    </row>
    <row r="4299" spans="1:6">
      <c r="A4299" t="s">
        <v>1090</v>
      </c>
      <c r="B4299" t="s">
        <v>5384</v>
      </c>
      <c r="C4299">
        <v>1.98</v>
      </c>
      <c r="D4299">
        <v>5.4000000000000003E-3</v>
      </c>
      <c r="E4299">
        <v>3.7699999999999997E-2</v>
      </c>
      <c r="F4299">
        <v>0.16350000000000001</v>
      </c>
    </row>
    <row r="4300" spans="1:6">
      <c r="A4300" t="s">
        <v>1090</v>
      </c>
      <c r="B4300" t="s">
        <v>5385</v>
      </c>
      <c r="C4300">
        <v>1.98</v>
      </c>
      <c r="D4300">
        <v>5.4000000000000003E-3</v>
      </c>
      <c r="E4300">
        <v>3.7699999999999997E-2</v>
      </c>
      <c r="F4300">
        <v>0.16350000000000001</v>
      </c>
    </row>
    <row r="4301" spans="1:6">
      <c r="A4301" t="s">
        <v>1090</v>
      </c>
      <c r="B4301" t="s">
        <v>5386</v>
      </c>
      <c r="C4301">
        <v>1.98</v>
      </c>
      <c r="D4301">
        <v>5.4000000000000003E-3</v>
      </c>
      <c r="E4301">
        <v>3.7699999999999997E-2</v>
      </c>
      <c r="F4301">
        <v>0.16350000000000001</v>
      </c>
    </row>
    <row r="4302" spans="1:6">
      <c r="A4302" t="s">
        <v>1090</v>
      </c>
      <c r="B4302" t="s">
        <v>5387</v>
      </c>
      <c r="C4302">
        <v>1.98</v>
      </c>
      <c r="D4302">
        <v>5.4000000000000003E-3</v>
      </c>
      <c r="E4302">
        <v>3.7699999999999997E-2</v>
      </c>
      <c r="F4302">
        <v>0.16350000000000001</v>
      </c>
    </row>
    <row r="4303" spans="1:6">
      <c r="A4303" t="s">
        <v>1090</v>
      </c>
      <c r="B4303" t="s">
        <v>5388</v>
      </c>
      <c r="C4303">
        <v>1.98</v>
      </c>
      <c r="D4303">
        <v>5.4000000000000003E-3</v>
      </c>
      <c r="E4303">
        <v>3.7699999999999997E-2</v>
      </c>
      <c r="F4303">
        <v>0.16350000000000001</v>
      </c>
    </row>
    <row r="4304" spans="1:6">
      <c r="A4304" t="s">
        <v>1090</v>
      </c>
      <c r="B4304" t="s">
        <v>5389</v>
      </c>
      <c r="C4304">
        <v>1.98</v>
      </c>
      <c r="D4304">
        <v>5.4000000000000003E-3</v>
      </c>
      <c r="E4304">
        <v>3.7699999999999997E-2</v>
      </c>
      <c r="F4304">
        <v>0.16350000000000001</v>
      </c>
    </row>
    <row r="4305" spans="1:6">
      <c r="A4305" t="s">
        <v>1090</v>
      </c>
      <c r="B4305" t="s">
        <v>5390</v>
      </c>
      <c r="C4305">
        <v>1.98</v>
      </c>
      <c r="D4305">
        <v>5.4000000000000003E-3</v>
      </c>
      <c r="E4305">
        <v>3.7699999999999997E-2</v>
      </c>
      <c r="F4305">
        <v>0.16350000000000001</v>
      </c>
    </row>
    <row r="4306" spans="1:6">
      <c r="A4306" t="s">
        <v>1090</v>
      </c>
      <c r="B4306" t="s">
        <v>5391</v>
      </c>
      <c r="C4306">
        <v>1.98</v>
      </c>
      <c r="D4306">
        <v>5.4000000000000003E-3</v>
      </c>
      <c r="E4306">
        <v>3.7699999999999997E-2</v>
      </c>
      <c r="F4306">
        <v>0.16350000000000001</v>
      </c>
    </row>
    <row r="4307" spans="1:6">
      <c r="A4307" t="s">
        <v>1090</v>
      </c>
      <c r="B4307" t="s">
        <v>5392</v>
      </c>
      <c r="C4307">
        <v>1.98</v>
      </c>
      <c r="D4307">
        <v>5.4000000000000003E-3</v>
      </c>
      <c r="E4307">
        <v>3.7699999999999997E-2</v>
      </c>
      <c r="F4307">
        <v>0.16350000000000001</v>
      </c>
    </row>
    <row r="4308" spans="1:6">
      <c r="A4308" t="s">
        <v>1090</v>
      </c>
      <c r="B4308" t="s">
        <v>5393</v>
      </c>
      <c r="C4308">
        <v>1.98</v>
      </c>
      <c r="D4308">
        <v>5.4000000000000003E-3</v>
      </c>
      <c r="E4308">
        <v>3.7699999999999997E-2</v>
      </c>
      <c r="F4308">
        <v>0.16350000000000001</v>
      </c>
    </row>
    <row r="4309" spans="1:6">
      <c r="A4309" t="s">
        <v>1090</v>
      </c>
      <c r="B4309" t="s">
        <v>5394</v>
      </c>
      <c r="C4309">
        <v>1.98</v>
      </c>
      <c r="D4309">
        <v>5.4000000000000003E-3</v>
      </c>
      <c r="E4309">
        <v>3.7699999999999997E-2</v>
      </c>
      <c r="F4309">
        <v>0.16350000000000001</v>
      </c>
    </row>
    <row r="4310" spans="1:6">
      <c r="A4310" t="s">
        <v>1090</v>
      </c>
      <c r="B4310" t="s">
        <v>5395</v>
      </c>
      <c r="C4310">
        <v>1.98</v>
      </c>
      <c r="D4310">
        <v>5.4000000000000003E-3</v>
      </c>
      <c r="E4310">
        <v>3.7699999999999997E-2</v>
      </c>
      <c r="F4310">
        <v>0.16350000000000001</v>
      </c>
    </row>
    <row r="4311" spans="1:6">
      <c r="A4311" t="s">
        <v>1090</v>
      </c>
      <c r="B4311" t="s">
        <v>5396</v>
      </c>
      <c r="C4311">
        <v>1.98</v>
      </c>
      <c r="D4311">
        <v>5.4000000000000003E-3</v>
      </c>
      <c r="E4311">
        <v>3.7699999999999997E-2</v>
      </c>
      <c r="F4311">
        <v>0.16350000000000001</v>
      </c>
    </row>
    <row r="4312" spans="1:6">
      <c r="A4312" t="s">
        <v>1090</v>
      </c>
      <c r="B4312" t="s">
        <v>5397</v>
      </c>
      <c r="C4312">
        <v>1.98</v>
      </c>
      <c r="D4312">
        <v>5.4000000000000003E-3</v>
      </c>
      <c r="E4312">
        <v>3.7699999999999997E-2</v>
      </c>
      <c r="F4312">
        <v>0.16350000000000001</v>
      </c>
    </row>
    <row r="4313" spans="1:6">
      <c r="A4313" t="s">
        <v>1090</v>
      </c>
      <c r="B4313" t="s">
        <v>5398</v>
      </c>
      <c r="C4313">
        <v>1.98</v>
      </c>
      <c r="D4313">
        <v>5.4000000000000003E-3</v>
      </c>
      <c r="E4313">
        <v>3.7699999999999997E-2</v>
      </c>
      <c r="F4313">
        <v>0.16350000000000001</v>
      </c>
    </row>
    <row r="4314" spans="1:6">
      <c r="A4314" t="s">
        <v>1090</v>
      </c>
      <c r="B4314" t="s">
        <v>5399</v>
      </c>
      <c r="C4314">
        <v>1.98</v>
      </c>
      <c r="D4314">
        <v>5.4000000000000003E-3</v>
      </c>
      <c r="E4314">
        <v>3.7699999999999997E-2</v>
      </c>
      <c r="F4314">
        <v>0.16350000000000001</v>
      </c>
    </row>
    <row r="4315" spans="1:6">
      <c r="A4315" t="s">
        <v>1090</v>
      </c>
      <c r="B4315" t="s">
        <v>5400</v>
      </c>
      <c r="C4315">
        <v>1.98</v>
      </c>
      <c r="D4315">
        <v>5.4000000000000003E-3</v>
      </c>
      <c r="E4315">
        <v>3.7699999999999997E-2</v>
      </c>
      <c r="F4315">
        <v>0.16350000000000001</v>
      </c>
    </row>
    <row r="4316" spans="1:6">
      <c r="A4316" t="s">
        <v>1090</v>
      </c>
      <c r="B4316" t="s">
        <v>5401</v>
      </c>
      <c r="C4316">
        <v>1.98</v>
      </c>
      <c r="D4316">
        <v>5.4000000000000003E-3</v>
      </c>
      <c r="E4316">
        <v>3.7699999999999997E-2</v>
      </c>
      <c r="F4316">
        <v>0.16350000000000001</v>
      </c>
    </row>
    <row r="4317" spans="1:6">
      <c r="A4317" t="s">
        <v>1090</v>
      </c>
      <c r="B4317" t="s">
        <v>5402</v>
      </c>
      <c r="C4317">
        <v>1.98</v>
      </c>
      <c r="D4317">
        <v>5.4000000000000003E-3</v>
      </c>
      <c r="E4317">
        <v>3.7699999999999997E-2</v>
      </c>
      <c r="F4317">
        <v>0.16350000000000001</v>
      </c>
    </row>
    <row r="4318" spans="1:6">
      <c r="A4318" t="s">
        <v>1090</v>
      </c>
      <c r="B4318" t="s">
        <v>5403</v>
      </c>
      <c r="C4318">
        <v>1.98</v>
      </c>
      <c r="D4318">
        <v>5.4000000000000003E-3</v>
      </c>
      <c r="E4318">
        <v>3.7699999999999997E-2</v>
      </c>
      <c r="F4318">
        <v>0.16350000000000001</v>
      </c>
    </row>
    <row r="4319" spans="1:6">
      <c r="A4319" t="s">
        <v>1090</v>
      </c>
      <c r="B4319" t="s">
        <v>5404</v>
      </c>
      <c r="C4319">
        <v>1.98</v>
      </c>
      <c r="D4319">
        <v>5.4000000000000003E-3</v>
      </c>
      <c r="E4319">
        <v>3.7699999999999997E-2</v>
      </c>
      <c r="F4319">
        <v>0.16350000000000001</v>
      </c>
    </row>
    <row r="4320" spans="1:6">
      <c r="A4320" t="s">
        <v>1090</v>
      </c>
      <c r="B4320" t="s">
        <v>5405</v>
      </c>
      <c r="C4320">
        <v>1.98</v>
      </c>
      <c r="D4320">
        <v>5.4000000000000003E-3</v>
      </c>
      <c r="E4320">
        <v>3.7699999999999997E-2</v>
      </c>
      <c r="F4320">
        <v>0.16350000000000001</v>
      </c>
    </row>
    <row r="4321" spans="1:6">
      <c r="A4321" t="s">
        <v>1090</v>
      </c>
      <c r="B4321" t="s">
        <v>5406</v>
      </c>
      <c r="C4321">
        <v>1.98</v>
      </c>
      <c r="D4321">
        <v>5.4000000000000003E-3</v>
      </c>
      <c r="E4321">
        <v>3.7699999999999997E-2</v>
      </c>
      <c r="F4321">
        <v>0.16350000000000001</v>
      </c>
    </row>
    <row r="4322" spans="1:6">
      <c r="A4322" t="s">
        <v>1090</v>
      </c>
      <c r="B4322" t="s">
        <v>5407</v>
      </c>
      <c r="C4322">
        <v>1.98</v>
      </c>
      <c r="D4322">
        <v>5.4000000000000003E-3</v>
      </c>
      <c r="E4322">
        <v>3.7699999999999997E-2</v>
      </c>
      <c r="F4322">
        <v>0.16350000000000001</v>
      </c>
    </row>
    <row r="4323" spans="1:6">
      <c r="A4323" t="s">
        <v>1090</v>
      </c>
      <c r="B4323" t="s">
        <v>5408</v>
      </c>
      <c r="C4323">
        <v>1.98</v>
      </c>
      <c r="D4323">
        <v>5.4000000000000003E-3</v>
      </c>
      <c r="E4323">
        <v>3.7699999999999997E-2</v>
      </c>
      <c r="F4323">
        <v>0.16350000000000001</v>
      </c>
    </row>
    <row r="4324" spans="1:6">
      <c r="A4324" t="s">
        <v>1090</v>
      </c>
      <c r="B4324" t="s">
        <v>5409</v>
      </c>
      <c r="C4324">
        <v>1.98</v>
      </c>
      <c r="D4324">
        <v>5.4000000000000003E-3</v>
      </c>
      <c r="E4324">
        <v>3.7699999999999997E-2</v>
      </c>
      <c r="F4324">
        <v>0.16350000000000001</v>
      </c>
    </row>
    <row r="4325" spans="1:6">
      <c r="A4325" t="s">
        <v>1090</v>
      </c>
      <c r="B4325" t="s">
        <v>5410</v>
      </c>
      <c r="C4325">
        <v>1.98</v>
      </c>
      <c r="D4325">
        <v>5.4000000000000003E-3</v>
      </c>
      <c r="E4325">
        <v>3.7699999999999997E-2</v>
      </c>
      <c r="F4325">
        <v>0.16350000000000001</v>
      </c>
    </row>
    <row r="4326" spans="1:6">
      <c r="A4326" t="s">
        <v>1090</v>
      </c>
      <c r="B4326" t="s">
        <v>5411</v>
      </c>
      <c r="C4326">
        <v>1.98</v>
      </c>
      <c r="D4326">
        <v>5.4000000000000003E-3</v>
      </c>
      <c r="E4326">
        <v>3.7699999999999997E-2</v>
      </c>
      <c r="F4326">
        <v>0.16350000000000001</v>
      </c>
    </row>
    <row r="4327" spans="1:6">
      <c r="A4327" t="s">
        <v>1090</v>
      </c>
      <c r="B4327" t="s">
        <v>5412</v>
      </c>
      <c r="C4327">
        <v>1.98</v>
      </c>
      <c r="D4327">
        <v>5.4000000000000003E-3</v>
      </c>
      <c r="E4327">
        <v>3.7699999999999997E-2</v>
      </c>
      <c r="F4327">
        <v>0.16350000000000001</v>
      </c>
    </row>
    <row r="4328" spans="1:6">
      <c r="A4328" t="s">
        <v>1090</v>
      </c>
      <c r="B4328" t="s">
        <v>5413</v>
      </c>
      <c r="C4328">
        <v>1.98</v>
      </c>
      <c r="D4328">
        <v>5.4000000000000003E-3</v>
      </c>
      <c r="E4328">
        <v>3.7699999999999997E-2</v>
      </c>
      <c r="F4328">
        <v>0.16350000000000001</v>
      </c>
    </row>
    <row r="4329" spans="1:6">
      <c r="A4329" t="s">
        <v>1090</v>
      </c>
      <c r="B4329" t="s">
        <v>5414</v>
      </c>
      <c r="C4329">
        <v>1.98</v>
      </c>
      <c r="D4329">
        <v>5.4000000000000003E-3</v>
      </c>
      <c r="E4329">
        <v>3.7699999999999997E-2</v>
      </c>
      <c r="F4329">
        <v>0.16350000000000001</v>
      </c>
    </row>
    <row r="4330" spans="1:6">
      <c r="A4330" t="s">
        <v>1090</v>
      </c>
      <c r="B4330" t="s">
        <v>5415</v>
      </c>
      <c r="C4330">
        <v>1.98</v>
      </c>
      <c r="D4330">
        <v>5.4000000000000003E-3</v>
      </c>
      <c r="E4330">
        <v>3.7699999999999997E-2</v>
      </c>
      <c r="F4330">
        <v>0.16350000000000001</v>
      </c>
    </row>
    <row r="4331" spans="1:6">
      <c r="A4331" t="s">
        <v>1090</v>
      </c>
      <c r="B4331" t="s">
        <v>5416</v>
      </c>
      <c r="C4331">
        <v>1.98</v>
      </c>
      <c r="D4331">
        <v>5.4000000000000003E-3</v>
      </c>
      <c r="E4331">
        <v>3.7699999999999997E-2</v>
      </c>
      <c r="F4331">
        <v>0.16350000000000001</v>
      </c>
    </row>
    <row r="4332" spans="1:6">
      <c r="A4332" t="s">
        <v>1090</v>
      </c>
      <c r="B4332" t="s">
        <v>5417</v>
      </c>
      <c r="C4332">
        <v>1.98</v>
      </c>
      <c r="D4332">
        <v>5.4000000000000003E-3</v>
      </c>
      <c r="E4332">
        <v>3.7699999999999997E-2</v>
      </c>
      <c r="F4332">
        <v>0.16350000000000001</v>
      </c>
    </row>
    <row r="4333" spans="1:6">
      <c r="A4333" t="s">
        <v>1090</v>
      </c>
      <c r="B4333" t="s">
        <v>5418</v>
      </c>
      <c r="C4333">
        <v>1.98</v>
      </c>
      <c r="D4333">
        <v>5.4000000000000003E-3</v>
      </c>
      <c r="E4333">
        <v>3.7699999999999997E-2</v>
      </c>
      <c r="F4333">
        <v>0.16350000000000001</v>
      </c>
    </row>
    <row r="4334" spans="1:6">
      <c r="A4334" t="s">
        <v>1090</v>
      </c>
      <c r="B4334" t="s">
        <v>5419</v>
      </c>
      <c r="C4334">
        <v>1.98</v>
      </c>
      <c r="D4334">
        <v>5.4000000000000003E-3</v>
      </c>
      <c r="E4334">
        <v>3.7699999999999997E-2</v>
      </c>
      <c r="F4334">
        <v>0.16350000000000001</v>
      </c>
    </row>
    <row r="4335" spans="1:6">
      <c r="A4335" t="s">
        <v>1090</v>
      </c>
      <c r="B4335" t="s">
        <v>5420</v>
      </c>
      <c r="C4335">
        <v>1.98</v>
      </c>
      <c r="D4335">
        <v>5.4000000000000003E-3</v>
      </c>
      <c r="E4335">
        <v>3.7699999999999997E-2</v>
      </c>
      <c r="F4335">
        <v>0.16350000000000001</v>
      </c>
    </row>
    <row r="4336" spans="1:6">
      <c r="A4336" t="s">
        <v>1090</v>
      </c>
      <c r="B4336" t="s">
        <v>5421</v>
      </c>
      <c r="C4336">
        <v>1.98</v>
      </c>
      <c r="D4336">
        <v>5.4000000000000003E-3</v>
      </c>
      <c r="E4336">
        <v>3.7699999999999997E-2</v>
      </c>
      <c r="F4336">
        <v>0.16350000000000001</v>
      </c>
    </row>
    <row r="4337" spans="1:6">
      <c r="A4337" t="s">
        <v>1090</v>
      </c>
      <c r="B4337" t="s">
        <v>5422</v>
      </c>
      <c r="C4337">
        <v>1.98</v>
      </c>
      <c r="D4337">
        <v>5.4000000000000003E-3</v>
      </c>
      <c r="E4337">
        <v>3.7699999999999997E-2</v>
      </c>
      <c r="F4337">
        <v>0.16350000000000001</v>
      </c>
    </row>
    <row r="4338" spans="1:6">
      <c r="A4338" t="s">
        <v>1090</v>
      </c>
      <c r="B4338" t="s">
        <v>5423</v>
      </c>
      <c r="C4338">
        <v>1.98</v>
      </c>
      <c r="D4338">
        <v>5.4000000000000003E-3</v>
      </c>
      <c r="E4338">
        <v>3.7699999999999997E-2</v>
      </c>
      <c r="F4338">
        <v>0.16350000000000001</v>
      </c>
    </row>
    <row r="4339" spans="1:6">
      <c r="A4339" t="s">
        <v>1090</v>
      </c>
      <c r="B4339" t="s">
        <v>5424</v>
      </c>
      <c r="C4339">
        <v>1.98</v>
      </c>
      <c r="D4339">
        <v>5.4000000000000003E-3</v>
      </c>
      <c r="E4339">
        <v>3.7699999999999997E-2</v>
      </c>
      <c r="F4339">
        <v>0.16350000000000001</v>
      </c>
    </row>
    <row r="4340" spans="1:6">
      <c r="A4340" t="s">
        <v>1090</v>
      </c>
      <c r="B4340" t="s">
        <v>5425</v>
      </c>
      <c r="C4340">
        <v>1.98</v>
      </c>
      <c r="D4340">
        <v>5.4000000000000003E-3</v>
      </c>
      <c r="E4340">
        <v>3.7699999999999997E-2</v>
      </c>
      <c r="F4340">
        <v>0.16350000000000001</v>
      </c>
    </row>
    <row r="4341" spans="1:6">
      <c r="A4341" t="s">
        <v>1090</v>
      </c>
      <c r="B4341" t="s">
        <v>5426</v>
      </c>
      <c r="C4341">
        <v>1.98</v>
      </c>
      <c r="D4341">
        <v>5.4000000000000003E-3</v>
      </c>
      <c r="E4341">
        <v>3.7699999999999997E-2</v>
      </c>
      <c r="F4341">
        <v>0.16350000000000001</v>
      </c>
    </row>
    <row r="4342" spans="1:6">
      <c r="A4342" t="s">
        <v>1090</v>
      </c>
      <c r="B4342" t="s">
        <v>5427</v>
      </c>
      <c r="C4342">
        <v>1.98</v>
      </c>
      <c r="D4342">
        <v>5.4000000000000003E-3</v>
      </c>
      <c r="E4342">
        <v>3.7699999999999997E-2</v>
      </c>
      <c r="F4342">
        <v>0.16350000000000001</v>
      </c>
    </row>
    <row r="4343" spans="1:6">
      <c r="A4343" t="s">
        <v>1090</v>
      </c>
      <c r="B4343" t="s">
        <v>5428</v>
      </c>
      <c r="C4343">
        <v>1.98</v>
      </c>
      <c r="D4343">
        <v>5.4000000000000003E-3</v>
      </c>
      <c r="E4343">
        <v>3.7699999999999997E-2</v>
      </c>
      <c r="F4343">
        <v>0.16350000000000001</v>
      </c>
    </row>
    <row r="4344" spans="1:6">
      <c r="A4344" t="s">
        <v>1090</v>
      </c>
      <c r="B4344" t="s">
        <v>5429</v>
      </c>
      <c r="C4344">
        <v>1.98</v>
      </c>
      <c r="D4344">
        <v>5.4000000000000003E-3</v>
      </c>
      <c r="E4344">
        <v>3.7699999999999997E-2</v>
      </c>
      <c r="F4344">
        <v>0.16350000000000001</v>
      </c>
    </row>
    <row r="4345" spans="1:6">
      <c r="A4345" t="s">
        <v>1090</v>
      </c>
      <c r="B4345" t="s">
        <v>5430</v>
      </c>
      <c r="C4345">
        <v>1.98</v>
      </c>
      <c r="D4345">
        <v>5.4000000000000003E-3</v>
      </c>
      <c r="E4345">
        <v>3.7699999999999997E-2</v>
      </c>
      <c r="F4345">
        <v>0.16350000000000001</v>
      </c>
    </row>
    <row r="4346" spans="1:6">
      <c r="A4346" t="s">
        <v>1090</v>
      </c>
      <c r="B4346" t="s">
        <v>5431</v>
      </c>
      <c r="C4346">
        <v>1.98</v>
      </c>
      <c r="D4346">
        <v>5.4000000000000003E-3</v>
      </c>
      <c r="E4346">
        <v>3.7699999999999997E-2</v>
      </c>
      <c r="F4346">
        <v>0.16350000000000001</v>
      </c>
    </row>
    <row r="4347" spans="1:6">
      <c r="A4347" t="s">
        <v>1090</v>
      </c>
      <c r="B4347" t="s">
        <v>5432</v>
      </c>
      <c r="C4347">
        <v>1.98</v>
      </c>
      <c r="D4347">
        <v>5.4000000000000003E-3</v>
      </c>
      <c r="E4347">
        <v>3.7699999999999997E-2</v>
      </c>
      <c r="F4347">
        <v>0.16350000000000001</v>
      </c>
    </row>
    <row r="4348" spans="1:6">
      <c r="A4348" t="s">
        <v>1090</v>
      </c>
      <c r="B4348" t="s">
        <v>5433</v>
      </c>
      <c r="C4348">
        <v>1.98</v>
      </c>
      <c r="D4348">
        <v>5.4000000000000003E-3</v>
      </c>
      <c r="E4348">
        <v>3.7699999999999997E-2</v>
      </c>
      <c r="F4348">
        <v>0.16350000000000001</v>
      </c>
    </row>
    <row r="4349" spans="1:6">
      <c r="A4349" t="s">
        <v>1090</v>
      </c>
      <c r="B4349" t="s">
        <v>5434</v>
      </c>
      <c r="C4349">
        <v>1.98</v>
      </c>
      <c r="D4349">
        <v>5.4000000000000003E-3</v>
      </c>
      <c r="E4349">
        <v>3.7699999999999997E-2</v>
      </c>
      <c r="F4349">
        <v>0.16350000000000001</v>
      </c>
    </row>
    <row r="4350" spans="1:6">
      <c r="A4350" t="s">
        <v>1090</v>
      </c>
      <c r="B4350" t="s">
        <v>5435</v>
      </c>
      <c r="C4350">
        <v>1.98</v>
      </c>
      <c r="D4350">
        <v>5.4000000000000003E-3</v>
      </c>
      <c r="E4350">
        <v>3.7699999999999997E-2</v>
      </c>
      <c r="F4350">
        <v>0.16350000000000001</v>
      </c>
    </row>
    <row r="4351" spans="1:6">
      <c r="A4351" t="s">
        <v>1090</v>
      </c>
      <c r="B4351" t="s">
        <v>5436</v>
      </c>
      <c r="C4351">
        <v>1.98</v>
      </c>
      <c r="D4351">
        <v>5.4000000000000003E-3</v>
      </c>
      <c r="E4351">
        <v>3.7699999999999997E-2</v>
      </c>
      <c r="F4351">
        <v>0.16350000000000001</v>
      </c>
    </row>
    <row r="4352" spans="1:6">
      <c r="A4352" t="s">
        <v>1090</v>
      </c>
      <c r="B4352" t="s">
        <v>5437</v>
      </c>
      <c r="C4352">
        <v>1.98</v>
      </c>
      <c r="D4352">
        <v>5.4000000000000003E-3</v>
      </c>
      <c r="E4352">
        <v>3.7699999999999997E-2</v>
      </c>
      <c r="F4352">
        <v>0.16350000000000001</v>
      </c>
    </row>
    <row r="4353" spans="1:6">
      <c r="A4353" t="s">
        <v>1090</v>
      </c>
      <c r="B4353" t="s">
        <v>5438</v>
      </c>
      <c r="C4353">
        <v>1.98</v>
      </c>
      <c r="D4353">
        <v>5.4000000000000003E-3</v>
      </c>
      <c r="E4353">
        <v>3.7699999999999997E-2</v>
      </c>
      <c r="F4353">
        <v>0.16350000000000001</v>
      </c>
    </row>
    <row r="4354" spans="1:6">
      <c r="A4354" t="s">
        <v>1090</v>
      </c>
      <c r="B4354" t="s">
        <v>5439</v>
      </c>
      <c r="C4354">
        <v>1.98</v>
      </c>
      <c r="D4354">
        <v>5.4000000000000003E-3</v>
      </c>
      <c r="E4354">
        <v>3.7699999999999997E-2</v>
      </c>
      <c r="F4354">
        <v>0.16350000000000001</v>
      </c>
    </row>
    <row r="4355" spans="1:6">
      <c r="A4355" t="s">
        <v>1090</v>
      </c>
      <c r="B4355" t="s">
        <v>5440</v>
      </c>
      <c r="C4355">
        <v>1.98</v>
      </c>
      <c r="D4355">
        <v>5.4000000000000003E-3</v>
      </c>
      <c r="E4355">
        <v>3.7699999999999997E-2</v>
      </c>
      <c r="F4355">
        <v>0.16350000000000001</v>
      </c>
    </row>
    <row r="4356" spans="1:6">
      <c r="A4356" t="s">
        <v>1090</v>
      </c>
      <c r="B4356" t="s">
        <v>5441</v>
      </c>
      <c r="C4356">
        <v>1.98</v>
      </c>
      <c r="D4356">
        <v>5.4000000000000003E-3</v>
      </c>
      <c r="E4356">
        <v>3.7699999999999997E-2</v>
      </c>
      <c r="F4356">
        <v>0.16350000000000001</v>
      </c>
    </row>
    <row r="4357" spans="1:6">
      <c r="A4357" t="s">
        <v>1090</v>
      </c>
      <c r="B4357" t="s">
        <v>5442</v>
      </c>
      <c r="C4357">
        <v>1.98</v>
      </c>
      <c r="D4357">
        <v>5.4000000000000003E-3</v>
      </c>
      <c r="E4357">
        <v>3.7699999999999997E-2</v>
      </c>
      <c r="F4357">
        <v>0.16350000000000001</v>
      </c>
    </row>
    <row r="4358" spans="1:6">
      <c r="A4358" t="s">
        <v>1090</v>
      </c>
      <c r="B4358" t="s">
        <v>5443</v>
      </c>
      <c r="C4358">
        <v>1.98</v>
      </c>
      <c r="D4358">
        <v>5.4000000000000003E-3</v>
      </c>
      <c r="E4358">
        <v>3.7699999999999997E-2</v>
      </c>
      <c r="F4358">
        <v>0.16350000000000001</v>
      </c>
    </row>
    <row r="4359" spans="1:6">
      <c r="A4359" t="s">
        <v>1090</v>
      </c>
      <c r="B4359" t="s">
        <v>5444</v>
      </c>
      <c r="C4359">
        <v>1.98</v>
      </c>
      <c r="D4359">
        <v>5.4000000000000003E-3</v>
      </c>
      <c r="E4359">
        <v>3.7699999999999997E-2</v>
      </c>
      <c r="F4359">
        <v>0.16350000000000001</v>
      </c>
    </row>
    <row r="4360" spans="1:6">
      <c r="A4360" t="s">
        <v>1090</v>
      </c>
      <c r="B4360" t="s">
        <v>5445</v>
      </c>
      <c r="C4360">
        <v>1.98</v>
      </c>
      <c r="D4360">
        <v>5.4000000000000003E-3</v>
      </c>
      <c r="E4360">
        <v>3.7699999999999997E-2</v>
      </c>
      <c r="F4360">
        <v>0.16350000000000001</v>
      </c>
    </row>
    <row r="4361" spans="1:6">
      <c r="A4361" t="s">
        <v>1090</v>
      </c>
      <c r="B4361" t="s">
        <v>5446</v>
      </c>
      <c r="C4361">
        <v>1.98</v>
      </c>
      <c r="D4361">
        <v>5.4000000000000003E-3</v>
      </c>
      <c r="E4361">
        <v>3.7699999999999997E-2</v>
      </c>
      <c r="F4361">
        <v>0.16350000000000001</v>
      </c>
    </row>
    <row r="4362" spans="1:6">
      <c r="A4362" t="s">
        <v>1090</v>
      </c>
      <c r="B4362" t="s">
        <v>5447</v>
      </c>
      <c r="C4362">
        <v>1.98</v>
      </c>
      <c r="D4362">
        <v>5.4000000000000003E-3</v>
      </c>
      <c r="E4362">
        <v>3.7699999999999997E-2</v>
      </c>
      <c r="F4362">
        <v>0.16350000000000001</v>
      </c>
    </row>
    <row r="4363" spans="1:6">
      <c r="A4363" t="s">
        <v>1090</v>
      </c>
      <c r="B4363" t="s">
        <v>5448</v>
      </c>
      <c r="C4363">
        <v>1.98</v>
      </c>
      <c r="D4363">
        <v>5.4000000000000003E-3</v>
      </c>
      <c r="E4363">
        <v>3.7699999999999997E-2</v>
      </c>
      <c r="F4363">
        <v>0.16350000000000001</v>
      </c>
    </row>
    <row r="4364" spans="1:6">
      <c r="A4364" t="s">
        <v>1090</v>
      </c>
      <c r="B4364" t="s">
        <v>5449</v>
      </c>
      <c r="C4364">
        <v>1.98</v>
      </c>
      <c r="D4364">
        <v>5.4000000000000003E-3</v>
      </c>
      <c r="E4364">
        <v>3.7699999999999997E-2</v>
      </c>
      <c r="F4364">
        <v>0.16350000000000001</v>
      </c>
    </row>
    <row r="4365" spans="1:6">
      <c r="A4365" t="s">
        <v>1090</v>
      </c>
      <c r="B4365" t="s">
        <v>5450</v>
      </c>
      <c r="C4365">
        <v>1.98</v>
      </c>
      <c r="D4365">
        <v>5.4000000000000003E-3</v>
      </c>
      <c r="E4365">
        <v>3.7699999999999997E-2</v>
      </c>
      <c r="F4365">
        <v>0.16350000000000001</v>
      </c>
    </row>
    <row r="4366" spans="1:6">
      <c r="A4366" t="s">
        <v>1090</v>
      </c>
      <c r="B4366" t="s">
        <v>5451</v>
      </c>
      <c r="C4366">
        <v>1.98</v>
      </c>
      <c r="D4366">
        <v>5.4000000000000003E-3</v>
      </c>
      <c r="E4366">
        <v>3.7699999999999997E-2</v>
      </c>
      <c r="F4366">
        <v>0.16350000000000001</v>
      </c>
    </row>
    <row r="4367" spans="1:6">
      <c r="A4367" t="s">
        <v>1090</v>
      </c>
      <c r="B4367" t="s">
        <v>5452</v>
      </c>
      <c r="C4367">
        <v>1.98</v>
      </c>
      <c r="D4367">
        <v>5.4000000000000003E-3</v>
      </c>
      <c r="E4367">
        <v>3.7699999999999997E-2</v>
      </c>
      <c r="F4367">
        <v>0.16350000000000001</v>
      </c>
    </row>
    <row r="4368" spans="1:6">
      <c r="A4368" t="s">
        <v>1090</v>
      </c>
      <c r="B4368" t="s">
        <v>5453</v>
      </c>
      <c r="C4368">
        <v>1.98</v>
      </c>
      <c r="D4368">
        <v>5.4000000000000003E-3</v>
      </c>
      <c r="E4368">
        <v>3.7699999999999997E-2</v>
      </c>
      <c r="F4368">
        <v>0.16350000000000001</v>
      </c>
    </row>
    <row r="4369" spans="1:6">
      <c r="A4369" t="s">
        <v>1090</v>
      </c>
      <c r="B4369" t="s">
        <v>5454</v>
      </c>
      <c r="C4369">
        <v>1.98</v>
      </c>
      <c r="D4369">
        <v>5.4000000000000003E-3</v>
      </c>
      <c r="E4369">
        <v>3.7699999999999997E-2</v>
      </c>
      <c r="F4369">
        <v>0.16350000000000001</v>
      </c>
    </row>
    <row r="4370" spans="1:6">
      <c r="A4370" t="s">
        <v>1090</v>
      </c>
      <c r="B4370" t="s">
        <v>5455</v>
      </c>
      <c r="C4370">
        <v>1.98</v>
      </c>
      <c r="D4370">
        <v>5.4000000000000003E-3</v>
      </c>
      <c r="E4370">
        <v>3.7699999999999997E-2</v>
      </c>
      <c r="F4370">
        <v>0.16350000000000001</v>
      </c>
    </row>
    <row r="4371" spans="1:6">
      <c r="A4371" t="s">
        <v>1090</v>
      </c>
      <c r="B4371" t="s">
        <v>5456</v>
      </c>
      <c r="C4371">
        <v>1.98</v>
      </c>
      <c r="D4371">
        <v>5.4000000000000003E-3</v>
      </c>
      <c r="E4371">
        <v>3.7699999999999997E-2</v>
      </c>
      <c r="F4371">
        <v>0.16350000000000001</v>
      </c>
    </row>
    <row r="4372" spans="1:6">
      <c r="A4372" t="s">
        <v>1090</v>
      </c>
      <c r="B4372" t="s">
        <v>5457</v>
      </c>
      <c r="C4372">
        <v>1.98</v>
      </c>
      <c r="D4372">
        <v>5.4000000000000003E-3</v>
      </c>
      <c r="E4372">
        <v>3.7699999999999997E-2</v>
      </c>
      <c r="F4372">
        <v>0.16350000000000001</v>
      </c>
    </row>
    <row r="4373" spans="1:6">
      <c r="A4373" t="s">
        <v>1090</v>
      </c>
      <c r="B4373" t="s">
        <v>5458</v>
      </c>
      <c r="C4373">
        <v>1.98</v>
      </c>
      <c r="D4373">
        <v>5.4000000000000003E-3</v>
      </c>
      <c r="E4373">
        <v>3.7699999999999997E-2</v>
      </c>
      <c r="F4373">
        <v>0.16350000000000001</v>
      </c>
    </row>
    <row r="4374" spans="1:6">
      <c r="A4374" t="s">
        <v>1090</v>
      </c>
      <c r="B4374" t="s">
        <v>5459</v>
      </c>
      <c r="C4374">
        <v>1.98</v>
      </c>
      <c r="D4374">
        <v>5.4000000000000003E-3</v>
      </c>
      <c r="E4374">
        <v>3.7699999999999997E-2</v>
      </c>
      <c r="F4374">
        <v>0.16350000000000001</v>
      </c>
    </row>
    <row r="4375" spans="1:6">
      <c r="A4375" t="s">
        <v>1090</v>
      </c>
      <c r="B4375" t="s">
        <v>5460</v>
      </c>
      <c r="C4375">
        <v>1.98</v>
      </c>
      <c r="D4375">
        <v>5.4000000000000003E-3</v>
      </c>
      <c r="E4375">
        <v>3.7699999999999997E-2</v>
      </c>
      <c r="F4375">
        <v>0.16350000000000001</v>
      </c>
    </row>
    <row r="4376" spans="1:6">
      <c r="A4376" t="s">
        <v>1090</v>
      </c>
      <c r="B4376" t="s">
        <v>5461</v>
      </c>
      <c r="C4376">
        <v>1.98</v>
      </c>
      <c r="D4376">
        <v>5.4000000000000003E-3</v>
      </c>
      <c r="E4376">
        <v>3.7699999999999997E-2</v>
      </c>
      <c r="F4376">
        <v>0.16350000000000001</v>
      </c>
    </row>
    <row r="4377" spans="1:6">
      <c r="A4377" t="s">
        <v>1090</v>
      </c>
      <c r="B4377" t="s">
        <v>5462</v>
      </c>
      <c r="C4377">
        <v>1.98</v>
      </c>
      <c r="D4377">
        <v>5.4000000000000003E-3</v>
      </c>
      <c r="E4377">
        <v>3.7699999999999997E-2</v>
      </c>
      <c r="F4377">
        <v>0.16350000000000001</v>
      </c>
    </row>
    <row r="4378" spans="1:6">
      <c r="A4378" t="s">
        <v>1090</v>
      </c>
      <c r="B4378" t="s">
        <v>5463</v>
      </c>
      <c r="C4378">
        <v>1.98</v>
      </c>
      <c r="D4378">
        <v>5.4000000000000003E-3</v>
      </c>
      <c r="E4378">
        <v>3.7699999999999997E-2</v>
      </c>
      <c r="F4378">
        <v>0.16350000000000001</v>
      </c>
    </row>
    <row r="4379" spans="1:6">
      <c r="A4379" t="s">
        <v>1090</v>
      </c>
      <c r="B4379" t="s">
        <v>5464</v>
      </c>
      <c r="C4379">
        <v>1.98</v>
      </c>
      <c r="D4379">
        <v>5.4000000000000003E-3</v>
      </c>
      <c r="E4379">
        <v>3.7699999999999997E-2</v>
      </c>
      <c r="F4379">
        <v>0.16350000000000001</v>
      </c>
    </row>
    <row r="4380" spans="1:6">
      <c r="A4380" t="s">
        <v>1090</v>
      </c>
      <c r="B4380" t="s">
        <v>5465</v>
      </c>
      <c r="C4380">
        <v>1.98</v>
      </c>
      <c r="D4380">
        <v>5.4000000000000003E-3</v>
      </c>
      <c r="E4380">
        <v>3.7699999999999997E-2</v>
      </c>
      <c r="F4380">
        <v>0.16350000000000001</v>
      </c>
    </row>
    <row r="4381" spans="1:6">
      <c r="A4381" t="s">
        <v>1090</v>
      </c>
      <c r="B4381" t="s">
        <v>5466</v>
      </c>
      <c r="C4381">
        <v>1.98</v>
      </c>
      <c r="D4381">
        <v>5.4000000000000003E-3</v>
      </c>
      <c r="E4381">
        <v>3.7699999999999997E-2</v>
      </c>
      <c r="F4381">
        <v>0.16350000000000001</v>
      </c>
    </row>
    <row r="4382" spans="1:6">
      <c r="A4382" t="s">
        <v>1090</v>
      </c>
      <c r="B4382" t="s">
        <v>5467</v>
      </c>
      <c r="C4382">
        <v>1.98</v>
      </c>
      <c r="D4382">
        <v>5.4000000000000003E-3</v>
      </c>
      <c r="E4382">
        <v>3.7699999999999997E-2</v>
      </c>
      <c r="F4382">
        <v>0.16350000000000001</v>
      </c>
    </row>
    <row r="4383" spans="1:6">
      <c r="A4383" t="s">
        <v>1090</v>
      </c>
      <c r="B4383" t="s">
        <v>5468</v>
      </c>
      <c r="C4383">
        <v>1.98</v>
      </c>
      <c r="D4383">
        <v>5.4000000000000003E-3</v>
      </c>
      <c r="E4383">
        <v>3.7699999999999997E-2</v>
      </c>
      <c r="F4383">
        <v>0.16350000000000001</v>
      </c>
    </row>
    <row r="4384" spans="1:6">
      <c r="A4384" t="s">
        <v>1090</v>
      </c>
      <c r="B4384" t="s">
        <v>5469</v>
      </c>
      <c r="C4384">
        <v>1.98</v>
      </c>
      <c r="D4384">
        <v>5.4000000000000003E-3</v>
      </c>
      <c r="E4384">
        <v>3.7699999999999997E-2</v>
      </c>
      <c r="F4384">
        <v>0.16350000000000001</v>
      </c>
    </row>
    <row r="4385" spans="1:6">
      <c r="A4385" t="s">
        <v>1090</v>
      </c>
      <c r="B4385" t="s">
        <v>5470</v>
      </c>
      <c r="C4385">
        <v>1.98</v>
      </c>
      <c r="D4385">
        <v>5.4000000000000003E-3</v>
      </c>
      <c r="E4385">
        <v>3.7699999999999997E-2</v>
      </c>
      <c r="F4385">
        <v>0.16350000000000001</v>
      </c>
    </row>
    <row r="4386" spans="1:6">
      <c r="A4386" t="s">
        <v>1090</v>
      </c>
      <c r="B4386" t="s">
        <v>5471</v>
      </c>
      <c r="C4386">
        <v>1.98</v>
      </c>
      <c r="D4386">
        <v>5.4000000000000003E-3</v>
      </c>
      <c r="E4386">
        <v>3.7699999999999997E-2</v>
      </c>
      <c r="F4386">
        <v>0.16350000000000001</v>
      </c>
    </row>
    <row r="4387" spans="1:6">
      <c r="A4387" t="s">
        <v>1090</v>
      </c>
      <c r="B4387" t="s">
        <v>5472</v>
      </c>
      <c r="C4387">
        <v>1.98</v>
      </c>
      <c r="D4387">
        <v>5.4000000000000003E-3</v>
      </c>
      <c r="E4387">
        <v>3.7699999999999997E-2</v>
      </c>
      <c r="F4387">
        <v>0.16350000000000001</v>
      </c>
    </row>
    <row r="4388" spans="1:6">
      <c r="A4388" t="s">
        <v>1090</v>
      </c>
      <c r="B4388" t="s">
        <v>5473</v>
      </c>
      <c r="C4388">
        <v>1.98</v>
      </c>
      <c r="D4388">
        <v>5.4000000000000003E-3</v>
      </c>
      <c r="E4388">
        <v>3.7699999999999997E-2</v>
      </c>
      <c r="F4388">
        <v>0.16350000000000001</v>
      </c>
    </row>
    <row r="4389" spans="1:6">
      <c r="A4389" t="s">
        <v>1090</v>
      </c>
      <c r="B4389" t="s">
        <v>5474</v>
      </c>
      <c r="C4389">
        <v>1.98</v>
      </c>
      <c r="D4389">
        <v>5.4000000000000003E-3</v>
      </c>
      <c r="E4389">
        <v>3.7699999999999997E-2</v>
      </c>
      <c r="F4389">
        <v>0.16350000000000001</v>
      </c>
    </row>
    <row r="4390" spans="1:6">
      <c r="A4390" t="s">
        <v>1090</v>
      </c>
      <c r="B4390" t="s">
        <v>5475</v>
      </c>
      <c r="C4390">
        <v>1.98</v>
      </c>
      <c r="D4390">
        <v>5.4000000000000003E-3</v>
      </c>
      <c r="E4390">
        <v>3.7699999999999997E-2</v>
      </c>
      <c r="F4390">
        <v>0.16350000000000001</v>
      </c>
    </row>
    <row r="4391" spans="1:6">
      <c r="A4391" t="s">
        <v>1090</v>
      </c>
      <c r="B4391" t="s">
        <v>5476</v>
      </c>
      <c r="C4391">
        <v>1.98</v>
      </c>
      <c r="D4391">
        <v>5.4000000000000003E-3</v>
      </c>
      <c r="E4391">
        <v>3.7699999999999997E-2</v>
      </c>
      <c r="F4391">
        <v>0.16350000000000001</v>
      </c>
    </row>
    <row r="4392" spans="1:6">
      <c r="A4392" t="s">
        <v>1090</v>
      </c>
      <c r="B4392" t="s">
        <v>5477</v>
      </c>
      <c r="C4392">
        <v>1.98</v>
      </c>
      <c r="D4392">
        <v>5.4000000000000003E-3</v>
      </c>
      <c r="E4392">
        <v>3.7699999999999997E-2</v>
      </c>
      <c r="F4392">
        <v>0.16350000000000001</v>
      </c>
    </row>
    <row r="4393" spans="1:6">
      <c r="A4393" t="s">
        <v>1090</v>
      </c>
      <c r="B4393" t="s">
        <v>5478</v>
      </c>
      <c r="C4393">
        <v>1.98</v>
      </c>
      <c r="D4393">
        <v>5.4000000000000003E-3</v>
      </c>
      <c r="E4393">
        <v>3.7699999999999997E-2</v>
      </c>
      <c r="F4393">
        <v>0.16350000000000001</v>
      </c>
    </row>
    <row r="4394" spans="1:6">
      <c r="A4394" t="s">
        <v>1090</v>
      </c>
      <c r="B4394" t="s">
        <v>5479</v>
      </c>
      <c r="C4394">
        <v>1.98</v>
      </c>
      <c r="D4394">
        <v>5.4000000000000003E-3</v>
      </c>
      <c r="E4394">
        <v>3.7699999999999997E-2</v>
      </c>
      <c r="F4394">
        <v>0.16350000000000001</v>
      </c>
    </row>
    <row r="4395" spans="1:6">
      <c r="A4395" t="s">
        <v>1090</v>
      </c>
      <c r="B4395" t="s">
        <v>5480</v>
      </c>
      <c r="C4395">
        <v>1.98</v>
      </c>
      <c r="D4395">
        <v>5.4000000000000003E-3</v>
      </c>
      <c r="E4395">
        <v>3.7699999999999997E-2</v>
      </c>
      <c r="F4395">
        <v>0.16350000000000001</v>
      </c>
    </row>
    <row r="4396" spans="1:6">
      <c r="A4396" t="s">
        <v>1090</v>
      </c>
      <c r="B4396" t="s">
        <v>5481</v>
      </c>
      <c r="C4396">
        <v>1.98</v>
      </c>
      <c r="D4396">
        <v>5.4000000000000003E-3</v>
      </c>
      <c r="E4396">
        <v>3.7699999999999997E-2</v>
      </c>
      <c r="F4396">
        <v>0.16350000000000001</v>
      </c>
    </row>
    <row r="4397" spans="1:6">
      <c r="A4397" t="s">
        <v>1090</v>
      </c>
      <c r="B4397" t="s">
        <v>5482</v>
      </c>
      <c r="C4397">
        <v>1.98</v>
      </c>
      <c r="D4397">
        <v>5.4000000000000003E-3</v>
      </c>
      <c r="E4397">
        <v>3.7699999999999997E-2</v>
      </c>
      <c r="F4397">
        <v>0.16350000000000001</v>
      </c>
    </row>
    <row r="4398" spans="1:6">
      <c r="A4398" t="s">
        <v>1090</v>
      </c>
      <c r="B4398" t="s">
        <v>5483</v>
      </c>
      <c r="C4398">
        <v>1.98</v>
      </c>
      <c r="D4398">
        <v>5.4000000000000003E-3</v>
      </c>
      <c r="E4398">
        <v>3.7699999999999997E-2</v>
      </c>
      <c r="F4398">
        <v>0.16350000000000001</v>
      </c>
    </row>
    <row r="4399" spans="1:6">
      <c r="A4399" t="s">
        <v>1090</v>
      </c>
      <c r="B4399" t="s">
        <v>5484</v>
      </c>
      <c r="C4399">
        <v>1.98</v>
      </c>
      <c r="D4399">
        <v>5.4000000000000003E-3</v>
      </c>
      <c r="E4399">
        <v>3.7699999999999997E-2</v>
      </c>
      <c r="F4399">
        <v>0.16350000000000001</v>
      </c>
    </row>
    <row r="4400" spans="1:6">
      <c r="A4400" t="s">
        <v>1090</v>
      </c>
      <c r="B4400" t="s">
        <v>5485</v>
      </c>
      <c r="C4400">
        <v>1.98</v>
      </c>
      <c r="D4400">
        <v>5.4000000000000003E-3</v>
      </c>
      <c r="E4400">
        <v>3.7699999999999997E-2</v>
      </c>
      <c r="F4400">
        <v>0.16350000000000001</v>
      </c>
    </row>
    <row r="4401" spans="1:6">
      <c r="A4401" t="s">
        <v>1090</v>
      </c>
      <c r="B4401" t="s">
        <v>5486</v>
      </c>
      <c r="C4401">
        <v>1.98</v>
      </c>
      <c r="D4401">
        <v>5.4000000000000003E-3</v>
      </c>
      <c r="E4401">
        <v>3.7699999999999997E-2</v>
      </c>
      <c r="F4401">
        <v>0.16350000000000001</v>
      </c>
    </row>
    <row r="4402" spans="1:6">
      <c r="A4402" t="s">
        <v>1090</v>
      </c>
      <c r="B4402" t="s">
        <v>5487</v>
      </c>
      <c r="C4402">
        <v>1.98</v>
      </c>
      <c r="D4402">
        <v>5.4000000000000003E-3</v>
      </c>
      <c r="E4402">
        <v>3.7699999999999997E-2</v>
      </c>
      <c r="F4402">
        <v>0.16350000000000001</v>
      </c>
    </row>
    <row r="4403" spans="1:6">
      <c r="A4403" t="s">
        <v>1090</v>
      </c>
      <c r="B4403" t="s">
        <v>5488</v>
      </c>
      <c r="C4403">
        <v>1.98</v>
      </c>
      <c r="D4403">
        <v>5.4000000000000003E-3</v>
      </c>
      <c r="E4403">
        <v>3.7699999999999997E-2</v>
      </c>
      <c r="F4403">
        <v>0.16350000000000001</v>
      </c>
    </row>
    <row r="4404" spans="1:6">
      <c r="A4404" t="s">
        <v>1090</v>
      </c>
      <c r="B4404" t="s">
        <v>5489</v>
      </c>
      <c r="C4404">
        <v>1.98</v>
      </c>
      <c r="D4404">
        <v>5.4000000000000003E-3</v>
      </c>
      <c r="E4404">
        <v>3.7699999999999997E-2</v>
      </c>
      <c r="F4404">
        <v>0.16350000000000001</v>
      </c>
    </row>
    <row r="4405" spans="1:6">
      <c r="A4405" t="s">
        <v>1090</v>
      </c>
      <c r="B4405" t="s">
        <v>5490</v>
      </c>
      <c r="C4405">
        <v>1.98</v>
      </c>
      <c r="D4405">
        <v>5.4000000000000003E-3</v>
      </c>
      <c r="E4405">
        <v>3.7699999999999997E-2</v>
      </c>
      <c r="F4405">
        <v>0.16350000000000001</v>
      </c>
    </row>
    <row r="4406" spans="1:6">
      <c r="A4406" t="s">
        <v>1090</v>
      </c>
      <c r="B4406" t="s">
        <v>5491</v>
      </c>
      <c r="C4406">
        <v>1.98</v>
      </c>
      <c r="D4406">
        <v>5.4000000000000003E-3</v>
      </c>
      <c r="E4406">
        <v>3.7699999999999997E-2</v>
      </c>
      <c r="F4406">
        <v>0.16350000000000001</v>
      </c>
    </row>
    <row r="4407" spans="1:6">
      <c r="A4407" t="s">
        <v>1090</v>
      </c>
      <c r="B4407" t="s">
        <v>5492</v>
      </c>
      <c r="C4407">
        <v>1.98</v>
      </c>
      <c r="D4407">
        <v>5.4000000000000003E-3</v>
      </c>
      <c r="E4407">
        <v>3.7699999999999997E-2</v>
      </c>
      <c r="F4407">
        <v>0.16350000000000001</v>
      </c>
    </row>
    <row r="4408" spans="1:6">
      <c r="A4408" t="s">
        <v>1090</v>
      </c>
      <c r="B4408" t="s">
        <v>5493</v>
      </c>
      <c r="C4408">
        <v>1.98</v>
      </c>
      <c r="D4408">
        <v>5.4000000000000003E-3</v>
      </c>
      <c r="E4408">
        <v>3.7699999999999997E-2</v>
      </c>
      <c r="F4408">
        <v>0.16350000000000001</v>
      </c>
    </row>
    <row r="4409" spans="1:6">
      <c r="A4409" t="s">
        <v>1090</v>
      </c>
      <c r="B4409" t="s">
        <v>5494</v>
      </c>
      <c r="C4409">
        <v>1.98</v>
      </c>
      <c r="D4409">
        <v>5.4000000000000003E-3</v>
      </c>
      <c r="E4409">
        <v>3.7699999999999997E-2</v>
      </c>
      <c r="F4409">
        <v>0.16350000000000001</v>
      </c>
    </row>
    <row r="4410" spans="1:6">
      <c r="A4410" t="s">
        <v>1090</v>
      </c>
      <c r="B4410" t="s">
        <v>5495</v>
      </c>
      <c r="C4410">
        <v>1.98</v>
      </c>
      <c r="D4410">
        <v>5.4000000000000003E-3</v>
      </c>
      <c r="E4410">
        <v>3.7699999999999997E-2</v>
      </c>
      <c r="F4410">
        <v>0.16350000000000001</v>
      </c>
    </row>
    <row r="4411" spans="1:6">
      <c r="A4411" t="s">
        <v>1090</v>
      </c>
      <c r="B4411" t="s">
        <v>5496</v>
      </c>
      <c r="C4411">
        <v>1.98</v>
      </c>
      <c r="D4411">
        <v>5.4000000000000003E-3</v>
      </c>
      <c r="E4411">
        <v>3.7699999999999997E-2</v>
      </c>
      <c r="F4411">
        <v>0.16350000000000001</v>
      </c>
    </row>
    <row r="4412" spans="1:6">
      <c r="A4412" t="s">
        <v>1090</v>
      </c>
      <c r="B4412" t="s">
        <v>5497</v>
      </c>
      <c r="C4412">
        <v>1.98</v>
      </c>
      <c r="D4412">
        <v>5.4000000000000003E-3</v>
      </c>
      <c r="E4412">
        <v>3.7699999999999997E-2</v>
      </c>
      <c r="F4412">
        <v>0.16350000000000001</v>
      </c>
    </row>
    <row r="4413" spans="1:6">
      <c r="A4413" t="s">
        <v>1090</v>
      </c>
      <c r="B4413" t="s">
        <v>5498</v>
      </c>
      <c r="C4413">
        <v>1.98</v>
      </c>
      <c r="D4413">
        <v>5.4000000000000003E-3</v>
      </c>
      <c r="E4413">
        <v>3.7699999999999997E-2</v>
      </c>
      <c r="F4413">
        <v>0.16350000000000001</v>
      </c>
    </row>
    <row r="4414" spans="1:6">
      <c r="A4414" t="s">
        <v>1090</v>
      </c>
      <c r="B4414" t="s">
        <v>5499</v>
      </c>
      <c r="C4414">
        <v>1.98</v>
      </c>
      <c r="D4414">
        <v>5.4000000000000003E-3</v>
      </c>
      <c r="E4414">
        <v>3.7699999999999997E-2</v>
      </c>
      <c r="F4414">
        <v>0.16350000000000001</v>
      </c>
    </row>
    <row r="4415" spans="1:6">
      <c r="A4415" t="s">
        <v>1090</v>
      </c>
      <c r="B4415" t="s">
        <v>5500</v>
      </c>
      <c r="C4415">
        <v>1.98</v>
      </c>
      <c r="D4415">
        <v>5.4000000000000003E-3</v>
      </c>
      <c r="E4415">
        <v>3.7699999999999997E-2</v>
      </c>
      <c r="F4415">
        <v>0.16350000000000001</v>
      </c>
    </row>
    <row r="4416" spans="1:6">
      <c r="A4416" t="s">
        <v>1090</v>
      </c>
      <c r="B4416" t="s">
        <v>5501</v>
      </c>
      <c r="C4416">
        <v>1.98</v>
      </c>
      <c r="D4416">
        <v>5.4000000000000003E-3</v>
      </c>
      <c r="E4416">
        <v>3.7699999999999997E-2</v>
      </c>
      <c r="F4416">
        <v>0.16350000000000001</v>
      </c>
    </row>
    <row r="4417" spans="1:6">
      <c r="A4417" t="s">
        <v>1090</v>
      </c>
      <c r="B4417" t="s">
        <v>5502</v>
      </c>
      <c r="C4417">
        <v>1.98</v>
      </c>
      <c r="D4417">
        <v>5.4000000000000003E-3</v>
      </c>
      <c r="E4417">
        <v>3.7699999999999997E-2</v>
      </c>
      <c r="F4417">
        <v>0.16350000000000001</v>
      </c>
    </row>
    <row r="4418" spans="1:6">
      <c r="A4418" t="s">
        <v>1090</v>
      </c>
      <c r="B4418" t="s">
        <v>5503</v>
      </c>
      <c r="C4418">
        <v>1.98</v>
      </c>
      <c r="D4418">
        <v>5.4000000000000003E-3</v>
      </c>
      <c r="E4418">
        <v>3.7699999999999997E-2</v>
      </c>
      <c r="F4418">
        <v>0.16350000000000001</v>
      </c>
    </row>
    <row r="4419" spans="1:6">
      <c r="A4419" t="s">
        <v>1090</v>
      </c>
      <c r="B4419" t="s">
        <v>5504</v>
      </c>
      <c r="C4419">
        <v>1.98</v>
      </c>
      <c r="D4419">
        <v>5.4000000000000003E-3</v>
      </c>
      <c r="E4419">
        <v>3.7699999999999997E-2</v>
      </c>
      <c r="F4419">
        <v>0.16350000000000001</v>
      </c>
    </row>
    <row r="4420" spans="1:6">
      <c r="A4420" t="s">
        <v>1090</v>
      </c>
      <c r="B4420" t="s">
        <v>5505</v>
      </c>
      <c r="C4420">
        <v>1.98</v>
      </c>
      <c r="D4420">
        <v>5.4000000000000003E-3</v>
      </c>
      <c r="E4420">
        <v>3.7699999999999997E-2</v>
      </c>
      <c r="F4420">
        <v>0.16350000000000001</v>
      </c>
    </row>
    <row r="4421" spans="1:6">
      <c r="A4421" t="s">
        <v>1090</v>
      </c>
      <c r="B4421" t="s">
        <v>5506</v>
      </c>
      <c r="C4421">
        <v>1.98</v>
      </c>
      <c r="D4421">
        <v>5.4000000000000003E-3</v>
      </c>
      <c r="E4421">
        <v>3.7699999999999997E-2</v>
      </c>
      <c r="F4421">
        <v>0.16350000000000001</v>
      </c>
    </row>
    <row r="4422" spans="1:6">
      <c r="A4422" t="s">
        <v>1090</v>
      </c>
      <c r="B4422" t="s">
        <v>5507</v>
      </c>
      <c r="C4422">
        <v>1.98</v>
      </c>
      <c r="D4422">
        <v>5.4000000000000003E-3</v>
      </c>
      <c r="E4422">
        <v>3.7699999999999997E-2</v>
      </c>
      <c r="F4422">
        <v>0.16350000000000001</v>
      </c>
    </row>
    <row r="4423" spans="1:6">
      <c r="A4423" t="s">
        <v>1090</v>
      </c>
      <c r="B4423" t="s">
        <v>5508</v>
      </c>
      <c r="C4423">
        <v>1.98</v>
      </c>
      <c r="D4423">
        <v>5.4000000000000003E-3</v>
      </c>
      <c r="E4423">
        <v>3.7699999999999997E-2</v>
      </c>
      <c r="F4423">
        <v>0.16350000000000001</v>
      </c>
    </row>
    <row r="4424" spans="1:6">
      <c r="A4424" t="s">
        <v>1090</v>
      </c>
      <c r="B4424" t="s">
        <v>5509</v>
      </c>
      <c r="C4424">
        <v>1.98</v>
      </c>
      <c r="D4424">
        <v>5.4000000000000003E-3</v>
      </c>
      <c r="E4424">
        <v>3.7699999999999997E-2</v>
      </c>
      <c r="F4424">
        <v>0.16350000000000001</v>
      </c>
    </row>
    <row r="4425" spans="1:6">
      <c r="A4425" t="s">
        <v>1090</v>
      </c>
      <c r="B4425" t="s">
        <v>5510</v>
      </c>
      <c r="C4425">
        <v>1.98</v>
      </c>
      <c r="D4425">
        <v>5.4000000000000003E-3</v>
      </c>
      <c r="E4425">
        <v>3.7699999999999997E-2</v>
      </c>
      <c r="F4425">
        <v>0.16350000000000001</v>
      </c>
    </row>
    <row r="4426" spans="1:6">
      <c r="A4426" t="s">
        <v>1090</v>
      </c>
      <c r="B4426" t="s">
        <v>5511</v>
      </c>
      <c r="C4426">
        <v>1.98</v>
      </c>
      <c r="D4426">
        <v>5.4000000000000003E-3</v>
      </c>
      <c r="E4426">
        <v>3.7699999999999997E-2</v>
      </c>
      <c r="F4426">
        <v>0.16350000000000001</v>
      </c>
    </row>
    <row r="4427" spans="1:6">
      <c r="A4427" t="s">
        <v>1090</v>
      </c>
      <c r="B4427" t="s">
        <v>5512</v>
      </c>
      <c r="C4427">
        <v>1.98</v>
      </c>
      <c r="D4427">
        <v>5.4000000000000003E-3</v>
      </c>
      <c r="E4427">
        <v>3.7699999999999997E-2</v>
      </c>
      <c r="F4427">
        <v>0.16350000000000001</v>
      </c>
    </row>
    <row r="4428" spans="1:6">
      <c r="A4428" t="s">
        <v>1090</v>
      </c>
      <c r="B4428" t="s">
        <v>5513</v>
      </c>
      <c r="C4428">
        <v>1.98</v>
      </c>
      <c r="D4428">
        <v>5.4000000000000003E-3</v>
      </c>
      <c r="E4428">
        <v>3.7699999999999997E-2</v>
      </c>
      <c r="F4428">
        <v>0.16350000000000001</v>
      </c>
    </row>
    <row r="4429" spans="1:6">
      <c r="A4429" t="s">
        <v>1090</v>
      </c>
      <c r="B4429" t="s">
        <v>5514</v>
      </c>
      <c r="C4429">
        <v>1.98</v>
      </c>
      <c r="D4429">
        <v>5.4000000000000003E-3</v>
      </c>
      <c r="E4429">
        <v>3.7699999999999997E-2</v>
      </c>
      <c r="F4429">
        <v>0.16350000000000001</v>
      </c>
    </row>
    <row r="4430" spans="1:6">
      <c r="A4430" t="s">
        <v>1090</v>
      </c>
      <c r="B4430" t="s">
        <v>5515</v>
      </c>
      <c r="C4430">
        <v>1.98</v>
      </c>
      <c r="D4430">
        <v>5.4000000000000003E-3</v>
      </c>
      <c r="E4430">
        <v>3.7699999999999997E-2</v>
      </c>
      <c r="F4430">
        <v>0.16350000000000001</v>
      </c>
    </row>
    <row r="4431" spans="1:6">
      <c r="A4431" t="s">
        <v>1090</v>
      </c>
      <c r="B4431" t="s">
        <v>5516</v>
      </c>
      <c r="C4431">
        <v>1.98</v>
      </c>
      <c r="D4431">
        <v>5.4000000000000003E-3</v>
      </c>
      <c r="E4431">
        <v>3.7699999999999997E-2</v>
      </c>
      <c r="F4431">
        <v>0.16350000000000001</v>
      </c>
    </row>
    <row r="4432" spans="1:6">
      <c r="A4432" t="s">
        <v>1090</v>
      </c>
      <c r="B4432" t="s">
        <v>5517</v>
      </c>
      <c r="C4432">
        <v>1.98</v>
      </c>
      <c r="D4432">
        <v>5.4000000000000003E-3</v>
      </c>
      <c r="E4432">
        <v>3.7699999999999997E-2</v>
      </c>
      <c r="F4432">
        <v>0.16350000000000001</v>
      </c>
    </row>
    <row r="4433" spans="1:6">
      <c r="A4433" t="s">
        <v>1090</v>
      </c>
      <c r="B4433" t="s">
        <v>5518</v>
      </c>
      <c r="C4433">
        <v>1.98</v>
      </c>
      <c r="D4433">
        <v>5.4000000000000003E-3</v>
      </c>
      <c r="E4433">
        <v>3.7699999999999997E-2</v>
      </c>
      <c r="F4433">
        <v>0.16350000000000001</v>
      </c>
    </row>
    <row r="4434" spans="1:6">
      <c r="A4434" t="s">
        <v>1090</v>
      </c>
      <c r="B4434" t="s">
        <v>5519</v>
      </c>
      <c r="C4434">
        <v>1.98</v>
      </c>
      <c r="D4434">
        <v>5.4000000000000003E-3</v>
      </c>
      <c r="E4434">
        <v>3.7699999999999997E-2</v>
      </c>
      <c r="F4434">
        <v>0.16350000000000001</v>
      </c>
    </row>
    <row r="4435" spans="1:6">
      <c r="A4435" t="s">
        <v>1090</v>
      </c>
      <c r="B4435" t="s">
        <v>5520</v>
      </c>
      <c r="C4435">
        <v>1.98</v>
      </c>
      <c r="D4435">
        <v>5.4000000000000003E-3</v>
      </c>
      <c r="E4435">
        <v>3.7699999999999997E-2</v>
      </c>
      <c r="F4435">
        <v>0.16350000000000001</v>
      </c>
    </row>
    <row r="4436" spans="1:6">
      <c r="A4436" t="s">
        <v>1090</v>
      </c>
      <c r="B4436" t="s">
        <v>5521</v>
      </c>
      <c r="C4436">
        <v>1.98</v>
      </c>
      <c r="D4436">
        <v>5.4000000000000003E-3</v>
      </c>
      <c r="E4436">
        <v>3.7699999999999997E-2</v>
      </c>
      <c r="F4436">
        <v>0.16350000000000001</v>
      </c>
    </row>
    <row r="4437" spans="1:6">
      <c r="A4437" t="s">
        <v>1090</v>
      </c>
      <c r="B4437" t="s">
        <v>5522</v>
      </c>
      <c r="C4437">
        <v>1.98</v>
      </c>
      <c r="D4437">
        <v>5.4000000000000003E-3</v>
      </c>
      <c r="E4437">
        <v>3.7699999999999997E-2</v>
      </c>
      <c r="F4437">
        <v>0.16350000000000001</v>
      </c>
    </row>
    <row r="4438" spans="1:6">
      <c r="A4438" t="s">
        <v>1090</v>
      </c>
      <c r="B4438" t="s">
        <v>5523</v>
      </c>
      <c r="C4438">
        <v>1.98</v>
      </c>
      <c r="D4438">
        <v>5.4000000000000003E-3</v>
      </c>
      <c r="E4438">
        <v>3.7699999999999997E-2</v>
      </c>
      <c r="F4438">
        <v>0.16350000000000001</v>
      </c>
    </row>
    <row r="4439" spans="1:6">
      <c r="A4439" t="s">
        <v>1090</v>
      </c>
      <c r="B4439" t="s">
        <v>5524</v>
      </c>
      <c r="C4439">
        <v>1.98</v>
      </c>
      <c r="D4439">
        <v>5.4000000000000003E-3</v>
      </c>
      <c r="E4439">
        <v>3.7699999999999997E-2</v>
      </c>
      <c r="F4439">
        <v>0.16350000000000001</v>
      </c>
    </row>
    <row r="4440" spans="1:6">
      <c r="A4440" t="s">
        <v>1090</v>
      </c>
      <c r="B4440" t="s">
        <v>5525</v>
      </c>
      <c r="C4440">
        <v>1.98</v>
      </c>
      <c r="D4440">
        <v>5.4000000000000003E-3</v>
      </c>
      <c r="E4440">
        <v>3.7699999999999997E-2</v>
      </c>
      <c r="F4440">
        <v>0.16350000000000001</v>
      </c>
    </row>
    <row r="4441" spans="1:6">
      <c r="A4441" t="s">
        <v>1090</v>
      </c>
      <c r="B4441" t="s">
        <v>5526</v>
      </c>
      <c r="C4441">
        <v>1.98</v>
      </c>
      <c r="D4441">
        <v>5.4000000000000003E-3</v>
      </c>
      <c r="E4441">
        <v>3.7699999999999997E-2</v>
      </c>
      <c r="F4441">
        <v>0.16350000000000001</v>
      </c>
    </row>
    <row r="4442" spans="1:6">
      <c r="A4442" t="s">
        <v>1090</v>
      </c>
      <c r="B4442" t="s">
        <v>5527</v>
      </c>
      <c r="C4442">
        <v>1.98</v>
      </c>
      <c r="D4442">
        <v>5.4000000000000003E-3</v>
      </c>
      <c r="E4442">
        <v>3.7699999999999997E-2</v>
      </c>
      <c r="F4442">
        <v>0.16350000000000001</v>
      </c>
    </row>
    <row r="4443" spans="1:6">
      <c r="A4443" t="s">
        <v>1090</v>
      </c>
      <c r="B4443" t="s">
        <v>5528</v>
      </c>
      <c r="C4443">
        <v>1.98</v>
      </c>
      <c r="D4443">
        <v>5.4000000000000003E-3</v>
      </c>
      <c r="E4443">
        <v>3.7699999999999997E-2</v>
      </c>
      <c r="F4443">
        <v>0.16350000000000001</v>
      </c>
    </row>
    <row r="4444" spans="1:6">
      <c r="A4444" t="s">
        <v>1090</v>
      </c>
      <c r="B4444" t="s">
        <v>5529</v>
      </c>
      <c r="C4444">
        <v>1.98</v>
      </c>
      <c r="D4444">
        <v>5.4000000000000003E-3</v>
      </c>
      <c r="E4444">
        <v>3.7699999999999997E-2</v>
      </c>
      <c r="F4444">
        <v>0.16350000000000001</v>
      </c>
    </row>
    <row r="4445" spans="1:6">
      <c r="A4445" t="s">
        <v>1090</v>
      </c>
      <c r="B4445" t="s">
        <v>5530</v>
      </c>
      <c r="C4445">
        <v>1.98</v>
      </c>
      <c r="D4445">
        <v>5.4000000000000003E-3</v>
      </c>
      <c r="E4445">
        <v>3.7699999999999997E-2</v>
      </c>
      <c r="F4445">
        <v>0.16350000000000001</v>
      </c>
    </row>
    <row r="4446" spans="1:6">
      <c r="A4446" t="s">
        <v>1090</v>
      </c>
      <c r="B4446" t="s">
        <v>5531</v>
      </c>
      <c r="C4446">
        <v>1.98</v>
      </c>
      <c r="D4446">
        <v>5.4000000000000003E-3</v>
      </c>
      <c r="E4446">
        <v>3.7699999999999997E-2</v>
      </c>
      <c r="F4446">
        <v>0.16350000000000001</v>
      </c>
    </row>
    <row r="4447" spans="1:6">
      <c r="A4447" t="s">
        <v>1090</v>
      </c>
      <c r="B4447" t="s">
        <v>5532</v>
      </c>
      <c r="C4447">
        <v>1.98</v>
      </c>
      <c r="D4447">
        <v>5.4000000000000003E-3</v>
      </c>
      <c r="E4447">
        <v>3.7699999999999997E-2</v>
      </c>
      <c r="F4447">
        <v>0.16350000000000001</v>
      </c>
    </row>
    <row r="4448" spans="1:6">
      <c r="A4448" t="s">
        <v>1090</v>
      </c>
      <c r="B4448" t="s">
        <v>5533</v>
      </c>
      <c r="C4448">
        <v>1.98</v>
      </c>
      <c r="D4448">
        <v>5.4000000000000003E-3</v>
      </c>
      <c r="E4448">
        <v>3.7699999999999997E-2</v>
      </c>
      <c r="F4448">
        <v>0.16350000000000001</v>
      </c>
    </row>
    <row r="4449" spans="1:6">
      <c r="A4449" t="s">
        <v>1090</v>
      </c>
      <c r="B4449" t="s">
        <v>5534</v>
      </c>
      <c r="C4449">
        <v>1.98</v>
      </c>
      <c r="D4449">
        <v>5.4000000000000003E-3</v>
      </c>
      <c r="E4449">
        <v>3.7699999999999997E-2</v>
      </c>
      <c r="F4449">
        <v>0.16350000000000001</v>
      </c>
    </row>
    <row r="4450" spans="1:6">
      <c r="A4450" t="s">
        <v>1090</v>
      </c>
      <c r="B4450" t="s">
        <v>5535</v>
      </c>
      <c r="C4450">
        <v>1.98</v>
      </c>
      <c r="D4450">
        <v>5.4000000000000003E-3</v>
      </c>
      <c r="E4450">
        <v>3.7699999999999997E-2</v>
      </c>
      <c r="F4450">
        <v>0.16350000000000001</v>
      </c>
    </row>
    <row r="4451" spans="1:6">
      <c r="A4451" t="s">
        <v>1090</v>
      </c>
      <c r="B4451" t="s">
        <v>5536</v>
      </c>
      <c r="C4451">
        <v>1.98</v>
      </c>
      <c r="D4451">
        <v>5.4000000000000003E-3</v>
      </c>
      <c r="E4451">
        <v>3.7699999999999997E-2</v>
      </c>
      <c r="F4451">
        <v>0.16350000000000001</v>
      </c>
    </row>
    <row r="4452" spans="1:6">
      <c r="A4452" t="s">
        <v>1090</v>
      </c>
      <c r="B4452" t="s">
        <v>5537</v>
      </c>
      <c r="C4452">
        <v>1.98</v>
      </c>
      <c r="D4452">
        <v>5.4000000000000003E-3</v>
      </c>
      <c r="E4452">
        <v>3.7699999999999997E-2</v>
      </c>
      <c r="F4452">
        <v>0.16350000000000001</v>
      </c>
    </row>
    <row r="4453" spans="1:6">
      <c r="A4453" t="s">
        <v>1090</v>
      </c>
      <c r="B4453" t="s">
        <v>5538</v>
      </c>
      <c r="C4453">
        <v>1.98</v>
      </c>
      <c r="D4453">
        <v>5.4000000000000003E-3</v>
      </c>
      <c r="E4453">
        <v>3.7699999999999997E-2</v>
      </c>
      <c r="F4453">
        <v>0.16350000000000001</v>
      </c>
    </row>
    <row r="4454" spans="1:6">
      <c r="A4454" t="s">
        <v>1090</v>
      </c>
      <c r="B4454" t="s">
        <v>5539</v>
      </c>
      <c r="C4454">
        <v>1.98</v>
      </c>
      <c r="D4454">
        <v>5.4000000000000003E-3</v>
      </c>
      <c r="E4454">
        <v>3.7699999999999997E-2</v>
      </c>
      <c r="F4454">
        <v>0.16350000000000001</v>
      </c>
    </row>
    <row r="4455" spans="1:6">
      <c r="A4455" t="s">
        <v>1090</v>
      </c>
      <c r="B4455" t="s">
        <v>5540</v>
      </c>
      <c r="C4455">
        <v>1.98</v>
      </c>
      <c r="D4455">
        <v>5.4000000000000003E-3</v>
      </c>
      <c r="E4455">
        <v>3.7699999999999997E-2</v>
      </c>
      <c r="F4455">
        <v>0.16350000000000001</v>
      </c>
    </row>
    <row r="4456" spans="1:6">
      <c r="A4456" t="s">
        <v>1090</v>
      </c>
      <c r="B4456" t="s">
        <v>5541</v>
      </c>
      <c r="C4456">
        <v>1.98</v>
      </c>
      <c r="D4456">
        <v>5.4000000000000003E-3</v>
      </c>
      <c r="E4456">
        <v>3.7699999999999997E-2</v>
      </c>
      <c r="F4456">
        <v>0.16350000000000001</v>
      </c>
    </row>
    <row r="4457" spans="1:6">
      <c r="A4457" t="s">
        <v>1090</v>
      </c>
      <c r="B4457" t="s">
        <v>5542</v>
      </c>
      <c r="C4457">
        <v>1.98</v>
      </c>
      <c r="D4457">
        <v>5.4000000000000003E-3</v>
      </c>
      <c r="E4457">
        <v>3.7699999999999997E-2</v>
      </c>
      <c r="F4457">
        <v>0.16350000000000001</v>
      </c>
    </row>
    <row r="4458" spans="1:6">
      <c r="A4458" t="s">
        <v>1090</v>
      </c>
      <c r="B4458" t="s">
        <v>5543</v>
      </c>
      <c r="C4458">
        <v>1.98</v>
      </c>
      <c r="D4458">
        <v>5.4000000000000003E-3</v>
      </c>
      <c r="E4458">
        <v>3.7699999999999997E-2</v>
      </c>
      <c r="F4458">
        <v>0.16350000000000001</v>
      </c>
    </row>
    <row r="4459" spans="1:6">
      <c r="A4459" t="s">
        <v>1090</v>
      </c>
      <c r="B4459" t="s">
        <v>5544</v>
      </c>
      <c r="C4459">
        <v>1.98</v>
      </c>
      <c r="D4459">
        <v>5.4000000000000003E-3</v>
      </c>
      <c r="E4459">
        <v>3.7699999999999997E-2</v>
      </c>
      <c r="F4459">
        <v>0.16350000000000001</v>
      </c>
    </row>
    <row r="4460" spans="1:6">
      <c r="A4460" t="s">
        <v>1090</v>
      </c>
      <c r="B4460" t="s">
        <v>5545</v>
      </c>
      <c r="C4460">
        <v>1.98</v>
      </c>
      <c r="D4460">
        <v>5.4000000000000003E-3</v>
      </c>
      <c r="E4460">
        <v>3.7699999999999997E-2</v>
      </c>
      <c r="F4460">
        <v>0.16350000000000001</v>
      </c>
    </row>
    <row r="4461" spans="1:6">
      <c r="A4461" t="s">
        <v>1090</v>
      </c>
      <c r="B4461" t="s">
        <v>5546</v>
      </c>
      <c r="C4461">
        <v>1.98</v>
      </c>
      <c r="D4461">
        <v>5.4000000000000003E-3</v>
      </c>
      <c r="E4461">
        <v>3.7699999999999997E-2</v>
      </c>
      <c r="F4461">
        <v>0.16350000000000001</v>
      </c>
    </row>
    <row r="4462" spans="1:6">
      <c r="A4462" t="s">
        <v>1090</v>
      </c>
      <c r="B4462" t="s">
        <v>5547</v>
      </c>
      <c r="C4462">
        <v>1.98</v>
      </c>
      <c r="D4462">
        <v>5.4000000000000003E-3</v>
      </c>
      <c r="E4462">
        <v>3.7699999999999997E-2</v>
      </c>
      <c r="F4462">
        <v>0.16350000000000001</v>
      </c>
    </row>
    <row r="4463" spans="1:6">
      <c r="A4463" t="s">
        <v>1090</v>
      </c>
      <c r="B4463" t="s">
        <v>5548</v>
      </c>
      <c r="C4463">
        <v>1.98</v>
      </c>
      <c r="D4463">
        <v>5.4000000000000003E-3</v>
      </c>
      <c r="E4463">
        <v>3.7699999999999997E-2</v>
      </c>
      <c r="F4463">
        <v>0.16350000000000001</v>
      </c>
    </row>
    <row r="4464" spans="1:6">
      <c r="A4464" t="s">
        <v>1090</v>
      </c>
      <c r="B4464" t="s">
        <v>5549</v>
      </c>
      <c r="C4464">
        <v>1.98</v>
      </c>
      <c r="D4464">
        <v>5.4000000000000003E-3</v>
      </c>
      <c r="E4464">
        <v>3.7699999999999997E-2</v>
      </c>
      <c r="F4464">
        <v>0.16350000000000001</v>
      </c>
    </row>
    <row r="4465" spans="1:6">
      <c r="A4465" t="s">
        <v>1090</v>
      </c>
      <c r="B4465" t="s">
        <v>5550</v>
      </c>
      <c r="C4465">
        <v>1.98</v>
      </c>
      <c r="D4465">
        <v>5.4000000000000003E-3</v>
      </c>
      <c r="E4465">
        <v>3.7699999999999997E-2</v>
      </c>
      <c r="F4465">
        <v>0.16350000000000001</v>
      </c>
    </row>
    <row r="4466" spans="1:6">
      <c r="A4466" t="s">
        <v>1090</v>
      </c>
      <c r="B4466" t="s">
        <v>5551</v>
      </c>
      <c r="C4466">
        <v>1.98</v>
      </c>
      <c r="D4466">
        <v>5.4000000000000003E-3</v>
      </c>
      <c r="E4466">
        <v>3.7699999999999997E-2</v>
      </c>
      <c r="F4466">
        <v>0.16350000000000001</v>
      </c>
    </row>
    <row r="4467" spans="1:6">
      <c r="A4467" t="s">
        <v>1090</v>
      </c>
      <c r="B4467" t="s">
        <v>5552</v>
      </c>
      <c r="C4467">
        <v>1.98</v>
      </c>
      <c r="D4467">
        <v>5.4000000000000003E-3</v>
      </c>
      <c r="E4467">
        <v>3.7699999999999997E-2</v>
      </c>
      <c r="F4467">
        <v>0.16350000000000001</v>
      </c>
    </row>
    <row r="4468" spans="1:6">
      <c r="A4468" t="s">
        <v>1090</v>
      </c>
      <c r="B4468" t="s">
        <v>5553</v>
      </c>
      <c r="C4468">
        <v>1.98</v>
      </c>
      <c r="D4468">
        <v>5.4000000000000003E-3</v>
      </c>
      <c r="E4468">
        <v>3.7699999999999997E-2</v>
      </c>
      <c r="F4468">
        <v>0.16350000000000001</v>
      </c>
    </row>
    <row r="4469" spans="1:6">
      <c r="A4469" t="s">
        <v>1090</v>
      </c>
      <c r="B4469" t="s">
        <v>5554</v>
      </c>
      <c r="C4469">
        <v>1.98</v>
      </c>
      <c r="D4469">
        <v>5.4000000000000003E-3</v>
      </c>
      <c r="E4469">
        <v>3.7699999999999997E-2</v>
      </c>
      <c r="F4469">
        <v>0.16350000000000001</v>
      </c>
    </row>
    <row r="4470" spans="1:6">
      <c r="A4470" t="s">
        <v>1090</v>
      </c>
      <c r="B4470" t="s">
        <v>5555</v>
      </c>
      <c r="C4470">
        <v>1.98</v>
      </c>
      <c r="D4470">
        <v>5.4000000000000003E-3</v>
      </c>
      <c r="E4470">
        <v>3.7699999999999997E-2</v>
      </c>
      <c r="F4470">
        <v>0.16350000000000001</v>
      </c>
    </row>
    <row r="4471" spans="1:6">
      <c r="A4471" t="s">
        <v>1090</v>
      </c>
      <c r="B4471" t="s">
        <v>5556</v>
      </c>
      <c r="C4471">
        <v>1.98</v>
      </c>
      <c r="D4471">
        <v>5.4000000000000003E-3</v>
      </c>
      <c r="E4471">
        <v>3.7699999999999997E-2</v>
      </c>
      <c r="F4471">
        <v>0.16350000000000001</v>
      </c>
    </row>
    <row r="4472" spans="1:6">
      <c r="A4472" t="s">
        <v>1090</v>
      </c>
      <c r="B4472" t="s">
        <v>5557</v>
      </c>
      <c r="C4472">
        <v>1.98</v>
      </c>
      <c r="D4472">
        <v>5.4000000000000003E-3</v>
      </c>
      <c r="E4472">
        <v>3.7699999999999997E-2</v>
      </c>
      <c r="F4472">
        <v>0.16350000000000001</v>
      </c>
    </row>
    <row r="4473" spans="1:6">
      <c r="A4473" t="s">
        <v>1090</v>
      </c>
      <c r="B4473" t="s">
        <v>5558</v>
      </c>
      <c r="C4473">
        <v>1.98</v>
      </c>
      <c r="D4473">
        <v>5.4000000000000003E-3</v>
      </c>
      <c r="E4473">
        <v>3.7699999999999997E-2</v>
      </c>
      <c r="F4473">
        <v>0.16350000000000001</v>
      </c>
    </row>
    <row r="4474" spans="1:6">
      <c r="A4474" t="s">
        <v>1090</v>
      </c>
      <c r="B4474" t="s">
        <v>5559</v>
      </c>
      <c r="C4474">
        <v>1.98</v>
      </c>
      <c r="D4474">
        <v>5.4000000000000003E-3</v>
      </c>
      <c r="E4474">
        <v>3.7699999999999997E-2</v>
      </c>
      <c r="F4474">
        <v>0.16350000000000001</v>
      </c>
    </row>
    <row r="4475" spans="1:6">
      <c r="A4475" t="s">
        <v>1090</v>
      </c>
      <c r="B4475" t="s">
        <v>5560</v>
      </c>
      <c r="C4475">
        <v>1.98</v>
      </c>
      <c r="D4475">
        <v>5.4000000000000003E-3</v>
      </c>
      <c r="E4475">
        <v>3.7699999999999997E-2</v>
      </c>
      <c r="F4475">
        <v>0.16350000000000001</v>
      </c>
    </row>
    <row r="4476" spans="1:6">
      <c r="A4476" t="s">
        <v>1090</v>
      </c>
      <c r="B4476" t="s">
        <v>5561</v>
      </c>
      <c r="C4476">
        <v>1.98</v>
      </c>
      <c r="D4476">
        <v>5.4000000000000003E-3</v>
      </c>
      <c r="E4476">
        <v>3.7699999999999997E-2</v>
      </c>
      <c r="F4476">
        <v>0.16350000000000001</v>
      </c>
    </row>
    <row r="4477" spans="1:6">
      <c r="A4477" t="s">
        <v>1090</v>
      </c>
      <c r="B4477" t="s">
        <v>5562</v>
      </c>
      <c r="C4477">
        <v>1.98</v>
      </c>
      <c r="D4477">
        <v>5.4000000000000003E-3</v>
      </c>
      <c r="E4477">
        <v>3.7699999999999997E-2</v>
      </c>
      <c r="F4477">
        <v>0.16350000000000001</v>
      </c>
    </row>
    <row r="4478" spans="1:6">
      <c r="A4478" t="s">
        <v>1090</v>
      </c>
      <c r="B4478" t="s">
        <v>5563</v>
      </c>
      <c r="C4478">
        <v>1.98</v>
      </c>
      <c r="D4478">
        <v>5.4000000000000003E-3</v>
      </c>
      <c r="E4478">
        <v>3.7699999999999997E-2</v>
      </c>
      <c r="F4478">
        <v>0.16350000000000001</v>
      </c>
    </row>
    <row r="4479" spans="1:6">
      <c r="A4479" t="s">
        <v>1090</v>
      </c>
      <c r="B4479" t="s">
        <v>5564</v>
      </c>
      <c r="C4479">
        <v>1.98</v>
      </c>
      <c r="D4479">
        <v>5.4000000000000003E-3</v>
      </c>
      <c r="E4479">
        <v>3.7699999999999997E-2</v>
      </c>
      <c r="F4479">
        <v>0.16350000000000001</v>
      </c>
    </row>
    <row r="4480" spans="1:6">
      <c r="A4480" t="s">
        <v>1090</v>
      </c>
      <c r="B4480" t="s">
        <v>5565</v>
      </c>
      <c r="C4480">
        <v>1.98</v>
      </c>
      <c r="D4480">
        <v>5.4000000000000003E-3</v>
      </c>
      <c r="E4480">
        <v>3.7699999999999997E-2</v>
      </c>
      <c r="F4480">
        <v>0.16350000000000001</v>
      </c>
    </row>
    <row r="4481" spans="1:6">
      <c r="A4481" t="s">
        <v>1090</v>
      </c>
      <c r="B4481" t="s">
        <v>5566</v>
      </c>
      <c r="C4481">
        <v>1.98</v>
      </c>
      <c r="D4481">
        <v>5.4000000000000003E-3</v>
      </c>
      <c r="E4481">
        <v>3.7699999999999997E-2</v>
      </c>
      <c r="F4481">
        <v>0.16350000000000001</v>
      </c>
    </row>
    <row r="4482" spans="1:6">
      <c r="A4482" t="s">
        <v>1090</v>
      </c>
      <c r="B4482" t="s">
        <v>5567</v>
      </c>
      <c r="C4482">
        <v>1.98</v>
      </c>
      <c r="D4482">
        <v>5.4000000000000003E-3</v>
      </c>
      <c r="E4482">
        <v>3.7699999999999997E-2</v>
      </c>
      <c r="F4482">
        <v>0.16350000000000001</v>
      </c>
    </row>
    <row r="4483" spans="1:6">
      <c r="A4483" t="s">
        <v>1090</v>
      </c>
      <c r="B4483" t="s">
        <v>5568</v>
      </c>
      <c r="C4483">
        <v>1.98</v>
      </c>
      <c r="D4483">
        <v>5.4000000000000003E-3</v>
      </c>
      <c r="E4483">
        <v>3.7699999999999997E-2</v>
      </c>
      <c r="F4483">
        <v>0.16350000000000001</v>
      </c>
    </row>
    <row r="4484" spans="1:6">
      <c r="A4484" t="s">
        <v>1090</v>
      </c>
      <c r="B4484" t="s">
        <v>5569</v>
      </c>
      <c r="C4484">
        <v>1.98</v>
      </c>
      <c r="D4484">
        <v>5.4000000000000003E-3</v>
      </c>
      <c r="E4484">
        <v>3.7699999999999997E-2</v>
      </c>
      <c r="F4484">
        <v>0.16350000000000001</v>
      </c>
    </row>
    <row r="4485" spans="1:6">
      <c r="A4485" t="s">
        <v>1090</v>
      </c>
      <c r="B4485" t="s">
        <v>5570</v>
      </c>
      <c r="C4485">
        <v>1.98</v>
      </c>
      <c r="D4485">
        <v>5.4000000000000003E-3</v>
      </c>
      <c r="E4485">
        <v>3.7699999999999997E-2</v>
      </c>
      <c r="F4485">
        <v>0.16350000000000001</v>
      </c>
    </row>
    <row r="4486" spans="1:6">
      <c r="A4486" t="s">
        <v>1090</v>
      </c>
      <c r="B4486" t="s">
        <v>5571</v>
      </c>
      <c r="C4486">
        <v>1.98</v>
      </c>
      <c r="D4486">
        <v>5.4000000000000003E-3</v>
      </c>
      <c r="E4486">
        <v>3.7699999999999997E-2</v>
      </c>
      <c r="F4486">
        <v>0.16350000000000001</v>
      </c>
    </row>
    <row r="4487" spans="1:6">
      <c r="A4487" t="s">
        <v>1090</v>
      </c>
      <c r="B4487" t="s">
        <v>5572</v>
      </c>
      <c r="C4487">
        <v>1.98</v>
      </c>
      <c r="D4487">
        <v>5.4000000000000003E-3</v>
      </c>
      <c r="E4487">
        <v>3.7699999999999997E-2</v>
      </c>
      <c r="F4487">
        <v>0.16350000000000001</v>
      </c>
    </row>
    <row r="4488" spans="1:6">
      <c r="A4488" t="s">
        <v>1090</v>
      </c>
      <c r="B4488" t="s">
        <v>5573</v>
      </c>
      <c r="C4488">
        <v>1.98</v>
      </c>
      <c r="D4488">
        <v>5.4000000000000003E-3</v>
      </c>
      <c r="E4488">
        <v>3.7699999999999997E-2</v>
      </c>
      <c r="F4488">
        <v>0.16350000000000001</v>
      </c>
    </row>
    <row r="4489" spans="1:6">
      <c r="A4489" t="s">
        <v>1090</v>
      </c>
      <c r="B4489" t="s">
        <v>5574</v>
      </c>
      <c r="C4489">
        <v>1.98</v>
      </c>
      <c r="D4489">
        <v>5.4000000000000003E-3</v>
      </c>
      <c r="E4489">
        <v>3.7699999999999997E-2</v>
      </c>
      <c r="F4489">
        <v>0.16350000000000001</v>
      </c>
    </row>
    <row r="4490" spans="1:6">
      <c r="A4490" t="s">
        <v>1090</v>
      </c>
      <c r="B4490" t="s">
        <v>5575</v>
      </c>
      <c r="C4490">
        <v>1.98</v>
      </c>
      <c r="D4490">
        <v>5.4000000000000003E-3</v>
      </c>
      <c r="E4490">
        <v>3.7699999999999997E-2</v>
      </c>
      <c r="F4490">
        <v>0.16350000000000001</v>
      </c>
    </row>
    <row r="4491" spans="1:6">
      <c r="A4491" t="s">
        <v>1090</v>
      </c>
      <c r="B4491" t="s">
        <v>5576</v>
      </c>
      <c r="C4491">
        <v>1.98</v>
      </c>
      <c r="D4491">
        <v>5.4000000000000003E-3</v>
      </c>
      <c r="E4491">
        <v>3.7699999999999997E-2</v>
      </c>
      <c r="F4491">
        <v>0.16350000000000001</v>
      </c>
    </row>
    <row r="4492" spans="1:6">
      <c r="A4492" t="s">
        <v>1090</v>
      </c>
      <c r="B4492" t="s">
        <v>5577</v>
      </c>
      <c r="C4492">
        <v>1.98</v>
      </c>
      <c r="D4492">
        <v>5.4000000000000003E-3</v>
      </c>
      <c r="E4492">
        <v>3.7699999999999997E-2</v>
      </c>
      <c r="F4492">
        <v>0.16350000000000001</v>
      </c>
    </row>
    <row r="4493" spans="1:6">
      <c r="A4493" t="s">
        <v>1090</v>
      </c>
      <c r="B4493" t="s">
        <v>5578</v>
      </c>
      <c r="C4493">
        <v>1.98</v>
      </c>
      <c r="D4493">
        <v>5.4000000000000003E-3</v>
      </c>
      <c r="E4493">
        <v>3.7699999999999997E-2</v>
      </c>
      <c r="F4493">
        <v>0.16350000000000001</v>
      </c>
    </row>
    <row r="4494" spans="1:6">
      <c r="A4494" t="s">
        <v>1090</v>
      </c>
      <c r="B4494" t="s">
        <v>5579</v>
      </c>
      <c r="C4494">
        <v>1.98</v>
      </c>
      <c r="D4494">
        <v>5.4000000000000003E-3</v>
      </c>
      <c r="E4494">
        <v>3.7699999999999997E-2</v>
      </c>
      <c r="F4494">
        <v>0.16350000000000001</v>
      </c>
    </row>
    <row r="4495" spans="1:6">
      <c r="A4495" t="s">
        <v>1090</v>
      </c>
      <c r="B4495" t="s">
        <v>5580</v>
      </c>
      <c r="C4495">
        <v>1.98</v>
      </c>
      <c r="D4495">
        <v>5.4000000000000003E-3</v>
      </c>
      <c r="E4495">
        <v>3.7699999999999997E-2</v>
      </c>
      <c r="F4495">
        <v>0.16350000000000001</v>
      </c>
    </row>
    <row r="4496" spans="1:6">
      <c r="A4496" t="s">
        <v>1090</v>
      </c>
      <c r="B4496" t="s">
        <v>5581</v>
      </c>
      <c r="C4496">
        <v>1.98</v>
      </c>
      <c r="D4496">
        <v>5.4000000000000003E-3</v>
      </c>
      <c r="E4496">
        <v>3.7699999999999997E-2</v>
      </c>
      <c r="F4496">
        <v>0.16350000000000001</v>
      </c>
    </row>
    <row r="4497" spans="1:6">
      <c r="A4497" t="s">
        <v>1090</v>
      </c>
      <c r="B4497" t="s">
        <v>5582</v>
      </c>
      <c r="C4497">
        <v>1.98</v>
      </c>
      <c r="D4497">
        <v>5.4000000000000003E-3</v>
      </c>
      <c r="E4497">
        <v>3.7699999999999997E-2</v>
      </c>
      <c r="F4497">
        <v>0.16350000000000001</v>
      </c>
    </row>
    <row r="4498" spans="1:6">
      <c r="A4498" t="s">
        <v>1090</v>
      </c>
      <c r="B4498" t="s">
        <v>5583</v>
      </c>
      <c r="C4498">
        <v>1.98</v>
      </c>
      <c r="D4498">
        <v>5.4000000000000003E-3</v>
      </c>
      <c r="E4498">
        <v>3.7699999999999997E-2</v>
      </c>
      <c r="F4498">
        <v>0.16350000000000001</v>
      </c>
    </row>
    <row r="4499" spans="1:6">
      <c r="A4499" t="s">
        <v>1090</v>
      </c>
      <c r="B4499" t="s">
        <v>5584</v>
      </c>
      <c r="C4499">
        <v>1.98</v>
      </c>
      <c r="D4499">
        <v>5.4000000000000003E-3</v>
      </c>
      <c r="E4499">
        <v>3.7699999999999997E-2</v>
      </c>
      <c r="F4499">
        <v>0.16350000000000001</v>
      </c>
    </row>
    <row r="4500" spans="1:6">
      <c r="A4500" t="s">
        <v>1090</v>
      </c>
      <c r="B4500" t="s">
        <v>5585</v>
      </c>
      <c r="C4500">
        <v>1.98</v>
      </c>
      <c r="D4500">
        <v>5.4000000000000003E-3</v>
      </c>
      <c r="E4500">
        <v>3.7699999999999997E-2</v>
      </c>
      <c r="F4500">
        <v>0.16350000000000001</v>
      </c>
    </row>
    <row r="4501" spans="1:6">
      <c r="A4501" t="s">
        <v>1090</v>
      </c>
      <c r="B4501" t="s">
        <v>5586</v>
      </c>
      <c r="C4501">
        <v>1.98</v>
      </c>
      <c r="D4501">
        <v>5.4000000000000003E-3</v>
      </c>
      <c r="E4501">
        <v>3.7699999999999997E-2</v>
      </c>
      <c r="F4501">
        <v>0.16350000000000001</v>
      </c>
    </row>
    <row r="4502" spans="1:6">
      <c r="A4502" t="s">
        <v>1090</v>
      </c>
      <c r="B4502" t="s">
        <v>5587</v>
      </c>
      <c r="C4502">
        <v>1.98</v>
      </c>
      <c r="D4502">
        <v>5.4000000000000003E-3</v>
      </c>
      <c r="E4502">
        <v>3.7699999999999997E-2</v>
      </c>
      <c r="F4502">
        <v>0.16350000000000001</v>
      </c>
    </row>
    <row r="4503" spans="1:6">
      <c r="A4503" t="s">
        <v>1090</v>
      </c>
      <c r="B4503" t="s">
        <v>5588</v>
      </c>
      <c r="C4503">
        <v>1.98</v>
      </c>
      <c r="D4503">
        <v>5.4000000000000003E-3</v>
      </c>
      <c r="E4503">
        <v>3.7699999999999997E-2</v>
      </c>
      <c r="F4503">
        <v>0.16350000000000001</v>
      </c>
    </row>
    <row r="4504" spans="1:6">
      <c r="A4504" t="s">
        <v>1090</v>
      </c>
      <c r="B4504" t="s">
        <v>5589</v>
      </c>
      <c r="C4504">
        <v>1.98</v>
      </c>
      <c r="D4504">
        <v>5.4000000000000003E-3</v>
      </c>
      <c r="E4504">
        <v>3.7699999999999997E-2</v>
      </c>
      <c r="F4504">
        <v>0.16350000000000001</v>
      </c>
    </row>
    <row r="4505" spans="1:6">
      <c r="A4505" t="s">
        <v>1090</v>
      </c>
      <c r="B4505" t="s">
        <v>5590</v>
      </c>
      <c r="C4505">
        <v>1.98</v>
      </c>
      <c r="D4505">
        <v>5.4000000000000003E-3</v>
      </c>
      <c r="E4505">
        <v>3.7699999999999997E-2</v>
      </c>
      <c r="F4505">
        <v>0.16350000000000001</v>
      </c>
    </row>
    <row r="4506" spans="1:6">
      <c r="A4506" t="s">
        <v>1090</v>
      </c>
      <c r="B4506" t="s">
        <v>5591</v>
      </c>
      <c r="C4506">
        <v>1.98</v>
      </c>
      <c r="D4506">
        <v>5.4000000000000003E-3</v>
      </c>
      <c r="E4506">
        <v>3.7699999999999997E-2</v>
      </c>
      <c r="F4506">
        <v>0.16350000000000001</v>
      </c>
    </row>
    <row r="4507" spans="1:6">
      <c r="A4507" t="s">
        <v>1090</v>
      </c>
      <c r="B4507" t="s">
        <v>5592</v>
      </c>
      <c r="C4507">
        <v>1.98</v>
      </c>
      <c r="D4507">
        <v>5.4000000000000003E-3</v>
      </c>
      <c r="E4507">
        <v>3.7699999999999997E-2</v>
      </c>
      <c r="F4507">
        <v>0.16350000000000001</v>
      </c>
    </row>
    <row r="4508" spans="1:6">
      <c r="A4508" t="s">
        <v>1090</v>
      </c>
      <c r="B4508" t="s">
        <v>5593</v>
      </c>
      <c r="C4508">
        <v>1.98</v>
      </c>
      <c r="D4508">
        <v>5.4000000000000003E-3</v>
      </c>
      <c r="E4508">
        <v>3.7699999999999997E-2</v>
      </c>
      <c r="F4508">
        <v>0.16350000000000001</v>
      </c>
    </row>
    <row r="4509" spans="1:6">
      <c r="A4509" t="s">
        <v>1090</v>
      </c>
      <c r="B4509" t="s">
        <v>5594</v>
      </c>
      <c r="C4509">
        <v>1.98</v>
      </c>
      <c r="D4509">
        <v>5.4000000000000003E-3</v>
      </c>
      <c r="E4509">
        <v>3.7699999999999997E-2</v>
      </c>
      <c r="F4509">
        <v>0.16350000000000001</v>
      </c>
    </row>
    <row r="4510" spans="1:6">
      <c r="A4510" t="s">
        <v>1090</v>
      </c>
      <c r="B4510" t="s">
        <v>5595</v>
      </c>
      <c r="C4510">
        <v>1.98</v>
      </c>
      <c r="D4510">
        <v>5.4000000000000003E-3</v>
      </c>
      <c r="E4510">
        <v>3.7699999999999997E-2</v>
      </c>
      <c r="F4510">
        <v>0.16350000000000001</v>
      </c>
    </row>
    <row r="4511" spans="1:6">
      <c r="A4511" t="s">
        <v>1090</v>
      </c>
      <c r="B4511" t="s">
        <v>5596</v>
      </c>
      <c r="C4511">
        <v>1.98</v>
      </c>
      <c r="D4511">
        <v>5.4000000000000003E-3</v>
      </c>
      <c r="E4511">
        <v>3.7699999999999997E-2</v>
      </c>
      <c r="F4511">
        <v>0.16350000000000001</v>
      </c>
    </row>
    <row r="4512" spans="1:6">
      <c r="A4512" t="s">
        <v>1090</v>
      </c>
      <c r="B4512" t="s">
        <v>5597</v>
      </c>
      <c r="C4512">
        <v>1.98</v>
      </c>
      <c r="D4512">
        <v>5.4000000000000003E-3</v>
      </c>
      <c r="E4512">
        <v>3.7699999999999997E-2</v>
      </c>
      <c r="F4512">
        <v>0.16350000000000001</v>
      </c>
    </row>
    <row r="4513" spans="1:6">
      <c r="A4513" t="s">
        <v>1090</v>
      </c>
      <c r="B4513" t="s">
        <v>5598</v>
      </c>
      <c r="C4513">
        <v>1.98</v>
      </c>
      <c r="D4513">
        <v>5.4000000000000003E-3</v>
      </c>
      <c r="E4513">
        <v>3.7699999999999997E-2</v>
      </c>
      <c r="F4513">
        <v>0.16350000000000001</v>
      </c>
    </row>
    <row r="4514" spans="1:6">
      <c r="A4514" t="s">
        <v>1090</v>
      </c>
      <c r="B4514" t="s">
        <v>5599</v>
      </c>
      <c r="C4514">
        <v>1.98</v>
      </c>
      <c r="D4514">
        <v>5.4000000000000003E-3</v>
      </c>
      <c r="E4514">
        <v>3.7699999999999997E-2</v>
      </c>
      <c r="F4514">
        <v>0.16350000000000001</v>
      </c>
    </row>
    <row r="4515" spans="1:6">
      <c r="A4515" t="s">
        <v>1090</v>
      </c>
      <c r="B4515" t="s">
        <v>5600</v>
      </c>
      <c r="C4515">
        <v>1.98</v>
      </c>
      <c r="D4515">
        <v>5.4000000000000003E-3</v>
      </c>
      <c r="E4515">
        <v>3.7699999999999997E-2</v>
      </c>
      <c r="F4515">
        <v>0.16350000000000001</v>
      </c>
    </row>
    <row r="4516" spans="1:6">
      <c r="A4516" t="s">
        <v>1090</v>
      </c>
      <c r="B4516" t="s">
        <v>5601</v>
      </c>
      <c r="C4516">
        <v>1.98</v>
      </c>
      <c r="D4516">
        <v>5.4000000000000003E-3</v>
      </c>
      <c r="E4516">
        <v>3.7699999999999997E-2</v>
      </c>
      <c r="F4516">
        <v>0.16350000000000001</v>
      </c>
    </row>
    <row r="4517" spans="1:6">
      <c r="A4517" t="s">
        <v>1090</v>
      </c>
      <c r="B4517" t="s">
        <v>5602</v>
      </c>
      <c r="C4517">
        <v>1.98</v>
      </c>
      <c r="D4517">
        <v>5.4000000000000003E-3</v>
      </c>
      <c r="E4517">
        <v>3.7699999999999997E-2</v>
      </c>
      <c r="F4517">
        <v>0.16350000000000001</v>
      </c>
    </row>
    <row r="4518" spans="1:6">
      <c r="A4518" t="s">
        <v>1090</v>
      </c>
      <c r="B4518" t="s">
        <v>5603</v>
      </c>
      <c r="C4518">
        <v>1.98</v>
      </c>
      <c r="D4518">
        <v>5.4000000000000003E-3</v>
      </c>
      <c r="E4518">
        <v>3.7699999999999997E-2</v>
      </c>
      <c r="F4518">
        <v>0.16350000000000001</v>
      </c>
    </row>
    <row r="4519" spans="1:6">
      <c r="A4519" t="s">
        <v>1090</v>
      </c>
      <c r="B4519" t="s">
        <v>5604</v>
      </c>
      <c r="C4519">
        <v>1.98</v>
      </c>
      <c r="D4519">
        <v>5.4000000000000003E-3</v>
      </c>
      <c r="E4519">
        <v>3.7699999999999997E-2</v>
      </c>
      <c r="F4519">
        <v>0.16350000000000001</v>
      </c>
    </row>
    <row r="4520" spans="1:6">
      <c r="A4520" t="s">
        <v>1090</v>
      </c>
      <c r="B4520" t="s">
        <v>5605</v>
      </c>
      <c r="C4520">
        <v>1.98</v>
      </c>
      <c r="D4520">
        <v>5.4000000000000003E-3</v>
      </c>
      <c r="E4520">
        <v>3.7699999999999997E-2</v>
      </c>
      <c r="F4520">
        <v>0.16350000000000001</v>
      </c>
    </row>
    <row r="4521" spans="1:6">
      <c r="A4521" t="s">
        <v>1090</v>
      </c>
      <c r="B4521" t="s">
        <v>5606</v>
      </c>
      <c r="C4521">
        <v>1.98</v>
      </c>
      <c r="D4521">
        <v>5.4000000000000003E-3</v>
      </c>
      <c r="E4521">
        <v>3.7699999999999997E-2</v>
      </c>
      <c r="F4521">
        <v>0.16350000000000001</v>
      </c>
    </row>
    <row r="4522" spans="1:6">
      <c r="A4522" t="s">
        <v>1090</v>
      </c>
      <c r="B4522" t="s">
        <v>5607</v>
      </c>
      <c r="C4522">
        <v>1.98</v>
      </c>
      <c r="D4522">
        <v>5.4000000000000003E-3</v>
      </c>
      <c r="E4522">
        <v>3.7699999999999997E-2</v>
      </c>
      <c r="F4522">
        <v>0.16350000000000001</v>
      </c>
    </row>
    <row r="4523" spans="1:6">
      <c r="A4523" t="s">
        <v>1090</v>
      </c>
      <c r="B4523" t="s">
        <v>5608</v>
      </c>
      <c r="C4523">
        <v>1.98</v>
      </c>
      <c r="D4523">
        <v>5.4000000000000003E-3</v>
      </c>
      <c r="E4523">
        <v>3.7699999999999997E-2</v>
      </c>
      <c r="F4523">
        <v>0.16350000000000001</v>
      </c>
    </row>
    <row r="4524" spans="1:6">
      <c r="A4524" t="s">
        <v>1090</v>
      </c>
      <c r="B4524" t="s">
        <v>5609</v>
      </c>
      <c r="C4524">
        <v>1.98</v>
      </c>
      <c r="D4524">
        <v>5.4000000000000003E-3</v>
      </c>
      <c r="E4524">
        <v>3.7699999999999997E-2</v>
      </c>
      <c r="F4524">
        <v>0.16350000000000001</v>
      </c>
    </row>
    <row r="4525" spans="1:6">
      <c r="A4525" t="s">
        <v>1090</v>
      </c>
      <c r="B4525" t="s">
        <v>5610</v>
      </c>
      <c r="C4525">
        <v>1.98</v>
      </c>
      <c r="D4525">
        <v>5.4000000000000003E-3</v>
      </c>
      <c r="E4525">
        <v>3.7699999999999997E-2</v>
      </c>
      <c r="F4525">
        <v>0.16350000000000001</v>
      </c>
    </row>
    <row r="4526" spans="1:6">
      <c r="A4526" t="s">
        <v>1090</v>
      </c>
      <c r="B4526" t="s">
        <v>5611</v>
      </c>
      <c r="C4526">
        <v>1.98</v>
      </c>
      <c r="D4526">
        <v>5.4000000000000003E-3</v>
      </c>
      <c r="E4526">
        <v>3.7699999999999997E-2</v>
      </c>
      <c r="F4526">
        <v>0.16350000000000001</v>
      </c>
    </row>
    <row r="4527" spans="1:6">
      <c r="A4527" t="s">
        <v>1090</v>
      </c>
      <c r="B4527" t="s">
        <v>5612</v>
      </c>
      <c r="C4527">
        <v>1.98</v>
      </c>
      <c r="D4527">
        <v>5.4000000000000003E-3</v>
      </c>
      <c r="E4527">
        <v>3.7699999999999997E-2</v>
      </c>
      <c r="F4527">
        <v>0.16350000000000001</v>
      </c>
    </row>
    <row r="4528" spans="1:6">
      <c r="A4528" t="s">
        <v>1090</v>
      </c>
      <c r="B4528" t="s">
        <v>5613</v>
      </c>
      <c r="C4528">
        <v>1.98</v>
      </c>
      <c r="D4528">
        <v>5.4000000000000003E-3</v>
      </c>
      <c r="E4528">
        <v>3.7699999999999997E-2</v>
      </c>
      <c r="F4528">
        <v>0.16350000000000001</v>
      </c>
    </row>
    <row r="4529" spans="1:6">
      <c r="A4529" t="s">
        <v>1090</v>
      </c>
      <c r="B4529" t="s">
        <v>5614</v>
      </c>
      <c r="C4529">
        <v>1.98</v>
      </c>
      <c r="D4529">
        <v>5.4000000000000003E-3</v>
      </c>
      <c r="E4529">
        <v>3.7699999999999997E-2</v>
      </c>
      <c r="F4529">
        <v>0.16350000000000001</v>
      </c>
    </row>
    <row r="4530" spans="1:6">
      <c r="A4530" t="s">
        <v>1090</v>
      </c>
      <c r="B4530" t="s">
        <v>5615</v>
      </c>
      <c r="C4530">
        <v>1.98</v>
      </c>
      <c r="D4530">
        <v>5.4000000000000003E-3</v>
      </c>
      <c r="E4530">
        <v>3.7699999999999997E-2</v>
      </c>
      <c r="F4530">
        <v>0.16350000000000001</v>
      </c>
    </row>
    <row r="4531" spans="1:6">
      <c r="A4531" t="s">
        <v>1090</v>
      </c>
      <c r="B4531" t="s">
        <v>5616</v>
      </c>
      <c r="C4531">
        <v>1.98</v>
      </c>
      <c r="D4531">
        <v>5.4000000000000003E-3</v>
      </c>
      <c r="E4531">
        <v>3.7699999999999997E-2</v>
      </c>
      <c r="F4531">
        <v>0.16350000000000001</v>
      </c>
    </row>
    <row r="4532" spans="1:6">
      <c r="A4532" t="s">
        <v>1090</v>
      </c>
      <c r="B4532" t="s">
        <v>5617</v>
      </c>
      <c r="C4532">
        <v>1.98</v>
      </c>
      <c r="D4532">
        <v>5.4000000000000003E-3</v>
      </c>
      <c r="E4532">
        <v>3.7699999999999997E-2</v>
      </c>
      <c r="F4532">
        <v>0.16350000000000001</v>
      </c>
    </row>
    <row r="4533" spans="1:6">
      <c r="A4533" t="s">
        <v>1090</v>
      </c>
      <c r="B4533" t="s">
        <v>5618</v>
      </c>
      <c r="C4533">
        <v>1.98</v>
      </c>
      <c r="D4533">
        <v>5.4000000000000003E-3</v>
      </c>
      <c r="E4533">
        <v>3.7699999999999997E-2</v>
      </c>
      <c r="F4533">
        <v>0.16350000000000001</v>
      </c>
    </row>
    <row r="4534" spans="1:6">
      <c r="A4534" t="s">
        <v>1090</v>
      </c>
      <c r="B4534" t="s">
        <v>5619</v>
      </c>
      <c r="C4534">
        <v>1.98</v>
      </c>
      <c r="D4534">
        <v>5.4000000000000003E-3</v>
      </c>
      <c r="E4534">
        <v>3.7699999999999997E-2</v>
      </c>
      <c r="F4534">
        <v>0.16350000000000001</v>
      </c>
    </row>
    <row r="4535" spans="1:6">
      <c r="A4535" t="s">
        <v>1090</v>
      </c>
      <c r="B4535" t="s">
        <v>5620</v>
      </c>
      <c r="C4535">
        <v>1.98</v>
      </c>
      <c r="D4535">
        <v>5.4000000000000003E-3</v>
      </c>
      <c r="E4535">
        <v>3.7699999999999997E-2</v>
      </c>
      <c r="F4535">
        <v>0.16350000000000001</v>
      </c>
    </row>
    <row r="4536" spans="1:6">
      <c r="A4536" t="s">
        <v>1090</v>
      </c>
      <c r="B4536" t="s">
        <v>5621</v>
      </c>
      <c r="C4536">
        <v>1.98</v>
      </c>
      <c r="D4536">
        <v>5.4000000000000003E-3</v>
      </c>
      <c r="E4536">
        <v>3.7699999999999997E-2</v>
      </c>
      <c r="F4536">
        <v>0.16350000000000001</v>
      </c>
    </row>
    <row r="4537" spans="1:6">
      <c r="A4537" t="s">
        <v>1090</v>
      </c>
      <c r="B4537" t="s">
        <v>5622</v>
      </c>
      <c r="C4537">
        <v>1.98</v>
      </c>
      <c r="D4537">
        <v>5.4000000000000003E-3</v>
      </c>
      <c r="E4537">
        <v>3.7699999999999997E-2</v>
      </c>
      <c r="F4537">
        <v>0.16350000000000001</v>
      </c>
    </row>
    <row r="4538" spans="1:6">
      <c r="A4538" t="s">
        <v>1090</v>
      </c>
      <c r="B4538" t="s">
        <v>5623</v>
      </c>
      <c r="C4538">
        <v>1.98</v>
      </c>
      <c r="D4538">
        <v>5.4000000000000003E-3</v>
      </c>
      <c r="E4538">
        <v>3.7699999999999997E-2</v>
      </c>
      <c r="F4538">
        <v>0.16350000000000001</v>
      </c>
    </row>
    <row r="4539" spans="1:6">
      <c r="A4539" t="s">
        <v>1090</v>
      </c>
      <c r="B4539" t="s">
        <v>5624</v>
      </c>
      <c r="C4539">
        <v>1.98</v>
      </c>
      <c r="D4539">
        <v>5.4000000000000003E-3</v>
      </c>
      <c r="E4539">
        <v>3.7699999999999997E-2</v>
      </c>
      <c r="F4539">
        <v>0.16350000000000001</v>
      </c>
    </row>
    <row r="4540" spans="1:6">
      <c r="A4540" t="s">
        <v>1090</v>
      </c>
      <c r="B4540" t="s">
        <v>5625</v>
      </c>
      <c r="C4540">
        <v>1.98</v>
      </c>
      <c r="D4540">
        <v>5.4000000000000003E-3</v>
      </c>
      <c r="E4540">
        <v>3.7699999999999997E-2</v>
      </c>
      <c r="F4540">
        <v>0.16350000000000001</v>
      </c>
    </row>
    <row r="4541" spans="1:6">
      <c r="A4541" t="s">
        <v>1090</v>
      </c>
      <c r="B4541" t="s">
        <v>5626</v>
      </c>
      <c r="C4541">
        <v>1.98</v>
      </c>
      <c r="D4541">
        <v>5.4000000000000003E-3</v>
      </c>
      <c r="E4541">
        <v>3.7699999999999997E-2</v>
      </c>
      <c r="F4541">
        <v>0.16350000000000001</v>
      </c>
    </row>
    <row r="4542" spans="1:6">
      <c r="A4542" t="s">
        <v>1090</v>
      </c>
      <c r="B4542" t="s">
        <v>5627</v>
      </c>
      <c r="C4542">
        <v>1.98</v>
      </c>
      <c r="D4542">
        <v>5.4000000000000003E-3</v>
      </c>
      <c r="E4542">
        <v>3.7699999999999997E-2</v>
      </c>
      <c r="F4542">
        <v>0.16350000000000001</v>
      </c>
    </row>
    <row r="4543" spans="1:6">
      <c r="A4543" t="s">
        <v>1090</v>
      </c>
      <c r="B4543" t="s">
        <v>5628</v>
      </c>
      <c r="C4543">
        <v>1.98</v>
      </c>
      <c r="D4543">
        <v>5.4000000000000003E-3</v>
      </c>
      <c r="E4543">
        <v>3.7699999999999997E-2</v>
      </c>
      <c r="F4543">
        <v>0.16350000000000001</v>
      </c>
    </row>
    <row r="4544" spans="1:6">
      <c r="A4544" t="s">
        <v>1090</v>
      </c>
      <c r="B4544" t="s">
        <v>5629</v>
      </c>
      <c r="C4544">
        <v>1.98</v>
      </c>
      <c r="D4544">
        <v>5.4000000000000003E-3</v>
      </c>
      <c r="E4544">
        <v>3.7699999999999997E-2</v>
      </c>
      <c r="F4544">
        <v>0.16350000000000001</v>
      </c>
    </row>
    <row r="4545" spans="1:6">
      <c r="A4545" t="s">
        <v>1090</v>
      </c>
      <c r="B4545" t="s">
        <v>5630</v>
      </c>
      <c r="C4545">
        <v>1.98</v>
      </c>
      <c r="D4545">
        <v>5.4000000000000003E-3</v>
      </c>
      <c r="E4545">
        <v>3.7699999999999997E-2</v>
      </c>
      <c r="F4545">
        <v>0.16350000000000001</v>
      </c>
    </row>
    <row r="4546" spans="1:6">
      <c r="A4546" t="s">
        <v>1090</v>
      </c>
      <c r="B4546" t="s">
        <v>5631</v>
      </c>
      <c r="C4546">
        <v>1.98</v>
      </c>
      <c r="D4546">
        <v>5.4000000000000003E-3</v>
      </c>
      <c r="E4546">
        <v>3.7699999999999997E-2</v>
      </c>
      <c r="F4546">
        <v>0.16350000000000001</v>
      </c>
    </row>
    <row r="4547" spans="1:6">
      <c r="A4547" t="s">
        <v>1090</v>
      </c>
      <c r="B4547" t="s">
        <v>5632</v>
      </c>
      <c r="C4547">
        <v>1.98</v>
      </c>
      <c r="D4547">
        <v>5.4000000000000003E-3</v>
      </c>
      <c r="E4547">
        <v>3.7699999999999997E-2</v>
      </c>
      <c r="F4547">
        <v>0.16350000000000001</v>
      </c>
    </row>
    <row r="4548" spans="1:6">
      <c r="A4548" t="s">
        <v>1090</v>
      </c>
      <c r="B4548" t="s">
        <v>5633</v>
      </c>
      <c r="C4548">
        <v>1.98</v>
      </c>
      <c r="D4548">
        <v>5.4000000000000003E-3</v>
      </c>
      <c r="E4548">
        <v>3.7699999999999997E-2</v>
      </c>
      <c r="F4548">
        <v>0.16350000000000001</v>
      </c>
    </row>
    <row r="4549" spans="1:6">
      <c r="A4549" t="s">
        <v>1090</v>
      </c>
      <c r="B4549" t="s">
        <v>5634</v>
      </c>
      <c r="C4549">
        <v>1.98</v>
      </c>
      <c r="D4549">
        <v>5.4000000000000003E-3</v>
      </c>
      <c r="E4549">
        <v>3.7699999999999997E-2</v>
      </c>
      <c r="F4549">
        <v>0.16350000000000001</v>
      </c>
    </row>
    <row r="4550" spans="1:6">
      <c r="A4550" t="s">
        <v>1090</v>
      </c>
      <c r="B4550" t="s">
        <v>5635</v>
      </c>
      <c r="C4550">
        <v>1.98</v>
      </c>
      <c r="D4550">
        <v>5.4000000000000003E-3</v>
      </c>
      <c r="E4550">
        <v>3.7699999999999997E-2</v>
      </c>
      <c r="F4550">
        <v>0.16350000000000001</v>
      </c>
    </row>
    <row r="4551" spans="1:6">
      <c r="A4551" t="s">
        <v>1090</v>
      </c>
      <c r="B4551" t="s">
        <v>5636</v>
      </c>
      <c r="C4551">
        <v>1.98</v>
      </c>
      <c r="D4551">
        <v>5.4000000000000003E-3</v>
      </c>
      <c r="E4551">
        <v>3.7699999999999997E-2</v>
      </c>
      <c r="F4551">
        <v>0.16350000000000001</v>
      </c>
    </row>
    <row r="4552" spans="1:6">
      <c r="A4552" t="s">
        <v>1090</v>
      </c>
      <c r="B4552" t="s">
        <v>5637</v>
      </c>
      <c r="C4552">
        <v>1.98</v>
      </c>
      <c r="D4552">
        <v>5.4000000000000003E-3</v>
      </c>
      <c r="E4552">
        <v>3.7699999999999997E-2</v>
      </c>
      <c r="F4552">
        <v>0.16350000000000001</v>
      </c>
    </row>
    <row r="4553" spans="1:6">
      <c r="A4553" t="s">
        <v>1090</v>
      </c>
      <c r="B4553" t="s">
        <v>5638</v>
      </c>
      <c r="C4553">
        <v>1.98</v>
      </c>
      <c r="D4553">
        <v>5.4000000000000003E-3</v>
      </c>
      <c r="E4553">
        <v>3.7699999999999997E-2</v>
      </c>
      <c r="F4553">
        <v>0.16350000000000001</v>
      </c>
    </row>
    <row r="4554" spans="1:6">
      <c r="A4554" t="s">
        <v>1090</v>
      </c>
      <c r="B4554" t="s">
        <v>5639</v>
      </c>
      <c r="C4554">
        <v>1.98</v>
      </c>
      <c r="D4554">
        <v>5.4000000000000003E-3</v>
      </c>
      <c r="E4554">
        <v>3.7699999999999997E-2</v>
      </c>
      <c r="F4554">
        <v>0.16350000000000001</v>
      </c>
    </row>
    <row r="4555" spans="1:6">
      <c r="A4555" t="s">
        <v>1090</v>
      </c>
      <c r="B4555" t="s">
        <v>5640</v>
      </c>
      <c r="C4555">
        <v>1.98</v>
      </c>
      <c r="D4555">
        <v>5.4000000000000003E-3</v>
      </c>
      <c r="E4555">
        <v>3.7699999999999997E-2</v>
      </c>
      <c r="F4555">
        <v>0.16350000000000001</v>
      </c>
    </row>
    <row r="4556" spans="1:6">
      <c r="A4556" t="s">
        <v>1090</v>
      </c>
      <c r="B4556" t="s">
        <v>5641</v>
      </c>
      <c r="C4556">
        <v>1.98</v>
      </c>
      <c r="D4556">
        <v>5.4000000000000003E-3</v>
      </c>
      <c r="E4556">
        <v>3.7699999999999997E-2</v>
      </c>
      <c r="F4556">
        <v>0.16350000000000001</v>
      </c>
    </row>
    <row r="4557" spans="1:6">
      <c r="A4557" t="s">
        <v>1090</v>
      </c>
      <c r="B4557" t="s">
        <v>5642</v>
      </c>
      <c r="C4557">
        <v>1.98</v>
      </c>
      <c r="D4557">
        <v>5.4000000000000003E-3</v>
      </c>
      <c r="E4557">
        <v>3.7699999999999997E-2</v>
      </c>
      <c r="F4557">
        <v>0.16350000000000001</v>
      </c>
    </row>
    <row r="4558" spans="1:6">
      <c r="A4558" t="s">
        <v>1090</v>
      </c>
      <c r="B4558" t="s">
        <v>5643</v>
      </c>
      <c r="C4558">
        <v>1.98</v>
      </c>
      <c r="D4558">
        <v>5.4000000000000003E-3</v>
      </c>
      <c r="E4558">
        <v>3.7699999999999997E-2</v>
      </c>
      <c r="F4558">
        <v>0.16350000000000001</v>
      </c>
    </row>
    <row r="4559" spans="1:6">
      <c r="A4559" t="s">
        <v>1090</v>
      </c>
      <c r="B4559" t="s">
        <v>5644</v>
      </c>
      <c r="C4559">
        <v>1.98</v>
      </c>
      <c r="D4559">
        <v>5.4000000000000003E-3</v>
      </c>
      <c r="E4559">
        <v>3.7699999999999997E-2</v>
      </c>
      <c r="F4559">
        <v>0.16350000000000001</v>
      </c>
    </row>
    <row r="4560" spans="1:6">
      <c r="A4560" t="s">
        <v>1090</v>
      </c>
      <c r="B4560" t="s">
        <v>5645</v>
      </c>
      <c r="C4560">
        <v>1.98</v>
      </c>
      <c r="D4560">
        <v>5.4000000000000003E-3</v>
      </c>
      <c r="E4560">
        <v>3.7699999999999997E-2</v>
      </c>
      <c r="F4560">
        <v>0.16350000000000001</v>
      </c>
    </row>
    <row r="4561" spans="1:6">
      <c r="A4561" t="s">
        <v>1090</v>
      </c>
      <c r="B4561" t="s">
        <v>5646</v>
      </c>
      <c r="C4561">
        <v>1.98</v>
      </c>
      <c r="D4561">
        <v>5.4000000000000003E-3</v>
      </c>
      <c r="E4561">
        <v>3.7699999999999997E-2</v>
      </c>
      <c r="F4561">
        <v>0.16350000000000001</v>
      </c>
    </row>
    <row r="4562" spans="1:6">
      <c r="A4562" t="s">
        <v>1090</v>
      </c>
      <c r="B4562" t="s">
        <v>5647</v>
      </c>
      <c r="C4562">
        <v>1.98</v>
      </c>
      <c r="D4562">
        <v>5.4000000000000003E-3</v>
      </c>
      <c r="E4562">
        <v>3.7699999999999997E-2</v>
      </c>
      <c r="F4562">
        <v>0.16350000000000001</v>
      </c>
    </row>
    <row r="4563" spans="1:6">
      <c r="A4563" t="s">
        <v>1090</v>
      </c>
      <c r="B4563" t="s">
        <v>5648</v>
      </c>
      <c r="C4563">
        <v>1.98</v>
      </c>
      <c r="D4563">
        <v>5.4000000000000003E-3</v>
      </c>
      <c r="E4563">
        <v>3.7699999999999997E-2</v>
      </c>
      <c r="F4563">
        <v>0.16350000000000001</v>
      </c>
    </row>
    <row r="4564" spans="1:6">
      <c r="A4564" t="s">
        <v>1090</v>
      </c>
      <c r="B4564" t="s">
        <v>5649</v>
      </c>
      <c r="C4564">
        <v>1.98</v>
      </c>
      <c r="D4564">
        <v>5.4000000000000003E-3</v>
      </c>
      <c r="E4564">
        <v>3.7699999999999997E-2</v>
      </c>
      <c r="F4564">
        <v>0.16350000000000001</v>
      </c>
    </row>
    <row r="4565" spans="1:6">
      <c r="A4565" t="s">
        <v>1090</v>
      </c>
      <c r="B4565" t="s">
        <v>5650</v>
      </c>
      <c r="C4565">
        <v>1.98</v>
      </c>
      <c r="D4565">
        <v>5.4000000000000003E-3</v>
      </c>
      <c r="E4565">
        <v>3.7699999999999997E-2</v>
      </c>
      <c r="F4565">
        <v>0.16350000000000001</v>
      </c>
    </row>
    <row r="4566" spans="1:6">
      <c r="A4566" t="s">
        <v>1090</v>
      </c>
      <c r="B4566" t="s">
        <v>5651</v>
      </c>
      <c r="C4566">
        <v>1.98</v>
      </c>
      <c r="D4566">
        <v>5.4000000000000003E-3</v>
      </c>
      <c r="E4566">
        <v>3.7699999999999997E-2</v>
      </c>
      <c r="F4566">
        <v>0.16350000000000001</v>
      </c>
    </row>
    <row r="4567" spans="1:6">
      <c r="A4567" t="s">
        <v>1090</v>
      </c>
      <c r="B4567" t="s">
        <v>5652</v>
      </c>
      <c r="C4567">
        <v>1.98</v>
      </c>
      <c r="D4567">
        <v>5.4000000000000003E-3</v>
      </c>
      <c r="E4567">
        <v>3.7699999999999997E-2</v>
      </c>
      <c r="F4567">
        <v>0.16350000000000001</v>
      </c>
    </row>
    <row r="4568" spans="1:6">
      <c r="A4568" t="s">
        <v>1090</v>
      </c>
      <c r="B4568" t="s">
        <v>5653</v>
      </c>
      <c r="C4568">
        <v>1.98</v>
      </c>
      <c r="D4568">
        <v>5.4000000000000003E-3</v>
      </c>
      <c r="E4568">
        <v>3.7699999999999997E-2</v>
      </c>
      <c r="F4568">
        <v>0.16350000000000001</v>
      </c>
    </row>
    <row r="4569" spans="1:6">
      <c r="A4569" t="s">
        <v>1090</v>
      </c>
      <c r="B4569" t="s">
        <v>5654</v>
      </c>
      <c r="C4569">
        <v>1.98</v>
      </c>
      <c r="D4569">
        <v>5.4000000000000003E-3</v>
      </c>
      <c r="E4569">
        <v>3.7699999999999997E-2</v>
      </c>
      <c r="F4569">
        <v>0.16350000000000001</v>
      </c>
    </row>
    <row r="4570" spans="1:6">
      <c r="A4570" t="s">
        <v>1090</v>
      </c>
      <c r="B4570" t="s">
        <v>5655</v>
      </c>
      <c r="C4570">
        <v>1.98</v>
      </c>
      <c r="D4570">
        <v>5.4000000000000003E-3</v>
      </c>
      <c r="E4570">
        <v>3.7699999999999997E-2</v>
      </c>
      <c r="F4570">
        <v>0.16350000000000001</v>
      </c>
    </row>
    <row r="4571" spans="1:6">
      <c r="A4571" t="s">
        <v>1090</v>
      </c>
      <c r="B4571" t="s">
        <v>5656</v>
      </c>
      <c r="C4571">
        <v>1.98</v>
      </c>
      <c r="D4571">
        <v>5.4000000000000003E-3</v>
      </c>
      <c r="E4571">
        <v>3.7699999999999997E-2</v>
      </c>
      <c r="F4571">
        <v>0.16350000000000001</v>
      </c>
    </row>
    <row r="4572" spans="1:6">
      <c r="A4572" t="s">
        <v>1090</v>
      </c>
      <c r="B4572" t="s">
        <v>5657</v>
      </c>
      <c r="C4572">
        <v>1.98</v>
      </c>
      <c r="D4572">
        <v>5.4000000000000003E-3</v>
      </c>
      <c r="E4572">
        <v>3.7699999999999997E-2</v>
      </c>
      <c r="F4572">
        <v>0.16350000000000001</v>
      </c>
    </row>
    <row r="4573" spans="1:6">
      <c r="A4573" t="s">
        <v>1090</v>
      </c>
      <c r="B4573" t="s">
        <v>5658</v>
      </c>
      <c r="C4573">
        <v>1.98</v>
      </c>
      <c r="D4573">
        <v>5.4000000000000003E-3</v>
      </c>
      <c r="E4573">
        <v>3.7699999999999997E-2</v>
      </c>
      <c r="F4573">
        <v>0.16350000000000001</v>
      </c>
    </row>
    <row r="4574" spans="1:6">
      <c r="A4574" t="s">
        <v>1090</v>
      </c>
      <c r="B4574" t="s">
        <v>5659</v>
      </c>
      <c r="C4574">
        <v>1.98</v>
      </c>
      <c r="D4574">
        <v>5.4000000000000003E-3</v>
      </c>
      <c r="E4574">
        <v>3.7699999999999997E-2</v>
      </c>
      <c r="F4574">
        <v>0.16350000000000001</v>
      </c>
    </row>
    <row r="4575" spans="1:6">
      <c r="A4575" t="s">
        <v>1090</v>
      </c>
      <c r="B4575" t="s">
        <v>5660</v>
      </c>
      <c r="C4575">
        <v>1.98</v>
      </c>
      <c r="D4575">
        <v>5.4000000000000003E-3</v>
      </c>
      <c r="E4575">
        <v>3.7699999999999997E-2</v>
      </c>
      <c r="F4575">
        <v>0.16350000000000001</v>
      </c>
    </row>
    <row r="4576" spans="1:6">
      <c r="A4576" t="s">
        <v>1090</v>
      </c>
      <c r="B4576" t="s">
        <v>5661</v>
      </c>
      <c r="C4576">
        <v>1.98</v>
      </c>
      <c r="D4576">
        <v>5.4000000000000003E-3</v>
      </c>
      <c r="E4576">
        <v>3.7699999999999997E-2</v>
      </c>
      <c r="F4576">
        <v>0.16350000000000001</v>
      </c>
    </row>
    <row r="4577" spans="1:6">
      <c r="A4577" t="s">
        <v>1090</v>
      </c>
      <c r="B4577" t="s">
        <v>5662</v>
      </c>
      <c r="C4577">
        <v>1.98</v>
      </c>
      <c r="D4577">
        <v>5.4000000000000003E-3</v>
      </c>
      <c r="E4577">
        <v>3.7699999999999997E-2</v>
      </c>
      <c r="F4577">
        <v>0.16350000000000001</v>
      </c>
    </row>
    <row r="4578" spans="1:6">
      <c r="A4578" t="s">
        <v>1090</v>
      </c>
      <c r="B4578" t="s">
        <v>5663</v>
      </c>
      <c r="C4578">
        <v>1.98</v>
      </c>
      <c r="D4578">
        <v>5.4000000000000003E-3</v>
      </c>
      <c r="E4578">
        <v>3.7699999999999997E-2</v>
      </c>
      <c r="F4578">
        <v>0.16350000000000001</v>
      </c>
    </row>
    <row r="4579" spans="1:6">
      <c r="A4579" t="s">
        <v>1090</v>
      </c>
      <c r="B4579" t="s">
        <v>5664</v>
      </c>
      <c r="C4579">
        <v>1.98</v>
      </c>
      <c r="D4579">
        <v>5.4000000000000003E-3</v>
      </c>
      <c r="E4579">
        <v>3.7699999999999997E-2</v>
      </c>
      <c r="F4579">
        <v>0.16350000000000001</v>
      </c>
    </row>
    <row r="4580" spans="1:6">
      <c r="A4580" t="s">
        <v>1090</v>
      </c>
      <c r="B4580" t="s">
        <v>5665</v>
      </c>
      <c r="C4580">
        <v>1.98</v>
      </c>
      <c r="D4580">
        <v>5.4000000000000003E-3</v>
      </c>
      <c r="E4580">
        <v>3.7699999999999997E-2</v>
      </c>
      <c r="F4580">
        <v>0.16350000000000001</v>
      </c>
    </row>
    <row r="4581" spans="1:6">
      <c r="A4581" t="s">
        <v>1090</v>
      </c>
      <c r="B4581" t="s">
        <v>5666</v>
      </c>
      <c r="C4581">
        <v>1.98</v>
      </c>
      <c r="D4581">
        <v>5.4000000000000003E-3</v>
      </c>
      <c r="E4581">
        <v>3.7699999999999997E-2</v>
      </c>
      <c r="F4581">
        <v>0.16350000000000001</v>
      </c>
    </row>
    <row r="4582" spans="1:6">
      <c r="A4582" t="s">
        <v>1090</v>
      </c>
      <c r="B4582" t="s">
        <v>5667</v>
      </c>
      <c r="C4582">
        <v>1.98</v>
      </c>
      <c r="D4582">
        <v>5.4000000000000003E-3</v>
      </c>
      <c r="E4582">
        <v>3.7699999999999997E-2</v>
      </c>
      <c r="F4582">
        <v>0.16350000000000001</v>
      </c>
    </row>
    <row r="4583" spans="1:6">
      <c r="A4583" t="s">
        <v>1090</v>
      </c>
      <c r="B4583" t="s">
        <v>5668</v>
      </c>
      <c r="C4583">
        <v>1.98</v>
      </c>
      <c r="D4583">
        <v>5.4000000000000003E-3</v>
      </c>
      <c r="E4583">
        <v>3.7699999999999997E-2</v>
      </c>
      <c r="F4583">
        <v>0.16350000000000001</v>
      </c>
    </row>
    <row r="4584" spans="1:6">
      <c r="A4584" t="s">
        <v>1090</v>
      </c>
      <c r="B4584" t="s">
        <v>5669</v>
      </c>
      <c r="C4584">
        <v>1.98</v>
      </c>
      <c r="D4584">
        <v>5.4000000000000003E-3</v>
      </c>
      <c r="E4584">
        <v>3.7699999999999997E-2</v>
      </c>
      <c r="F4584">
        <v>0.16350000000000001</v>
      </c>
    </row>
    <row r="4585" spans="1:6">
      <c r="A4585" t="s">
        <v>1090</v>
      </c>
      <c r="B4585" t="s">
        <v>5670</v>
      </c>
      <c r="C4585">
        <v>1.98</v>
      </c>
      <c r="D4585">
        <v>5.4000000000000003E-3</v>
      </c>
      <c r="E4585">
        <v>3.7699999999999997E-2</v>
      </c>
      <c r="F4585">
        <v>0.16350000000000001</v>
      </c>
    </row>
    <row r="4586" spans="1:6">
      <c r="A4586" t="s">
        <v>1090</v>
      </c>
      <c r="B4586" t="s">
        <v>5671</v>
      </c>
      <c r="C4586">
        <v>1.98</v>
      </c>
      <c r="D4586">
        <v>5.4000000000000003E-3</v>
      </c>
      <c r="E4586">
        <v>3.7699999999999997E-2</v>
      </c>
      <c r="F4586">
        <v>0.16350000000000001</v>
      </c>
    </row>
    <row r="4587" spans="1:6">
      <c r="A4587" t="s">
        <v>1090</v>
      </c>
      <c r="B4587" t="s">
        <v>5672</v>
      </c>
      <c r="C4587">
        <v>1.98</v>
      </c>
      <c r="D4587">
        <v>5.4000000000000003E-3</v>
      </c>
      <c r="E4587">
        <v>3.7699999999999997E-2</v>
      </c>
      <c r="F4587">
        <v>0.16350000000000001</v>
      </c>
    </row>
    <row r="4588" spans="1:6">
      <c r="A4588" t="s">
        <v>1090</v>
      </c>
      <c r="B4588" t="s">
        <v>5673</v>
      </c>
      <c r="C4588">
        <v>1.98</v>
      </c>
      <c r="D4588">
        <v>5.4000000000000003E-3</v>
      </c>
      <c r="E4588">
        <v>3.7699999999999997E-2</v>
      </c>
      <c r="F4588">
        <v>0.16350000000000001</v>
      </c>
    </row>
    <row r="4589" spans="1:6">
      <c r="A4589" t="s">
        <v>1090</v>
      </c>
      <c r="B4589" t="s">
        <v>5674</v>
      </c>
      <c r="C4589">
        <v>1.98</v>
      </c>
      <c r="D4589">
        <v>5.4000000000000003E-3</v>
      </c>
      <c r="E4589">
        <v>3.7699999999999997E-2</v>
      </c>
      <c r="F4589">
        <v>0.16350000000000001</v>
      </c>
    </row>
    <row r="4590" spans="1:6">
      <c r="A4590" t="s">
        <v>1090</v>
      </c>
      <c r="B4590" t="s">
        <v>5675</v>
      </c>
      <c r="C4590">
        <v>1.98</v>
      </c>
      <c r="D4590">
        <v>5.4000000000000003E-3</v>
      </c>
      <c r="E4590">
        <v>3.7699999999999997E-2</v>
      </c>
      <c r="F4590">
        <v>0.16350000000000001</v>
      </c>
    </row>
    <row r="4591" spans="1:6">
      <c r="A4591" t="s">
        <v>1090</v>
      </c>
      <c r="B4591" t="s">
        <v>5676</v>
      </c>
      <c r="C4591">
        <v>1.98</v>
      </c>
      <c r="D4591">
        <v>5.4000000000000003E-3</v>
      </c>
      <c r="E4591">
        <v>3.7699999999999997E-2</v>
      </c>
      <c r="F4591">
        <v>0.16350000000000001</v>
      </c>
    </row>
    <row r="4592" spans="1:6">
      <c r="A4592" t="s">
        <v>1090</v>
      </c>
      <c r="B4592" t="s">
        <v>5677</v>
      </c>
      <c r="C4592">
        <v>1.98</v>
      </c>
      <c r="D4592">
        <v>5.4000000000000003E-3</v>
      </c>
      <c r="E4592">
        <v>3.7699999999999997E-2</v>
      </c>
      <c r="F4592">
        <v>0.16350000000000001</v>
      </c>
    </row>
    <row r="4593" spans="1:6">
      <c r="A4593" t="s">
        <v>1090</v>
      </c>
      <c r="B4593" t="s">
        <v>5678</v>
      </c>
      <c r="C4593">
        <v>1.98</v>
      </c>
      <c r="D4593">
        <v>5.4000000000000003E-3</v>
      </c>
      <c r="E4593">
        <v>3.7699999999999997E-2</v>
      </c>
      <c r="F4593">
        <v>0.16350000000000001</v>
      </c>
    </row>
    <row r="4594" spans="1:6">
      <c r="A4594" t="s">
        <v>1090</v>
      </c>
      <c r="B4594" t="s">
        <v>5679</v>
      </c>
      <c r="C4594">
        <v>1.98</v>
      </c>
      <c r="D4594">
        <v>5.4000000000000003E-3</v>
      </c>
      <c r="E4594">
        <v>3.7699999999999997E-2</v>
      </c>
      <c r="F4594">
        <v>0.16350000000000001</v>
      </c>
    </row>
    <row r="4595" spans="1:6">
      <c r="A4595" t="s">
        <v>1090</v>
      </c>
      <c r="B4595" t="s">
        <v>5680</v>
      </c>
      <c r="C4595">
        <v>1.98</v>
      </c>
      <c r="D4595">
        <v>5.4000000000000003E-3</v>
      </c>
      <c r="E4595">
        <v>3.7699999999999997E-2</v>
      </c>
      <c r="F4595">
        <v>0.16350000000000001</v>
      </c>
    </row>
    <row r="4596" spans="1:6">
      <c r="A4596" t="s">
        <v>1090</v>
      </c>
      <c r="B4596" t="s">
        <v>5681</v>
      </c>
      <c r="C4596">
        <v>1.98</v>
      </c>
      <c r="D4596">
        <v>5.4000000000000003E-3</v>
      </c>
      <c r="E4596">
        <v>3.7699999999999997E-2</v>
      </c>
      <c r="F4596">
        <v>0.16350000000000001</v>
      </c>
    </row>
    <row r="4597" spans="1:6">
      <c r="A4597" t="s">
        <v>1090</v>
      </c>
      <c r="B4597" t="s">
        <v>5682</v>
      </c>
      <c r="C4597">
        <v>1.98</v>
      </c>
      <c r="D4597">
        <v>5.4000000000000003E-3</v>
      </c>
      <c r="E4597">
        <v>3.7699999999999997E-2</v>
      </c>
      <c r="F4597">
        <v>0.16350000000000001</v>
      </c>
    </row>
    <row r="4598" spans="1:6">
      <c r="A4598" t="s">
        <v>1090</v>
      </c>
      <c r="B4598" t="s">
        <v>5683</v>
      </c>
      <c r="C4598">
        <v>1.98</v>
      </c>
      <c r="D4598">
        <v>5.4000000000000003E-3</v>
      </c>
      <c r="E4598">
        <v>3.7699999999999997E-2</v>
      </c>
      <c r="F4598">
        <v>0.16350000000000001</v>
      </c>
    </row>
    <row r="4599" spans="1:6">
      <c r="A4599" t="s">
        <v>1090</v>
      </c>
      <c r="B4599" t="s">
        <v>5684</v>
      </c>
      <c r="C4599">
        <v>1.98</v>
      </c>
      <c r="D4599">
        <v>5.4000000000000003E-3</v>
      </c>
      <c r="E4599">
        <v>3.7699999999999997E-2</v>
      </c>
      <c r="F4599">
        <v>0.16350000000000001</v>
      </c>
    </row>
    <row r="4600" spans="1:6">
      <c r="A4600" t="s">
        <v>1090</v>
      </c>
      <c r="B4600" t="s">
        <v>5685</v>
      </c>
      <c r="C4600">
        <v>1.98</v>
      </c>
      <c r="D4600">
        <v>5.4000000000000003E-3</v>
      </c>
      <c r="E4600">
        <v>3.7699999999999997E-2</v>
      </c>
      <c r="F4600">
        <v>0.16350000000000001</v>
      </c>
    </row>
    <row r="4601" spans="1:6">
      <c r="A4601" t="s">
        <v>1090</v>
      </c>
      <c r="B4601" t="s">
        <v>5686</v>
      </c>
      <c r="C4601">
        <v>1.98</v>
      </c>
      <c r="D4601">
        <v>5.4000000000000003E-3</v>
      </c>
      <c r="E4601">
        <v>3.7699999999999997E-2</v>
      </c>
      <c r="F4601">
        <v>0.16350000000000001</v>
      </c>
    </row>
    <row r="4602" spans="1:6">
      <c r="A4602" t="s">
        <v>1090</v>
      </c>
      <c r="B4602" t="s">
        <v>5687</v>
      </c>
      <c r="C4602">
        <v>1.98</v>
      </c>
      <c r="D4602">
        <v>5.4000000000000003E-3</v>
      </c>
      <c r="E4602">
        <v>3.7699999999999997E-2</v>
      </c>
      <c r="F4602">
        <v>0.16350000000000001</v>
      </c>
    </row>
    <row r="4603" spans="1:6">
      <c r="A4603" t="s">
        <v>1090</v>
      </c>
      <c r="B4603" t="s">
        <v>5688</v>
      </c>
      <c r="C4603">
        <v>1.98</v>
      </c>
      <c r="D4603">
        <v>5.4000000000000003E-3</v>
      </c>
      <c r="E4603">
        <v>3.7699999999999997E-2</v>
      </c>
      <c r="F4603">
        <v>0.16350000000000001</v>
      </c>
    </row>
    <row r="4604" spans="1:6">
      <c r="A4604" t="s">
        <v>1090</v>
      </c>
      <c r="B4604" t="s">
        <v>5689</v>
      </c>
      <c r="C4604">
        <v>1.98</v>
      </c>
      <c r="D4604">
        <v>5.4000000000000003E-3</v>
      </c>
      <c r="E4604">
        <v>3.7699999999999997E-2</v>
      </c>
      <c r="F4604">
        <v>0.16350000000000001</v>
      </c>
    </row>
    <row r="4605" spans="1:6">
      <c r="A4605" t="s">
        <v>1090</v>
      </c>
      <c r="B4605" t="s">
        <v>5690</v>
      </c>
      <c r="C4605">
        <v>1.98</v>
      </c>
      <c r="D4605">
        <v>5.4000000000000003E-3</v>
      </c>
      <c r="E4605">
        <v>3.7699999999999997E-2</v>
      </c>
      <c r="F4605">
        <v>0.16350000000000001</v>
      </c>
    </row>
    <row r="4606" spans="1:6">
      <c r="A4606" t="s">
        <v>1090</v>
      </c>
      <c r="B4606" t="s">
        <v>5691</v>
      </c>
      <c r="C4606">
        <v>1.98</v>
      </c>
      <c r="D4606">
        <v>5.4000000000000003E-3</v>
      </c>
      <c r="E4606">
        <v>3.7699999999999997E-2</v>
      </c>
      <c r="F4606">
        <v>0.16350000000000001</v>
      </c>
    </row>
    <row r="4607" spans="1:6">
      <c r="A4607" t="s">
        <v>1090</v>
      </c>
      <c r="B4607" t="s">
        <v>5692</v>
      </c>
      <c r="C4607">
        <v>1.98</v>
      </c>
      <c r="D4607">
        <v>5.4000000000000003E-3</v>
      </c>
      <c r="E4607">
        <v>3.7699999999999997E-2</v>
      </c>
      <c r="F4607">
        <v>0.16350000000000001</v>
      </c>
    </row>
    <row r="4608" spans="1:6">
      <c r="A4608" t="s">
        <v>1090</v>
      </c>
      <c r="B4608" t="s">
        <v>5693</v>
      </c>
      <c r="C4608">
        <v>1.98</v>
      </c>
      <c r="D4608">
        <v>5.4000000000000003E-3</v>
      </c>
      <c r="E4608">
        <v>3.7699999999999997E-2</v>
      </c>
      <c r="F4608">
        <v>0.16350000000000001</v>
      </c>
    </row>
    <row r="4609" spans="1:6">
      <c r="A4609" t="s">
        <v>1090</v>
      </c>
      <c r="B4609" t="s">
        <v>5694</v>
      </c>
      <c r="C4609">
        <v>1.98</v>
      </c>
      <c r="D4609">
        <v>5.4000000000000003E-3</v>
      </c>
      <c r="E4609">
        <v>3.7699999999999997E-2</v>
      </c>
      <c r="F4609">
        <v>0.16350000000000001</v>
      </c>
    </row>
    <row r="4610" spans="1:6">
      <c r="A4610" t="s">
        <v>1090</v>
      </c>
      <c r="B4610" t="s">
        <v>5695</v>
      </c>
      <c r="C4610">
        <v>1.98</v>
      </c>
      <c r="D4610">
        <v>5.4000000000000003E-3</v>
      </c>
      <c r="E4610">
        <v>3.7699999999999997E-2</v>
      </c>
      <c r="F4610">
        <v>0.16350000000000001</v>
      </c>
    </row>
    <row r="4611" spans="1:6">
      <c r="A4611" t="s">
        <v>1090</v>
      </c>
      <c r="B4611" t="s">
        <v>5696</v>
      </c>
      <c r="C4611">
        <v>1.98</v>
      </c>
      <c r="D4611">
        <v>5.4000000000000003E-3</v>
      </c>
      <c r="E4611">
        <v>3.7699999999999997E-2</v>
      </c>
      <c r="F4611">
        <v>0.16350000000000001</v>
      </c>
    </row>
    <row r="4612" spans="1:6">
      <c r="A4612" t="s">
        <v>1090</v>
      </c>
      <c r="B4612" t="s">
        <v>5697</v>
      </c>
      <c r="C4612">
        <v>1.98</v>
      </c>
      <c r="D4612">
        <v>5.4000000000000003E-3</v>
      </c>
      <c r="E4612">
        <v>3.7699999999999997E-2</v>
      </c>
      <c r="F4612">
        <v>0.16350000000000001</v>
      </c>
    </row>
    <row r="4613" spans="1:6">
      <c r="A4613" t="s">
        <v>1090</v>
      </c>
      <c r="B4613" t="s">
        <v>5698</v>
      </c>
      <c r="C4613">
        <v>1.98</v>
      </c>
      <c r="D4613">
        <v>5.4000000000000003E-3</v>
      </c>
      <c r="E4613">
        <v>3.7699999999999997E-2</v>
      </c>
      <c r="F4613">
        <v>0.16350000000000001</v>
      </c>
    </row>
    <row r="4614" spans="1:6">
      <c r="A4614" t="s">
        <v>1090</v>
      </c>
      <c r="B4614" t="s">
        <v>5699</v>
      </c>
      <c r="C4614">
        <v>1.98</v>
      </c>
      <c r="D4614">
        <v>5.4000000000000003E-3</v>
      </c>
      <c r="E4614">
        <v>3.7699999999999997E-2</v>
      </c>
      <c r="F4614">
        <v>0.16350000000000001</v>
      </c>
    </row>
    <row r="4615" spans="1:6">
      <c r="A4615" t="s">
        <v>1090</v>
      </c>
      <c r="B4615" t="s">
        <v>5700</v>
      </c>
      <c r="C4615">
        <v>1.98</v>
      </c>
      <c r="D4615">
        <v>5.4000000000000003E-3</v>
      </c>
      <c r="E4615">
        <v>3.7699999999999997E-2</v>
      </c>
      <c r="F4615">
        <v>0.16350000000000001</v>
      </c>
    </row>
    <row r="4616" spans="1:6">
      <c r="A4616" t="s">
        <v>1090</v>
      </c>
      <c r="B4616" t="s">
        <v>5701</v>
      </c>
      <c r="C4616">
        <v>1.98</v>
      </c>
      <c r="D4616">
        <v>5.4000000000000003E-3</v>
      </c>
      <c r="E4616">
        <v>3.7699999999999997E-2</v>
      </c>
      <c r="F4616">
        <v>0.16350000000000001</v>
      </c>
    </row>
    <row r="4617" spans="1:6">
      <c r="A4617" t="s">
        <v>1090</v>
      </c>
      <c r="B4617" t="s">
        <v>5702</v>
      </c>
      <c r="C4617">
        <v>1.98</v>
      </c>
      <c r="D4617">
        <v>5.4000000000000003E-3</v>
      </c>
      <c r="E4617">
        <v>3.7699999999999997E-2</v>
      </c>
      <c r="F4617">
        <v>0.16350000000000001</v>
      </c>
    </row>
    <row r="4618" spans="1:6">
      <c r="A4618" t="s">
        <v>1090</v>
      </c>
      <c r="B4618" t="s">
        <v>5703</v>
      </c>
      <c r="C4618">
        <v>1.98</v>
      </c>
      <c r="D4618">
        <v>5.4000000000000003E-3</v>
      </c>
      <c r="E4618">
        <v>3.7699999999999997E-2</v>
      </c>
      <c r="F4618">
        <v>0.16350000000000001</v>
      </c>
    </row>
    <row r="4619" spans="1:6">
      <c r="A4619" t="s">
        <v>1090</v>
      </c>
      <c r="B4619" t="s">
        <v>5704</v>
      </c>
      <c r="C4619">
        <v>1.98</v>
      </c>
      <c r="D4619">
        <v>5.4000000000000003E-3</v>
      </c>
      <c r="E4619">
        <v>3.7699999999999997E-2</v>
      </c>
      <c r="F4619">
        <v>0.16350000000000001</v>
      </c>
    </row>
    <row r="4620" spans="1:6">
      <c r="A4620" t="s">
        <v>1090</v>
      </c>
      <c r="B4620" t="s">
        <v>5705</v>
      </c>
      <c r="C4620">
        <v>1.98</v>
      </c>
      <c r="D4620">
        <v>5.4000000000000003E-3</v>
      </c>
      <c r="E4620">
        <v>3.7699999999999997E-2</v>
      </c>
      <c r="F4620">
        <v>0.16350000000000001</v>
      </c>
    </row>
    <row r="4621" spans="1:6">
      <c r="A4621" t="s">
        <v>1090</v>
      </c>
      <c r="B4621" t="s">
        <v>5706</v>
      </c>
      <c r="C4621">
        <v>1.98</v>
      </c>
      <c r="D4621">
        <v>5.4000000000000003E-3</v>
      </c>
      <c r="E4621">
        <v>3.7699999999999997E-2</v>
      </c>
      <c r="F4621">
        <v>0.16350000000000001</v>
      </c>
    </row>
    <row r="4622" spans="1:6">
      <c r="A4622" t="s">
        <v>1090</v>
      </c>
      <c r="B4622" t="s">
        <v>5707</v>
      </c>
      <c r="C4622">
        <v>1.98</v>
      </c>
      <c r="D4622">
        <v>5.4000000000000003E-3</v>
      </c>
      <c r="E4622">
        <v>3.7699999999999997E-2</v>
      </c>
      <c r="F4622">
        <v>0.16350000000000001</v>
      </c>
    </row>
    <row r="4623" spans="1:6">
      <c r="A4623" t="s">
        <v>1090</v>
      </c>
      <c r="B4623" t="s">
        <v>5708</v>
      </c>
      <c r="C4623">
        <v>1.98</v>
      </c>
      <c r="D4623">
        <v>5.4000000000000003E-3</v>
      </c>
      <c r="E4623">
        <v>3.7699999999999997E-2</v>
      </c>
      <c r="F4623">
        <v>0.16350000000000001</v>
      </c>
    </row>
    <row r="4624" spans="1:6">
      <c r="A4624" t="s">
        <v>1090</v>
      </c>
      <c r="B4624" t="s">
        <v>5709</v>
      </c>
      <c r="C4624">
        <v>1.98</v>
      </c>
      <c r="D4624">
        <v>5.4000000000000003E-3</v>
      </c>
      <c r="E4624">
        <v>3.7699999999999997E-2</v>
      </c>
      <c r="F4624">
        <v>0.16350000000000001</v>
      </c>
    </row>
    <row r="4625" spans="1:6">
      <c r="A4625" t="s">
        <v>1090</v>
      </c>
      <c r="B4625" t="s">
        <v>5710</v>
      </c>
      <c r="C4625">
        <v>1.98</v>
      </c>
      <c r="D4625">
        <v>5.4000000000000003E-3</v>
      </c>
      <c r="E4625">
        <v>3.7699999999999997E-2</v>
      </c>
      <c r="F4625">
        <v>0.16350000000000001</v>
      </c>
    </row>
    <row r="4626" spans="1:6">
      <c r="A4626" t="s">
        <v>1090</v>
      </c>
      <c r="B4626" t="s">
        <v>5711</v>
      </c>
      <c r="C4626">
        <v>1.98</v>
      </c>
      <c r="D4626">
        <v>5.4000000000000003E-3</v>
      </c>
      <c r="E4626">
        <v>3.7699999999999997E-2</v>
      </c>
      <c r="F4626">
        <v>0.16350000000000001</v>
      </c>
    </row>
    <row r="4627" spans="1:6">
      <c r="A4627" t="s">
        <v>1090</v>
      </c>
      <c r="B4627" t="s">
        <v>5712</v>
      </c>
      <c r="C4627">
        <v>1.98</v>
      </c>
      <c r="D4627">
        <v>5.4000000000000003E-3</v>
      </c>
      <c r="E4627">
        <v>3.7699999999999997E-2</v>
      </c>
      <c r="F4627">
        <v>0.16350000000000001</v>
      </c>
    </row>
    <row r="4628" spans="1:6">
      <c r="A4628" t="s">
        <v>1090</v>
      </c>
      <c r="B4628" t="s">
        <v>5713</v>
      </c>
      <c r="C4628">
        <v>1.98</v>
      </c>
      <c r="D4628">
        <v>5.4000000000000003E-3</v>
      </c>
      <c r="E4628">
        <v>3.7699999999999997E-2</v>
      </c>
      <c r="F4628">
        <v>0.16350000000000001</v>
      </c>
    </row>
    <row r="4629" spans="1:6">
      <c r="A4629" t="s">
        <v>1090</v>
      </c>
      <c r="B4629" t="s">
        <v>5714</v>
      </c>
      <c r="C4629">
        <v>1.98</v>
      </c>
      <c r="D4629">
        <v>5.4000000000000003E-3</v>
      </c>
      <c r="E4629">
        <v>3.7699999999999997E-2</v>
      </c>
      <c r="F4629">
        <v>0.16350000000000001</v>
      </c>
    </row>
    <row r="4630" spans="1:6">
      <c r="A4630" t="s">
        <v>1090</v>
      </c>
      <c r="B4630" t="s">
        <v>5715</v>
      </c>
      <c r="C4630">
        <v>1.98</v>
      </c>
      <c r="D4630">
        <v>5.4000000000000003E-3</v>
      </c>
      <c r="E4630">
        <v>3.7699999999999997E-2</v>
      </c>
      <c r="F4630">
        <v>0.16350000000000001</v>
      </c>
    </row>
    <row r="4631" spans="1:6">
      <c r="A4631" t="s">
        <v>1090</v>
      </c>
      <c r="B4631" t="s">
        <v>5716</v>
      </c>
      <c r="C4631">
        <v>1.98</v>
      </c>
      <c r="D4631">
        <v>5.4000000000000003E-3</v>
      </c>
      <c r="E4631">
        <v>3.7699999999999997E-2</v>
      </c>
      <c r="F4631">
        <v>0.16350000000000001</v>
      </c>
    </row>
    <row r="4632" spans="1:6">
      <c r="A4632" t="s">
        <v>1090</v>
      </c>
      <c r="B4632" t="s">
        <v>5717</v>
      </c>
      <c r="C4632">
        <v>1.98</v>
      </c>
      <c r="D4632">
        <v>5.4000000000000003E-3</v>
      </c>
      <c r="E4632">
        <v>3.7699999999999997E-2</v>
      </c>
      <c r="F4632">
        <v>0.16350000000000001</v>
      </c>
    </row>
    <row r="4633" spans="1:6">
      <c r="A4633" t="s">
        <v>1090</v>
      </c>
      <c r="B4633" t="s">
        <v>5718</v>
      </c>
      <c r="C4633">
        <v>1.98</v>
      </c>
      <c r="D4633">
        <v>5.4000000000000003E-3</v>
      </c>
      <c r="E4633">
        <v>3.7699999999999997E-2</v>
      </c>
      <c r="F4633">
        <v>0.16350000000000001</v>
      </c>
    </row>
    <row r="4634" spans="1:6">
      <c r="A4634" t="s">
        <v>1090</v>
      </c>
      <c r="B4634" t="s">
        <v>5719</v>
      </c>
      <c r="C4634">
        <v>1.98</v>
      </c>
      <c r="D4634">
        <v>5.4000000000000003E-3</v>
      </c>
      <c r="E4634">
        <v>3.7699999999999997E-2</v>
      </c>
      <c r="F4634">
        <v>0.16350000000000001</v>
      </c>
    </row>
    <row r="4635" spans="1:6">
      <c r="A4635" t="s">
        <v>1090</v>
      </c>
      <c r="B4635" t="s">
        <v>5720</v>
      </c>
      <c r="C4635">
        <v>1.98</v>
      </c>
      <c r="D4635">
        <v>5.4000000000000003E-3</v>
      </c>
      <c r="E4635">
        <v>3.7699999999999997E-2</v>
      </c>
      <c r="F4635">
        <v>0.16350000000000001</v>
      </c>
    </row>
    <row r="4636" spans="1:6">
      <c r="A4636" t="s">
        <v>1090</v>
      </c>
      <c r="B4636" t="s">
        <v>5721</v>
      </c>
      <c r="C4636">
        <v>1.98</v>
      </c>
      <c r="D4636">
        <v>5.4000000000000003E-3</v>
      </c>
      <c r="E4636">
        <v>3.7699999999999997E-2</v>
      </c>
      <c r="F4636">
        <v>0.16350000000000001</v>
      </c>
    </row>
    <row r="4637" spans="1:6">
      <c r="A4637" t="s">
        <v>1090</v>
      </c>
      <c r="B4637" t="s">
        <v>5722</v>
      </c>
      <c r="C4637">
        <v>1.98</v>
      </c>
      <c r="D4637">
        <v>5.4000000000000003E-3</v>
      </c>
      <c r="E4637">
        <v>3.7699999999999997E-2</v>
      </c>
      <c r="F4637">
        <v>0.16350000000000001</v>
      </c>
    </row>
    <row r="4638" spans="1:6">
      <c r="A4638" t="s">
        <v>1090</v>
      </c>
      <c r="B4638" t="s">
        <v>5723</v>
      </c>
      <c r="C4638">
        <v>1.98</v>
      </c>
      <c r="D4638">
        <v>5.4000000000000003E-3</v>
      </c>
      <c r="E4638">
        <v>3.7699999999999997E-2</v>
      </c>
      <c r="F4638">
        <v>0.16350000000000001</v>
      </c>
    </row>
    <row r="4639" spans="1:6">
      <c r="A4639" t="s">
        <v>1090</v>
      </c>
      <c r="B4639" t="s">
        <v>5724</v>
      </c>
      <c r="C4639">
        <v>1.98</v>
      </c>
      <c r="D4639">
        <v>5.4000000000000003E-3</v>
      </c>
      <c r="E4639">
        <v>3.7699999999999997E-2</v>
      </c>
      <c r="F4639">
        <v>0.16350000000000001</v>
      </c>
    </row>
    <row r="4640" spans="1:6">
      <c r="A4640" t="s">
        <v>1090</v>
      </c>
      <c r="B4640" t="s">
        <v>5725</v>
      </c>
      <c r="C4640">
        <v>1.98</v>
      </c>
      <c r="D4640">
        <v>5.4000000000000003E-3</v>
      </c>
      <c r="E4640">
        <v>3.7699999999999997E-2</v>
      </c>
      <c r="F4640">
        <v>0.16350000000000001</v>
      </c>
    </row>
    <row r="4641" spans="1:6">
      <c r="A4641" t="s">
        <v>1090</v>
      </c>
      <c r="B4641" t="s">
        <v>5726</v>
      </c>
      <c r="C4641">
        <v>1.98</v>
      </c>
      <c r="D4641">
        <v>5.4000000000000003E-3</v>
      </c>
      <c r="E4641">
        <v>3.7699999999999997E-2</v>
      </c>
      <c r="F4641">
        <v>0.16350000000000001</v>
      </c>
    </row>
    <row r="4642" spans="1:6">
      <c r="A4642" t="s">
        <v>1090</v>
      </c>
      <c r="B4642" t="s">
        <v>5727</v>
      </c>
      <c r="C4642">
        <v>1.98</v>
      </c>
      <c r="D4642">
        <v>5.4000000000000003E-3</v>
      </c>
      <c r="E4642">
        <v>3.7699999999999997E-2</v>
      </c>
      <c r="F4642">
        <v>0.16350000000000001</v>
      </c>
    </row>
    <row r="4643" spans="1:6">
      <c r="A4643" t="s">
        <v>1090</v>
      </c>
      <c r="B4643" t="s">
        <v>5728</v>
      </c>
      <c r="C4643">
        <v>1.98</v>
      </c>
      <c r="D4643">
        <v>5.4000000000000003E-3</v>
      </c>
      <c r="E4643">
        <v>3.7699999999999997E-2</v>
      </c>
      <c r="F4643">
        <v>0.16350000000000001</v>
      </c>
    </row>
    <row r="4644" spans="1:6">
      <c r="A4644" t="s">
        <v>1090</v>
      </c>
      <c r="B4644" t="s">
        <v>5729</v>
      </c>
      <c r="C4644">
        <v>1.98</v>
      </c>
      <c r="D4644">
        <v>5.4000000000000003E-3</v>
      </c>
      <c r="E4644">
        <v>3.7699999999999997E-2</v>
      </c>
      <c r="F4644">
        <v>0.16350000000000001</v>
      </c>
    </row>
    <row r="4645" spans="1:6">
      <c r="A4645" t="s">
        <v>1090</v>
      </c>
      <c r="B4645" t="s">
        <v>5730</v>
      </c>
      <c r="C4645">
        <v>1.98</v>
      </c>
      <c r="D4645">
        <v>5.4000000000000003E-3</v>
      </c>
      <c r="E4645">
        <v>3.7699999999999997E-2</v>
      </c>
      <c r="F4645">
        <v>0.16350000000000001</v>
      </c>
    </row>
    <row r="4646" spans="1:6">
      <c r="A4646" t="s">
        <v>1090</v>
      </c>
      <c r="B4646" t="s">
        <v>5731</v>
      </c>
      <c r="C4646">
        <v>1.98</v>
      </c>
      <c r="D4646">
        <v>5.4000000000000003E-3</v>
      </c>
      <c r="E4646">
        <v>3.7699999999999997E-2</v>
      </c>
      <c r="F4646">
        <v>0.16350000000000001</v>
      </c>
    </row>
    <row r="4647" spans="1:6">
      <c r="A4647" t="s">
        <v>1090</v>
      </c>
      <c r="B4647" t="s">
        <v>5732</v>
      </c>
      <c r="C4647">
        <v>1.98</v>
      </c>
      <c r="D4647">
        <v>5.4000000000000003E-3</v>
      </c>
      <c r="E4647">
        <v>3.7699999999999997E-2</v>
      </c>
      <c r="F4647">
        <v>0.16350000000000001</v>
      </c>
    </row>
    <row r="4648" spans="1:6">
      <c r="A4648" t="s">
        <v>1090</v>
      </c>
      <c r="B4648" t="s">
        <v>5733</v>
      </c>
      <c r="C4648">
        <v>1.98</v>
      </c>
      <c r="D4648">
        <v>5.4000000000000003E-3</v>
      </c>
      <c r="E4648">
        <v>3.7699999999999997E-2</v>
      </c>
      <c r="F4648">
        <v>0.16350000000000001</v>
      </c>
    </row>
    <row r="4649" spans="1:6">
      <c r="A4649" t="s">
        <v>1090</v>
      </c>
      <c r="B4649" t="s">
        <v>5734</v>
      </c>
      <c r="C4649">
        <v>1.98</v>
      </c>
      <c r="D4649">
        <v>5.4000000000000003E-3</v>
      </c>
      <c r="E4649">
        <v>3.7699999999999997E-2</v>
      </c>
      <c r="F4649">
        <v>0.16350000000000001</v>
      </c>
    </row>
    <row r="4650" spans="1:6">
      <c r="A4650" t="s">
        <v>1090</v>
      </c>
      <c r="B4650" t="s">
        <v>5735</v>
      </c>
      <c r="C4650">
        <v>1.98</v>
      </c>
      <c r="D4650">
        <v>5.4000000000000003E-3</v>
      </c>
      <c r="E4650">
        <v>3.7699999999999997E-2</v>
      </c>
      <c r="F4650">
        <v>0.16350000000000001</v>
      </c>
    </row>
    <row r="4651" spans="1:6">
      <c r="A4651" t="s">
        <v>1090</v>
      </c>
      <c r="B4651" t="s">
        <v>5736</v>
      </c>
      <c r="C4651">
        <v>1.98</v>
      </c>
      <c r="D4651">
        <v>5.4000000000000003E-3</v>
      </c>
      <c r="E4651">
        <v>3.7699999999999997E-2</v>
      </c>
      <c r="F4651">
        <v>0.16350000000000001</v>
      </c>
    </row>
    <row r="4652" spans="1:6">
      <c r="A4652" t="s">
        <v>1090</v>
      </c>
      <c r="B4652" t="s">
        <v>5737</v>
      </c>
      <c r="C4652">
        <v>1.98</v>
      </c>
      <c r="D4652">
        <v>5.4000000000000003E-3</v>
      </c>
      <c r="E4652">
        <v>3.7699999999999997E-2</v>
      </c>
      <c r="F4652">
        <v>0.16350000000000001</v>
      </c>
    </row>
    <row r="4653" spans="1:6">
      <c r="A4653" t="s">
        <v>1090</v>
      </c>
      <c r="B4653" t="s">
        <v>5738</v>
      </c>
      <c r="C4653">
        <v>1.98</v>
      </c>
      <c r="D4653">
        <v>5.4000000000000003E-3</v>
      </c>
      <c r="E4653">
        <v>3.7699999999999997E-2</v>
      </c>
      <c r="F4653">
        <v>0.16350000000000001</v>
      </c>
    </row>
    <row r="4654" spans="1:6">
      <c r="A4654" t="s">
        <v>1090</v>
      </c>
      <c r="B4654" t="s">
        <v>5739</v>
      </c>
      <c r="C4654">
        <v>1.98</v>
      </c>
      <c r="D4654">
        <v>5.4000000000000003E-3</v>
      </c>
      <c r="E4654">
        <v>3.7699999999999997E-2</v>
      </c>
      <c r="F4654">
        <v>0.16350000000000001</v>
      </c>
    </row>
    <row r="4655" spans="1:6">
      <c r="A4655" t="s">
        <v>1090</v>
      </c>
      <c r="B4655" t="s">
        <v>5740</v>
      </c>
      <c r="C4655">
        <v>1.98</v>
      </c>
      <c r="D4655">
        <v>5.4000000000000003E-3</v>
      </c>
      <c r="E4655">
        <v>3.7699999999999997E-2</v>
      </c>
      <c r="F4655">
        <v>0.16350000000000001</v>
      </c>
    </row>
    <row r="4656" spans="1:6">
      <c r="A4656" t="s">
        <v>1090</v>
      </c>
      <c r="B4656" t="s">
        <v>5741</v>
      </c>
      <c r="C4656">
        <v>1.98</v>
      </c>
      <c r="D4656">
        <v>5.4000000000000003E-3</v>
      </c>
      <c r="E4656">
        <v>3.7699999999999997E-2</v>
      </c>
      <c r="F4656">
        <v>0.16350000000000001</v>
      </c>
    </row>
    <row r="4657" spans="1:6">
      <c r="A4657" t="s">
        <v>1090</v>
      </c>
      <c r="B4657" t="s">
        <v>5742</v>
      </c>
      <c r="C4657">
        <v>1.98</v>
      </c>
      <c r="D4657">
        <v>5.4000000000000003E-3</v>
      </c>
      <c r="E4657">
        <v>3.7699999999999997E-2</v>
      </c>
      <c r="F4657">
        <v>0.16350000000000001</v>
      </c>
    </row>
    <row r="4658" spans="1:6">
      <c r="A4658" t="s">
        <v>1090</v>
      </c>
      <c r="B4658" t="s">
        <v>5743</v>
      </c>
      <c r="C4658">
        <v>1.98</v>
      </c>
      <c r="D4658">
        <v>5.4000000000000003E-3</v>
      </c>
      <c r="E4658">
        <v>3.7699999999999997E-2</v>
      </c>
      <c r="F4658">
        <v>0.16350000000000001</v>
      </c>
    </row>
    <row r="4659" spans="1:6">
      <c r="A4659" t="s">
        <v>1090</v>
      </c>
      <c r="B4659" t="s">
        <v>5744</v>
      </c>
      <c r="C4659">
        <v>1.98</v>
      </c>
      <c r="D4659">
        <v>5.4000000000000003E-3</v>
      </c>
      <c r="E4659">
        <v>3.7699999999999997E-2</v>
      </c>
      <c r="F4659">
        <v>0.16350000000000001</v>
      </c>
    </row>
    <row r="4660" spans="1:6">
      <c r="A4660" t="s">
        <v>1090</v>
      </c>
      <c r="B4660" t="s">
        <v>5745</v>
      </c>
      <c r="C4660">
        <v>1.98</v>
      </c>
      <c r="D4660">
        <v>5.4000000000000003E-3</v>
      </c>
      <c r="E4660">
        <v>3.7699999999999997E-2</v>
      </c>
      <c r="F4660">
        <v>0.16350000000000001</v>
      </c>
    </row>
    <row r="4661" spans="1:6">
      <c r="A4661" t="s">
        <v>1090</v>
      </c>
      <c r="B4661" t="s">
        <v>5746</v>
      </c>
      <c r="C4661">
        <v>1.98</v>
      </c>
      <c r="D4661">
        <v>5.4000000000000003E-3</v>
      </c>
      <c r="E4661">
        <v>3.7699999999999997E-2</v>
      </c>
      <c r="F4661">
        <v>0.16350000000000001</v>
      </c>
    </row>
    <row r="4662" spans="1:6">
      <c r="A4662" t="s">
        <v>1090</v>
      </c>
      <c r="B4662" t="s">
        <v>5747</v>
      </c>
      <c r="C4662">
        <v>1.98</v>
      </c>
      <c r="D4662">
        <v>5.4000000000000003E-3</v>
      </c>
      <c r="E4662">
        <v>3.7699999999999997E-2</v>
      </c>
      <c r="F4662">
        <v>0.16350000000000001</v>
      </c>
    </row>
    <row r="4663" spans="1:6">
      <c r="A4663" t="s">
        <v>1090</v>
      </c>
      <c r="B4663" t="s">
        <v>5748</v>
      </c>
      <c r="C4663">
        <v>1.98</v>
      </c>
      <c r="D4663">
        <v>5.4000000000000003E-3</v>
      </c>
      <c r="E4663">
        <v>3.7699999999999997E-2</v>
      </c>
      <c r="F4663">
        <v>0.16350000000000001</v>
      </c>
    </row>
    <row r="4664" spans="1:6">
      <c r="A4664" t="s">
        <v>1090</v>
      </c>
      <c r="B4664" t="s">
        <v>5749</v>
      </c>
      <c r="C4664">
        <v>1.98</v>
      </c>
      <c r="D4664">
        <v>5.4000000000000003E-3</v>
      </c>
      <c r="E4664">
        <v>3.7699999999999997E-2</v>
      </c>
      <c r="F4664">
        <v>0.16350000000000001</v>
      </c>
    </row>
    <row r="4665" spans="1:6">
      <c r="A4665" t="s">
        <v>1090</v>
      </c>
      <c r="B4665" t="s">
        <v>5750</v>
      </c>
      <c r="C4665">
        <v>1.98</v>
      </c>
      <c r="D4665">
        <v>5.4000000000000003E-3</v>
      </c>
      <c r="E4665">
        <v>3.7699999999999997E-2</v>
      </c>
      <c r="F4665">
        <v>0.16350000000000001</v>
      </c>
    </row>
    <row r="4666" spans="1:6">
      <c r="A4666" t="s">
        <v>1090</v>
      </c>
      <c r="B4666" t="s">
        <v>5751</v>
      </c>
      <c r="C4666">
        <v>1.98</v>
      </c>
      <c r="D4666">
        <v>5.4000000000000003E-3</v>
      </c>
      <c r="E4666">
        <v>3.7699999999999997E-2</v>
      </c>
      <c r="F4666">
        <v>0.16350000000000001</v>
      </c>
    </row>
    <row r="4667" spans="1:6">
      <c r="A4667" t="s">
        <v>1090</v>
      </c>
      <c r="B4667" t="s">
        <v>5752</v>
      </c>
      <c r="C4667">
        <v>1.98</v>
      </c>
      <c r="D4667">
        <v>5.4000000000000003E-3</v>
      </c>
      <c r="E4667">
        <v>3.7699999999999997E-2</v>
      </c>
      <c r="F4667">
        <v>0.16350000000000001</v>
      </c>
    </row>
    <row r="4668" spans="1:6">
      <c r="A4668" t="s">
        <v>1090</v>
      </c>
      <c r="B4668" t="s">
        <v>5753</v>
      </c>
      <c r="C4668">
        <v>1.98</v>
      </c>
      <c r="D4668">
        <v>5.4000000000000003E-3</v>
      </c>
      <c r="E4668">
        <v>3.7699999999999997E-2</v>
      </c>
      <c r="F4668">
        <v>0.16350000000000001</v>
      </c>
    </row>
    <row r="4669" spans="1:6">
      <c r="A4669" t="s">
        <v>1090</v>
      </c>
      <c r="B4669" t="s">
        <v>5754</v>
      </c>
      <c r="C4669">
        <v>1.98</v>
      </c>
      <c r="D4669">
        <v>5.4000000000000003E-3</v>
      </c>
      <c r="E4669">
        <v>3.7699999999999997E-2</v>
      </c>
      <c r="F4669">
        <v>0.16350000000000001</v>
      </c>
    </row>
    <row r="4670" spans="1:6">
      <c r="A4670" t="s">
        <v>1090</v>
      </c>
      <c r="B4670" t="s">
        <v>5755</v>
      </c>
      <c r="C4670">
        <v>1.98</v>
      </c>
      <c r="D4670">
        <v>5.4000000000000003E-3</v>
      </c>
      <c r="E4670">
        <v>3.7699999999999997E-2</v>
      </c>
      <c r="F4670">
        <v>0.16350000000000001</v>
      </c>
    </row>
    <row r="4671" spans="1:6">
      <c r="A4671" t="s">
        <v>1090</v>
      </c>
      <c r="B4671" t="s">
        <v>5756</v>
      </c>
      <c r="C4671">
        <v>1.98</v>
      </c>
      <c r="D4671">
        <v>5.4000000000000003E-3</v>
      </c>
      <c r="E4671">
        <v>3.7699999999999997E-2</v>
      </c>
      <c r="F4671">
        <v>0.16350000000000001</v>
      </c>
    </row>
    <row r="4672" spans="1:6">
      <c r="A4672" t="s">
        <v>1090</v>
      </c>
      <c r="B4672" t="s">
        <v>5757</v>
      </c>
      <c r="C4672">
        <v>1.98</v>
      </c>
      <c r="D4672">
        <v>5.4000000000000003E-3</v>
      </c>
      <c r="E4672">
        <v>3.7699999999999997E-2</v>
      </c>
      <c r="F4672">
        <v>0.16350000000000001</v>
      </c>
    </row>
    <row r="4673" spans="1:6">
      <c r="A4673" t="s">
        <v>1090</v>
      </c>
      <c r="B4673" t="s">
        <v>5758</v>
      </c>
      <c r="C4673">
        <v>1.98</v>
      </c>
      <c r="D4673">
        <v>5.4000000000000003E-3</v>
      </c>
      <c r="E4673">
        <v>3.7699999999999997E-2</v>
      </c>
      <c r="F4673">
        <v>0.16350000000000001</v>
      </c>
    </row>
    <row r="4674" spans="1:6">
      <c r="A4674" t="s">
        <v>1090</v>
      </c>
      <c r="B4674" t="s">
        <v>5759</v>
      </c>
      <c r="C4674">
        <v>1.98</v>
      </c>
      <c r="D4674">
        <v>5.4000000000000003E-3</v>
      </c>
      <c r="E4674">
        <v>3.7699999999999997E-2</v>
      </c>
      <c r="F4674">
        <v>0.16350000000000001</v>
      </c>
    </row>
    <row r="4675" spans="1:6">
      <c r="A4675" t="s">
        <v>1090</v>
      </c>
      <c r="B4675" t="s">
        <v>5760</v>
      </c>
      <c r="C4675">
        <v>1.98</v>
      </c>
      <c r="D4675">
        <v>5.4000000000000003E-3</v>
      </c>
      <c r="E4675">
        <v>3.7699999999999997E-2</v>
      </c>
      <c r="F4675">
        <v>0.16350000000000001</v>
      </c>
    </row>
    <row r="4676" spans="1:6">
      <c r="A4676" t="s">
        <v>1090</v>
      </c>
      <c r="B4676" t="s">
        <v>5761</v>
      </c>
      <c r="C4676">
        <v>1.98</v>
      </c>
      <c r="D4676">
        <v>5.4000000000000003E-3</v>
      </c>
      <c r="E4676">
        <v>3.7699999999999997E-2</v>
      </c>
      <c r="F4676">
        <v>0.16350000000000001</v>
      </c>
    </row>
    <row r="4677" spans="1:6">
      <c r="A4677" t="s">
        <v>1090</v>
      </c>
      <c r="B4677" t="s">
        <v>5762</v>
      </c>
      <c r="C4677">
        <v>1.98</v>
      </c>
      <c r="D4677">
        <v>5.4000000000000003E-3</v>
      </c>
      <c r="E4677">
        <v>3.7699999999999997E-2</v>
      </c>
      <c r="F4677">
        <v>0.16350000000000001</v>
      </c>
    </row>
    <row r="4678" spans="1:6">
      <c r="A4678" t="s">
        <v>1090</v>
      </c>
      <c r="B4678" t="s">
        <v>5763</v>
      </c>
      <c r="C4678">
        <v>1.98</v>
      </c>
      <c r="D4678">
        <v>5.4000000000000003E-3</v>
      </c>
      <c r="E4678">
        <v>3.7699999999999997E-2</v>
      </c>
      <c r="F4678">
        <v>0.16350000000000001</v>
      </c>
    </row>
    <row r="4679" spans="1:6">
      <c r="A4679" t="s">
        <v>1090</v>
      </c>
      <c r="B4679" t="s">
        <v>5764</v>
      </c>
      <c r="C4679">
        <v>1.98</v>
      </c>
      <c r="D4679">
        <v>5.4000000000000003E-3</v>
      </c>
      <c r="E4679">
        <v>3.7699999999999997E-2</v>
      </c>
      <c r="F4679">
        <v>0.16350000000000001</v>
      </c>
    </row>
    <row r="4680" spans="1:6">
      <c r="A4680" t="s">
        <v>1090</v>
      </c>
      <c r="B4680" t="s">
        <v>5765</v>
      </c>
      <c r="C4680">
        <v>1.98</v>
      </c>
      <c r="D4680">
        <v>5.4000000000000003E-3</v>
      </c>
      <c r="E4680">
        <v>3.7699999999999997E-2</v>
      </c>
      <c r="F4680">
        <v>0.16350000000000001</v>
      </c>
    </row>
    <row r="4681" spans="1:6">
      <c r="A4681" t="s">
        <v>1090</v>
      </c>
      <c r="B4681" t="s">
        <v>5766</v>
      </c>
      <c r="C4681">
        <v>1.98</v>
      </c>
      <c r="D4681">
        <v>5.4000000000000003E-3</v>
      </c>
      <c r="E4681">
        <v>3.7699999999999997E-2</v>
      </c>
      <c r="F4681">
        <v>0.16350000000000001</v>
      </c>
    </row>
    <row r="4682" spans="1:6">
      <c r="A4682" t="s">
        <v>1090</v>
      </c>
      <c r="B4682" t="s">
        <v>5767</v>
      </c>
      <c r="C4682">
        <v>1.98</v>
      </c>
      <c r="D4682">
        <v>5.4000000000000003E-3</v>
      </c>
      <c r="E4682">
        <v>3.7699999999999997E-2</v>
      </c>
      <c r="F4682">
        <v>0.16350000000000001</v>
      </c>
    </row>
    <row r="4683" spans="1:6">
      <c r="A4683" t="s">
        <v>1090</v>
      </c>
      <c r="B4683" t="s">
        <v>5768</v>
      </c>
      <c r="C4683">
        <v>1.98</v>
      </c>
      <c r="D4683">
        <v>5.4000000000000003E-3</v>
      </c>
      <c r="E4683">
        <v>3.7699999999999997E-2</v>
      </c>
      <c r="F4683">
        <v>0.16350000000000001</v>
      </c>
    </row>
    <row r="4684" spans="1:6">
      <c r="A4684" t="s">
        <v>1090</v>
      </c>
      <c r="B4684" t="s">
        <v>5769</v>
      </c>
      <c r="C4684">
        <v>1.98</v>
      </c>
      <c r="D4684">
        <v>5.4000000000000003E-3</v>
      </c>
      <c r="E4684">
        <v>3.7699999999999997E-2</v>
      </c>
      <c r="F4684">
        <v>0.16350000000000001</v>
      </c>
    </row>
    <row r="4685" spans="1:6">
      <c r="A4685" t="s">
        <v>1090</v>
      </c>
      <c r="B4685" t="s">
        <v>5770</v>
      </c>
      <c r="C4685">
        <v>1.98</v>
      </c>
      <c r="D4685">
        <v>5.4000000000000003E-3</v>
      </c>
      <c r="E4685">
        <v>3.7699999999999997E-2</v>
      </c>
      <c r="F4685">
        <v>0.16350000000000001</v>
      </c>
    </row>
    <row r="4686" spans="1:6">
      <c r="A4686" t="s">
        <v>1090</v>
      </c>
      <c r="B4686" t="s">
        <v>5771</v>
      </c>
      <c r="C4686">
        <v>1.98</v>
      </c>
      <c r="D4686">
        <v>5.4000000000000003E-3</v>
      </c>
      <c r="E4686">
        <v>3.7699999999999997E-2</v>
      </c>
      <c r="F4686">
        <v>0.16350000000000001</v>
      </c>
    </row>
    <row r="4687" spans="1:6">
      <c r="A4687" t="s">
        <v>1090</v>
      </c>
      <c r="B4687" t="s">
        <v>5772</v>
      </c>
      <c r="C4687">
        <v>1.98</v>
      </c>
      <c r="D4687">
        <v>5.4000000000000003E-3</v>
      </c>
      <c r="E4687">
        <v>3.7699999999999997E-2</v>
      </c>
      <c r="F4687">
        <v>0.16350000000000001</v>
      </c>
    </row>
    <row r="4688" spans="1:6">
      <c r="A4688" t="s">
        <v>1090</v>
      </c>
      <c r="B4688" t="s">
        <v>5773</v>
      </c>
      <c r="C4688">
        <v>1.98</v>
      </c>
      <c r="D4688">
        <v>5.4000000000000003E-3</v>
      </c>
      <c r="E4688">
        <v>3.7699999999999997E-2</v>
      </c>
      <c r="F4688">
        <v>0.16350000000000001</v>
      </c>
    </row>
    <row r="4689" spans="1:6">
      <c r="A4689" t="s">
        <v>1090</v>
      </c>
      <c r="B4689" t="s">
        <v>5774</v>
      </c>
      <c r="C4689">
        <v>1.98</v>
      </c>
      <c r="D4689">
        <v>5.4000000000000003E-3</v>
      </c>
      <c r="E4689">
        <v>3.7699999999999997E-2</v>
      </c>
      <c r="F4689">
        <v>0.16350000000000001</v>
      </c>
    </row>
    <row r="4690" spans="1:6">
      <c r="A4690" t="s">
        <v>1090</v>
      </c>
      <c r="B4690" t="s">
        <v>5775</v>
      </c>
      <c r="C4690">
        <v>1.98</v>
      </c>
      <c r="D4690">
        <v>5.4000000000000003E-3</v>
      </c>
      <c r="E4690">
        <v>3.7699999999999997E-2</v>
      </c>
      <c r="F4690">
        <v>0.16350000000000001</v>
      </c>
    </row>
    <row r="4691" spans="1:6">
      <c r="A4691" t="s">
        <v>1090</v>
      </c>
      <c r="B4691" t="s">
        <v>5776</v>
      </c>
      <c r="C4691">
        <v>1.98</v>
      </c>
      <c r="D4691">
        <v>5.4000000000000003E-3</v>
      </c>
      <c r="E4691">
        <v>3.7699999999999997E-2</v>
      </c>
      <c r="F4691">
        <v>0.16350000000000001</v>
      </c>
    </row>
    <row r="4692" spans="1:6">
      <c r="A4692" t="s">
        <v>1090</v>
      </c>
      <c r="B4692" t="s">
        <v>5777</v>
      </c>
      <c r="C4692">
        <v>1.98</v>
      </c>
      <c r="D4692">
        <v>5.4000000000000003E-3</v>
      </c>
      <c r="E4692">
        <v>3.7699999999999997E-2</v>
      </c>
      <c r="F4692">
        <v>0.16350000000000001</v>
      </c>
    </row>
    <row r="4693" spans="1:6">
      <c r="A4693" t="s">
        <v>1090</v>
      </c>
      <c r="B4693" t="s">
        <v>5778</v>
      </c>
      <c r="C4693">
        <v>1.98</v>
      </c>
      <c r="D4693">
        <v>5.4000000000000003E-3</v>
      </c>
      <c r="E4693">
        <v>3.7699999999999997E-2</v>
      </c>
      <c r="F4693">
        <v>0.16350000000000001</v>
      </c>
    </row>
    <row r="4694" spans="1:6">
      <c r="A4694" t="s">
        <v>1090</v>
      </c>
      <c r="B4694" t="s">
        <v>5779</v>
      </c>
      <c r="C4694">
        <v>1.98</v>
      </c>
      <c r="D4694">
        <v>5.4000000000000003E-3</v>
      </c>
      <c r="E4694">
        <v>3.7699999999999997E-2</v>
      </c>
      <c r="F4694">
        <v>0.16350000000000001</v>
      </c>
    </row>
    <row r="4695" spans="1:6">
      <c r="A4695" t="s">
        <v>1090</v>
      </c>
      <c r="B4695" t="s">
        <v>5780</v>
      </c>
      <c r="C4695">
        <v>1.98</v>
      </c>
      <c r="D4695">
        <v>5.4000000000000003E-3</v>
      </c>
      <c r="E4695">
        <v>3.7699999999999997E-2</v>
      </c>
      <c r="F4695">
        <v>0.16350000000000001</v>
      </c>
    </row>
    <row r="4696" spans="1:6">
      <c r="A4696" t="s">
        <v>1090</v>
      </c>
      <c r="B4696" t="s">
        <v>5781</v>
      </c>
      <c r="C4696">
        <v>1.98</v>
      </c>
      <c r="D4696">
        <v>5.4000000000000003E-3</v>
      </c>
      <c r="E4696">
        <v>3.7699999999999997E-2</v>
      </c>
      <c r="F4696">
        <v>0.16350000000000001</v>
      </c>
    </row>
    <row r="4697" spans="1:6">
      <c r="A4697" t="s">
        <v>1090</v>
      </c>
      <c r="B4697" t="s">
        <v>5782</v>
      </c>
      <c r="C4697">
        <v>1.98</v>
      </c>
      <c r="D4697">
        <v>5.4000000000000003E-3</v>
      </c>
      <c r="E4697">
        <v>3.7699999999999997E-2</v>
      </c>
      <c r="F4697">
        <v>0.16350000000000001</v>
      </c>
    </row>
    <row r="4698" spans="1:6">
      <c r="A4698" t="s">
        <v>1090</v>
      </c>
      <c r="B4698" t="s">
        <v>5783</v>
      </c>
      <c r="C4698">
        <v>1.98</v>
      </c>
      <c r="D4698">
        <v>5.4000000000000003E-3</v>
      </c>
      <c r="E4698">
        <v>3.7699999999999997E-2</v>
      </c>
      <c r="F4698">
        <v>0.16350000000000001</v>
      </c>
    </row>
    <row r="4699" spans="1:6">
      <c r="A4699" t="s">
        <v>1090</v>
      </c>
      <c r="B4699" t="s">
        <v>5784</v>
      </c>
      <c r="C4699">
        <v>1.98</v>
      </c>
      <c r="D4699">
        <v>5.4000000000000003E-3</v>
      </c>
      <c r="E4699">
        <v>3.7699999999999997E-2</v>
      </c>
      <c r="F4699">
        <v>0.16350000000000001</v>
      </c>
    </row>
    <row r="4700" spans="1:6">
      <c r="A4700" t="s">
        <v>1090</v>
      </c>
      <c r="B4700" t="s">
        <v>5785</v>
      </c>
      <c r="C4700">
        <v>1.98</v>
      </c>
      <c r="D4700">
        <v>5.4000000000000003E-3</v>
      </c>
      <c r="E4700">
        <v>3.7699999999999997E-2</v>
      </c>
      <c r="F4700">
        <v>0.16350000000000001</v>
      </c>
    </row>
    <row r="4701" spans="1:6">
      <c r="A4701" t="s">
        <v>1090</v>
      </c>
      <c r="B4701" t="s">
        <v>5786</v>
      </c>
      <c r="C4701">
        <v>1.98</v>
      </c>
      <c r="D4701">
        <v>5.4000000000000003E-3</v>
      </c>
      <c r="E4701">
        <v>3.7699999999999997E-2</v>
      </c>
      <c r="F4701">
        <v>0.16350000000000001</v>
      </c>
    </row>
    <row r="4702" spans="1:6">
      <c r="A4702" t="s">
        <v>1090</v>
      </c>
      <c r="B4702" t="s">
        <v>5787</v>
      </c>
      <c r="C4702">
        <v>1.98</v>
      </c>
      <c r="D4702">
        <v>5.4000000000000003E-3</v>
      </c>
      <c r="E4702">
        <v>3.7699999999999997E-2</v>
      </c>
      <c r="F4702">
        <v>0.16350000000000001</v>
      </c>
    </row>
    <row r="4703" spans="1:6">
      <c r="A4703" t="s">
        <v>1090</v>
      </c>
      <c r="B4703" t="s">
        <v>5788</v>
      </c>
      <c r="C4703">
        <v>1.98</v>
      </c>
      <c r="D4703">
        <v>5.4000000000000003E-3</v>
      </c>
      <c r="E4703">
        <v>3.7699999999999997E-2</v>
      </c>
      <c r="F4703">
        <v>0.16350000000000001</v>
      </c>
    </row>
    <row r="4704" spans="1:6">
      <c r="A4704" t="s">
        <v>1090</v>
      </c>
      <c r="B4704" t="s">
        <v>5789</v>
      </c>
      <c r="C4704">
        <v>1.98</v>
      </c>
      <c r="D4704">
        <v>5.4000000000000003E-3</v>
      </c>
      <c r="E4704">
        <v>3.7699999999999997E-2</v>
      </c>
      <c r="F4704">
        <v>0.16350000000000001</v>
      </c>
    </row>
    <row r="4705" spans="1:6">
      <c r="A4705" t="s">
        <v>1090</v>
      </c>
      <c r="B4705" t="s">
        <v>5790</v>
      </c>
      <c r="C4705">
        <v>1.98</v>
      </c>
      <c r="D4705">
        <v>5.4000000000000003E-3</v>
      </c>
      <c r="E4705">
        <v>3.7699999999999997E-2</v>
      </c>
      <c r="F4705">
        <v>0.16350000000000001</v>
      </c>
    </row>
    <row r="4706" spans="1:6">
      <c r="A4706" t="s">
        <v>1090</v>
      </c>
      <c r="B4706" t="s">
        <v>5791</v>
      </c>
      <c r="C4706">
        <v>1.98</v>
      </c>
      <c r="D4706">
        <v>5.4000000000000003E-3</v>
      </c>
      <c r="E4706">
        <v>3.7699999999999997E-2</v>
      </c>
      <c r="F4706">
        <v>0.16350000000000001</v>
      </c>
    </row>
    <row r="4707" spans="1:6">
      <c r="A4707" t="s">
        <v>1090</v>
      </c>
      <c r="B4707" t="s">
        <v>5792</v>
      </c>
      <c r="C4707">
        <v>1.98</v>
      </c>
      <c r="D4707">
        <v>5.4000000000000003E-3</v>
      </c>
      <c r="E4707">
        <v>3.7699999999999997E-2</v>
      </c>
      <c r="F4707">
        <v>0.16350000000000001</v>
      </c>
    </row>
    <row r="4708" spans="1:6">
      <c r="A4708" t="s">
        <v>1090</v>
      </c>
      <c r="B4708" t="s">
        <v>5793</v>
      </c>
      <c r="C4708">
        <v>1.98</v>
      </c>
      <c r="D4708">
        <v>5.4000000000000003E-3</v>
      </c>
      <c r="E4708">
        <v>3.7699999999999997E-2</v>
      </c>
      <c r="F4708">
        <v>0.16350000000000001</v>
      </c>
    </row>
    <row r="4709" spans="1:6">
      <c r="A4709" t="s">
        <v>1090</v>
      </c>
      <c r="B4709" t="s">
        <v>5794</v>
      </c>
      <c r="C4709">
        <v>1.98</v>
      </c>
      <c r="D4709">
        <v>5.4000000000000003E-3</v>
      </c>
      <c r="E4709">
        <v>3.7699999999999997E-2</v>
      </c>
      <c r="F4709">
        <v>0.16350000000000001</v>
      </c>
    </row>
    <row r="4710" spans="1:6">
      <c r="A4710" t="s">
        <v>1090</v>
      </c>
      <c r="B4710" t="s">
        <v>5795</v>
      </c>
      <c r="C4710">
        <v>1.98</v>
      </c>
      <c r="D4710">
        <v>5.4000000000000003E-3</v>
      </c>
      <c r="E4710">
        <v>3.7699999999999997E-2</v>
      </c>
      <c r="F4710">
        <v>0.16350000000000001</v>
      </c>
    </row>
    <row r="4711" spans="1:6">
      <c r="A4711" t="s">
        <v>1090</v>
      </c>
      <c r="B4711" t="s">
        <v>5796</v>
      </c>
      <c r="C4711">
        <v>1.98</v>
      </c>
      <c r="D4711">
        <v>5.4000000000000003E-3</v>
      </c>
      <c r="E4711">
        <v>3.7699999999999997E-2</v>
      </c>
      <c r="F4711">
        <v>0.16350000000000001</v>
      </c>
    </row>
    <row r="4712" spans="1:6">
      <c r="A4712" t="s">
        <v>1090</v>
      </c>
      <c r="B4712" t="s">
        <v>5797</v>
      </c>
      <c r="C4712">
        <v>1.98</v>
      </c>
      <c r="D4712">
        <v>5.4000000000000003E-3</v>
      </c>
      <c r="E4712">
        <v>3.7699999999999997E-2</v>
      </c>
      <c r="F4712">
        <v>0.16350000000000001</v>
      </c>
    </row>
    <row r="4713" spans="1:6">
      <c r="A4713" t="s">
        <v>1090</v>
      </c>
      <c r="B4713" t="s">
        <v>5798</v>
      </c>
      <c r="C4713">
        <v>1.98</v>
      </c>
      <c r="D4713">
        <v>5.4000000000000003E-3</v>
      </c>
      <c r="E4713">
        <v>3.7699999999999997E-2</v>
      </c>
      <c r="F4713">
        <v>0.16350000000000001</v>
      </c>
    </row>
    <row r="4714" spans="1:6">
      <c r="A4714" t="s">
        <v>1090</v>
      </c>
      <c r="B4714" t="s">
        <v>5799</v>
      </c>
      <c r="C4714">
        <v>1.98</v>
      </c>
      <c r="D4714">
        <v>5.4000000000000003E-3</v>
      </c>
      <c r="E4714">
        <v>3.7699999999999997E-2</v>
      </c>
      <c r="F4714">
        <v>0.16350000000000001</v>
      </c>
    </row>
    <row r="4715" spans="1:6">
      <c r="A4715" t="s">
        <v>1090</v>
      </c>
      <c r="B4715" t="s">
        <v>5800</v>
      </c>
      <c r="C4715">
        <v>1.98</v>
      </c>
      <c r="D4715">
        <v>5.4000000000000003E-3</v>
      </c>
      <c r="E4715">
        <v>3.7699999999999997E-2</v>
      </c>
      <c r="F4715">
        <v>0.16350000000000001</v>
      </c>
    </row>
    <row r="4716" spans="1:6">
      <c r="A4716" t="s">
        <v>1090</v>
      </c>
      <c r="B4716" t="s">
        <v>5801</v>
      </c>
      <c r="C4716">
        <v>1.98</v>
      </c>
      <c r="D4716">
        <v>5.4000000000000003E-3</v>
      </c>
      <c r="E4716">
        <v>3.7699999999999997E-2</v>
      </c>
      <c r="F4716">
        <v>0.16350000000000001</v>
      </c>
    </row>
    <row r="4717" spans="1:6">
      <c r="A4717" t="s">
        <v>1090</v>
      </c>
      <c r="B4717" t="s">
        <v>5802</v>
      </c>
      <c r="C4717">
        <v>1.98</v>
      </c>
      <c r="D4717">
        <v>5.4000000000000003E-3</v>
      </c>
      <c r="E4717">
        <v>3.7699999999999997E-2</v>
      </c>
      <c r="F4717">
        <v>0.16350000000000001</v>
      </c>
    </row>
    <row r="4718" spans="1:6">
      <c r="A4718" t="s">
        <v>1090</v>
      </c>
      <c r="B4718" t="s">
        <v>5803</v>
      </c>
      <c r="C4718">
        <v>1.98</v>
      </c>
      <c r="D4718">
        <v>5.4000000000000003E-3</v>
      </c>
      <c r="E4718">
        <v>3.7699999999999997E-2</v>
      </c>
      <c r="F4718">
        <v>0.16350000000000001</v>
      </c>
    </row>
    <row r="4719" spans="1:6">
      <c r="A4719" t="s">
        <v>1090</v>
      </c>
      <c r="B4719" t="s">
        <v>5804</v>
      </c>
      <c r="C4719">
        <v>1.98</v>
      </c>
      <c r="D4719">
        <v>5.4000000000000003E-3</v>
      </c>
      <c r="E4719">
        <v>3.7699999999999997E-2</v>
      </c>
      <c r="F4719">
        <v>0.16350000000000001</v>
      </c>
    </row>
    <row r="4720" spans="1:6">
      <c r="A4720" t="s">
        <v>1090</v>
      </c>
      <c r="B4720" t="s">
        <v>5805</v>
      </c>
      <c r="C4720">
        <v>1.98</v>
      </c>
      <c r="D4720">
        <v>5.4000000000000003E-3</v>
      </c>
      <c r="E4720">
        <v>3.7699999999999997E-2</v>
      </c>
      <c r="F4720">
        <v>0.16350000000000001</v>
      </c>
    </row>
    <row r="4721" spans="1:6">
      <c r="A4721" t="s">
        <v>1090</v>
      </c>
      <c r="B4721" t="s">
        <v>5806</v>
      </c>
      <c r="C4721">
        <v>1.98</v>
      </c>
      <c r="D4721">
        <v>5.4000000000000003E-3</v>
      </c>
      <c r="E4721">
        <v>3.7699999999999997E-2</v>
      </c>
      <c r="F4721">
        <v>0.16350000000000001</v>
      </c>
    </row>
    <row r="4722" spans="1:6">
      <c r="A4722" t="s">
        <v>1090</v>
      </c>
      <c r="B4722" t="s">
        <v>5807</v>
      </c>
      <c r="C4722">
        <v>1.98</v>
      </c>
      <c r="D4722">
        <v>5.4000000000000003E-3</v>
      </c>
      <c r="E4722">
        <v>3.7699999999999997E-2</v>
      </c>
      <c r="F4722">
        <v>0.16350000000000001</v>
      </c>
    </row>
    <row r="4723" spans="1:6">
      <c r="A4723" t="s">
        <v>1090</v>
      </c>
      <c r="B4723" t="s">
        <v>5808</v>
      </c>
      <c r="C4723">
        <v>1.98</v>
      </c>
      <c r="D4723">
        <v>5.4000000000000003E-3</v>
      </c>
      <c r="E4723">
        <v>3.7699999999999997E-2</v>
      </c>
      <c r="F4723">
        <v>0.16350000000000001</v>
      </c>
    </row>
    <row r="4724" spans="1:6">
      <c r="A4724" t="s">
        <v>1090</v>
      </c>
      <c r="B4724" t="s">
        <v>5809</v>
      </c>
      <c r="C4724">
        <v>1.98</v>
      </c>
      <c r="D4724">
        <v>5.4000000000000003E-3</v>
      </c>
      <c r="E4724">
        <v>3.7699999999999997E-2</v>
      </c>
      <c r="F4724">
        <v>0.16350000000000001</v>
      </c>
    </row>
    <row r="4725" spans="1:6">
      <c r="A4725" t="s">
        <v>1090</v>
      </c>
      <c r="B4725" t="s">
        <v>5810</v>
      </c>
      <c r="C4725">
        <v>1.98</v>
      </c>
      <c r="D4725">
        <v>5.4000000000000003E-3</v>
      </c>
      <c r="E4725">
        <v>3.7699999999999997E-2</v>
      </c>
      <c r="F4725">
        <v>0.16350000000000001</v>
      </c>
    </row>
    <row r="4726" spans="1:6">
      <c r="A4726" t="s">
        <v>1090</v>
      </c>
      <c r="B4726" t="s">
        <v>5811</v>
      </c>
      <c r="C4726">
        <v>1.98</v>
      </c>
      <c r="D4726">
        <v>5.4000000000000003E-3</v>
      </c>
      <c r="E4726">
        <v>3.7699999999999997E-2</v>
      </c>
      <c r="F4726">
        <v>0.16350000000000001</v>
      </c>
    </row>
    <row r="4727" spans="1:6">
      <c r="A4727" t="s">
        <v>1090</v>
      </c>
      <c r="B4727" t="s">
        <v>5812</v>
      </c>
      <c r="C4727">
        <v>1.98</v>
      </c>
      <c r="D4727">
        <v>5.4000000000000003E-3</v>
      </c>
      <c r="E4727">
        <v>3.7699999999999997E-2</v>
      </c>
      <c r="F4727">
        <v>0.16350000000000001</v>
      </c>
    </row>
    <row r="4728" spans="1:6">
      <c r="A4728" t="s">
        <v>1090</v>
      </c>
      <c r="B4728" t="s">
        <v>5813</v>
      </c>
      <c r="C4728">
        <v>1.98</v>
      </c>
      <c r="D4728">
        <v>5.4000000000000003E-3</v>
      </c>
      <c r="E4728">
        <v>3.7699999999999997E-2</v>
      </c>
      <c r="F4728">
        <v>0.16350000000000001</v>
      </c>
    </row>
    <row r="4729" spans="1:6">
      <c r="A4729" t="s">
        <v>1090</v>
      </c>
      <c r="B4729" t="s">
        <v>5814</v>
      </c>
      <c r="C4729">
        <v>1.98</v>
      </c>
      <c r="D4729">
        <v>5.4000000000000003E-3</v>
      </c>
      <c r="E4729">
        <v>3.7699999999999997E-2</v>
      </c>
      <c r="F4729">
        <v>0.16350000000000001</v>
      </c>
    </row>
    <row r="4730" spans="1:6">
      <c r="A4730" t="s">
        <v>1090</v>
      </c>
      <c r="B4730" t="s">
        <v>5815</v>
      </c>
      <c r="C4730">
        <v>1.98</v>
      </c>
      <c r="D4730">
        <v>5.4000000000000003E-3</v>
      </c>
      <c r="E4730">
        <v>3.7699999999999997E-2</v>
      </c>
      <c r="F4730">
        <v>0.16350000000000001</v>
      </c>
    </row>
    <row r="4731" spans="1:6">
      <c r="A4731" t="s">
        <v>1090</v>
      </c>
      <c r="B4731" t="s">
        <v>5816</v>
      </c>
      <c r="C4731">
        <v>1.98</v>
      </c>
      <c r="D4731">
        <v>5.4000000000000003E-3</v>
      </c>
      <c r="E4731">
        <v>3.7699999999999997E-2</v>
      </c>
      <c r="F4731">
        <v>0.16350000000000001</v>
      </c>
    </row>
    <row r="4732" spans="1:6">
      <c r="A4732" t="s">
        <v>1090</v>
      </c>
      <c r="B4732" t="s">
        <v>5817</v>
      </c>
      <c r="C4732">
        <v>1.98</v>
      </c>
      <c r="D4732">
        <v>5.4000000000000003E-3</v>
      </c>
      <c r="E4732">
        <v>3.7699999999999997E-2</v>
      </c>
      <c r="F4732">
        <v>0.16350000000000001</v>
      </c>
    </row>
    <row r="4733" spans="1:6">
      <c r="A4733" t="s">
        <v>1090</v>
      </c>
      <c r="B4733" t="s">
        <v>5818</v>
      </c>
      <c r="C4733">
        <v>1.98</v>
      </c>
      <c r="D4733">
        <v>5.4000000000000003E-3</v>
      </c>
      <c r="E4733">
        <v>3.7699999999999997E-2</v>
      </c>
      <c r="F4733">
        <v>0.16350000000000001</v>
      </c>
    </row>
    <row r="4734" spans="1:6">
      <c r="A4734" t="s">
        <v>1090</v>
      </c>
      <c r="B4734" t="s">
        <v>5819</v>
      </c>
      <c r="C4734">
        <v>1.98</v>
      </c>
      <c r="D4734">
        <v>5.4000000000000003E-3</v>
      </c>
      <c r="E4734">
        <v>3.7699999999999997E-2</v>
      </c>
      <c r="F4734">
        <v>0.16350000000000001</v>
      </c>
    </row>
    <row r="4735" spans="1:6">
      <c r="A4735" t="s">
        <v>1090</v>
      </c>
      <c r="B4735" t="s">
        <v>5820</v>
      </c>
      <c r="C4735">
        <v>1.98</v>
      </c>
      <c r="D4735">
        <v>5.4000000000000003E-3</v>
      </c>
      <c r="E4735">
        <v>3.7699999999999997E-2</v>
      </c>
      <c r="F4735">
        <v>0.16350000000000001</v>
      </c>
    </row>
    <row r="4736" spans="1:6">
      <c r="A4736" t="s">
        <v>1090</v>
      </c>
      <c r="B4736" t="s">
        <v>5821</v>
      </c>
      <c r="C4736">
        <v>1.98</v>
      </c>
      <c r="D4736">
        <v>5.4000000000000003E-3</v>
      </c>
      <c r="E4736">
        <v>3.7699999999999997E-2</v>
      </c>
      <c r="F4736">
        <v>0.16350000000000001</v>
      </c>
    </row>
    <row r="4737" spans="1:6">
      <c r="A4737" t="s">
        <v>1090</v>
      </c>
      <c r="B4737" t="s">
        <v>5822</v>
      </c>
      <c r="C4737">
        <v>1.98</v>
      </c>
      <c r="D4737">
        <v>5.4000000000000003E-3</v>
      </c>
      <c r="E4737">
        <v>3.7699999999999997E-2</v>
      </c>
      <c r="F4737">
        <v>0.16350000000000001</v>
      </c>
    </row>
    <row r="4738" spans="1:6">
      <c r="A4738" t="s">
        <v>1090</v>
      </c>
      <c r="B4738" t="s">
        <v>5823</v>
      </c>
      <c r="C4738">
        <v>1.98</v>
      </c>
      <c r="D4738">
        <v>5.4000000000000003E-3</v>
      </c>
      <c r="E4738">
        <v>3.7699999999999997E-2</v>
      </c>
      <c r="F4738">
        <v>0.16350000000000001</v>
      </c>
    </row>
    <row r="4739" spans="1:6">
      <c r="A4739" t="s">
        <v>1090</v>
      </c>
      <c r="B4739" t="s">
        <v>5824</v>
      </c>
      <c r="C4739">
        <v>1.98</v>
      </c>
      <c r="D4739">
        <v>5.4000000000000003E-3</v>
      </c>
      <c r="E4739">
        <v>3.7699999999999997E-2</v>
      </c>
      <c r="F4739">
        <v>0.16350000000000001</v>
      </c>
    </row>
    <row r="4740" spans="1:6">
      <c r="A4740" t="s">
        <v>1090</v>
      </c>
      <c r="B4740" t="s">
        <v>5825</v>
      </c>
      <c r="C4740">
        <v>1.98</v>
      </c>
      <c r="D4740">
        <v>5.4000000000000003E-3</v>
      </c>
      <c r="E4740">
        <v>3.7699999999999997E-2</v>
      </c>
      <c r="F4740">
        <v>0.16350000000000001</v>
      </c>
    </row>
    <row r="4741" spans="1:6">
      <c r="A4741" t="s">
        <v>1090</v>
      </c>
      <c r="B4741" t="s">
        <v>5826</v>
      </c>
      <c r="C4741">
        <v>1.98</v>
      </c>
      <c r="D4741">
        <v>5.4000000000000003E-3</v>
      </c>
      <c r="E4741">
        <v>3.7699999999999997E-2</v>
      </c>
      <c r="F4741">
        <v>0.16350000000000001</v>
      </c>
    </row>
    <row r="4742" spans="1:6">
      <c r="A4742" t="s">
        <v>1090</v>
      </c>
      <c r="B4742" t="s">
        <v>5827</v>
      </c>
      <c r="C4742">
        <v>1.98</v>
      </c>
      <c r="D4742">
        <v>5.4000000000000003E-3</v>
      </c>
      <c r="E4742">
        <v>3.7699999999999997E-2</v>
      </c>
      <c r="F4742">
        <v>0.16350000000000001</v>
      </c>
    </row>
    <row r="4743" spans="1:6">
      <c r="A4743" t="s">
        <v>1090</v>
      </c>
      <c r="B4743" t="s">
        <v>5828</v>
      </c>
      <c r="C4743">
        <v>1.98</v>
      </c>
      <c r="D4743">
        <v>5.4000000000000003E-3</v>
      </c>
      <c r="E4743">
        <v>3.7699999999999997E-2</v>
      </c>
      <c r="F4743">
        <v>0.16350000000000001</v>
      </c>
    </row>
    <row r="4744" spans="1:6">
      <c r="A4744" t="s">
        <v>1090</v>
      </c>
      <c r="B4744" t="s">
        <v>5829</v>
      </c>
      <c r="C4744">
        <v>1.98</v>
      </c>
      <c r="D4744">
        <v>5.4000000000000003E-3</v>
      </c>
      <c r="E4744">
        <v>3.7699999999999997E-2</v>
      </c>
      <c r="F4744">
        <v>0.16350000000000001</v>
      </c>
    </row>
    <row r="4745" spans="1:6">
      <c r="A4745" t="s">
        <v>1090</v>
      </c>
      <c r="B4745" t="s">
        <v>5830</v>
      </c>
      <c r="C4745">
        <v>1.98</v>
      </c>
      <c r="D4745">
        <v>5.4000000000000003E-3</v>
      </c>
      <c r="E4745">
        <v>3.7699999999999997E-2</v>
      </c>
      <c r="F4745">
        <v>0.16350000000000001</v>
      </c>
    </row>
    <row r="4746" spans="1:6">
      <c r="A4746" t="s">
        <v>1090</v>
      </c>
      <c r="B4746" t="s">
        <v>5831</v>
      </c>
      <c r="C4746">
        <v>1.98</v>
      </c>
      <c r="D4746">
        <v>5.4000000000000003E-3</v>
      </c>
      <c r="E4746">
        <v>3.7699999999999997E-2</v>
      </c>
      <c r="F4746">
        <v>0.16350000000000001</v>
      </c>
    </row>
    <row r="4747" spans="1:6">
      <c r="A4747" t="s">
        <v>1090</v>
      </c>
      <c r="B4747" t="s">
        <v>5832</v>
      </c>
      <c r="C4747">
        <v>1.98</v>
      </c>
      <c r="D4747">
        <v>5.4000000000000003E-3</v>
      </c>
      <c r="E4747">
        <v>3.7699999999999997E-2</v>
      </c>
      <c r="F4747">
        <v>0.16350000000000001</v>
      </c>
    </row>
    <row r="4748" spans="1:6">
      <c r="A4748" t="s">
        <v>1090</v>
      </c>
      <c r="B4748" t="s">
        <v>5833</v>
      </c>
      <c r="C4748">
        <v>1.98</v>
      </c>
      <c r="D4748">
        <v>5.4000000000000003E-3</v>
      </c>
      <c r="E4748">
        <v>3.7699999999999997E-2</v>
      </c>
      <c r="F4748">
        <v>0.16350000000000001</v>
      </c>
    </row>
    <row r="4749" spans="1:6">
      <c r="A4749" t="s">
        <v>1090</v>
      </c>
      <c r="B4749" t="s">
        <v>5834</v>
      </c>
      <c r="C4749">
        <v>1.98</v>
      </c>
      <c r="D4749">
        <v>5.4000000000000003E-3</v>
      </c>
      <c r="E4749">
        <v>3.7699999999999997E-2</v>
      </c>
      <c r="F4749">
        <v>0.16350000000000001</v>
      </c>
    </row>
    <row r="4750" spans="1:6">
      <c r="A4750" t="s">
        <v>1090</v>
      </c>
      <c r="B4750" t="s">
        <v>5835</v>
      </c>
      <c r="C4750">
        <v>1.98</v>
      </c>
      <c r="D4750">
        <v>5.4000000000000003E-3</v>
      </c>
      <c r="E4750">
        <v>3.7699999999999997E-2</v>
      </c>
      <c r="F4750">
        <v>0.16350000000000001</v>
      </c>
    </row>
    <row r="4751" spans="1:6">
      <c r="A4751" t="s">
        <v>1090</v>
      </c>
      <c r="B4751" t="s">
        <v>5836</v>
      </c>
      <c r="C4751">
        <v>1.98</v>
      </c>
      <c r="D4751">
        <v>5.4000000000000003E-3</v>
      </c>
      <c r="E4751">
        <v>3.7699999999999997E-2</v>
      </c>
      <c r="F4751">
        <v>0.16350000000000001</v>
      </c>
    </row>
    <row r="4752" spans="1:6">
      <c r="A4752" t="s">
        <v>1090</v>
      </c>
      <c r="B4752" t="s">
        <v>5837</v>
      </c>
      <c r="C4752">
        <v>1.98</v>
      </c>
      <c r="D4752">
        <v>5.4000000000000003E-3</v>
      </c>
      <c r="E4752">
        <v>3.7699999999999997E-2</v>
      </c>
      <c r="F4752">
        <v>0.16350000000000001</v>
      </c>
    </row>
    <row r="4753" spans="1:6">
      <c r="A4753" t="s">
        <v>1090</v>
      </c>
      <c r="B4753" t="s">
        <v>5838</v>
      </c>
      <c r="C4753">
        <v>1.98</v>
      </c>
      <c r="D4753">
        <v>5.4000000000000003E-3</v>
      </c>
      <c r="E4753">
        <v>3.7699999999999997E-2</v>
      </c>
      <c r="F4753">
        <v>0.16350000000000001</v>
      </c>
    </row>
    <row r="4754" spans="1:6">
      <c r="A4754" t="s">
        <v>1090</v>
      </c>
      <c r="B4754" t="s">
        <v>5839</v>
      </c>
      <c r="C4754">
        <v>1.98</v>
      </c>
      <c r="D4754">
        <v>5.4000000000000003E-3</v>
      </c>
      <c r="E4754">
        <v>3.7699999999999997E-2</v>
      </c>
      <c r="F4754">
        <v>0.16350000000000001</v>
      </c>
    </row>
    <row r="4755" spans="1:6">
      <c r="A4755" t="s">
        <v>1090</v>
      </c>
      <c r="B4755" t="s">
        <v>5840</v>
      </c>
      <c r="C4755">
        <v>1.98</v>
      </c>
      <c r="D4755">
        <v>5.4000000000000003E-3</v>
      </c>
      <c r="E4755">
        <v>3.7699999999999997E-2</v>
      </c>
      <c r="F4755">
        <v>0.16350000000000001</v>
      </c>
    </row>
    <row r="4756" spans="1:6">
      <c r="A4756" t="s">
        <v>1090</v>
      </c>
      <c r="B4756" t="s">
        <v>5841</v>
      </c>
      <c r="C4756">
        <v>1.98</v>
      </c>
      <c r="D4756">
        <v>5.4000000000000003E-3</v>
      </c>
      <c r="E4756">
        <v>3.7699999999999997E-2</v>
      </c>
      <c r="F4756">
        <v>0.16350000000000001</v>
      </c>
    </row>
    <row r="4757" spans="1:6">
      <c r="A4757" t="s">
        <v>1090</v>
      </c>
      <c r="B4757" t="s">
        <v>5842</v>
      </c>
      <c r="C4757">
        <v>1.98</v>
      </c>
      <c r="D4757">
        <v>5.4000000000000003E-3</v>
      </c>
      <c r="E4757">
        <v>3.7699999999999997E-2</v>
      </c>
      <c r="F4757">
        <v>0.16350000000000001</v>
      </c>
    </row>
    <row r="4758" spans="1:6">
      <c r="A4758" t="s">
        <v>1090</v>
      </c>
      <c r="B4758" t="s">
        <v>5843</v>
      </c>
      <c r="C4758">
        <v>1.98</v>
      </c>
      <c r="D4758">
        <v>5.4000000000000003E-3</v>
      </c>
      <c r="E4758">
        <v>3.7699999999999997E-2</v>
      </c>
      <c r="F4758">
        <v>0.16350000000000001</v>
      </c>
    </row>
    <row r="4759" spans="1:6">
      <c r="A4759" t="s">
        <v>1090</v>
      </c>
      <c r="B4759" t="s">
        <v>5844</v>
      </c>
      <c r="C4759">
        <v>1.98</v>
      </c>
      <c r="D4759">
        <v>5.4000000000000003E-3</v>
      </c>
      <c r="E4759">
        <v>3.7699999999999997E-2</v>
      </c>
      <c r="F4759">
        <v>0.16350000000000001</v>
      </c>
    </row>
    <row r="4760" spans="1:6">
      <c r="A4760" t="s">
        <v>1090</v>
      </c>
      <c r="B4760" t="s">
        <v>5845</v>
      </c>
      <c r="C4760">
        <v>1.98</v>
      </c>
      <c r="D4760">
        <v>5.4000000000000003E-3</v>
      </c>
      <c r="E4760">
        <v>3.7699999999999997E-2</v>
      </c>
      <c r="F4760">
        <v>0.16350000000000001</v>
      </c>
    </row>
    <row r="4761" spans="1:6">
      <c r="A4761" t="s">
        <v>1090</v>
      </c>
      <c r="B4761" t="s">
        <v>5846</v>
      </c>
      <c r="C4761">
        <v>1.98</v>
      </c>
      <c r="D4761">
        <v>5.4000000000000003E-3</v>
      </c>
      <c r="E4761">
        <v>3.7699999999999997E-2</v>
      </c>
      <c r="F4761">
        <v>0.16350000000000001</v>
      </c>
    </row>
    <row r="4762" spans="1:6">
      <c r="A4762" t="s">
        <v>1090</v>
      </c>
      <c r="B4762" t="s">
        <v>5847</v>
      </c>
      <c r="C4762">
        <v>1.98</v>
      </c>
      <c r="D4762">
        <v>5.4000000000000003E-3</v>
      </c>
      <c r="E4762">
        <v>3.7699999999999997E-2</v>
      </c>
      <c r="F4762">
        <v>0.16350000000000001</v>
      </c>
    </row>
    <row r="4763" spans="1:6">
      <c r="A4763" t="s">
        <v>1090</v>
      </c>
      <c r="B4763" t="s">
        <v>5848</v>
      </c>
      <c r="C4763">
        <v>1.98</v>
      </c>
      <c r="D4763">
        <v>5.4000000000000003E-3</v>
      </c>
      <c r="E4763">
        <v>3.7699999999999997E-2</v>
      </c>
      <c r="F4763">
        <v>0.16350000000000001</v>
      </c>
    </row>
    <row r="4764" spans="1:6">
      <c r="A4764" t="s">
        <v>1090</v>
      </c>
      <c r="B4764" t="s">
        <v>5849</v>
      </c>
      <c r="C4764">
        <v>1.98</v>
      </c>
      <c r="D4764">
        <v>5.4000000000000003E-3</v>
      </c>
      <c r="E4764">
        <v>3.7699999999999997E-2</v>
      </c>
      <c r="F4764">
        <v>0.16350000000000001</v>
      </c>
    </row>
    <row r="4765" spans="1:6">
      <c r="A4765" t="s">
        <v>1090</v>
      </c>
      <c r="B4765" t="s">
        <v>5850</v>
      </c>
      <c r="C4765">
        <v>1.98</v>
      </c>
      <c r="D4765">
        <v>5.4000000000000003E-3</v>
      </c>
      <c r="E4765">
        <v>3.7699999999999997E-2</v>
      </c>
      <c r="F4765">
        <v>0.16350000000000001</v>
      </c>
    </row>
    <row r="4766" spans="1:6">
      <c r="A4766" t="s">
        <v>1090</v>
      </c>
      <c r="B4766" t="s">
        <v>5851</v>
      </c>
      <c r="C4766">
        <v>1.98</v>
      </c>
      <c r="D4766">
        <v>5.4000000000000003E-3</v>
      </c>
      <c r="E4766">
        <v>3.7699999999999997E-2</v>
      </c>
      <c r="F4766">
        <v>0.16350000000000001</v>
      </c>
    </row>
    <row r="4767" spans="1:6">
      <c r="A4767" t="s">
        <v>1090</v>
      </c>
      <c r="B4767" t="s">
        <v>5852</v>
      </c>
      <c r="C4767">
        <v>1.98</v>
      </c>
      <c r="D4767">
        <v>5.4000000000000003E-3</v>
      </c>
      <c r="E4767">
        <v>3.7699999999999997E-2</v>
      </c>
      <c r="F4767">
        <v>0.16350000000000001</v>
      </c>
    </row>
    <row r="4768" spans="1:6">
      <c r="A4768" t="s">
        <v>1090</v>
      </c>
      <c r="B4768" t="s">
        <v>5853</v>
      </c>
      <c r="C4768">
        <v>1.98</v>
      </c>
      <c r="D4768">
        <v>5.4000000000000003E-3</v>
      </c>
      <c r="E4768">
        <v>3.7699999999999997E-2</v>
      </c>
      <c r="F4768">
        <v>0.16350000000000001</v>
      </c>
    </row>
    <row r="4769" spans="1:6">
      <c r="A4769" t="s">
        <v>1090</v>
      </c>
      <c r="B4769" t="s">
        <v>5854</v>
      </c>
      <c r="C4769">
        <v>1.98</v>
      </c>
      <c r="D4769">
        <v>5.4000000000000003E-3</v>
      </c>
      <c r="E4769">
        <v>3.7699999999999997E-2</v>
      </c>
      <c r="F4769">
        <v>0.16350000000000001</v>
      </c>
    </row>
    <row r="4770" spans="1:6">
      <c r="A4770" t="s">
        <v>1090</v>
      </c>
      <c r="B4770" t="s">
        <v>5855</v>
      </c>
      <c r="C4770">
        <v>1.98</v>
      </c>
      <c r="D4770">
        <v>5.4000000000000003E-3</v>
      </c>
      <c r="E4770">
        <v>3.7699999999999997E-2</v>
      </c>
      <c r="F4770">
        <v>0.16350000000000001</v>
      </c>
    </row>
    <row r="4771" spans="1:6">
      <c r="A4771" t="s">
        <v>1090</v>
      </c>
      <c r="B4771" t="s">
        <v>5856</v>
      </c>
      <c r="C4771">
        <v>1.98</v>
      </c>
      <c r="D4771">
        <v>5.4000000000000003E-3</v>
      </c>
      <c r="E4771">
        <v>3.7699999999999997E-2</v>
      </c>
      <c r="F4771">
        <v>0.16350000000000001</v>
      </c>
    </row>
    <row r="4772" spans="1:6">
      <c r="A4772" t="s">
        <v>1090</v>
      </c>
      <c r="B4772" t="s">
        <v>5857</v>
      </c>
      <c r="C4772">
        <v>1.98</v>
      </c>
      <c r="D4772">
        <v>5.4000000000000003E-3</v>
      </c>
      <c r="E4772">
        <v>3.7699999999999997E-2</v>
      </c>
      <c r="F4772">
        <v>0.16350000000000001</v>
      </c>
    </row>
    <row r="4773" spans="1:6">
      <c r="A4773" t="s">
        <v>1090</v>
      </c>
      <c r="B4773" t="s">
        <v>5858</v>
      </c>
      <c r="C4773">
        <v>1.98</v>
      </c>
      <c r="D4773">
        <v>5.4000000000000003E-3</v>
      </c>
      <c r="E4773">
        <v>3.7699999999999997E-2</v>
      </c>
      <c r="F4773">
        <v>0.16350000000000001</v>
      </c>
    </row>
    <row r="4774" spans="1:6">
      <c r="A4774" t="s">
        <v>1090</v>
      </c>
      <c r="B4774" t="s">
        <v>5859</v>
      </c>
      <c r="C4774">
        <v>1.98</v>
      </c>
      <c r="D4774">
        <v>5.4000000000000003E-3</v>
      </c>
      <c r="E4774">
        <v>3.7699999999999997E-2</v>
      </c>
      <c r="F4774">
        <v>0.16350000000000001</v>
      </c>
    </row>
    <row r="4775" spans="1:6">
      <c r="A4775" t="s">
        <v>1090</v>
      </c>
      <c r="B4775" t="s">
        <v>5860</v>
      </c>
      <c r="C4775">
        <v>1.98</v>
      </c>
      <c r="D4775">
        <v>5.4000000000000003E-3</v>
      </c>
      <c r="E4775">
        <v>3.7699999999999997E-2</v>
      </c>
      <c r="F4775">
        <v>0.16350000000000001</v>
      </c>
    </row>
    <row r="4776" spans="1:6">
      <c r="A4776" t="s">
        <v>1090</v>
      </c>
      <c r="B4776" t="s">
        <v>5861</v>
      </c>
      <c r="C4776">
        <v>1.98</v>
      </c>
      <c r="D4776">
        <v>5.4000000000000003E-3</v>
      </c>
      <c r="E4776">
        <v>3.7699999999999997E-2</v>
      </c>
      <c r="F4776">
        <v>0.16350000000000001</v>
      </c>
    </row>
    <row r="4777" spans="1:6">
      <c r="A4777" t="s">
        <v>1090</v>
      </c>
      <c r="B4777" t="s">
        <v>5862</v>
      </c>
      <c r="C4777">
        <v>1.98</v>
      </c>
      <c r="D4777">
        <v>5.4000000000000003E-3</v>
      </c>
      <c r="E4777">
        <v>3.7699999999999997E-2</v>
      </c>
      <c r="F4777">
        <v>0.16350000000000001</v>
      </c>
    </row>
    <row r="4778" spans="1:6">
      <c r="A4778" t="s">
        <v>1090</v>
      </c>
      <c r="B4778" t="s">
        <v>5863</v>
      </c>
      <c r="C4778">
        <v>1.98</v>
      </c>
      <c r="D4778">
        <v>5.4000000000000003E-3</v>
      </c>
      <c r="E4778">
        <v>3.7699999999999997E-2</v>
      </c>
      <c r="F4778">
        <v>0.16350000000000001</v>
      </c>
    </row>
    <row r="4779" spans="1:6">
      <c r="A4779" t="s">
        <v>1090</v>
      </c>
      <c r="B4779" t="s">
        <v>5864</v>
      </c>
      <c r="C4779">
        <v>1.98</v>
      </c>
      <c r="D4779">
        <v>5.4000000000000003E-3</v>
      </c>
      <c r="E4779">
        <v>3.7699999999999997E-2</v>
      </c>
      <c r="F4779">
        <v>0.16350000000000001</v>
      </c>
    </row>
    <row r="4780" spans="1:6">
      <c r="A4780" t="s">
        <v>1090</v>
      </c>
      <c r="B4780" t="s">
        <v>5865</v>
      </c>
      <c r="C4780">
        <v>1.98</v>
      </c>
      <c r="D4780">
        <v>5.4000000000000003E-3</v>
      </c>
      <c r="E4780">
        <v>3.7699999999999997E-2</v>
      </c>
      <c r="F4780">
        <v>0.16350000000000001</v>
      </c>
    </row>
    <row r="4781" spans="1:6">
      <c r="A4781" t="s">
        <v>1090</v>
      </c>
      <c r="B4781" t="s">
        <v>5866</v>
      </c>
      <c r="C4781">
        <v>1.98</v>
      </c>
      <c r="D4781">
        <v>5.4000000000000003E-3</v>
      </c>
      <c r="E4781">
        <v>3.7699999999999997E-2</v>
      </c>
      <c r="F4781">
        <v>0.16350000000000001</v>
      </c>
    </row>
    <row r="4782" spans="1:6">
      <c r="A4782" t="s">
        <v>1090</v>
      </c>
      <c r="B4782" t="s">
        <v>5867</v>
      </c>
      <c r="C4782">
        <v>1.98</v>
      </c>
      <c r="D4782">
        <v>5.4000000000000003E-3</v>
      </c>
      <c r="E4782">
        <v>3.7699999999999997E-2</v>
      </c>
      <c r="F4782">
        <v>0.16350000000000001</v>
      </c>
    </row>
    <row r="4783" spans="1:6">
      <c r="A4783" t="s">
        <v>1090</v>
      </c>
      <c r="B4783" t="s">
        <v>5868</v>
      </c>
      <c r="C4783">
        <v>1.98</v>
      </c>
      <c r="D4783">
        <v>5.4000000000000003E-3</v>
      </c>
      <c r="E4783">
        <v>3.7699999999999997E-2</v>
      </c>
      <c r="F4783">
        <v>0.16350000000000001</v>
      </c>
    </row>
    <row r="4784" spans="1:6">
      <c r="A4784" t="s">
        <v>1090</v>
      </c>
      <c r="B4784" t="s">
        <v>5869</v>
      </c>
      <c r="C4784">
        <v>1.98</v>
      </c>
      <c r="D4784">
        <v>5.4000000000000003E-3</v>
      </c>
      <c r="E4784">
        <v>3.7699999999999997E-2</v>
      </c>
      <c r="F4784">
        <v>0.16350000000000001</v>
      </c>
    </row>
    <row r="4785" spans="1:6">
      <c r="A4785" t="s">
        <v>1090</v>
      </c>
      <c r="B4785" t="s">
        <v>5870</v>
      </c>
      <c r="C4785">
        <v>1.98</v>
      </c>
      <c r="D4785">
        <v>5.4000000000000003E-3</v>
      </c>
      <c r="E4785">
        <v>3.7699999999999997E-2</v>
      </c>
      <c r="F4785">
        <v>0.16350000000000001</v>
      </c>
    </row>
    <row r="4786" spans="1:6">
      <c r="A4786" t="s">
        <v>1090</v>
      </c>
      <c r="B4786" t="s">
        <v>5871</v>
      </c>
      <c r="C4786">
        <v>1.98</v>
      </c>
      <c r="D4786">
        <v>5.4000000000000003E-3</v>
      </c>
      <c r="E4786">
        <v>3.7699999999999997E-2</v>
      </c>
      <c r="F4786">
        <v>0.16350000000000001</v>
      </c>
    </row>
    <row r="4787" spans="1:6">
      <c r="A4787" t="s">
        <v>1090</v>
      </c>
      <c r="B4787" t="s">
        <v>5872</v>
      </c>
      <c r="C4787">
        <v>1.98</v>
      </c>
      <c r="D4787">
        <v>5.4000000000000003E-3</v>
      </c>
      <c r="E4787">
        <v>3.7699999999999997E-2</v>
      </c>
      <c r="F4787">
        <v>0.16350000000000001</v>
      </c>
    </row>
    <row r="4788" spans="1:6">
      <c r="A4788" t="s">
        <v>1090</v>
      </c>
      <c r="B4788" t="s">
        <v>5873</v>
      </c>
      <c r="C4788">
        <v>1.98</v>
      </c>
      <c r="D4788">
        <v>5.4000000000000003E-3</v>
      </c>
      <c r="E4788">
        <v>3.7699999999999997E-2</v>
      </c>
      <c r="F4788">
        <v>0.16350000000000001</v>
      </c>
    </row>
    <row r="4789" spans="1:6">
      <c r="A4789" t="s">
        <v>1090</v>
      </c>
      <c r="B4789" t="s">
        <v>5874</v>
      </c>
      <c r="C4789">
        <v>1.98</v>
      </c>
      <c r="D4789">
        <v>5.4000000000000003E-3</v>
      </c>
      <c r="E4789">
        <v>3.7699999999999997E-2</v>
      </c>
      <c r="F4789">
        <v>0.16350000000000001</v>
      </c>
    </row>
    <row r="4790" spans="1:6">
      <c r="A4790" t="s">
        <v>1090</v>
      </c>
      <c r="B4790" t="s">
        <v>5875</v>
      </c>
      <c r="C4790">
        <v>1.98</v>
      </c>
      <c r="D4790">
        <v>5.4000000000000003E-3</v>
      </c>
      <c r="E4790">
        <v>3.7699999999999997E-2</v>
      </c>
      <c r="F4790">
        <v>0.16350000000000001</v>
      </c>
    </row>
    <row r="4791" spans="1:6">
      <c r="A4791" t="s">
        <v>1090</v>
      </c>
      <c r="B4791" t="s">
        <v>5876</v>
      </c>
      <c r="C4791">
        <v>1.98</v>
      </c>
      <c r="D4791">
        <v>5.4000000000000003E-3</v>
      </c>
      <c r="E4791">
        <v>3.7699999999999997E-2</v>
      </c>
      <c r="F4791">
        <v>0.16350000000000001</v>
      </c>
    </row>
    <row r="4792" spans="1:6">
      <c r="A4792" t="s">
        <v>1090</v>
      </c>
      <c r="B4792" t="s">
        <v>5877</v>
      </c>
      <c r="C4792">
        <v>1.98</v>
      </c>
      <c r="D4792">
        <v>5.4000000000000003E-3</v>
      </c>
      <c r="E4792">
        <v>3.7699999999999997E-2</v>
      </c>
      <c r="F4792">
        <v>0.16350000000000001</v>
      </c>
    </row>
    <row r="4793" spans="1:6">
      <c r="A4793" t="s">
        <v>1090</v>
      </c>
      <c r="B4793" t="s">
        <v>5878</v>
      </c>
      <c r="C4793">
        <v>1.98</v>
      </c>
      <c r="D4793">
        <v>5.4000000000000003E-3</v>
      </c>
      <c r="E4793">
        <v>3.7699999999999997E-2</v>
      </c>
      <c r="F4793">
        <v>0.16350000000000001</v>
      </c>
    </row>
    <row r="4794" spans="1:6">
      <c r="A4794" t="s">
        <v>1090</v>
      </c>
      <c r="B4794" t="s">
        <v>5879</v>
      </c>
      <c r="C4794">
        <v>1.98</v>
      </c>
      <c r="D4794">
        <v>5.4000000000000003E-3</v>
      </c>
      <c r="E4794">
        <v>3.7699999999999997E-2</v>
      </c>
      <c r="F4794">
        <v>0.16350000000000001</v>
      </c>
    </row>
    <row r="4795" spans="1:6">
      <c r="A4795" t="s">
        <v>1090</v>
      </c>
      <c r="B4795" t="s">
        <v>5880</v>
      </c>
      <c r="C4795">
        <v>1.98</v>
      </c>
      <c r="D4795">
        <v>5.4000000000000003E-3</v>
      </c>
      <c r="E4795">
        <v>3.7699999999999997E-2</v>
      </c>
      <c r="F4795">
        <v>0.16350000000000001</v>
      </c>
    </row>
    <row r="4796" spans="1:6">
      <c r="A4796" t="s">
        <v>1090</v>
      </c>
      <c r="B4796" t="s">
        <v>5881</v>
      </c>
      <c r="C4796">
        <v>1.98</v>
      </c>
      <c r="D4796">
        <v>5.4000000000000003E-3</v>
      </c>
      <c r="E4796">
        <v>3.7699999999999997E-2</v>
      </c>
      <c r="F4796">
        <v>0.16350000000000001</v>
      </c>
    </row>
    <row r="4797" spans="1:6">
      <c r="A4797" t="s">
        <v>1090</v>
      </c>
      <c r="B4797" t="s">
        <v>5882</v>
      </c>
      <c r="C4797">
        <v>1.98</v>
      </c>
      <c r="D4797">
        <v>5.4000000000000003E-3</v>
      </c>
      <c r="E4797">
        <v>3.7699999999999997E-2</v>
      </c>
      <c r="F4797">
        <v>0.16350000000000001</v>
      </c>
    </row>
    <row r="4798" spans="1:6">
      <c r="A4798" t="s">
        <v>1090</v>
      </c>
      <c r="B4798" t="s">
        <v>5883</v>
      </c>
      <c r="C4798">
        <v>1.98</v>
      </c>
      <c r="D4798">
        <v>5.4000000000000003E-3</v>
      </c>
      <c r="E4798">
        <v>3.7699999999999997E-2</v>
      </c>
      <c r="F4798">
        <v>0.16350000000000001</v>
      </c>
    </row>
    <row r="4799" spans="1:6">
      <c r="A4799" t="s">
        <v>1090</v>
      </c>
      <c r="B4799" t="s">
        <v>5884</v>
      </c>
      <c r="C4799">
        <v>1.98</v>
      </c>
      <c r="D4799">
        <v>5.4000000000000003E-3</v>
      </c>
      <c r="E4799">
        <v>3.7699999999999997E-2</v>
      </c>
      <c r="F4799">
        <v>0.16350000000000001</v>
      </c>
    </row>
    <row r="4800" spans="1:6">
      <c r="A4800" t="s">
        <v>1090</v>
      </c>
      <c r="B4800" t="s">
        <v>5885</v>
      </c>
      <c r="C4800">
        <v>1.98</v>
      </c>
      <c r="D4800">
        <v>5.4000000000000003E-3</v>
      </c>
      <c r="E4800">
        <v>3.7699999999999997E-2</v>
      </c>
      <c r="F4800">
        <v>0.16350000000000001</v>
      </c>
    </row>
    <row r="4801" spans="1:6">
      <c r="A4801" t="s">
        <v>1090</v>
      </c>
      <c r="B4801" t="s">
        <v>5886</v>
      </c>
      <c r="C4801">
        <v>1.98</v>
      </c>
      <c r="D4801">
        <v>5.4000000000000003E-3</v>
      </c>
      <c r="E4801">
        <v>3.7699999999999997E-2</v>
      </c>
      <c r="F4801">
        <v>0.16350000000000001</v>
      </c>
    </row>
    <row r="4802" spans="1:6">
      <c r="A4802" t="s">
        <v>1090</v>
      </c>
      <c r="B4802" t="s">
        <v>5887</v>
      </c>
      <c r="C4802">
        <v>1.98</v>
      </c>
      <c r="D4802">
        <v>5.4000000000000003E-3</v>
      </c>
      <c r="E4802">
        <v>3.7699999999999997E-2</v>
      </c>
      <c r="F4802">
        <v>0.16350000000000001</v>
      </c>
    </row>
    <row r="4803" spans="1:6">
      <c r="A4803" t="s">
        <v>1090</v>
      </c>
      <c r="B4803" t="s">
        <v>5888</v>
      </c>
      <c r="C4803">
        <v>1.98</v>
      </c>
      <c r="D4803">
        <v>5.4000000000000003E-3</v>
      </c>
      <c r="E4803">
        <v>3.7699999999999997E-2</v>
      </c>
      <c r="F4803">
        <v>0.16350000000000001</v>
      </c>
    </row>
    <row r="4804" spans="1:6">
      <c r="A4804" t="s">
        <v>1090</v>
      </c>
      <c r="B4804" t="s">
        <v>5889</v>
      </c>
      <c r="C4804">
        <v>1.98</v>
      </c>
      <c r="D4804">
        <v>5.4000000000000003E-3</v>
      </c>
      <c r="E4804">
        <v>3.7699999999999997E-2</v>
      </c>
      <c r="F4804">
        <v>0.16350000000000001</v>
      </c>
    </row>
    <row r="4805" spans="1:6">
      <c r="A4805" t="s">
        <v>1090</v>
      </c>
      <c r="B4805" t="s">
        <v>5890</v>
      </c>
      <c r="C4805">
        <v>1.98</v>
      </c>
      <c r="D4805">
        <v>5.4000000000000003E-3</v>
      </c>
      <c r="E4805">
        <v>3.7699999999999997E-2</v>
      </c>
      <c r="F4805">
        <v>0.16350000000000001</v>
      </c>
    </row>
    <row r="4806" spans="1:6">
      <c r="A4806" t="s">
        <v>1090</v>
      </c>
      <c r="B4806" t="s">
        <v>5891</v>
      </c>
      <c r="C4806">
        <v>1.98</v>
      </c>
      <c r="D4806">
        <v>5.4000000000000003E-3</v>
      </c>
      <c r="E4806">
        <v>3.7699999999999997E-2</v>
      </c>
      <c r="F4806">
        <v>0.16350000000000001</v>
      </c>
    </row>
    <row r="4807" spans="1:6">
      <c r="A4807" t="s">
        <v>1090</v>
      </c>
      <c r="B4807" t="s">
        <v>5892</v>
      </c>
      <c r="C4807">
        <v>1.98</v>
      </c>
      <c r="D4807">
        <v>5.4000000000000003E-3</v>
      </c>
      <c r="E4807">
        <v>3.7699999999999997E-2</v>
      </c>
      <c r="F4807">
        <v>0.16350000000000001</v>
      </c>
    </row>
    <row r="4808" spans="1:6">
      <c r="A4808" t="s">
        <v>1090</v>
      </c>
      <c r="B4808" t="s">
        <v>5893</v>
      </c>
      <c r="C4808">
        <v>1.98</v>
      </c>
      <c r="D4808">
        <v>5.4000000000000003E-3</v>
      </c>
      <c r="E4808">
        <v>3.7699999999999997E-2</v>
      </c>
      <c r="F4808">
        <v>0.16350000000000001</v>
      </c>
    </row>
    <row r="4809" spans="1:6">
      <c r="A4809" t="s">
        <v>1090</v>
      </c>
      <c r="B4809" t="s">
        <v>5894</v>
      </c>
      <c r="C4809">
        <v>1.98</v>
      </c>
      <c r="D4809">
        <v>5.4000000000000003E-3</v>
      </c>
      <c r="E4809">
        <v>3.7699999999999997E-2</v>
      </c>
      <c r="F4809">
        <v>0.16350000000000001</v>
      </c>
    </row>
    <row r="4810" spans="1:6">
      <c r="A4810" t="s">
        <v>1090</v>
      </c>
      <c r="B4810" t="s">
        <v>5895</v>
      </c>
      <c r="C4810">
        <v>1.98</v>
      </c>
      <c r="D4810">
        <v>5.4000000000000003E-3</v>
      </c>
      <c r="E4810">
        <v>3.7699999999999997E-2</v>
      </c>
      <c r="F4810">
        <v>0.16350000000000001</v>
      </c>
    </row>
    <row r="4811" spans="1:6">
      <c r="A4811" t="s">
        <v>1090</v>
      </c>
      <c r="B4811" t="s">
        <v>5896</v>
      </c>
      <c r="C4811">
        <v>1.98</v>
      </c>
      <c r="D4811">
        <v>5.4000000000000003E-3</v>
      </c>
      <c r="E4811">
        <v>3.7699999999999997E-2</v>
      </c>
      <c r="F4811">
        <v>0.16350000000000001</v>
      </c>
    </row>
    <row r="4812" spans="1:6">
      <c r="A4812" t="s">
        <v>1090</v>
      </c>
      <c r="B4812" t="s">
        <v>5897</v>
      </c>
      <c r="C4812">
        <v>1.98</v>
      </c>
      <c r="D4812">
        <v>5.4000000000000003E-3</v>
      </c>
      <c r="E4812">
        <v>3.7699999999999997E-2</v>
      </c>
      <c r="F4812">
        <v>0.16350000000000001</v>
      </c>
    </row>
    <row r="4813" spans="1:6">
      <c r="A4813" t="s">
        <v>1090</v>
      </c>
      <c r="B4813" t="s">
        <v>5898</v>
      </c>
      <c r="C4813">
        <v>1.98</v>
      </c>
      <c r="D4813">
        <v>5.4000000000000003E-3</v>
      </c>
      <c r="E4813">
        <v>3.7699999999999997E-2</v>
      </c>
      <c r="F4813">
        <v>0.16350000000000001</v>
      </c>
    </row>
    <row r="4814" spans="1:6">
      <c r="A4814" t="s">
        <v>1090</v>
      </c>
      <c r="B4814" t="s">
        <v>5899</v>
      </c>
      <c r="C4814">
        <v>1.98</v>
      </c>
      <c r="D4814">
        <v>5.4000000000000003E-3</v>
      </c>
      <c r="E4814">
        <v>3.7699999999999997E-2</v>
      </c>
      <c r="F4814">
        <v>0.16350000000000001</v>
      </c>
    </row>
    <row r="4815" spans="1:6">
      <c r="A4815" t="s">
        <v>1090</v>
      </c>
      <c r="B4815" t="s">
        <v>5900</v>
      </c>
      <c r="C4815">
        <v>1.98</v>
      </c>
      <c r="D4815">
        <v>5.4000000000000003E-3</v>
      </c>
      <c r="E4815">
        <v>3.7699999999999997E-2</v>
      </c>
      <c r="F4815">
        <v>0.16350000000000001</v>
      </c>
    </row>
    <row r="4816" spans="1:6">
      <c r="A4816" t="s">
        <v>1090</v>
      </c>
      <c r="B4816" t="s">
        <v>5901</v>
      </c>
      <c r="C4816">
        <v>1.98</v>
      </c>
      <c r="D4816">
        <v>5.4000000000000003E-3</v>
      </c>
      <c r="E4816">
        <v>3.7699999999999997E-2</v>
      </c>
      <c r="F4816">
        <v>0.16350000000000001</v>
      </c>
    </row>
    <row r="4817" spans="1:6">
      <c r="A4817" t="s">
        <v>1090</v>
      </c>
      <c r="B4817" t="s">
        <v>5902</v>
      </c>
      <c r="C4817">
        <v>1.98</v>
      </c>
      <c r="D4817">
        <v>5.4000000000000003E-3</v>
      </c>
      <c r="E4817">
        <v>3.7699999999999997E-2</v>
      </c>
      <c r="F4817">
        <v>0.16350000000000001</v>
      </c>
    </row>
    <row r="4818" spans="1:6">
      <c r="A4818" t="s">
        <v>1090</v>
      </c>
      <c r="B4818" t="s">
        <v>5903</v>
      </c>
      <c r="C4818">
        <v>1.98</v>
      </c>
      <c r="D4818">
        <v>5.4000000000000003E-3</v>
      </c>
      <c r="E4818">
        <v>3.7699999999999997E-2</v>
      </c>
      <c r="F4818">
        <v>0.16350000000000001</v>
      </c>
    </row>
    <row r="4819" spans="1:6">
      <c r="A4819" t="s">
        <v>1090</v>
      </c>
      <c r="B4819" t="s">
        <v>5904</v>
      </c>
      <c r="C4819">
        <v>1.98</v>
      </c>
      <c r="D4819">
        <v>5.4000000000000003E-3</v>
      </c>
      <c r="E4819">
        <v>3.7699999999999997E-2</v>
      </c>
      <c r="F4819">
        <v>0.16350000000000001</v>
      </c>
    </row>
    <row r="4820" spans="1:6">
      <c r="A4820" t="s">
        <v>1090</v>
      </c>
      <c r="B4820" t="s">
        <v>5905</v>
      </c>
      <c r="C4820">
        <v>1.98</v>
      </c>
      <c r="D4820">
        <v>5.4000000000000003E-3</v>
      </c>
      <c r="E4820">
        <v>3.7699999999999997E-2</v>
      </c>
      <c r="F4820">
        <v>0.16350000000000001</v>
      </c>
    </row>
    <row r="4821" spans="1:6">
      <c r="A4821" t="s">
        <v>1090</v>
      </c>
      <c r="B4821" t="s">
        <v>5906</v>
      </c>
      <c r="C4821">
        <v>1.98</v>
      </c>
      <c r="D4821">
        <v>5.4000000000000003E-3</v>
      </c>
      <c r="E4821">
        <v>3.7699999999999997E-2</v>
      </c>
      <c r="F4821">
        <v>0.16350000000000001</v>
      </c>
    </row>
    <row r="4822" spans="1:6">
      <c r="A4822" t="s">
        <v>1090</v>
      </c>
      <c r="B4822" t="s">
        <v>5907</v>
      </c>
      <c r="C4822">
        <v>1.98</v>
      </c>
      <c r="D4822">
        <v>5.4000000000000003E-3</v>
      </c>
      <c r="E4822">
        <v>3.7699999999999997E-2</v>
      </c>
      <c r="F4822">
        <v>0.16350000000000001</v>
      </c>
    </row>
    <row r="4823" spans="1:6">
      <c r="A4823" t="s">
        <v>1090</v>
      </c>
      <c r="B4823" t="s">
        <v>5908</v>
      </c>
      <c r="C4823">
        <v>1.98</v>
      </c>
      <c r="D4823">
        <v>5.4000000000000003E-3</v>
      </c>
      <c r="E4823">
        <v>3.7699999999999997E-2</v>
      </c>
      <c r="F4823">
        <v>0.16350000000000001</v>
      </c>
    </row>
    <row r="4824" spans="1:6">
      <c r="A4824" t="s">
        <v>1090</v>
      </c>
      <c r="B4824" t="s">
        <v>5909</v>
      </c>
      <c r="C4824">
        <v>1.98</v>
      </c>
      <c r="D4824">
        <v>5.4000000000000003E-3</v>
      </c>
      <c r="E4824">
        <v>3.7699999999999997E-2</v>
      </c>
      <c r="F4824">
        <v>0.16350000000000001</v>
      </c>
    </row>
    <row r="4825" spans="1:6">
      <c r="A4825" t="s">
        <v>1090</v>
      </c>
      <c r="B4825" t="s">
        <v>5910</v>
      </c>
      <c r="C4825">
        <v>1.98</v>
      </c>
      <c r="D4825">
        <v>5.4000000000000003E-3</v>
      </c>
      <c r="E4825">
        <v>3.7699999999999997E-2</v>
      </c>
      <c r="F4825">
        <v>0.16350000000000001</v>
      </c>
    </row>
    <row r="4826" spans="1:6">
      <c r="A4826" t="s">
        <v>1090</v>
      </c>
      <c r="B4826" t="s">
        <v>5911</v>
      </c>
      <c r="C4826">
        <v>1.98</v>
      </c>
      <c r="D4826">
        <v>5.4000000000000003E-3</v>
      </c>
      <c r="E4826">
        <v>3.7699999999999997E-2</v>
      </c>
      <c r="F4826">
        <v>0.16350000000000001</v>
      </c>
    </row>
    <row r="4827" spans="1:6">
      <c r="A4827" t="s">
        <v>1090</v>
      </c>
      <c r="B4827" t="s">
        <v>5912</v>
      </c>
      <c r="C4827">
        <v>1.98</v>
      </c>
      <c r="D4827">
        <v>5.4000000000000003E-3</v>
      </c>
      <c r="E4827">
        <v>3.7699999999999997E-2</v>
      </c>
      <c r="F4827">
        <v>0.16350000000000001</v>
      </c>
    </row>
    <row r="4828" spans="1:6">
      <c r="A4828" t="s">
        <v>1090</v>
      </c>
      <c r="B4828" t="s">
        <v>5913</v>
      </c>
      <c r="C4828">
        <v>1.98</v>
      </c>
      <c r="D4828">
        <v>5.4000000000000003E-3</v>
      </c>
      <c r="E4828">
        <v>3.7699999999999997E-2</v>
      </c>
      <c r="F4828">
        <v>0.16350000000000001</v>
      </c>
    </row>
    <row r="4829" spans="1:6">
      <c r="A4829" t="s">
        <v>1090</v>
      </c>
      <c r="B4829" t="s">
        <v>5914</v>
      </c>
      <c r="C4829">
        <v>1.98</v>
      </c>
      <c r="D4829">
        <v>5.4000000000000003E-3</v>
      </c>
      <c r="E4829">
        <v>3.7699999999999997E-2</v>
      </c>
      <c r="F4829">
        <v>0.16350000000000001</v>
      </c>
    </row>
    <row r="4830" spans="1:6">
      <c r="A4830" t="s">
        <v>1090</v>
      </c>
      <c r="B4830" t="s">
        <v>5915</v>
      </c>
      <c r="C4830">
        <v>1.98</v>
      </c>
      <c r="D4830">
        <v>5.4000000000000003E-3</v>
      </c>
      <c r="E4830">
        <v>3.7699999999999997E-2</v>
      </c>
      <c r="F4830">
        <v>0.16350000000000001</v>
      </c>
    </row>
    <row r="4831" spans="1:6">
      <c r="A4831" t="s">
        <v>1090</v>
      </c>
      <c r="B4831" t="s">
        <v>5916</v>
      </c>
      <c r="C4831">
        <v>1.98</v>
      </c>
      <c r="D4831">
        <v>5.4000000000000003E-3</v>
      </c>
      <c r="E4831">
        <v>3.7699999999999997E-2</v>
      </c>
      <c r="F4831">
        <v>0.16350000000000001</v>
      </c>
    </row>
    <row r="4832" spans="1:6">
      <c r="A4832" t="s">
        <v>1090</v>
      </c>
      <c r="B4832" t="s">
        <v>5917</v>
      </c>
      <c r="C4832">
        <v>1.98</v>
      </c>
      <c r="D4832">
        <v>5.4000000000000003E-3</v>
      </c>
      <c r="E4832">
        <v>3.7699999999999997E-2</v>
      </c>
      <c r="F4832">
        <v>0.16350000000000001</v>
      </c>
    </row>
    <row r="4833" spans="1:6">
      <c r="A4833" t="s">
        <v>1090</v>
      </c>
      <c r="B4833" t="s">
        <v>5918</v>
      </c>
      <c r="C4833">
        <v>1.98</v>
      </c>
      <c r="D4833">
        <v>5.4000000000000003E-3</v>
      </c>
      <c r="E4833">
        <v>3.7699999999999997E-2</v>
      </c>
      <c r="F4833">
        <v>0.16350000000000001</v>
      </c>
    </row>
    <row r="4834" spans="1:6">
      <c r="A4834" t="s">
        <v>1090</v>
      </c>
      <c r="B4834" t="s">
        <v>5919</v>
      </c>
      <c r="C4834">
        <v>1.98</v>
      </c>
      <c r="D4834">
        <v>5.4000000000000003E-3</v>
      </c>
      <c r="E4834">
        <v>3.7699999999999997E-2</v>
      </c>
      <c r="F4834">
        <v>0.16350000000000001</v>
      </c>
    </row>
    <row r="4835" spans="1:6">
      <c r="A4835" t="s">
        <v>1090</v>
      </c>
      <c r="B4835" t="s">
        <v>5920</v>
      </c>
      <c r="C4835">
        <v>1.98</v>
      </c>
      <c r="D4835">
        <v>5.4000000000000003E-3</v>
      </c>
      <c r="E4835">
        <v>3.7699999999999997E-2</v>
      </c>
      <c r="F4835">
        <v>0.16350000000000001</v>
      </c>
    </row>
    <row r="4836" spans="1:6">
      <c r="A4836" t="s">
        <v>1090</v>
      </c>
      <c r="B4836" t="s">
        <v>5921</v>
      </c>
      <c r="C4836">
        <v>1.98</v>
      </c>
      <c r="D4836">
        <v>5.4000000000000003E-3</v>
      </c>
      <c r="E4836">
        <v>3.7699999999999997E-2</v>
      </c>
      <c r="F4836">
        <v>0.16350000000000001</v>
      </c>
    </row>
    <row r="4837" spans="1:6">
      <c r="A4837" t="s">
        <v>1090</v>
      </c>
      <c r="B4837" t="s">
        <v>5922</v>
      </c>
      <c r="C4837">
        <v>1.98</v>
      </c>
      <c r="D4837">
        <v>5.4000000000000003E-3</v>
      </c>
      <c r="E4837">
        <v>3.7699999999999997E-2</v>
      </c>
      <c r="F4837">
        <v>0.16350000000000001</v>
      </c>
    </row>
    <row r="4838" spans="1:6">
      <c r="A4838" t="s">
        <v>1090</v>
      </c>
      <c r="B4838" t="s">
        <v>5923</v>
      </c>
      <c r="C4838">
        <v>1.98</v>
      </c>
      <c r="D4838">
        <v>5.4000000000000003E-3</v>
      </c>
      <c r="E4838">
        <v>3.7699999999999997E-2</v>
      </c>
      <c r="F4838">
        <v>0.16350000000000001</v>
      </c>
    </row>
    <row r="4839" spans="1:6">
      <c r="A4839" t="s">
        <v>1090</v>
      </c>
      <c r="B4839" t="s">
        <v>5924</v>
      </c>
      <c r="C4839">
        <v>1.98</v>
      </c>
      <c r="D4839">
        <v>5.4000000000000003E-3</v>
      </c>
      <c r="E4839">
        <v>3.7699999999999997E-2</v>
      </c>
      <c r="F4839">
        <v>0.16350000000000001</v>
      </c>
    </row>
    <row r="4840" spans="1:6">
      <c r="A4840" t="s">
        <v>1090</v>
      </c>
      <c r="B4840" t="s">
        <v>5925</v>
      </c>
      <c r="C4840">
        <v>1.98</v>
      </c>
      <c r="D4840">
        <v>5.4000000000000003E-3</v>
      </c>
      <c r="E4840">
        <v>3.7699999999999997E-2</v>
      </c>
      <c r="F4840">
        <v>0.16350000000000001</v>
      </c>
    </row>
    <row r="4841" spans="1:6">
      <c r="A4841" t="s">
        <v>1090</v>
      </c>
      <c r="B4841" t="s">
        <v>5926</v>
      </c>
      <c r="C4841">
        <v>1.98</v>
      </c>
      <c r="D4841">
        <v>5.4000000000000003E-3</v>
      </c>
      <c r="E4841">
        <v>3.7699999999999997E-2</v>
      </c>
      <c r="F4841">
        <v>0.16350000000000001</v>
      </c>
    </row>
    <row r="4842" spans="1:6">
      <c r="A4842" t="s">
        <v>1090</v>
      </c>
      <c r="B4842" t="s">
        <v>5927</v>
      </c>
      <c r="C4842">
        <v>1.98</v>
      </c>
      <c r="D4842">
        <v>5.4000000000000003E-3</v>
      </c>
      <c r="E4842">
        <v>3.7699999999999997E-2</v>
      </c>
      <c r="F4842">
        <v>0.16350000000000001</v>
      </c>
    </row>
    <row r="4843" spans="1:6">
      <c r="A4843" t="s">
        <v>1090</v>
      </c>
      <c r="B4843" t="s">
        <v>5928</v>
      </c>
      <c r="C4843">
        <v>1.98</v>
      </c>
      <c r="D4843">
        <v>5.4000000000000003E-3</v>
      </c>
      <c r="E4843">
        <v>3.7699999999999997E-2</v>
      </c>
      <c r="F4843">
        <v>0.16350000000000001</v>
      </c>
    </row>
    <row r="4844" spans="1:6">
      <c r="A4844" t="s">
        <v>1090</v>
      </c>
      <c r="B4844" t="s">
        <v>5929</v>
      </c>
      <c r="C4844">
        <v>1.98</v>
      </c>
      <c r="D4844">
        <v>5.4000000000000003E-3</v>
      </c>
      <c r="E4844">
        <v>3.7699999999999997E-2</v>
      </c>
      <c r="F4844">
        <v>0.16350000000000001</v>
      </c>
    </row>
    <row r="4845" spans="1:6">
      <c r="A4845" t="s">
        <v>1090</v>
      </c>
      <c r="B4845" t="s">
        <v>5930</v>
      </c>
      <c r="C4845">
        <v>1.98</v>
      </c>
      <c r="D4845">
        <v>5.4000000000000003E-3</v>
      </c>
      <c r="E4845">
        <v>3.7699999999999997E-2</v>
      </c>
      <c r="F4845">
        <v>0.16350000000000001</v>
      </c>
    </row>
    <row r="4846" spans="1:6">
      <c r="A4846" t="s">
        <v>1090</v>
      </c>
      <c r="B4846" t="s">
        <v>5931</v>
      </c>
      <c r="C4846">
        <v>1.98</v>
      </c>
      <c r="D4846">
        <v>5.4000000000000003E-3</v>
      </c>
      <c r="E4846">
        <v>3.7699999999999997E-2</v>
      </c>
      <c r="F4846">
        <v>0.16350000000000001</v>
      </c>
    </row>
    <row r="4847" spans="1:6">
      <c r="A4847" t="s">
        <v>1090</v>
      </c>
      <c r="B4847" t="s">
        <v>5932</v>
      </c>
      <c r="C4847">
        <v>1.98</v>
      </c>
      <c r="D4847">
        <v>5.4000000000000003E-3</v>
      </c>
      <c r="E4847">
        <v>3.7699999999999997E-2</v>
      </c>
      <c r="F4847">
        <v>0.16350000000000001</v>
      </c>
    </row>
    <row r="4848" spans="1:6">
      <c r="A4848" t="s">
        <v>1090</v>
      </c>
      <c r="B4848" t="s">
        <v>5933</v>
      </c>
      <c r="C4848">
        <v>1.98</v>
      </c>
      <c r="D4848">
        <v>5.4000000000000003E-3</v>
      </c>
      <c r="E4848">
        <v>3.7699999999999997E-2</v>
      </c>
      <c r="F4848">
        <v>0.16350000000000001</v>
      </c>
    </row>
    <row r="4849" spans="1:6">
      <c r="A4849" t="s">
        <v>1090</v>
      </c>
      <c r="B4849" t="s">
        <v>5934</v>
      </c>
      <c r="C4849">
        <v>1.98</v>
      </c>
      <c r="D4849">
        <v>5.4000000000000003E-3</v>
      </c>
      <c r="E4849">
        <v>3.7699999999999997E-2</v>
      </c>
      <c r="F4849">
        <v>0.16350000000000001</v>
      </c>
    </row>
    <row r="4850" spans="1:6">
      <c r="A4850" t="s">
        <v>1090</v>
      </c>
      <c r="B4850" t="s">
        <v>5935</v>
      </c>
      <c r="C4850">
        <v>1.98</v>
      </c>
      <c r="D4850">
        <v>5.4000000000000003E-3</v>
      </c>
      <c r="E4850">
        <v>3.7699999999999997E-2</v>
      </c>
      <c r="F4850">
        <v>0.16350000000000001</v>
      </c>
    </row>
    <row r="4851" spans="1:6">
      <c r="A4851" t="s">
        <v>1090</v>
      </c>
      <c r="B4851" t="s">
        <v>5936</v>
      </c>
      <c r="C4851">
        <v>1.98</v>
      </c>
      <c r="D4851">
        <v>5.4000000000000003E-3</v>
      </c>
      <c r="E4851">
        <v>3.7699999999999997E-2</v>
      </c>
      <c r="F4851">
        <v>0.16350000000000001</v>
      </c>
    </row>
    <row r="4852" spans="1:6">
      <c r="A4852" t="s">
        <v>1090</v>
      </c>
      <c r="B4852" t="s">
        <v>5937</v>
      </c>
      <c r="C4852">
        <v>1.98</v>
      </c>
      <c r="D4852">
        <v>5.4000000000000003E-3</v>
      </c>
      <c r="E4852">
        <v>3.7699999999999997E-2</v>
      </c>
      <c r="F4852">
        <v>0.16350000000000001</v>
      </c>
    </row>
    <row r="4853" spans="1:6">
      <c r="A4853" t="s">
        <v>1090</v>
      </c>
      <c r="B4853" t="s">
        <v>5938</v>
      </c>
      <c r="C4853">
        <v>1.98</v>
      </c>
      <c r="D4853">
        <v>5.4000000000000003E-3</v>
      </c>
      <c r="E4853">
        <v>3.7699999999999997E-2</v>
      </c>
      <c r="F4853">
        <v>0.16350000000000001</v>
      </c>
    </row>
    <row r="4854" spans="1:6">
      <c r="A4854" t="s">
        <v>1090</v>
      </c>
      <c r="B4854" t="s">
        <v>5939</v>
      </c>
      <c r="C4854">
        <v>1.98</v>
      </c>
      <c r="D4854">
        <v>5.4000000000000003E-3</v>
      </c>
      <c r="E4854">
        <v>3.7699999999999997E-2</v>
      </c>
      <c r="F4854">
        <v>0.16350000000000001</v>
      </c>
    </row>
    <row r="4855" spans="1:6">
      <c r="A4855" t="s">
        <v>1090</v>
      </c>
      <c r="B4855" t="s">
        <v>5940</v>
      </c>
      <c r="C4855">
        <v>1.98</v>
      </c>
      <c r="D4855">
        <v>5.4000000000000003E-3</v>
      </c>
      <c r="E4855">
        <v>3.7699999999999997E-2</v>
      </c>
      <c r="F4855">
        <v>0.16350000000000001</v>
      </c>
    </row>
    <row r="4856" spans="1:6">
      <c r="A4856" t="s">
        <v>1090</v>
      </c>
      <c r="B4856" t="s">
        <v>5941</v>
      </c>
      <c r="C4856">
        <v>1.98</v>
      </c>
      <c r="D4856">
        <v>5.4000000000000003E-3</v>
      </c>
      <c r="E4856">
        <v>3.7699999999999997E-2</v>
      </c>
      <c r="F4856">
        <v>0.16350000000000001</v>
      </c>
    </row>
    <row r="4857" spans="1:6">
      <c r="A4857" t="s">
        <v>1090</v>
      </c>
      <c r="B4857" t="s">
        <v>5942</v>
      </c>
      <c r="C4857">
        <v>1.98</v>
      </c>
      <c r="D4857">
        <v>5.4000000000000003E-3</v>
      </c>
      <c r="E4857">
        <v>3.7699999999999997E-2</v>
      </c>
      <c r="F4857">
        <v>0.16350000000000001</v>
      </c>
    </row>
    <row r="4858" spans="1:6">
      <c r="A4858" t="s">
        <v>1090</v>
      </c>
      <c r="B4858" t="s">
        <v>5943</v>
      </c>
      <c r="C4858">
        <v>1.98</v>
      </c>
      <c r="D4858">
        <v>5.4000000000000003E-3</v>
      </c>
      <c r="E4858">
        <v>3.7699999999999997E-2</v>
      </c>
      <c r="F4858">
        <v>0.16350000000000001</v>
      </c>
    </row>
    <row r="4859" spans="1:6">
      <c r="A4859" t="s">
        <v>1090</v>
      </c>
      <c r="B4859" t="s">
        <v>5944</v>
      </c>
      <c r="C4859">
        <v>1.98</v>
      </c>
      <c r="D4859">
        <v>5.4000000000000003E-3</v>
      </c>
      <c r="E4859">
        <v>3.7699999999999997E-2</v>
      </c>
      <c r="F4859">
        <v>0.16350000000000001</v>
      </c>
    </row>
    <row r="4860" spans="1:6">
      <c r="A4860" t="s">
        <v>1090</v>
      </c>
      <c r="B4860" t="s">
        <v>5945</v>
      </c>
      <c r="C4860">
        <v>1.98</v>
      </c>
      <c r="D4860">
        <v>5.4000000000000003E-3</v>
      </c>
      <c r="E4860">
        <v>3.7699999999999997E-2</v>
      </c>
      <c r="F4860">
        <v>0.16350000000000001</v>
      </c>
    </row>
    <row r="4861" spans="1:6">
      <c r="A4861" t="s">
        <v>1090</v>
      </c>
      <c r="B4861" t="s">
        <v>5946</v>
      </c>
      <c r="C4861">
        <v>1.98</v>
      </c>
      <c r="D4861">
        <v>5.4000000000000003E-3</v>
      </c>
      <c r="E4861">
        <v>3.7699999999999997E-2</v>
      </c>
      <c r="F4861">
        <v>0.16350000000000001</v>
      </c>
    </row>
    <row r="4862" spans="1:6">
      <c r="A4862" t="s">
        <v>1090</v>
      </c>
      <c r="B4862" t="s">
        <v>5947</v>
      </c>
      <c r="C4862">
        <v>1.98</v>
      </c>
      <c r="D4862">
        <v>5.4000000000000003E-3</v>
      </c>
      <c r="E4862">
        <v>3.7699999999999997E-2</v>
      </c>
      <c r="F4862">
        <v>0.16350000000000001</v>
      </c>
    </row>
    <row r="4863" spans="1:6">
      <c r="A4863" t="s">
        <v>1090</v>
      </c>
      <c r="B4863" t="s">
        <v>5948</v>
      </c>
      <c r="C4863">
        <v>1.98</v>
      </c>
      <c r="D4863">
        <v>5.4000000000000003E-3</v>
      </c>
      <c r="E4863">
        <v>3.7699999999999997E-2</v>
      </c>
      <c r="F4863">
        <v>0.16350000000000001</v>
      </c>
    </row>
    <row r="4864" spans="1:6">
      <c r="A4864" t="s">
        <v>1090</v>
      </c>
      <c r="B4864" t="s">
        <v>5949</v>
      </c>
      <c r="C4864">
        <v>1.98</v>
      </c>
      <c r="D4864">
        <v>5.4000000000000003E-3</v>
      </c>
      <c r="E4864">
        <v>3.7699999999999997E-2</v>
      </c>
      <c r="F4864">
        <v>0.16350000000000001</v>
      </c>
    </row>
    <row r="4865" spans="1:6">
      <c r="A4865" t="s">
        <v>1090</v>
      </c>
      <c r="B4865" t="s">
        <v>5950</v>
      </c>
      <c r="C4865">
        <v>1.98</v>
      </c>
      <c r="D4865">
        <v>5.4000000000000003E-3</v>
      </c>
      <c r="E4865">
        <v>3.7699999999999997E-2</v>
      </c>
      <c r="F4865">
        <v>0.16350000000000001</v>
      </c>
    </row>
    <row r="4866" spans="1:6">
      <c r="A4866" t="s">
        <v>1090</v>
      </c>
      <c r="B4866" t="s">
        <v>5951</v>
      </c>
      <c r="C4866">
        <v>1.98</v>
      </c>
      <c r="D4866">
        <v>5.4000000000000003E-3</v>
      </c>
      <c r="E4866">
        <v>3.7699999999999997E-2</v>
      </c>
      <c r="F4866">
        <v>0.16350000000000001</v>
      </c>
    </row>
    <row r="4867" spans="1:6">
      <c r="A4867" t="s">
        <v>1090</v>
      </c>
      <c r="B4867" t="s">
        <v>5952</v>
      </c>
      <c r="C4867">
        <v>1.98</v>
      </c>
      <c r="D4867">
        <v>5.4000000000000003E-3</v>
      </c>
      <c r="E4867">
        <v>3.7699999999999997E-2</v>
      </c>
      <c r="F4867">
        <v>0.16350000000000001</v>
      </c>
    </row>
    <row r="4868" spans="1:6">
      <c r="A4868" t="s">
        <v>1090</v>
      </c>
      <c r="B4868" t="s">
        <v>5953</v>
      </c>
      <c r="C4868">
        <v>1.98</v>
      </c>
      <c r="D4868">
        <v>5.4000000000000003E-3</v>
      </c>
      <c r="E4868">
        <v>3.7699999999999997E-2</v>
      </c>
      <c r="F4868">
        <v>0.16350000000000001</v>
      </c>
    </row>
    <row r="4869" spans="1:6">
      <c r="A4869" t="s">
        <v>1090</v>
      </c>
      <c r="B4869" t="s">
        <v>5954</v>
      </c>
      <c r="C4869">
        <v>1.98</v>
      </c>
      <c r="D4869">
        <v>5.4000000000000003E-3</v>
      </c>
      <c r="E4869">
        <v>3.7699999999999997E-2</v>
      </c>
      <c r="F4869">
        <v>0.16350000000000001</v>
      </c>
    </row>
    <row r="4870" spans="1:6">
      <c r="A4870" t="s">
        <v>1090</v>
      </c>
      <c r="B4870" t="s">
        <v>5955</v>
      </c>
      <c r="C4870">
        <v>1.98</v>
      </c>
      <c r="D4870">
        <v>5.4000000000000003E-3</v>
      </c>
      <c r="E4870">
        <v>3.7699999999999997E-2</v>
      </c>
      <c r="F4870">
        <v>0.16350000000000001</v>
      </c>
    </row>
    <row r="4871" spans="1:6">
      <c r="A4871" t="s">
        <v>1090</v>
      </c>
      <c r="B4871" t="s">
        <v>5956</v>
      </c>
      <c r="C4871">
        <v>1.98</v>
      </c>
      <c r="D4871">
        <v>5.4000000000000003E-3</v>
      </c>
      <c r="E4871">
        <v>3.7699999999999997E-2</v>
      </c>
      <c r="F4871">
        <v>0.16350000000000001</v>
      </c>
    </row>
    <row r="4872" spans="1:6">
      <c r="A4872" t="s">
        <v>1090</v>
      </c>
      <c r="B4872" t="s">
        <v>5957</v>
      </c>
      <c r="C4872">
        <v>1.98</v>
      </c>
      <c r="D4872">
        <v>5.4000000000000003E-3</v>
      </c>
      <c r="E4872">
        <v>3.7699999999999997E-2</v>
      </c>
      <c r="F4872">
        <v>0.16350000000000001</v>
      </c>
    </row>
    <row r="4873" spans="1:6">
      <c r="A4873" t="s">
        <v>1090</v>
      </c>
      <c r="B4873" t="s">
        <v>5958</v>
      </c>
      <c r="C4873">
        <v>1.98</v>
      </c>
      <c r="D4873">
        <v>5.4000000000000003E-3</v>
      </c>
      <c r="E4873">
        <v>3.7699999999999997E-2</v>
      </c>
      <c r="F4873">
        <v>0.16350000000000001</v>
      </c>
    </row>
    <row r="4874" spans="1:6">
      <c r="A4874" t="s">
        <v>1090</v>
      </c>
      <c r="B4874" t="s">
        <v>5959</v>
      </c>
      <c r="C4874">
        <v>1.98</v>
      </c>
      <c r="D4874">
        <v>5.4000000000000003E-3</v>
      </c>
      <c r="E4874">
        <v>3.7699999999999997E-2</v>
      </c>
      <c r="F4874">
        <v>0.16350000000000001</v>
      </c>
    </row>
    <row r="4875" spans="1:6">
      <c r="A4875" t="s">
        <v>1090</v>
      </c>
      <c r="B4875" t="s">
        <v>5960</v>
      </c>
      <c r="C4875">
        <v>1.98</v>
      </c>
      <c r="D4875">
        <v>5.4000000000000003E-3</v>
      </c>
      <c r="E4875">
        <v>3.7699999999999997E-2</v>
      </c>
      <c r="F4875">
        <v>0.16350000000000001</v>
      </c>
    </row>
    <row r="4876" spans="1:6">
      <c r="A4876" t="s">
        <v>1090</v>
      </c>
      <c r="B4876" t="s">
        <v>5961</v>
      </c>
      <c r="C4876">
        <v>1.98</v>
      </c>
      <c r="D4876">
        <v>5.4000000000000003E-3</v>
      </c>
      <c r="E4876">
        <v>3.7699999999999997E-2</v>
      </c>
      <c r="F4876">
        <v>0.16350000000000001</v>
      </c>
    </row>
    <row r="4877" spans="1:6">
      <c r="A4877" t="s">
        <v>1090</v>
      </c>
      <c r="B4877" t="s">
        <v>5962</v>
      </c>
      <c r="C4877">
        <v>1.98</v>
      </c>
      <c r="D4877">
        <v>5.4000000000000003E-3</v>
      </c>
      <c r="E4877">
        <v>3.7699999999999997E-2</v>
      </c>
      <c r="F4877">
        <v>0.16350000000000001</v>
      </c>
    </row>
    <row r="4878" spans="1:6">
      <c r="A4878" t="s">
        <v>1090</v>
      </c>
      <c r="B4878" t="s">
        <v>5963</v>
      </c>
      <c r="C4878">
        <v>1.98</v>
      </c>
      <c r="D4878">
        <v>5.4000000000000003E-3</v>
      </c>
      <c r="E4878">
        <v>3.7699999999999997E-2</v>
      </c>
      <c r="F4878">
        <v>0.16350000000000001</v>
      </c>
    </row>
    <row r="4879" spans="1:6">
      <c r="A4879" t="s">
        <v>1090</v>
      </c>
      <c r="B4879" t="s">
        <v>5964</v>
      </c>
      <c r="C4879">
        <v>1.98</v>
      </c>
      <c r="D4879">
        <v>5.4000000000000003E-3</v>
      </c>
      <c r="E4879">
        <v>3.7699999999999997E-2</v>
      </c>
      <c r="F4879">
        <v>0.16350000000000001</v>
      </c>
    </row>
    <row r="4880" spans="1:6">
      <c r="A4880" t="s">
        <v>1090</v>
      </c>
      <c r="B4880" t="s">
        <v>5965</v>
      </c>
      <c r="C4880">
        <v>1.98</v>
      </c>
      <c r="D4880">
        <v>5.4000000000000003E-3</v>
      </c>
      <c r="E4880">
        <v>3.7699999999999997E-2</v>
      </c>
      <c r="F4880">
        <v>0.16350000000000001</v>
      </c>
    </row>
    <row r="4881" spans="1:6">
      <c r="A4881" t="s">
        <v>1090</v>
      </c>
      <c r="B4881" t="s">
        <v>5966</v>
      </c>
      <c r="C4881">
        <v>1.98</v>
      </c>
      <c r="D4881">
        <v>5.4000000000000003E-3</v>
      </c>
      <c r="E4881">
        <v>3.7699999999999997E-2</v>
      </c>
      <c r="F4881">
        <v>0.16350000000000001</v>
      </c>
    </row>
    <row r="4882" spans="1:6">
      <c r="A4882" t="s">
        <v>1090</v>
      </c>
      <c r="B4882" t="s">
        <v>5967</v>
      </c>
      <c r="C4882">
        <v>1.98</v>
      </c>
      <c r="D4882">
        <v>5.4000000000000003E-3</v>
      </c>
      <c r="E4882">
        <v>3.7699999999999997E-2</v>
      </c>
      <c r="F4882">
        <v>0.16350000000000001</v>
      </c>
    </row>
    <row r="4883" spans="1:6">
      <c r="A4883" t="s">
        <v>1090</v>
      </c>
      <c r="B4883" t="s">
        <v>5968</v>
      </c>
      <c r="C4883">
        <v>1.98</v>
      </c>
      <c r="D4883">
        <v>5.4000000000000003E-3</v>
      </c>
      <c r="E4883">
        <v>3.7699999999999997E-2</v>
      </c>
      <c r="F4883">
        <v>0.16350000000000001</v>
      </c>
    </row>
    <row r="4884" spans="1:6">
      <c r="A4884" t="s">
        <v>1090</v>
      </c>
      <c r="B4884" t="s">
        <v>5969</v>
      </c>
      <c r="C4884">
        <v>1.98</v>
      </c>
      <c r="D4884">
        <v>5.4000000000000003E-3</v>
      </c>
      <c r="E4884">
        <v>3.7699999999999997E-2</v>
      </c>
      <c r="F4884">
        <v>0.16350000000000001</v>
      </c>
    </row>
    <row r="4885" spans="1:6">
      <c r="A4885" t="s">
        <v>1090</v>
      </c>
      <c r="B4885" t="s">
        <v>5970</v>
      </c>
      <c r="C4885">
        <v>1.98</v>
      </c>
      <c r="D4885">
        <v>5.4000000000000003E-3</v>
      </c>
      <c r="E4885">
        <v>3.7699999999999997E-2</v>
      </c>
      <c r="F4885">
        <v>0.16350000000000001</v>
      </c>
    </row>
    <row r="4886" spans="1:6">
      <c r="A4886" t="s">
        <v>1090</v>
      </c>
      <c r="B4886" t="s">
        <v>5971</v>
      </c>
      <c r="C4886">
        <v>1.98</v>
      </c>
      <c r="D4886">
        <v>5.4000000000000003E-3</v>
      </c>
      <c r="E4886">
        <v>3.7699999999999997E-2</v>
      </c>
      <c r="F4886">
        <v>0.16350000000000001</v>
      </c>
    </row>
    <row r="4887" spans="1:6">
      <c r="A4887" t="s">
        <v>1090</v>
      </c>
      <c r="B4887" t="s">
        <v>5972</v>
      </c>
      <c r="C4887">
        <v>1.98</v>
      </c>
      <c r="D4887">
        <v>5.4000000000000003E-3</v>
      </c>
      <c r="E4887">
        <v>3.7699999999999997E-2</v>
      </c>
      <c r="F4887">
        <v>0.16350000000000001</v>
      </c>
    </row>
    <row r="4888" spans="1:6">
      <c r="A4888" t="s">
        <v>1090</v>
      </c>
      <c r="B4888" t="s">
        <v>5973</v>
      </c>
      <c r="C4888">
        <v>1.98</v>
      </c>
      <c r="D4888">
        <v>5.4000000000000003E-3</v>
      </c>
      <c r="E4888">
        <v>3.7699999999999997E-2</v>
      </c>
      <c r="F4888">
        <v>0.16350000000000001</v>
      </c>
    </row>
    <row r="4889" spans="1:6">
      <c r="A4889" t="s">
        <v>1090</v>
      </c>
      <c r="B4889" t="s">
        <v>5974</v>
      </c>
      <c r="C4889">
        <v>1.98</v>
      </c>
      <c r="D4889">
        <v>5.4000000000000003E-3</v>
      </c>
      <c r="E4889">
        <v>3.7699999999999997E-2</v>
      </c>
      <c r="F4889">
        <v>0.16350000000000001</v>
      </c>
    </row>
    <row r="4890" spans="1:6">
      <c r="A4890" t="s">
        <v>1090</v>
      </c>
      <c r="B4890" t="s">
        <v>5975</v>
      </c>
      <c r="C4890">
        <v>1.98</v>
      </c>
      <c r="D4890">
        <v>5.4000000000000003E-3</v>
      </c>
      <c r="E4890">
        <v>3.7699999999999997E-2</v>
      </c>
      <c r="F4890">
        <v>0.16350000000000001</v>
      </c>
    </row>
    <row r="4891" spans="1:6">
      <c r="A4891" t="s">
        <v>1090</v>
      </c>
      <c r="B4891" t="s">
        <v>5976</v>
      </c>
      <c r="C4891">
        <v>1.98</v>
      </c>
      <c r="D4891">
        <v>5.4000000000000003E-3</v>
      </c>
      <c r="E4891">
        <v>3.7699999999999997E-2</v>
      </c>
      <c r="F4891">
        <v>0.16350000000000001</v>
      </c>
    </row>
    <row r="4892" spans="1:6">
      <c r="A4892" t="s">
        <v>1090</v>
      </c>
      <c r="B4892" t="s">
        <v>5977</v>
      </c>
      <c r="C4892">
        <v>1.98</v>
      </c>
      <c r="D4892">
        <v>5.4000000000000003E-3</v>
      </c>
      <c r="E4892">
        <v>3.7699999999999997E-2</v>
      </c>
      <c r="F4892">
        <v>0.16350000000000001</v>
      </c>
    </row>
    <row r="4893" spans="1:6">
      <c r="A4893" t="s">
        <v>1090</v>
      </c>
      <c r="B4893" t="s">
        <v>5978</v>
      </c>
      <c r="C4893">
        <v>1.98</v>
      </c>
      <c r="D4893">
        <v>5.4000000000000003E-3</v>
      </c>
      <c r="E4893">
        <v>3.7699999999999997E-2</v>
      </c>
      <c r="F4893">
        <v>0.16350000000000001</v>
      </c>
    </row>
    <row r="4894" spans="1:6">
      <c r="A4894" t="s">
        <v>1090</v>
      </c>
      <c r="B4894" t="s">
        <v>5979</v>
      </c>
      <c r="C4894">
        <v>1.98</v>
      </c>
      <c r="D4894">
        <v>5.4000000000000003E-3</v>
      </c>
      <c r="E4894">
        <v>3.7699999999999997E-2</v>
      </c>
      <c r="F4894">
        <v>0.16350000000000001</v>
      </c>
    </row>
    <row r="4895" spans="1:6">
      <c r="A4895" t="s">
        <v>1090</v>
      </c>
      <c r="B4895" t="s">
        <v>5980</v>
      </c>
      <c r="C4895">
        <v>1.98</v>
      </c>
      <c r="D4895">
        <v>5.4000000000000003E-3</v>
      </c>
      <c r="E4895">
        <v>3.7699999999999997E-2</v>
      </c>
      <c r="F4895">
        <v>0.16350000000000001</v>
      </c>
    </row>
    <row r="4896" spans="1:6">
      <c r="A4896" t="s">
        <v>1090</v>
      </c>
      <c r="B4896" t="s">
        <v>5981</v>
      </c>
      <c r="C4896">
        <v>1.98</v>
      </c>
      <c r="D4896">
        <v>5.4000000000000003E-3</v>
      </c>
      <c r="E4896">
        <v>3.7699999999999997E-2</v>
      </c>
      <c r="F4896">
        <v>0.16350000000000001</v>
      </c>
    </row>
    <row r="4897" spans="1:6">
      <c r="A4897" t="s">
        <v>1090</v>
      </c>
      <c r="B4897" t="s">
        <v>5982</v>
      </c>
      <c r="C4897">
        <v>1.98</v>
      </c>
      <c r="D4897">
        <v>5.4000000000000003E-3</v>
      </c>
      <c r="E4897">
        <v>3.7699999999999997E-2</v>
      </c>
      <c r="F4897">
        <v>0.16350000000000001</v>
      </c>
    </row>
    <row r="4898" spans="1:6">
      <c r="A4898" t="s">
        <v>1090</v>
      </c>
      <c r="B4898" t="s">
        <v>5983</v>
      </c>
      <c r="C4898">
        <v>1.98</v>
      </c>
      <c r="D4898">
        <v>5.4000000000000003E-3</v>
      </c>
      <c r="E4898">
        <v>3.7699999999999997E-2</v>
      </c>
      <c r="F4898">
        <v>0.16350000000000001</v>
      </c>
    </row>
    <row r="4899" spans="1:6">
      <c r="A4899" t="s">
        <v>1090</v>
      </c>
      <c r="B4899" t="s">
        <v>5984</v>
      </c>
      <c r="C4899">
        <v>1.98</v>
      </c>
      <c r="D4899">
        <v>5.4000000000000003E-3</v>
      </c>
      <c r="E4899">
        <v>3.7699999999999997E-2</v>
      </c>
      <c r="F4899">
        <v>0.16350000000000001</v>
      </c>
    </row>
    <row r="4900" spans="1:6">
      <c r="A4900" t="s">
        <v>1090</v>
      </c>
      <c r="B4900" t="s">
        <v>5985</v>
      </c>
      <c r="C4900">
        <v>1.98</v>
      </c>
      <c r="D4900">
        <v>5.4000000000000003E-3</v>
      </c>
      <c r="E4900">
        <v>3.7699999999999997E-2</v>
      </c>
      <c r="F4900">
        <v>0.16350000000000001</v>
      </c>
    </row>
    <row r="4901" spans="1:6">
      <c r="A4901" t="s">
        <v>1090</v>
      </c>
      <c r="B4901" t="s">
        <v>5986</v>
      </c>
      <c r="C4901">
        <v>1.98</v>
      </c>
      <c r="D4901">
        <v>5.4000000000000003E-3</v>
      </c>
      <c r="E4901">
        <v>3.7699999999999997E-2</v>
      </c>
      <c r="F4901">
        <v>0.16350000000000001</v>
      </c>
    </row>
    <row r="4902" spans="1:6">
      <c r="A4902" t="s">
        <v>1090</v>
      </c>
      <c r="B4902" t="s">
        <v>5987</v>
      </c>
      <c r="C4902">
        <v>1.98</v>
      </c>
      <c r="D4902">
        <v>5.4000000000000003E-3</v>
      </c>
      <c r="E4902">
        <v>3.7699999999999997E-2</v>
      </c>
      <c r="F4902">
        <v>0.16350000000000001</v>
      </c>
    </row>
    <row r="4903" spans="1:6">
      <c r="A4903" t="s">
        <v>1090</v>
      </c>
      <c r="B4903" t="s">
        <v>5988</v>
      </c>
      <c r="C4903">
        <v>1.98</v>
      </c>
      <c r="D4903">
        <v>5.4000000000000003E-3</v>
      </c>
      <c r="E4903">
        <v>3.7699999999999997E-2</v>
      </c>
      <c r="F4903">
        <v>0.16350000000000001</v>
      </c>
    </row>
    <row r="4904" spans="1:6">
      <c r="A4904" t="s">
        <v>1090</v>
      </c>
      <c r="B4904" t="s">
        <v>5989</v>
      </c>
      <c r="C4904">
        <v>1.98</v>
      </c>
      <c r="D4904">
        <v>5.4000000000000003E-3</v>
      </c>
      <c r="E4904">
        <v>3.7699999999999997E-2</v>
      </c>
      <c r="F4904">
        <v>0.16350000000000001</v>
      </c>
    </row>
    <row r="4905" spans="1:6">
      <c r="A4905" t="s">
        <v>1090</v>
      </c>
      <c r="B4905" t="s">
        <v>5990</v>
      </c>
      <c r="C4905">
        <v>1.98</v>
      </c>
      <c r="D4905">
        <v>5.4000000000000003E-3</v>
      </c>
      <c r="E4905">
        <v>3.7699999999999997E-2</v>
      </c>
      <c r="F4905">
        <v>0.16350000000000001</v>
      </c>
    </row>
    <row r="4906" spans="1:6">
      <c r="A4906" t="s">
        <v>1090</v>
      </c>
      <c r="B4906" t="s">
        <v>5991</v>
      </c>
      <c r="C4906">
        <v>1.98</v>
      </c>
      <c r="D4906">
        <v>5.4000000000000003E-3</v>
      </c>
      <c r="E4906">
        <v>3.7699999999999997E-2</v>
      </c>
      <c r="F4906">
        <v>0.16350000000000001</v>
      </c>
    </row>
    <row r="4907" spans="1:6">
      <c r="A4907" t="s">
        <v>1090</v>
      </c>
      <c r="B4907" t="s">
        <v>5992</v>
      </c>
      <c r="C4907">
        <v>1.98</v>
      </c>
      <c r="D4907">
        <v>5.4000000000000003E-3</v>
      </c>
      <c r="E4907">
        <v>3.7699999999999997E-2</v>
      </c>
      <c r="F4907">
        <v>0.16350000000000001</v>
      </c>
    </row>
    <row r="4908" spans="1:6">
      <c r="A4908" t="s">
        <v>1090</v>
      </c>
      <c r="B4908" t="s">
        <v>5993</v>
      </c>
      <c r="C4908">
        <v>1.98</v>
      </c>
      <c r="D4908">
        <v>5.4000000000000003E-3</v>
      </c>
      <c r="E4908">
        <v>3.7699999999999997E-2</v>
      </c>
      <c r="F4908">
        <v>0.16350000000000001</v>
      </c>
    </row>
    <row r="4909" spans="1:6">
      <c r="A4909" t="s">
        <v>1090</v>
      </c>
      <c r="B4909" t="s">
        <v>5994</v>
      </c>
      <c r="C4909">
        <v>1.98</v>
      </c>
      <c r="D4909">
        <v>5.4000000000000003E-3</v>
      </c>
      <c r="E4909">
        <v>3.7699999999999997E-2</v>
      </c>
      <c r="F4909">
        <v>0.16350000000000001</v>
      </c>
    </row>
    <row r="4910" spans="1:6">
      <c r="A4910" t="s">
        <v>1090</v>
      </c>
      <c r="B4910" t="s">
        <v>5995</v>
      </c>
      <c r="C4910">
        <v>1.98</v>
      </c>
      <c r="D4910">
        <v>5.4000000000000003E-3</v>
      </c>
      <c r="E4910">
        <v>3.7699999999999997E-2</v>
      </c>
      <c r="F4910">
        <v>0.16350000000000001</v>
      </c>
    </row>
    <row r="4911" spans="1:6">
      <c r="A4911" t="s">
        <v>1090</v>
      </c>
      <c r="B4911" t="s">
        <v>5996</v>
      </c>
      <c r="C4911">
        <v>1.98</v>
      </c>
      <c r="D4911">
        <v>5.4000000000000003E-3</v>
      </c>
      <c r="E4911">
        <v>3.7699999999999997E-2</v>
      </c>
      <c r="F4911">
        <v>0.16350000000000001</v>
      </c>
    </row>
    <row r="4912" spans="1:6">
      <c r="A4912" t="s">
        <v>1090</v>
      </c>
      <c r="B4912" t="s">
        <v>5997</v>
      </c>
      <c r="C4912">
        <v>1.98</v>
      </c>
      <c r="D4912">
        <v>5.4000000000000003E-3</v>
      </c>
      <c r="E4912">
        <v>3.7699999999999997E-2</v>
      </c>
      <c r="F4912">
        <v>0.16350000000000001</v>
      </c>
    </row>
    <row r="4913" spans="1:6">
      <c r="A4913" t="s">
        <v>1090</v>
      </c>
      <c r="B4913" t="s">
        <v>5998</v>
      </c>
      <c r="C4913">
        <v>1.98</v>
      </c>
      <c r="D4913">
        <v>5.4000000000000003E-3</v>
      </c>
      <c r="E4913">
        <v>3.7699999999999997E-2</v>
      </c>
      <c r="F4913">
        <v>0.16350000000000001</v>
      </c>
    </row>
    <row r="4914" spans="1:6">
      <c r="A4914" t="s">
        <v>1090</v>
      </c>
      <c r="B4914" t="s">
        <v>5999</v>
      </c>
      <c r="C4914">
        <v>1.98</v>
      </c>
      <c r="D4914">
        <v>5.4000000000000003E-3</v>
      </c>
      <c r="E4914">
        <v>3.7699999999999997E-2</v>
      </c>
      <c r="F4914">
        <v>0.16350000000000001</v>
      </c>
    </row>
    <row r="4915" spans="1:6">
      <c r="A4915" t="s">
        <v>1090</v>
      </c>
      <c r="B4915" t="s">
        <v>6000</v>
      </c>
      <c r="C4915">
        <v>1.98</v>
      </c>
      <c r="D4915">
        <v>5.4000000000000003E-3</v>
      </c>
      <c r="E4915">
        <v>3.7699999999999997E-2</v>
      </c>
      <c r="F4915">
        <v>0.16350000000000001</v>
      </c>
    </row>
    <row r="4916" spans="1:6">
      <c r="A4916" t="s">
        <v>1090</v>
      </c>
      <c r="B4916" t="s">
        <v>6001</v>
      </c>
      <c r="C4916">
        <v>1.98</v>
      </c>
      <c r="D4916">
        <v>5.4000000000000003E-3</v>
      </c>
      <c r="E4916">
        <v>3.7699999999999997E-2</v>
      </c>
      <c r="F4916">
        <v>0.16350000000000001</v>
      </c>
    </row>
    <row r="4917" spans="1:6">
      <c r="A4917" t="s">
        <v>1090</v>
      </c>
      <c r="B4917" t="s">
        <v>6002</v>
      </c>
      <c r="C4917">
        <v>1.98</v>
      </c>
      <c r="D4917">
        <v>5.4000000000000003E-3</v>
      </c>
      <c r="E4917">
        <v>3.7699999999999997E-2</v>
      </c>
      <c r="F4917">
        <v>0.16350000000000001</v>
      </c>
    </row>
    <row r="4918" spans="1:6">
      <c r="A4918" t="s">
        <v>1090</v>
      </c>
      <c r="B4918" t="s">
        <v>6003</v>
      </c>
      <c r="C4918">
        <v>1.98</v>
      </c>
      <c r="D4918">
        <v>5.4000000000000003E-3</v>
      </c>
      <c r="E4918">
        <v>3.7699999999999997E-2</v>
      </c>
      <c r="F4918">
        <v>0.16350000000000001</v>
      </c>
    </row>
    <row r="4919" spans="1:6">
      <c r="A4919" t="s">
        <v>1090</v>
      </c>
      <c r="B4919" t="s">
        <v>6004</v>
      </c>
      <c r="C4919">
        <v>1.98</v>
      </c>
      <c r="D4919">
        <v>5.4000000000000003E-3</v>
      </c>
      <c r="E4919">
        <v>3.7699999999999997E-2</v>
      </c>
      <c r="F4919">
        <v>0.16350000000000001</v>
      </c>
    </row>
    <row r="4920" spans="1:6">
      <c r="A4920" t="s">
        <v>1090</v>
      </c>
      <c r="B4920" t="s">
        <v>6005</v>
      </c>
      <c r="C4920">
        <v>1.98</v>
      </c>
      <c r="D4920">
        <v>5.4000000000000003E-3</v>
      </c>
      <c r="E4920">
        <v>3.7699999999999997E-2</v>
      </c>
      <c r="F4920">
        <v>0.16350000000000001</v>
      </c>
    </row>
    <row r="4921" spans="1:6">
      <c r="A4921" t="s">
        <v>1090</v>
      </c>
      <c r="B4921" t="s">
        <v>6006</v>
      </c>
      <c r="C4921">
        <v>1.98</v>
      </c>
      <c r="D4921">
        <v>5.4000000000000003E-3</v>
      </c>
      <c r="E4921">
        <v>3.7699999999999997E-2</v>
      </c>
      <c r="F4921">
        <v>0.16350000000000001</v>
      </c>
    </row>
    <row r="4922" spans="1:6">
      <c r="A4922" t="s">
        <v>1090</v>
      </c>
      <c r="B4922" t="s">
        <v>6007</v>
      </c>
      <c r="C4922">
        <v>1.98</v>
      </c>
      <c r="D4922">
        <v>5.4000000000000003E-3</v>
      </c>
      <c r="E4922">
        <v>3.7699999999999997E-2</v>
      </c>
      <c r="F4922">
        <v>0.16350000000000001</v>
      </c>
    </row>
    <row r="4923" spans="1:6">
      <c r="A4923" t="s">
        <v>1090</v>
      </c>
      <c r="B4923" t="s">
        <v>6008</v>
      </c>
      <c r="C4923">
        <v>1.98</v>
      </c>
      <c r="D4923">
        <v>5.4000000000000003E-3</v>
      </c>
      <c r="E4923">
        <v>3.7699999999999997E-2</v>
      </c>
      <c r="F4923">
        <v>0.16350000000000001</v>
      </c>
    </row>
    <row r="4924" spans="1:6">
      <c r="A4924" t="s">
        <v>1090</v>
      </c>
      <c r="B4924" t="s">
        <v>6009</v>
      </c>
      <c r="C4924">
        <v>1.98</v>
      </c>
      <c r="D4924">
        <v>5.4000000000000003E-3</v>
      </c>
      <c r="E4924">
        <v>3.7699999999999997E-2</v>
      </c>
      <c r="F4924">
        <v>0.16350000000000001</v>
      </c>
    </row>
    <row r="4925" spans="1:6">
      <c r="A4925" t="s">
        <v>1090</v>
      </c>
      <c r="B4925" t="s">
        <v>6010</v>
      </c>
      <c r="C4925">
        <v>1.98</v>
      </c>
      <c r="D4925">
        <v>5.4000000000000003E-3</v>
      </c>
      <c r="E4925">
        <v>3.7699999999999997E-2</v>
      </c>
      <c r="F4925">
        <v>0.16350000000000001</v>
      </c>
    </row>
    <row r="4926" spans="1:6">
      <c r="A4926" t="s">
        <v>1090</v>
      </c>
      <c r="B4926" t="s">
        <v>6011</v>
      </c>
      <c r="C4926">
        <v>1.98</v>
      </c>
      <c r="D4926">
        <v>5.4000000000000003E-3</v>
      </c>
      <c r="E4926">
        <v>3.7699999999999997E-2</v>
      </c>
      <c r="F4926">
        <v>0.16350000000000001</v>
      </c>
    </row>
    <row r="4927" spans="1:6">
      <c r="A4927" t="s">
        <v>1090</v>
      </c>
      <c r="B4927" t="s">
        <v>6012</v>
      </c>
      <c r="C4927">
        <v>1.98</v>
      </c>
      <c r="D4927">
        <v>5.4000000000000003E-3</v>
      </c>
      <c r="E4927">
        <v>3.7699999999999997E-2</v>
      </c>
      <c r="F4927">
        <v>0.16350000000000001</v>
      </c>
    </row>
    <row r="4928" spans="1:6">
      <c r="A4928" t="s">
        <v>1090</v>
      </c>
      <c r="B4928" t="s">
        <v>6013</v>
      </c>
      <c r="C4928">
        <v>1.98</v>
      </c>
      <c r="D4928">
        <v>5.4000000000000003E-3</v>
      </c>
      <c r="E4928">
        <v>3.7699999999999997E-2</v>
      </c>
      <c r="F4928">
        <v>0.16350000000000001</v>
      </c>
    </row>
    <row r="4929" spans="1:6">
      <c r="A4929" t="s">
        <v>1090</v>
      </c>
      <c r="B4929" t="s">
        <v>6014</v>
      </c>
      <c r="C4929">
        <v>1.98</v>
      </c>
      <c r="D4929">
        <v>5.4000000000000003E-3</v>
      </c>
      <c r="E4929">
        <v>3.7699999999999997E-2</v>
      </c>
      <c r="F4929">
        <v>0.16350000000000001</v>
      </c>
    </row>
    <row r="4930" spans="1:6">
      <c r="A4930" t="s">
        <v>1090</v>
      </c>
      <c r="B4930" t="s">
        <v>6015</v>
      </c>
      <c r="C4930">
        <v>1.98</v>
      </c>
      <c r="D4930">
        <v>5.4000000000000003E-3</v>
      </c>
      <c r="E4930">
        <v>3.7699999999999997E-2</v>
      </c>
      <c r="F4930">
        <v>0.16350000000000001</v>
      </c>
    </row>
    <row r="4931" spans="1:6">
      <c r="A4931" t="s">
        <v>1090</v>
      </c>
      <c r="B4931" t="s">
        <v>6016</v>
      </c>
      <c r="C4931">
        <v>1.98</v>
      </c>
      <c r="D4931">
        <v>5.4000000000000003E-3</v>
      </c>
      <c r="E4931">
        <v>3.7699999999999997E-2</v>
      </c>
      <c r="F4931">
        <v>0.16350000000000001</v>
      </c>
    </row>
    <row r="4932" spans="1:6">
      <c r="A4932" t="s">
        <v>1090</v>
      </c>
      <c r="B4932" t="s">
        <v>6017</v>
      </c>
      <c r="C4932">
        <v>1.98</v>
      </c>
      <c r="D4932">
        <v>5.4000000000000003E-3</v>
      </c>
      <c r="E4932">
        <v>3.7699999999999997E-2</v>
      </c>
      <c r="F4932">
        <v>0.16350000000000001</v>
      </c>
    </row>
    <row r="4933" spans="1:6">
      <c r="A4933" t="s">
        <v>1090</v>
      </c>
      <c r="B4933" t="s">
        <v>6018</v>
      </c>
      <c r="C4933">
        <v>1.98</v>
      </c>
      <c r="D4933">
        <v>5.4000000000000003E-3</v>
      </c>
      <c r="E4933">
        <v>3.7699999999999997E-2</v>
      </c>
      <c r="F4933">
        <v>0.16350000000000001</v>
      </c>
    </row>
    <row r="4934" spans="1:6">
      <c r="A4934" t="s">
        <v>1090</v>
      </c>
      <c r="B4934" t="s">
        <v>6019</v>
      </c>
      <c r="C4934">
        <v>1.98</v>
      </c>
      <c r="D4934">
        <v>5.4000000000000003E-3</v>
      </c>
      <c r="E4934">
        <v>3.7699999999999997E-2</v>
      </c>
      <c r="F4934">
        <v>0.16350000000000001</v>
      </c>
    </row>
    <row r="4935" spans="1:6">
      <c r="A4935" t="s">
        <v>1090</v>
      </c>
      <c r="B4935" t="s">
        <v>6020</v>
      </c>
      <c r="C4935">
        <v>1.98</v>
      </c>
      <c r="D4935">
        <v>5.4000000000000003E-3</v>
      </c>
      <c r="E4935">
        <v>3.7699999999999997E-2</v>
      </c>
      <c r="F4935">
        <v>0.16350000000000001</v>
      </c>
    </row>
    <row r="4936" spans="1:6">
      <c r="A4936" t="s">
        <v>1090</v>
      </c>
      <c r="B4936" t="s">
        <v>6021</v>
      </c>
      <c r="C4936">
        <v>1.98</v>
      </c>
      <c r="D4936">
        <v>5.4000000000000003E-3</v>
      </c>
      <c r="E4936">
        <v>3.7699999999999997E-2</v>
      </c>
      <c r="F4936">
        <v>0.16350000000000001</v>
      </c>
    </row>
    <row r="4937" spans="1:6">
      <c r="A4937" t="s">
        <v>1090</v>
      </c>
      <c r="B4937" t="s">
        <v>6022</v>
      </c>
      <c r="C4937">
        <v>1.98</v>
      </c>
      <c r="D4937">
        <v>5.4000000000000003E-3</v>
      </c>
      <c r="E4937">
        <v>3.7699999999999997E-2</v>
      </c>
      <c r="F4937">
        <v>0.16350000000000001</v>
      </c>
    </row>
    <row r="4938" spans="1:6">
      <c r="A4938" t="s">
        <v>1090</v>
      </c>
      <c r="B4938" t="s">
        <v>6023</v>
      </c>
      <c r="C4938">
        <v>1.98</v>
      </c>
      <c r="D4938">
        <v>5.4000000000000003E-3</v>
      </c>
      <c r="E4938">
        <v>3.7699999999999997E-2</v>
      </c>
      <c r="F4938">
        <v>0.16350000000000001</v>
      </c>
    </row>
    <row r="4939" spans="1:6">
      <c r="A4939" t="s">
        <v>1090</v>
      </c>
      <c r="B4939" t="s">
        <v>6024</v>
      </c>
      <c r="C4939">
        <v>1.98</v>
      </c>
      <c r="D4939">
        <v>5.4000000000000003E-3</v>
      </c>
      <c r="E4939">
        <v>3.7699999999999997E-2</v>
      </c>
      <c r="F4939">
        <v>0.16350000000000001</v>
      </c>
    </row>
    <row r="4940" spans="1:6">
      <c r="A4940" t="s">
        <v>1090</v>
      </c>
      <c r="B4940" t="s">
        <v>6025</v>
      </c>
      <c r="C4940">
        <v>1.98</v>
      </c>
      <c r="D4940">
        <v>5.4000000000000003E-3</v>
      </c>
      <c r="E4940">
        <v>3.7699999999999997E-2</v>
      </c>
      <c r="F4940">
        <v>0.16350000000000001</v>
      </c>
    </row>
    <row r="4941" spans="1:6">
      <c r="A4941" t="s">
        <v>1090</v>
      </c>
      <c r="B4941" t="s">
        <v>6026</v>
      </c>
      <c r="C4941">
        <v>1.98</v>
      </c>
      <c r="D4941">
        <v>5.4000000000000003E-3</v>
      </c>
      <c r="E4941">
        <v>3.7699999999999997E-2</v>
      </c>
      <c r="F4941">
        <v>0.16350000000000001</v>
      </c>
    </row>
    <row r="4942" spans="1:6">
      <c r="A4942" t="s">
        <v>1090</v>
      </c>
      <c r="B4942" t="s">
        <v>6027</v>
      </c>
      <c r="C4942">
        <v>1.98</v>
      </c>
      <c r="D4942">
        <v>5.4000000000000003E-3</v>
      </c>
      <c r="E4942">
        <v>3.7699999999999997E-2</v>
      </c>
      <c r="F4942">
        <v>0.16350000000000001</v>
      </c>
    </row>
    <row r="4943" spans="1:6">
      <c r="A4943" t="s">
        <v>1090</v>
      </c>
      <c r="B4943" t="s">
        <v>6028</v>
      </c>
      <c r="C4943">
        <v>1.98</v>
      </c>
      <c r="D4943">
        <v>5.4000000000000003E-3</v>
      </c>
      <c r="E4943">
        <v>3.7699999999999997E-2</v>
      </c>
      <c r="F4943">
        <v>0.16350000000000001</v>
      </c>
    </row>
    <row r="4944" spans="1:6">
      <c r="A4944" t="s">
        <v>1090</v>
      </c>
      <c r="B4944" t="s">
        <v>6029</v>
      </c>
      <c r="C4944">
        <v>1.98</v>
      </c>
      <c r="D4944">
        <v>5.4000000000000003E-3</v>
      </c>
      <c r="E4944">
        <v>3.7699999999999997E-2</v>
      </c>
      <c r="F4944">
        <v>0.16350000000000001</v>
      </c>
    </row>
    <row r="4945" spans="1:6">
      <c r="A4945" t="s">
        <v>1090</v>
      </c>
      <c r="B4945" t="s">
        <v>6030</v>
      </c>
      <c r="C4945">
        <v>1.98</v>
      </c>
      <c r="D4945">
        <v>5.4000000000000003E-3</v>
      </c>
      <c r="E4945">
        <v>3.7699999999999997E-2</v>
      </c>
      <c r="F4945">
        <v>0.16350000000000001</v>
      </c>
    </row>
    <row r="4946" spans="1:6">
      <c r="A4946" t="s">
        <v>1090</v>
      </c>
      <c r="B4946" t="s">
        <v>6031</v>
      </c>
      <c r="C4946">
        <v>1.98</v>
      </c>
      <c r="D4946">
        <v>5.4000000000000003E-3</v>
      </c>
      <c r="E4946">
        <v>3.7699999999999997E-2</v>
      </c>
      <c r="F4946">
        <v>0.16350000000000001</v>
      </c>
    </row>
    <row r="4947" spans="1:6">
      <c r="A4947" t="s">
        <v>1090</v>
      </c>
      <c r="B4947" t="s">
        <v>6032</v>
      </c>
      <c r="C4947">
        <v>1.98</v>
      </c>
      <c r="D4947">
        <v>5.4000000000000003E-3</v>
      </c>
      <c r="E4947">
        <v>3.7699999999999997E-2</v>
      </c>
      <c r="F4947">
        <v>0.16350000000000001</v>
      </c>
    </row>
    <row r="4948" spans="1:6">
      <c r="A4948" t="s">
        <v>1090</v>
      </c>
      <c r="B4948" t="s">
        <v>6033</v>
      </c>
      <c r="C4948">
        <v>1.98</v>
      </c>
      <c r="D4948">
        <v>5.4000000000000003E-3</v>
      </c>
      <c r="E4948">
        <v>3.7699999999999997E-2</v>
      </c>
      <c r="F4948">
        <v>0.16350000000000001</v>
      </c>
    </row>
    <row r="4949" spans="1:6">
      <c r="A4949" t="s">
        <v>1090</v>
      </c>
      <c r="B4949" t="s">
        <v>6034</v>
      </c>
      <c r="C4949">
        <v>1.98</v>
      </c>
      <c r="D4949">
        <v>5.4000000000000003E-3</v>
      </c>
      <c r="E4949">
        <v>3.7699999999999997E-2</v>
      </c>
      <c r="F4949">
        <v>0.16350000000000001</v>
      </c>
    </row>
    <row r="4950" spans="1:6">
      <c r="A4950" t="s">
        <v>1090</v>
      </c>
      <c r="B4950" t="s">
        <v>6035</v>
      </c>
      <c r="C4950">
        <v>1.98</v>
      </c>
      <c r="D4950">
        <v>5.4000000000000003E-3</v>
      </c>
      <c r="E4950">
        <v>3.7699999999999997E-2</v>
      </c>
      <c r="F4950">
        <v>0.16350000000000001</v>
      </c>
    </row>
    <row r="4951" spans="1:6">
      <c r="A4951" t="s">
        <v>1090</v>
      </c>
      <c r="B4951" t="s">
        <v>6036</v>
      </c>
      <c r="C4951">
        <v>1.98</v>
      </c>
      <c r="D4951">
        <v>5.4000000000000003E-3</v>
      </c>
      <c r="E4951">
        <v>3.7699999999999997E-2</v>
      </c>
      <c r="F4951">
        <v>0.16350000000000001</v>
      </c>
    </row>
    <row r="4952" spans="1:6">
      <c r="A4952" t="s">
        <v>1090</v>
      </c>
      <c r="B4952" t="s">
        <v>6037</v>
      </c>
      <c r="C4952">
        <v>1.98</v>
      </c>
      <c r="D4952">
        <v>5.4000000000000003E-3</v>
      </c>
      <c r="E4952">
        <v>3.7699999999999997E-2</v>
      </c>
      <c r="F4952">
        <v>0.16350000000000001</v>
      </c>
    </row>
    <row r="4953" spans="1:6">
      <c r="A4953" t="s">
        <v>1090</v>
      </c>
      <c r="B4953" t="s">
        <v>6038</v>
      </c>
      <c r="C4953">
        <v>1.98</v>
      </c>
      <c r="D4953">
        <v>5.4000000000000003E-3</v>
      </c>
      <c r="E4953">
        <v>3.7699999999999997E-2</v>
      </c>
      <c r="F4953">
        <v>0.16350000000000001</v>
      </c>
    </row>
    <row r="4954" spans="1:6">
      <c r="A4954" t="s">
        <v>1090</v>
      </c>
      <c r="B4954" t="s">
        <v>6039</v>
      </c>
      <c r="C4954">
        <v>1.98</v>
      </c>
      <c r="D4954">
        <v>5.4000000000000003E-3</v>
      </c>
      <c r="E4954">
        <v>3.7699999999999997E-2</v>
      </c>
      <c r="F4954">
        <v>0.16350000000000001</v>
      </c>
    </row>
    <row r="4955" spans="1:6">
      <c r="A4955" t="s">
        <v>1090</v>
      </c>
      <c r="B4955" t="s">
        <v>6040</v>
      </c>
      <c r="C4955">
        <v>1.98</v>
      </c>
      <c r="D4955">
        <v>5.4000000000000003E-3</v>
      </c>
      <c r="E4955">
        <v>3.7699999999999997E-2</v>
      </c>
      <c r="F4955">
        <v>0.16350000000000001</v>
      </c>
    </row>
    <row r="4956" spans="1:6">
      <c r="A4956" t="s">
        <v>1090</v>
      </c>
      <c r="B4956" t="s">
        <v>6041</v>
      </c>
      <c r="C4956">
        <v>1.98</v>
      </c>
      <c r="D4956">
        <v>5.4000000000000003E-3</v>
      </c>
      <c r="E4956">
        <v>3.7699999999999997E-2</v>
      </c>
      <c r="F4956">
        <v>0.16350000000000001</v>
      </c>
    </row>
    <row r="4957" spans="1:6">
      <c r="A4957" t="s">
        <v>1090</v>
      </c>
      <c r="B4957" t="s">
        <v>6042</v>
      </c>
      <c r="C4957">
        <v>1.98</v>
      </c>
      <c r="D4957">
        <v>5.4000000000000003E-3</v>
      </c>
      <c r="E4957">
        <v>3.7699999999999997E-2</v>
      </c>
      <c r="F4957">
        <v>0.16350000000000001</v>
      </c>
    </row>
    <row r="4958" spans="1:6">
      <c r="A4958" t="s">
        <v>1090</v>
      </c>
      <c r="B4958" t="s">
        <v>6043</v>
      </c>
      <c r="C4958">
        <v>1.98</v>
      </c>
      <c r="D4958">
        <v>5.4000000000000003E-3</v>
      </c>
      <c r="E4958">
        <v>3.7699999999999997E-2</v>
      </c>
      <c r="F4958">
        <v>0.16350000000000001</v>
      </c>
    </row>
    <row r="4959" spans="1:6">
      <c r="A4959" t="s">
        <v>1090</v>
      </c>
      <c r="B4959" t="s">
        <v>6044</v>
      </c>
      <c r="C4959">
        <v>1.98</v>
      </c>
      <c r="D4959">
        <v>5.4000000000000003E-3</v>
      </c>
      <c r="E4959">
        <v>3.7699999999999997E-2</v>
      </c>
      <c r="F4959">
        <v>0.16350000000000001</v>
      </c>
    </row>
    <row r="4960" spans="1:6">
      <c r="A4960" t="s">
        <v>1090</v>
      </c>
      <c r="B4960" t="s">
        <v>6045</v>
      </c>
      <c r="C4960">
        <v>1.98</v>
      </c>
      <c r="D4960">
        <v>5.4000000000000003E-3</v>
      </c>
      <c r="E4960">
        <v>3.7699999999999997E-2</v>
      </c>
      <c r="F4960">
        <v>0.16350000000000001</v>
      </c>
    </row>
    <row r="4961" spans="1:6">
      <c r="A4961" t="s">
        <v>1090</v>
      </c>
      <c r="B4961" t="s">
        <v>6046</v>
      </c>
      <c r="C4961">
        <v>1.98</v>
      </c>
      <c r="D4961">
        <v>5.4000000000000003E-3</v>
      </c>
      <c r="E4961">
        <v>3.7699999999999997E-2</v>
      </c>
      <c r="F4961">
        <v>0.16350000000000001</v>
      </c>
    </row>
    <row r="4962" spans="1:6">
      <c r="A4962" t="s">
        <v>1090</v>
      </c>
      <c r="B4962" t="s">
        <v>6047</v>
      </c>
      <c r="C4962">
        <v>1.98</v>
      </c>
      <c r="D4962">
        <v>5.4000000000000003E-3</v>
      </c>
      <c r="E4962">
        <v>3.7699999999999997E-2</v>
      </c>
      <c r="F4962">
        <v>0.16350000000000001</v>
      </c>
    </row>
    <row r="4963" spans="1:6">
      <c r="A4963" t="s">
        <v>1090</v>
      </c>
      <c r="B4963" t="s">
        <v>6048</v>
      </c>
      <c r="C4963">
        <v>1.98</v>
      </c>
      <c r="D4963">
        <v>5.4000000000000003E-3</v>
      </c>
      <c r="E4963">
        <v>3.7699999999999997E-2</v>
      </c>
      <c r="F4963">
        <v>0.16350000000000001</v>
      </c>
    </row>
    <row r="4964" spans="1:6">
      <c r="A4964" t="s">
        <v>1090</v>
      </c>
      <c r="B4964" t="s">
        <v>6049</v>
      </c>
      <c r="C4964">
        <v>1.98</v>
      </c>
      <c r="D4964">
        <v>5.4000000000000003E-3</v>
      </c>
      <c r="E4964">
        <v>3.7699999999999997E-2</v>
      </c>
      <c r="F4964">
        <v>0.16350000000000001</v>
      </c>
    </row>
    <row r="4965" spans="1:6">
      <c r="A4965" t="s">
        <v>1090</v>
      </c>
      <c r="B4965" t="s">
        <v>6050</v>
      </c>
      <c r="C4965">
        <v>1.98</v>
      </c>
      <c r="D4965">
        <v>5.4000000000000003E-3</v>
      </c>
      <c r="E4965">
        <v>3.7699999999999997E-2</v>
      </c>
      <c r="F4965">
        <v>0.16350000000000001</v>
      </c>
    </row>
    <row r="4966" spans="1:6">
      <c r="A4966" t="s">
        <v>1090</v>
      </c>
      <c r="B4966" t="s">
        <v>6051</v>
      </c>
      <c r="C4966">
        <v>1.98</v>
      </c>
      <c r="D4966">
        <v>5.4000000000000003E-3</v>
      </c>
      <c r="E4966">
        <v>3.7699999999999997E-2</v>
      </c>
      <c r="F4966">
        <v>0.16350000000000001</v>
      </c>
    </row>
    <row r="4967" spans="1:6">
      <c r="A4967" t="s">
        <v>1090</v>
      </c>
      <c r="B4967" t="s">
        <v>6052</v>
      </c>
      <c r="C4967">
        <v>1.98</v>
      </c>
      <c r="D4967">
        <v>5.4000000000000003E-3</v>
      </c>
      <c r="E4967">
        <v>3.7699999999999997E-2</v>
      </c>
      <c r="F4967">
        <v>0.16350000000000001</v>
      </c>
    </row>
    <row r="4968" spans="1:6">
      <c r="A4968" t="s">
        <v>1090</v>
      </c>
      <c r="B4968" t="s">
        <v>6053</v>
      </c>
      <c r="C4968">
        <v>1.98</v>
      </c>
      <c r="D4968">
        <v>5.4000000000000003E-3</v>
      </c>
      <c r="E4968">
        <v>3.7699999999999997E-2</v>
      </c>
      <c r="F4968">
        <v>0.16350000000000001</v>
      </c>
    </row>
    <row r="4969" spans="1:6">
      <c r="A4969" t="s">
        <v>1090</v>
      </c>
      <c r="B4969" t="s">
        <v>6054</v>
      </c>
      <c r="C4969">
        <v>1.98</v>
      </c>
      <c r="D4969">
        <v>5.4000000000000003E-3</v>
      </c>
      <c r="E4969">
        <v>3.7699999999999997E-2</v>
      </c>
      <c r="F4969">
        <v>0.16350000000000001</v>
      </c>
    </row>
    <row r="4970" spans="1:6">
      <c r="A4970" t="s">
        <v>1090</v>
      </c>
      <c r="B4970" t="s">
        <v>6055</v>
      </c>
      <c r="C4970">
        <v>1.98</v>
      </c>
      <c r="D4970">
        <v>5.4000000000000003E-3</v>
      </c>
      <c r="E4970">
        <v>3.7699999999999997E-2</v>
      </c>
      <c r="F4970">
        <v>0.16350000000000001</v>
      </c>
    </row>
    <row r="4971" spans="1:6">
      <c r="A4971" t="s">
        <v>1090</v>
      </c>
      <c r="B4971" t="s">
        <v>6056</v>
      </c>
      <c r="C4971">
        <v>1.98</v>
      </c>
      <c r="D4971">
        <v>5.4000000000000003E-3</v>
      </c>
      <c r="E4971">
        <v>3.7699999999999997E-2</v>
      </c>
      <c r="F4971">
        <v>0.16350000000000001</v>
      </c>
    </row>
    <row r="4972" spans="1:6">
      <c r="A4972" t="s">
        <v>1090</v>
      </c>
      <c r="B4972" t="s">
        <v>6057</v>
      </c>
      <c r="C4972">
        <v>1.98</v>
      </c>
      <c r="D4972">
        <v>5.4000000000000003E-3</v>
      </c>
      <c r="E4972">
        <v>3.7699999999999997E-2</v>
      </c>
      <c r="F4972">
        <v>0.16350000000000001</v>
      </c>
    </row>
    <row r="4973" spans="1:6">
      <c r="A4973" t="s">
        <v>1090</v>
      </c>
      <c r="B4973" t="s">
        <v>6058</v>
      </c>
      <c r="C4973">
        <v>1.98</v>
      </c>
      <c r="D4973">
        <v>5.4000000000000003E-3</v>
      </c>
      <c r="E4973">
        <v>3.7699999999999997E-2</v>
      </c>
      <c r="F4973">
        <v>0.16350000000000001</v>
      </c>
    </row>
    <row r="4974" spans="1:6">
      <c r="A4974" t="s">
        <v>1090</v>
      </c>
      <c r="B4974" t="s">
        <v>6059</v>
      </c>
      <c r="C4974">
        <v>1.98</v>
      </c>
      <c r="D4974">
        <v>5.4000000000000003E-3</v>
      </c>
      <c r="E4974">
        <v>3.7699999999999997E-2</v>
      </c>
      <c r="F4974">
        <v>0.16350000000000001</v>
      </c>
    </row>
    <row r="4975" spans="1:6">
      <c r="A4975" t="s">
        <v>1090</v>
      </c>
      <c r="B4975" t="s">
        <v>6060</v>
      </c>
      <c r="C4975">
        <v>1.98</v>
      </c>
      <c r="D4975">
        <v>5.4000000000000003E-3</v>
      </c>
      <c r="E4975">
        <v>3.7699999999999997E-2</v>
      </c>
      <c r="F4975">
        <v>0.16350000000000001</v>
      </c>
    </row>
    <row r="4976" spans="1:6">
      <c r="A4976" t="s">
        <v>1090</v>
      </c>
      <c r="B4976" t="s">
        <v>6061</v>
      </c>
      <c r="C4976">
        <v>1.98</v>
      </c>
      <c r="D4976">
        <v>5.4000000000000003E-3</v>
      </c>
      <c r="E4976">
        <v>3.7699999999999997E-2</v>
      </c>
      <c r="F4976">
        <v>0.16350000000000001</v>
      </c>
    </row>
    <row r="4977" spans="1:6">
      <c r="A4977" t="s">
        <v>1090</v>
      </c>
      <c r="B4977" t="s">
        <v>6062</v>
      </c>
      <c r="C4977">
        <v>1.98</v>
      </c>
      <c r="D4977">
        <v>5.4000000000000003E-3</v>
      </c>
      <c r="E4977">
        <v>3.7699999999999997E-2</v>
      </c>
      <c r="F4977">
        <v>0.16350000000000001</v>
      </c>
    </row>
    <row r="4978" spans="1:6">
      <c r="A4978" t="s">
        <v>1090</v>
      </c>
      <c r="B4978" t="s">
        <v>6063</v>
      </c>
      <c r="C4978">
        <v>1.98</v>
      </c>
      <c r="D4978">
        <v>5.4000000000000003E-3</v>
      </c>
      <c r="E4978">
        <v>3.7699999999999997E-2</v>
      </c>
      <c r="F4978">
        <v>0.16350000000000001</v>
      </c>
    </row>
    <row r="4979" spans="1:6">
      <c r="A4979" t="s">
        <v>1090</v>
      </c>
      <c r="B4979" t="s">
        <v>6064</v>
      </c>
      <c r="C4979">
        <v>1.98</v>
      </c>
      <c r="D4979">
        <v>5.4000000000000003E-3</v>
      </c>
      <c r="E4979">
        <v>3.7699999999999997E-2</v>
      </c>
      <c r="F4979">
        <v>0.16350000000000001</v>
      </c>
    </row>
    <row r="4980" spans="1:6">
      <c r="A4980" t="s">
        <v>1090</v>
      </c>
      <c r="B4980" t="s">
        <v>6065</v>
      </c>
      <c r="C4980">
        <v>1.98</v>
      </c>
      <c r="D4980">
        <v>5.4000000000000003E-3</v>
      </c>
      <c r="E4980">
        <v>3.7699999999999997E-2</v>
      </c>
      <c r="F4980">
        <v>0.16350000000000001</v>
      </c>
    </row>
    <row r="4981" spans="1:6">
      <c r="A4981" t="s">
        <v>1090</v>
      </c>
      <c r="B4981" t="s">
        <v>6066</v>
      </c>
      <c r="C4981">
        <v>1.98</v>
      </c>
      <c r="D4981">
        <v>5.4000000000000003E-3</v>
      </c>
      <c r="E4981">
        <v>3.7699999999999997E-2</v>
      </c>
      <c r="F4981">
        <v>0.16350000000000001</v>
      </c>
    </row>
    <row r="4982" spans="1:6">
      <c r="A4982" t="s">
        <v>1090</v>
      </c>
      <c r="B4982" t="s">
        <v>6067</v>
      </c>
      <c r="C4982">
        <v>1.98</v>
      </c>
      <c r="D4982">
        <v>5.4000000000000003E-3</v>
      </c>
      <c r="E4982">
        <v>3.7699999999999997E-2</v>
      </c>
      <c r="F4982">
        <v>0.16350000000000001</v>
      </c>
    </row>
    <row r="4983" spans="1:6">
      <c r="A4983" t="s">
        <v>1090</v>
      </c>
      <c r="B4983" t="s">
        <v>6068</v>
      </c>
      <c r="C4983">
        <v>1.98</v>
      </c>
      <c r="D4983">
        <v>5.4000000000000003E-3</v>
      </c>
      <c r="E4983">
        <v>3.7699999999999997E-2</v>
      </c>
      <c r="F4983">
        <v>0.16350000000000001</v>
      </c>
    </row>
    <row r="4984" spans="1:6">
      <c r="A4984" t="s">
        <v>1090</v>
      </c>
      <c r="B4984" t="s">
        <v>6069</v>
      </c>
      <c r="C4984">
        <v>1.98</v>
      </c>
      <c r="D4984">
        <v>5.4000000000000003E-3</v>
      </c>
      <c r="E4984">
        <v>3.7699999999999997E-2</v>
      </c>
      <c r="F4984">
        <v>0.16350000000000001</v>
      </c>
    </row>
    <row r="4985" spans="1:6">
      <c r="A4985" t="s">
        <v>1090</v>
      </c>
      <c r="B4985" t="s">
        <v>6070</v>
      </c>
      <c r="C4985">
        <v>1.98</v>
      </c>
      <c r="D4985">
        <v>5.4000000000000003E-3</v>
      </c>
      <c r="E4985">
        <v>3.7699999999999997E-2</v>
      </c>
      <c r="F4985">
        <v>0.16350000000000001</v>
      </c>
    </row>
    <row r="4986" spans="1:6">
      <c r="A4986" t="s">
        <v>1090</v>
      </c>
      <c r="B4986" t="s">
        <v>6071</v>
      </c>
      <c r="C4986">
        <v>1.98</v>
      </c>
      <c r="D4986">
        <v>5.4000000000000003E-3</v>
      </c>
      <c r="E4986">
        <v>3.7699999999999997E-2</v>
      </c>
      <c r="F4986">
        <v>0.16350000000000001</v>
      </c>
    </row>
    <row r="4987" spans="1:6">
      <c r="A4987" t="s">
        <v>1090</v>
      </c>
      <c r="B4987" t="s">
        <v>6072</v>
      </c>
      <c r="C4987">
        <v>1.98</v>
      </c>
      <c r="D4987">
        <v>5.4000000000000003E-3</v>
      </c>
      <c r="E4987">
        <v>3.7699999999999997E-2</v>
      </c>
      <c r="F4987">
        <v>0.16350000000000001</v>
      </c>
    </row>
    <row r="4988" spans="1:6">
      <c r="A4988" t="s">
        <v>1090</v>
      </c>
      <c r="B4988" t="s">
        <v>6073</v>
      </c>
      <c r="C4988">
        <v>1.98</v>
      </c>
      <c r="D4988">
        <v>5.4000000000000003E-3</v>
      </c>
      <c r="E4988">
        <v>3.7699999999999997E-2</v>
      </c>
      <c r="F4988">
        <v>0.16350000000000001</v>
      </c>
    </row>
    <row r="4989" spans="1:6">
      <c r="A4989" t="s">
        <v>1090</v>
      </c>
      <c r="B4989" t="s">
        <v>6074</v>
      </c>
      <c r="C4989">
        <v>1.98</v>
      </c>
      <c r="D4989">
        <v>5.4000000000000003E-3</v>
      </c>
      <c r="E4989">
        <v>3.7699999999999997E-2</v>
      </c>
      <c r="F4989">
        <v>0.16350000000000001</v>
      </c>
    </row>
    <row r="4990" spans="1:6">
      <c r="A4990" t="s">
        <v>1090</v>
      </c>
      <c r="B4990" t="s">
        <v>6075</v>
      </c>
      <c r="C4990">
        <v>1.98</v>
      </c>
      <c r="D4990">
        <v>5.4000000000000003E-3</v>
      </c>
      <c r="E4990">
        <v>3.7699999999999997E-2</v>
      </c>
      <c r="F4990">
        <v>0.16350000000000001</v>
      </c>
    </row>
    <row r="4991" spans="1:6">
      <c r="A4991" t="s">
        <v>1090</v>
      </c>
      <c r="B4991" t="s">
        <v>6076</v>
      </c>
      <c r="C4991">
        <v>1.98</v>
      </c>
      <c r="D4991">
        <v>5.4000000000000003E-3</v>
      </c>
      <c r="E4991">
        <v>3.7699999999999997E-2</v>
      </c>
      <c r="F4991">
        <v>0.16350000000000001</v>
      </c>
    </row>
    <row r="4992" spans="1:6">
      <c r="A4992" t="s">
        <v>1090</v>
      </c>
      <c r="B4992" t="s">
        <v>6077</v>
      </c>
      <c r="C4992">
        <v>1.98</v>
      </c>
      <c r="D4992">
        <v>5.4000000000000003E-3</v>
      </c>
      <c r="E4992">
        <v>3.7699999999999997E-2</v>
      </c>
      <c r="F4992">
        <v>0.16350000000000001</v>
      </c>
    </row>
    <row r="4993" spans="1:6">
      <c r="A4993" t="s">
        <v>1090</v>
      </c>
      <c r="B4993" t="s">
        <v>6078</v>
      </c>
      <c r="C4993">
        <v>1.98</v>
      </c>
      <c r="D4993">
        <v>5.4000000000000003E-3</v>
      </c>
      <c r="E4993">
        <v>3.7699999999999997E-2</v>
      </c>
      <c r="F4993">
        <v>0.16350000000000001</v>
      </c>
    </row>
    <row r="4994" spans="1:6">
      <c r="A4994" t="s">
        <v>1090</v>
      </c>
      <c r="B4994" t="s">
        <v>6079</v>
      </c>
      <c r="C4994">
        <v>1.98</v>
      </c>
      <c r="D4994">
        <v>5.4000000000000003E-3</v>
      </c>
      <c r="E4994">
        <v>3.7699999999999997E-2</v>
      </c>
      <c r="F4994">
        <v>0.16350000000000001</v>
      </c>
    </row>
    <row r="4995" spans="1:6">
      <c r="A4995" t="s">
        <v>1090</v>
      </c>
      <c r="B4995" t="s">
        <v>6080</v>
      </c>
      <c r="C4995">
        <v>1.98</v>
      </c>
      <c r="D4995">
        <v>5.4000000000000003E-3</v>
      </c>
      <c r="E4995">
        <v>3.7699999999999997E-2</v>
      </c>
      <c r="F4995">
        <v>0.16350000000000001</v>
      </c>
    </row>
    <row r="4996" spans="1:6">
      <c r="A4996" t="s">
        <v>1090</v>
      </c>
      <c r="B4996" t="s">
        <v>6081</v>
      </c>
      <c r="C4996">
        <v>1.98</v>
      </c>
      <c r="D4996">
        <v>5.4000000000000003E-3</v>
      </c>
      <c r="E4996">
        <v>3.7699999999999997E-2</v>
      </c>
      <c r="F4996">
        <v>0.16350000000000001</v>
      </c>
    </row>
    <row r="4997" spans="1:6">
      <c r="A4997" t="s">
        <v>1090</v>
      </c>
      <c r="B4997" t="s">
        <v>6082</v>
      </c>
      <c r="C4997">
        <v>1.98</v>
      </c>
      <c r="D4997">
        <v>5.4000000000000003E-3</v>
      </c>
      <c r="E4997">
        <v>3.7699999999999997E-2</v>
      </c>
      <c r="F4997">
        <v>0.16350000000000001</v>
      </c>
    </row>
    <row r="4998" spans="1:6">
      <c r="A4998" t="s">
        <v>1090</v>
      </c>
      <c r="B4998" t="s">
        <v>6083</v>
      </c>
      <c r="C4998">
        <v>1.98</v>
      </c>
      <c r="D4998">
        <v>5.4000000000000003E-3</v>
      </c>
      <c r="E4998">
        <v>3.7699999999999997E-2</v>
      </c>
      <c r="F4998">
        <v>0.16350000000000001</v>
      </c>
    </row>
    <row r="4999" spans="1:6">
      <c r="A4999" t="s">
        <v>1090</v>
      </c>
      <c r="B4999" t="s">
        <v>6084</v>
      </c>
      <c r="C4999">
        <v>1.98</v>
      </c>
      <c r="D4999">
        <v>5.4000000000000003E-3</v>
      </c>
      <c r="E4999">
        <v>3.7699999999999997E-2</v>
      </c>
      <c r="F4999">
        <v>0.16350000000000001</v>
      </c>
    </row>
    <row r="5000" spans="1:6">
      <c r="A5000" t="s">
        <v>1090</v>
      </c>
      <c r="B5000" t="s">
        <v>6085</v>
      </c>
      <c r="C5000">
        <v>1.98</v>
      </c>
      <c r="D5000">
        <v>5.4000000000000003E-3</v>
      </c>
      <c r="E5000">
        <v>3.7699999999999997E-2</v>
      </c>
      <c r="F5000">
        <v>0.16350000000000001</v>
      </c>
    </row>
    <row r="5001" spans="1:6">
      <c r="A5001" t="s">
        <v>1090</v>
      </c>
      <c r="B5001" t="s">
        <v>6086</v>
      </c>
      <c r="C5001">
        <v>1.98</v>
      </c>
      <c r="D5001">
        <v>5.4000000000000003E-3</v>
      </c>
      <c r="E5001">
        <v>3.7699999999999997E-2</v>
      </c>
      <c r="F5001">
        <v>0.16350000000000001</v>
      </c>
    </row>
    <row r="5002" spans="1:6">
      <c r="A5002" t="s">
        <v>1090</v>
      </c>
      <c r="B5002" t="s">
        <v>6087</v>
      </c>
      <c r="C5002">
        <v>1.98</v>
      </c>
      <c r="D5002">
        <v>5.4000000000000003E-3</v>
      </c>
      <c r="E5002">
        <v>3.7699999999999997E-2</v>
      </c>
      <c r="F5002">
        <v>0.16350000000000001</v>
      </c>
    </row>
    <row r="5003" spans="1:6">
      <c r="A5003" t="s">
        <v>1090</v>
      </c>
      <c r="B5003" t="s">
        <v>6088</v>
      </c>
      <c r="C5003">
        <v>1.98</v>
      </c>
      <c r="D5003">
        <v>5.4000000000000003E-3</v>
      </c>
      <c r="E5003">
        <v>3.7699999999999997E-2</v>
      </c>
      <c r="F5003">
        <v>0.16350000000000001</v>
      </c>
    </row>
    <row r="5004" spans="1:6">
      <c r="A5004" t="s">
        <v>1090</v>
      </c>
      <c r="B5004" t="s">
        <v>6089</v>
      </c>
      <c r="C5004">
        <v>1.98</v>
      </c>
      <c r="D5004">
        <v>5.4000000000000003E-3</v>
      </c>
      <c r="E5004">
        <v>3.7699999999999997E-2</v>
      </c>
      <c r="F5004">
        <v>0.16350000000000001</v>
      </c>
    </row>
    <row r="5005" spans="1:6">
      <c r="A5005" t="s">
        <v>1090</v>
      </c>
      <c r="B5005" t="s">
        <v>6090</v>
      </c>
      <c r="C5005">
        <v>1.98</v>
      </c>
      <c r="D5005">
        <v>5.4000000000000003E-3</v>
      </c>
      <c r="E5005">
        <v>3.7699999999999997E-2</v>
      </c>
      <c r="F5005">
        <v>0.16350000000000001</v>
      </c>
    </row>
    <row r="5006" spans="1:6">
      <c r="A5006" t="s">
        <v>1090</v>
      </c>
      <c r="B5006" t="s">
        <v>6091</v>
      </c>
      <c r="C5006">
        <v>1.98</v>
      </c>
      <c r="D5006">
        <v>5.4000000000000003E-3</v>
      </c>
      <c r="E5006">
        <v>3.7699999999999997E-2</v>
      </c>
      <c r="F5006">
        <v>0.16350000000000001</v>
      </c>
    </row>
    <row r="5007" spans="1:6">
      <c r="A5007" t="s">
        <v>1090</v>
      </c>
      <c r="B5007" t="s">
        <v>6092</v>
      </c>
      <c r="C5007">
        <v>1.98</v>
      </c>
      <c r="D5007">
        <v>5.4000000000000003E-3</v>
      </c>
      <c r="E5007">
        <v>3.7699999999999997E-2</v>
      </c>
      <c r="F5007">
        <v>0.16350000000000001</v>
      </c>
    </row>
    <row r="5008" spans="1:6">
      <c r="A5008" t="s">
        <v>1090</v>
      </c>
      <c r="B5008" t="s">
        <v>6093</v>
      </c>
      <c r="C5008">
        <v>1.98</v>
      </c>
      <c r="D5008">
        <v>5.4000000000000003E-3</v>
      </c>
      <c r="E5008">
        <v>3.7699999999999997E-2</v>
      </c>
      <c r="F5008">
        <v>0.16350000000000001</v>
      </c>
    </row>
    <row r="5009" spans="1:6">
      <c r="A5009" t="s">
        <v>1090</v>
      </c>
      <c r="B5009" t="s">
        <v>6094</v>
      </c>
      <c r="C5009">
        <v>1.98</v>
      </c>
      <c r="D5009">
        <v>5.4000000000000003E-3</v>
      </c>
      <c r="E5009">
        <v>3.7699999999999997E-2</v>
      </c>
      <c r="F5009">
        <v>0.16350000000000001</v>
      </c>
    </row>
    <row r="5010" spans="1:6">
      <c r="A5010" t="s">
        <v>1090</v>
      </c>
      <c r="B5010" t="s">
        <v>6095</v>
      </c>
      <c r="C5010">
        <v>1.98</v>
      </c>
      <c r="D5010">
        <v>5.4000000000000003E-3</v>
      </c>
      <c r="E5010">
        <v>3.7699999999999997E-2</v>
      </c>
      <c r="F5010">
        <v>0.16350000000000001</v>
      </c>
    </row>
    <row r="5011" spans="1:6">
      <c r="A5011" t="s">
        <v>1090</v>
      </c>
      <c r="B5011" t="s">
        <v>6096</v>
      </c>
      <c r="C5011">
        <v>1.98</v>
      </c>
      <c r="D5011">
        <v>5.4000000000000003E-3</v>
      </c>
      <c r="E5011">
        <v>3.7699999999999997E-2</v>
      </c>
      <c r="F5011">
        <v>0.16350000000000001</v>
      </c>
    </row>
    <row r="5012" spans="1:6">
      <c r="A5012" t="s">
        <v>1090</v>
      </c>
      <c r="B5012" t="s">
        <v>6097</v>
      </c>
      <c r="C5012">
        <v>1.98</v>
      </c>
      <c r="D5012">
        <v>5.4000000000000003E-3</v>
      </c>
      <c r="E5012">
        <v>3.7699999999999997E-2</v>
      </c>
      <c r="F5012">
        <v>0.16350000000000001</v>
      </c>
    </row>
    <row r="5013" spans="1:6">
      <c r="A5013" t="s">
        <v>1090</v>
      </c>
      <c r="B5013" t="s">
        <v>6098</v>
      </c>
      <c r="C5013">
        <v>1.98</v>
      </c>
      <c r="D5013">
        <v>5.4000000000000003E-3</v>
      </c>
      <c r="E5013">
        <v>3.7699999999999997E-2</v>
      </c>
      <c r="F5013">
        <v>0.16350000000000001</v>
      </c>
    </row>
    <row r="5014" spans="1:6">
      <c r="A5014" t="s">
        <v>1090</v>
      </c>
      <c r="B5014" t="s">
        <v>6099</v>
      </c>
      <c r="C5014">
        <v>1.98</v>
      </c>
      <c r="D5014">
        <v>5.4000000000000003E-3</v>
      </c>
      <c r="E5014">
        <v>3.7699999999999997E-2</v>
      </c>
      <c r="F5014">
        <v>0.16350000000000001</v>
      </c>
    </row>
    <row r="5015" spans="1:6">
      <c r="A5015" t="s">
        <v>1090</v>
      </c>
      <c r="B5015" t="s">
        <v>6100</v>
      </c>
      <c r="C5015">
        <v>1.98</v>
      </c>
      <c r="D5015">
        <v>5.4000000000000003E-3</v>
      </c>
      <c r="E5015">
        <v>3.7699999999999997E-2</v>
      </c>
      <c r="F5015">
        <v>0.16350000000000001</v>
      </c>
    </row>
    <row r="5016" spans="1:6">
      <c r="A5016" t="s">
        <v>1090</v>
      </c>
      <c r="B5016" t="s">
        <v>6101</v>
      </c>
      <c r="C5016">
        <v>1.98</v>
      </c>
      <c r="D5016">
        <v>5.4000000000000003E-3</v>
      </c>
      <c r="E5016">
        <v>3.7699999999999997E-2</v>
      </c>
      <c r="F5016">
        <v>0.16350000000000001</v>
      </c>
    </row>
    <row r="5017" spans="1:6">
      <c r="A5017" t="s">
        <v>1090</v>
      </c>
      <c r="B5017" t="s">
        <v>6102</v>
      </c>
      <c r="C5017">
        <v>1.98</v>
      </c>
      <c r="D5017">
        <v>5.4000000000000003E-3</v>
      </c>
      <c r="E5017">
        <v>3.7699999999999997E-2</v>
      </c>
      <c r="F5017">
        <v>0.16350000000000001</v>
      </c>
    </row>
    <row r="5018" spans="1:6">
      <c r="A5018" t="s">
        <v>1090</v>
      </c>
      <c r="B5018" t="s">
        <v>6103</v>
      </c>
      <c r="C5018">
        <v>1.98</v>
      </c>
      <c r="D5018">
        <v>5.4000000000000003E-3</v>
      </c>
      <c r="E5018">
        <v>3.7699999999999997E-2</v>
      </c>
      <c r="F5018">
        <v>0.16350000000000001</v>
      </c>
    </row>
    <row r="5019" spans="1:6">
      <c r="A5019" t="s">
        <v>1090</v>
      </c>
      <c r="B5019" t="s">
        <v>6104</v>
      </c>
      <c r="C5019">
        <v>1.98</v>
      </c>
      <c r="D5019">
        <v>5.4000000000000003E-3</v>
      </c>
      <c r="E5019">
        <v>3.7699999999999997E-2</v>
      </c>
      <c r="F5019">
        <v>0.16350000000000001</v>
      </c>
    </row>
    <row r="5020" spans="1:6">
      <c r="A5020" t="s">
        <v>1090</v>
      </c>
      <c r="B5020" t="s">
        <v>6105</v>
      </c>
      <c r="C5020">
        <v>1.98</v>
      </c>
      <c r="D5020">
        <v>5.4000000000000003E-3</v>
      </c>
      <c r="E5020">
        <v>3.7699999999999997E-2</v>
      </c>
      <c r="F5020">
        <v>0.16350000000000001</v>
      </c>
    </row>
    <row r="5021" spans="1:6">
      <c r="A5021" t="s">
        <v>1090</v>
      </c>
      <c r="B5021" t="s">
        <v>6106</v>
      </c>
      <c r="C5021">
        <v>1.98</v>
      </c>
      <c r="D5021">
        <v>5.4000000000000003E-3</v>
      </c>
      <c r="E5021">
        <v>3.7699999999999997E-2</v>
      </c>
      <c r="F5021">
        <v>0.16350000000000001</v>
      </c>
    </row>
    <row r="5022" spans="1:6">
      <c r="A5022" t="s">
        <v>1090</v>
      </c>
      <c r="B5022" t="s">
        <v>6107</v>
      </c>
      <c r="C5022">
        <v>1.98</v>
      </c>
      <c r="D5022">
        <v>5.4000000000000003E-3</v>
      </c>
      <c r="E5022">
        <v>3.7699999999999997E-2</v>
      </c>
      <c r="F5022">
        <v>0.16350000000000001</v>
      </c>
    </row>
    <row r="5023" spans="1:6">
      <c r="A5023" t="s">
        <v>1090</v>
      </c>
      <c r="B5023" t="s">
        <v>6108</v>
      </c>
      <c r="C5023">
        <v>1.98</v>
      </c>
      <c r="D5023">
        <v>5.4000000000000003E-3</v>
      </c>
      <c r="E5023">
        <v>3.7699999999999997E-2</v>
      </c>
      <c r="F5023">
        <v>0.16350000000000001</v>
      </c>
    </row>
    <row r="5024" spans="1:6">
      <c r="A5024" t="s">
        <v>1090</v>
      </c>
      <c r="B5024" t="s">
        <v>6109</v>
      </c>
      <c r="C5024">
        <v>1.98</v>
      </c>
      <c r="D5024">
        <v>5.4000000000000003E-3</v>
      </c>
      <c r="E5024">
        <v>3.7699999999999997E-2</v>
      </c>
      <c r="F5024">
        <v>0.16350000000000001</v>
      </c>
    </row>
    <row r="5025" spans="1:6">
      <c r="A5025" t="s">
        <v>1090</v>
      </c>
      <c r="B5025" t="s">
        <v>6110</v>
      </c>
      <c r="C5025">
        <v>1.98</v>
      </c>
      <c r="D5025">
        <v>5.4000000000000003E-3</v>
      </c>
      <c r="E5025">
        <v>3.7699999999999997E-2</v>
      </c>
      <c r="F5025">
        <v>0.16350000000000001</v>
      </c>
    </row>
    <row r="5026" spans="1:6">
      <c r="A5026" t="s">
        <v>1090</v>
      </c>
      <c r="B5026" t="s">
        <v>6111</v>
      </c>
      <c r="C5026">
        <v>1.98</v>
      </c>
      <c r="D5026">
        <v>5.4000000000000003E-3</v>
      </c>
      <c r="E5026">
        <v>3.7699999999999997E-2</v>
      </c>
      <c r="F5026">
        <v>0.16350000000000001</v>
      </c>
    </row>
    <row r="5027" spans="1:6">
      <c r="A5027" t="s">
        <v>1090</v>
      </c>
      <c r="B5027" t="s">
        <v>6112</v>
      </c>
      <c r="C5027">
        <v>1.98</v>
      </c>
      <c r="D5027">
        <v>5.4000000000000003E-3</v>
      </c>
      <c r="E5027">
        <v>3.7699999999999997E-2</v>
      </c>
      <c r="F5027">
        <v>0.16350000000000001</v>
      </c>
    </row>
    <row r="5028" spans="1:6">
      <c r="A5028" t="s">
        <v>1090</v>
      </c>
      <c r="B5028" t="s">
        <v>6113</v>
      </c>
      <c r="C5028">
        <v>1.98</v>
      </c>
      <c r="D5028">
        <v>5.4000000000000003E-3</v>
      </c>
      <c r="E5028">
        <v>3.7699999999999997E-2</v>
      </c>
      <c r="F5028">
        <v>0.16350000000000001</v>
      </c>
    </row>
    <row r="5029" spans="1:6">
      <c r="A5029" t="s">
        <v>1090</v>
      </c>
      <c r="B5029" t="s">
        <v>6114</v>
      </c>
      <c r="C5029">
        <v>1.98</v>
      </c>
      <c r="D5029">
        <v>5.4000000000000003E-3</v>
      </c>
      <c r="E5029">
        <v>3.7699999999999997E-2</v>
      </c>
      <c r="F5029">
        <v>0.16350000000000001</v>
      </c>
    </row>
    <row r="5030" spans="1:6">
      <c r="A5030" t="s">
        <v>1090</v>
      </c>
      <c r="B5030" t="s">
        <v>6115</v>
      </c>
      <c r="C5030">
        <v>1.98</v>
      </c>
      <c r="D5030">
        <v>5.4000000000000003E-3</v>
      </c>
      <c r="E5030">
        <v>3.7699999999999997E-2</v>
      </c>
      <c r="F5030">
        <v>0.16350000000000001</v>
      </c>
    </row>
    <row r="5031" spans="1:6">
      <c r="A5031" t="s">
        <v>1090</v>
      </c>
      <c r="B5031" t="s">
        <v>6116</v>
      </c>
      <c r="C5031">
        <v>1.98</v>
      </c>
      <c r="D5031">
        <v>5.4000000000000003E-3</v>
      </c>
      <c r="E5031">
        <v>3.7699999999999997E-2</v>
      </c>
      <c r="F5031">
        <v>0.16350000000000001</v>
      </c>
    </row>
    <row r="5032" spans="1:6">
      <c r="A5032" t="s">
        <v>1090</v>
      </c>
      <c r="B5032" t="s">
        <v>6117</v>
      </c>
      <c r="C5032">
        <v>1.98</v>
      </c>
      <c r="D5032">
        <v>5.4000000000000003E-3</v>
      </c>
      <c r="E5032">
        <v>3.7699999999999997E-2</v>
      </c>
      <c r="F5032">
        <v>0.16350000000000001</v>
      </c>
    </row>
    <row r="5033" spans="1:6">
      <c r="A5033" t="s">
        <v>1090</v>
      </c>
      <c r="B5033" t="s">
        <v>6118</v>
      </c>
      <c r="C5033">
        <v>1.98</v>
      </c>
      <c r="D5033">
        <v>5.4000000000000003E-3</v>
      </c>
      <c r="E5033">
        <v>3.7699999999999997E-2</v>
      </c>
      <c r="F5033">
        <v>0.16350000000000001</v>
      </c>
    </row>
    <row r="5034" spans="1:6">
      <c r="A5034" t="s">
        <v>1090</v>
      </c>
      <c r="B5034" t="s">
        <v>6119</v>
      </c>
      <c r="C5034">
        <v>1.98</v>
      </c>
      <c r="D5034">
        <v>5.4000000000000003E-3</v>
      </c>
      <c r="E5034">
        <v>3.7699999999999997E-2</v>
      </c>
      <c r="F5034">
        <v>0.16350000000000001</v>
      </c>
    </row>
    <row r="5035" spans="1:6">
      <c r="A5035" t="s">
        <v>1090</v>
      </c>
      <c r="B5035" t="s">
        <v>6120</v>
      </c>
      <c r="C5035">
        <v>1.98</v>
      </c>
      <c r="D5035">
        <v>5.4000000000000003E-3</v>
      </c>
      <c r="E5035">
        <v>3.7699999999999997E-2</v>
      </c>
      <c r="F5035">
        <v>0.16350000000000001</v>
      </c>
    </row>
    <row r="5036" spans="1:6">
      <c r="A5036" t="s">
        <v>1090</v>
      </c>
      <c r="B5036" t="s">
        <v>6121</v>
      </c>
      <c r="C5036">
        <v>1.98</v>
      </c>
      <c r="D5036">
        <v>5.4000000000000003E-3</v>
      </c>
      <c r="E5036">
        <v>3.7699999999999997E-2</v>
      </c>
      <c r="F5036">
        <v>0.16350000000000001</v>
      </c>
    </row>
    <row r="5037" spans="1:6">
      <c r="A5037" t="s">
        <v>1090</v>
      </c>
      <c r="B5037" t="s">
        <v>6122</v>
      </c>
      <c r="C5037">
        <v>1.98</v>
      </c>
      <c r="D5037">
        <v>5.4000000000000003E-3</v>
      </c>
      <c r="E5037">
        <v>3.7699999999999997E-2</v>
      </c>
      <c r="F5037">
        <v>0.16350000000000001</v>
      </c>
    </row>
    <row r="5038" spans="1:6">
      <c r="A5038" t="s">
        <v>1090</v>
      </c>
      <c r="B5038" t="s">
        <v>6123</v>
      </c>
      <c r="C5038">
        <v>1.98</v>
      </c>
      <c r="D5038">
        <v>5.4000000000000003E-3</v>
      </c>
      <c r="E5038">
        <v>3.7699999999999997E-2</v>
      </c>
      <c r="F5038">
        <v>0.16350000000000001</v>
      </c>
    </row>
    <row r="5039" spans="1:6">
      <c r="A5039" t="s">
        <v>1090</v>
      </c>
      <c r="B5039" t="s">
        <v>6124</v>
      </c>
      <c r="C5039">
        <v>1.98</v>
      </c>
      <c r="D5039">
        <v>5.4000000000000003E-3</v>
      </c>
      <c r="E5039">
        <v>3.7699999999999997E-2</v>
      </c>
      <c r="F5039">
        <v>0.16350000000000001</v>
      </c>
    </row>
    <row r="5040" spans="1:6">
      <c r="A5040" t="s">
        <v>1090</v>
      </c>
      <c r="B5040" t="s">
        <v>6125</v>
      </c>
      <c r="C5040">
        <v>1.98</v>
      </c>
      <c r="D5040">
        <v>5.4000000000000003E-3</v>
      </c>
      <c r="E5040">
        <v>3.7699999999999997E-2</v>
      </c>
      <c r="F5040">
        <v>0.16350000000000001</v>
      </c>
    </row>
    <row r="5041" spans="1:6">
      <c r="A5041" t="s">
        <v>1090</v>
      </c>
      <c r="B5041" t="s">
        <v>6126</v>
      </c>
      <c r="C5041">
        <v>1.98</v>
      </c>
      <c r="D5041">
        <v>5.4000000000000003E-3</v>
      </c>
      <c r="E5041">
        <v>3.7699999999999997E-2</v>
      </c>
      <c r="F5041">
        <v>0.16350000000000001</v>
      </c>
    </row>
    <row r="5042" spans="1:6">
      <c r="A5042" t="s">
        <v>1090</v>
      </c>
      <c r="B5042" t="s">
        <v>6127</v>
      </c>
      <c r="C5042">
        <v>1.98</v>
      </c>
      <c r="D5042">
        <v>5.4000000000000003E-3</v>
      </c>
      <c r="E5042">
        <v>3.7699999999999997E-2</v>
      </c>
      <c r="F5042">
        <v>0.16350000000000001</v>
      </c>
    </row>
    <row r="5043" spans="1:6">
      <c r="A5043" t="s">
        <v>1090</v>
      </c>
      <c r="B5043" t="s">
        <v>6128</v>
      </c>
      <c r="C5043">
        <v>1.98</v>
      </c>
      <c r="D5043">
        <v>5.4000000000000003E-3</v>
      </c>
      <c r="E5043">
        <v>3.7699999999999997E-2</v>
      </c>
      <c r="F5043">
        <v>0.16350000000000001</v>
      </c>
    </row>
    <row r="5044" spans="1:6">
      <c r="A5044" t="s">
        <v>1090</v>
      </c>
      <c r="B5044" t="s">
        <v>6129</v>
      </c>
      <c r="C5044">
        <v>1.98</v>
      </c>
      <c r="D5044">
        <v>5.4000000000000003E-3</v>
      </c>
      <c r="E5044">
        <v>3.7699999999999997E-2</v>
      </c>
      <c r="F5044">
        <v>0.16350000000000001</v>
      </c>
    </row>
    <row r="5045" spans="1:6">
      <c r="A5045" t="s">
        <v>1090</v>
      </c>
      <c r="B5045" t="s">
        <v>6130</v>
      </c>
      <c r="C5045">
        <v>1.98</v>
      </c>
      <c r="D5045">
        <v>5.4000000000000003E-3</v>
      </c>
      <c r="E5045">
        <v>3.7699999999999997E-2</v>
      </c>
      <c r="F5045">
        <v>0.16350000000000001</v>
      </c>
    </row>
    <row r="5046" spans="1:6">
      <c r="A5046" t="s">
        <v>1090</v>
      </c>
      <c r="B5046" t="s">
        <v>6131</v>
      </c>
      <c r="C5046">
        <v>1.98</v>
      </c>
      <c r="D5046">
        <v>5.4000000000000003E-3</v>
      </c>
      <c r="E5046">
        <v>3.7699999999999997E-2</v>
      </c>
      <c r="F5046">
        <v>0.16350000000000001</v>
      </c>
    </row>
    <row r="5047" spans="1:6">
      <c r="A5047" t="s">
        <v>1090</v>
      </c>
      <c r="B5047" t="s">
        <v>6132</v>
      </c>
      <c r="C5047">
        <v>1.98</v>
      </c>
      <c r="D5047">
        <v>5.4000000000000003E-3</v>
      </c>
      <c r="E5047">
        <v>3.7699999999999997E-2</v>
      </c>
      <c r="F5047">
        <v>0.16350000000000001</v>
      </c>
    </row>
    <row r="5048" spans="1:6">
      <c r="A5048" t="s">
        <v>1090</v>
      </c>
      <c r="B5048" t="s">
        <v>6133</v>
      </c>
      <c r="C5048">
        <v>1.98</v>
      </c>
      <c r="D5048">
        <v>5.4000000000000003E-3</v>
      </c>
      <c r="E5048">
        <v>3.7699999999999997E-2</v>
      </c>
      <c r="F5048">
        <v>0.16350000000000001</v>
      </c>
    </row>
    <row r="5049" spans="1:6">
      <c r="A5049" t="s">
        <v>1090</v>
      </c>
      <c r="B5049" t="s">
        <v>6134</v>
      </c>
      <c r="C5049">
        <v>1.98</v>
      </c>
      <c r="D5049">
        <v>5.4000000000000003E-3</v>
      </c>
      <c r="E5049">
        <v>3.7699999999999997E-2</v>
      </c>
      <c r="F5049">
        <v>0.16350000000000001</v>
      </c>
    </row>
    <row r="5050" spans="1:6">
      <c r="A5050" t="s">
        <v>1090</v>
      </c>
      <c r="B5050" t="s">
        <v>6135</v>
      </c>
      <c r="C5050">
        <v>1.98</v>
      </c>
      <c r="D5050">
        <v>5.4000000000000003E-3</v>
      </c>
      <c r="E5050">
        <v>3.7699999999999997E-2</v>
      </c>
      <c r="F5050">
        <v>0.16350000000000001</v>
      </c>
    </row>
    <row r="5051" spans="1:6">
      <c r="A5051" t="s">
        <v>1090</v>
      </c>
      <c r="B5051" t="s">
        <v>6136</v>
      </c>
      <c r="C5051">
        <v>1.98</v>
      </c>
      <c r="D5051">
        <v>5.4000000000000003E-3</v>
      </c>
      <c r="E5051">
        <v>3.7699999999999997E-2</v>
      </c>
      <c r="F5051">
        <v>0.16350000000000001</v>
      </c>
    </row>
    <row r="5052" spans="1:6">
      <c r="A5052" t="s">
        <v>1090</v>
      </c>
      <c r="B5052" t="s">
        <v>6137</v>
      </c>
      <c r="C5052">
        <v>1.98</v>
      </c>
      <c r="D5052">
        <v>5.4000000000000003E-3</v>
      </c>
      <c r="E5052">
        <v>3.7699999999999997E-2</v>
      </c>
      <c r="F5052">
        <v>0.16350000000000001</v>
      </c>
    </row>
    <row r="5053" spans="1:6">
      <c r="A5053" t="s">
        <v>1090</v>
      </c>
      <c r="B5053" t="s">
        <v>6138</v>
      </c>
      <c r="C5053">
        <v>1.98</v>
      </c>
      <c r="D5053">
        <v>5.4000000000000003E-3</v>
      </c>
      <c r="E5053">
        <v>3.7699999999999997E-2</v>
      </c>
      <c r="F5053">
        <v>0.16350000000000001</v>
      </c>
    </row>
    <row r="5054" spans="1:6">
      <c r="A5054" t="s">
        <v>1090</v>
      </c>
      <c r="B5054" t="s">
        <v>6139</v>
      </c>
      <c r="C5054">
        <v>1.98</v>
      </c>
      <c r="D5054">
        <v>5.4000000000000003E-3</v>
      </c>
      <c r="E5054">
        <v>3.7699999999999997E-2</v>
      </c>
      <c r="F5054">
        <v>0.16350000000000001</v>
      </c>
    </row>
    <row r="5055" spans="1:6">
      <c r="A5055" t="s">
        <v>1090</v>
      </c>
      <c r="B5055" t="s">
        <v>6140</v>
      </c>
      <c r="C5055">
        <v>1.98</v>
      </c>
      <c r="D5055">
        <v>5.4000000000000003E-3</v>
      </c>
      <c r="E5055">
        <v>3.7699999999999997E-2</v>
      </c>
      <c r="F5055">
        <v>0.16350000000000001</v>
      </c>
    </row>
    <row r="5056" spans="1:6">
      <c r="A5056" t="s">
        <v>1090</v>
      </c>
      <c r="B5056" t="s">
        <v>6141</v>
      </c>
      <c r="C5056">
        <v>1.98</v>
      </c>
      <c r="D5056">
        <v>5.4000000000000003E-3</v>
      </c>
      <c r="E5056">
        <v>3.7699999999999997E-2</v>
      </c>
      <c r="F5056">
        <v>0.16350000000000001</v>
      </c>
    </row>
    <row r="5057" spans="1:6">
      <c r="A5057" t="s">
        <v>1090</v>
      </c>
      <c r="B5057" t="s">
        <v>6142</v>
      </c>
      <c r="C5057">
        <v>1.98</v>
      </c>
      <c r="D5057">
        <v>5.4000000000000003E-3</v>
      </c>
      <c r="E5057">
        <v>3.7699999999999997E-2</v>
      </c>
      <c r="F5057">
        <v>0.16350000000000001</v>
      </c>
    </row>
    <row r="5058" spans="1:6">
      <c r="A5058" t="s">
        <v>1090</v>
      </c>
      <c r="B5058" t="s">
        <v>6143</v>
      </c>
      <c r="C5058">
        <v>1.98</v>
      </c>
      <c r="D5058">
        <v>5.4000000000000003E-3</v>
      </c>
      <c r="E5058">
        <v>3.7699999999999997E-2</v>
      </c>
      <c r="F5058">
        <v>0.16350000000000001</v>
      </c>
    </row>
    <row r="5059" spans="1:6">
      <c r="A5059" t="s">
        <v>1090</v>
      </c>
      <c r="B5059" t="s">
        <v>6144</v>
      </c>
      <c r="C5059">
        <v>1.98</v>
      </c>
      <c r="D5059">
        <v>5.4000000000000003E-3</v>
      </c>
      <c r="E5059">
        <v>3.7699999999999997E-2</v>
      </c>
      <c r="F5059">
        <v>0.16350000000000001</v>
      </c>
    </row>
    <row r="5060" spans="1:6">
      <c r="A5060" t="s">
        <v>1090</v>
      </c>
      <c r="B5060" t="s">
        <v>6145</v>
      </c>
      <c r="C5060">
        <v>1.98</v>
      </c>
      <c r="D5060">
        <v>5.4000000000000003E-3</v>
      </c>
      <c r="E5060">
        <v>3.7699999999999997E-2</v>
      </c>
      <c r="F5060">
        <v>0.16350000000000001</v>
      </c>
    </row>
    <row r="5061" spans="1:6">
      <c r="A5061" t="s">
        <v>1090</v>
      </c>
      <c r="B5061" t="s">
        <v>6146</v>
      </c>
      <c r="C5061">
        <v>1.98</v>
      </c>
      <c r="D5061">
        <v>5.4000000000000003E-3</v>
      </c>
      <c r="E5061">
        <v>3.7699999999999997E-2</v>
      </c>
      <c r="F5061">
        <v>0.16350000000000001</v>
      </c>
    </row>
    <row r="5062" spans="1:6">
      <c r="A5062" t="s">
        <v>1090</v>
      </c>
      <c r="B5062" t="s">
        <v>6147</v>
      </c>
      <c r="C5062">
        <v>1.98</v>
      </c>
      <c r="D5062">
        <v>5.4000000000000003E-3</v>
      </c>
      <c r="E5062">
        <v>3.7699999999999997E-2</v>
      </c>
      <c r="F5062">
        <v>0.16350000000000001</v>
      </c>
    </row>
    <row r="5063" spans="1:6">
      <c r="A5063" t="s">
        <v>1090</v>
      </c>
      <c r="B5063" t="s">
        <v>6148</v>
      </c>
      <c r="C5063">
        <v>1.98</v>
      </c>
      <c r="D5063">
        <v>5.4000000000000003E-3</v>
      </c>
      <c r="E5063">
        <v>3.7699999999999997E-2</v>
      </c>
      <c r="F5063">
        <v>0.16350000000000001</v>
      </c>
    </row>
    <row r="5064" spans="1:6">
      <c r="A5064" t="s">
        <v>1090</v>
      </c>
      <c r="B5064" t="s">
        <v>6149</v>
      </c>
      <c r="C5064">
        <v>1.98</v>
      </c>
      <c r="D5064">
        <v>5.4000000000000003E-3</v>
      </c>
      <c r="E5064">
        <v>3.7699999999999997E-2</v>
      </c>
      <c r="F5064">
        <v>0.16350000000000001</v>
      </c>
    </row>
    <row r="5065" spans="1:6">
      <c r="A5065" t="s">
        <v>1090</v>
      </c>
      <c r="B5065" t="s">
        <v>6150</v>
      </c>
      <c r="C5065">
        <v>1.98</v>
      </c>
      <c r="D5065">
        <v>5.4000000000000003E-3</v>
      </c>
      <c r="E5065">
        <v>3.7699999999999997E-2</v>
      </c>
      <c r="F5065">
        <v>0.16350000000000001</v>
      </c>
    </row>
    <row r="5066" spans="1:6">
      <c r="A5066" t="s">
        <v>1090</v>
      </c>
      <c r="B5066" t="s">
        <v>6151</v>
      </c>
      <c r="C5066">
        <v>1.98</v>
      </c>
      <c r="D5066">
        <v>5.4000000000000003E-3</v>
      </c>
      <c r="E5066">
        <v>3.7699999999999997E-2</v>
      </c>
      <c r="F5066">
        <v>0.16350000000000001</v>
      </c>
    </row>
    <row r="5067" spans="1:6">
      <c r="A5067" t="s">
        <v>1090</v>
      </c>
      <c r="B5067" t="s">
        <v>6152</v>
      </c>
      <c r="C5067">
        <v>1.98</v>
      </c>
      <c r="D5067">
        <v>5.4000000000000003E-3</v>
      </c>
      <c r="E5067">
        <v>3.7699999999999997E-2</v>
      </c>
      <c r="F5067">
        <v>0.16350000000000001</v>
      </c>
    </row>
    <row r="5068" spans="1:6">
      <c r="A5068" t="s">
        <v>1090</v>
      </c>
      <c r="B5068" t="s">
        <v>6153</v>
      </c>
      <c r="C5068">
        <v>1.98</v>
      </c>
      <c r="D5068">
        <v>5.4000000000000003E-3</v>
      </c>
      <c r="E5068">
        <v>3.7699999999999997E-2</v>
      </c>
      <c r="F5068">
        <v>0.16350000000000001</v>
      </c>
    </row>
    <row r="5069" spans="1:6">
      <c r="A5069" t="s">
        <v>1090</v>
      </c>
      <c r="B5069" t="s">
        <v>6154</v>
      </c>
      <c r="C5069">
        <v>2.25</v>
      </c>
      <c r="D5069">
        <v>6.1000000000000004E-3</v>
      </c>
      <c r="E5069">
        <v>4.2799999999999998E-2</v>
      </c>
      <c r="F5069">
        <v>0.18559999999999999</v>
      </c>
    </row>
    <row r="5070" spans="1:6">
      <c r="A5070" t="s">
        <v>1090</v>
      </c>
      <c r="B5070" t="s">
        <v>6155</v>
      </c>
      <c r="C5070">
        <v>2.25</v>
      </c>
      <c r="D5070">
        <v>6.1000000000000004E-3</v>
      </c>
      <c r="E5070">
        <v>4.2799999999999998E-2</v>
      </c>
      <c r="F5070">
        <v>0.18559999999999999</v>
      </c>
    </row>
    <row r="5071" spans="1:6">
      <c r="A5071" t="s">
        <v>1090</v>
      </c>
      <c r="B5071" t="s">
        <v>6156</v>
      </c>
      <c r="C5071">
        <v>2.25</v>
      </c>
      <c r="D5071">
        <v>6.1000000000000004E-3</v>
      </c>
      <c r="E5071">
        <v>4.2799999999999998E-2</v>
      </c>
      <c r="F5071">
        <v>0.18559999999999999</v>
      </c>
    </row>
    <row r="5072" spans="1:6">
      <c r="A5072" t="s">
        <v>1090</v>
      </c>
      <c r="B5072" t="s">
        <v>6157</v>
      </c>
      <c r="C5072">
        <v>2.25</v>
      </c>
      <c r="D5072">
        <v>6.1000000000000004E-3</v>
      </c>
      <c r="E5072">
        <v>4.2799999999999998E-2</v>
      </c>
      <c r="F5072">
        <v>0.18559999999999999</v>
      </c>
    </row>
    <row r="5073" spans="1:6">
      <c r="A5073" t="s">
        <v>1090</v>
      </c>
      <c r="B5073" t="s">
        <v>6158</v>
      </c>
      <c r="C5073">
        <v>2.25</v>
      </c>
      <c r="D5073">
        <v>6.1000000000000004E-3</v>
      </c>
      <c r="E5073">
        <v>4.2799999999999998E-2</v>
      </c>
      <c r="F5073">
        <v>0.18559999999999999</v>
      </c>
    </row>
    <row r="5074" spans="1:6">
      <c r="A5074" t="s">
        <v>1090</v>
      </c>
      <c r="B5074" t="s">
        <v>6159</v>
      </c>
      <c r="C5074">
        <v>2.25</v>
      </c>
      <c r="D5074">
        <v>6.1000000000000004E-3</v>
      </c>
      <c r="E5074">
        <v>4.2799999999999998E-2</v>
      </c>
      <c r="F5074">
        <v>0.18559999999999999</v>
      </c>
    </row>
    <row r="5075" spans="1:6">
      <c r="A5075" t="s">
        <v>1090</v>
      </c>
      <c r="B5075" t="s">
        <v>6160</v>
      </c>
      <c r="C5075">
        <v>2.25</v>
      </c>
      <c r="D5075">
        <v>6.1000000000000004E-3</v>
      </c>
      <c r="E5075">
        <v>4.2799999999999998E-2</v>
      </c>
      <c r="F5075">
        <v>0.18559999999999999</v>
      </c>
    </row>
    <row r="5076" spans="1:6">
      <c r="A5076" t="s">
        <v>1090</v>
      </c>
      <c r="B5076" t="s">
        <v>6161</v>
      </c>
      <c r="C5076">
        <v>2.25</v>
      </c>
      <c r="D5076">
        <v>6.1000000000000004E-3</v>
      </c>
      <c r="E5076">
        <v>4.2799999999999998E-2</v>
      </c>
      <c r="F5076">
        <v>0.18559999999999999</v>
      </c>
    </row>
    <row r="5077" spans="1:6">
      <c r="A5077" t="s">
        <v>1090</v>
      </c>
      <c r="B5077" t="s">
        <v>6162</v>
      </c>
      <c r="C5077">
        <v>2.25</v>
      </c>
      <c r="D5077">
        <v>6.1000000000000004E-3</v>
      </c>
      <c r="E5077">
        <v>4.2799999999999998E-2</v>
      </c>
      <c r="F5077">
        <v>0.18559999999999999</v>
      </c>
    </row>
    <row r="5078" spans="1:6">
      <c r="A5078" t="s">
        <v>1090</v>
      </c>
      <c r="B5078" t="s">
        <v>6163</v>
      </c>
      <c r="C5078">
        <v>2.25</v>
      </c>
      <c r="D5078">
        <v>6.1000000000000004E-3</v>
      </c>
      <c r="E5078">
        <v>4.2799999999999998E-2</v>
      </c>
      <c r="F5078">
        <v>0.18559999999999999</v>
      </c>
    </row>
    <row r="5079" spans="1:6">
      <c r="A5079" t="s">
        <v>1090</v>
      </c>
      <c r="B5079" t="s">
        <v>6164</v>
      </c>
      <c r="C5079">
        <v>2.25</v>
      </c>
      <c r="D5079">
        <v>6.1000000000000004E-3</v>
      </c>
      <c r="E5079">
        <v>4.2799999999999998E-2</v>
      </c>
      <c r="F5079">
        <v>0.18559999999999999</v>
      </c>
    </row>
    <row r="5080" spans="1:6">
      <c r="A5080" t="s">
        <v>1090</v>
      </c>
      <c r="B5080" t="s">
        <v>6165</v>
      </c>
      <c r="C5080">
        <v>2.25</v>
      </c>
      <c r="D5080">
        <v>6.1000000000000004E-3</v>
      </c>
      <c r="E5080">
        <v>4.2799999999999998E-2</v>
      </c>
      <c r="F5080">
        <v>0.18559999999999999</v>
      </c>
    </row>
    <row r="5081" spans="1:6">
      <c r="A5081" t="s">
        <v>1090</v>
      </c>
      <c r="B5081" t="s">
        <v>6166</v>
      </c>
      <c r="C5081">
        <v>2.25</v>
      </c>
      <c r="D5081">
        <v>6.1000000000000004E-3</v>
      </c>
      <c r="E5081">
        <v>4.2799999999999998E-2</v>
      </c>
      <c r="F5081">
        <v>0.18559999999999999</v>
      </c>
    </row>
    <row r="5082" spans="1:6">
      <c r="A5082" t="s">
        <v>1090</v>
      </c>
      <c r="B5082" t="s">
        <v>6167</v>
      </c>
      <c r="C5082">
        <v>2.25</v>
      </c>
      <c r="D5082">
        <v>6.1000000000000004E-3</v>
      </c>
      <c r="E5082">
        <v>4.2799999999999998E-2</v>
      </c>
      <c r="F5082">
        <v>0.18559999999999999</v>
      </c>
    </row>
    <row r="5083" spans="1:6">
      <c r="A5083" t="s">
        <v>1090</v>
      </c>
      <c r="B5083" t="s">
        <v>6168</v>
      </c>
      <c r="C5083">
        <v>2.25</v>
      </c>
      <c r="D5083">
        <v>6.1000000000000004E-3</v>
      </c>
      <c r="E5083">
        <v>4.2799999999999998E-2</v>
      </c>
      <c r="F5083">
        <v>0.18559999999999999</v>
      </c>
    </row>
    <row r="5084" spans="1:6">
      <c r="A5084" t="s">
        <v>1090</v>
      </c>
      <c r="B5084" t="s">
        <v>6169</v>
      </c>
      <c r="C5084">
        <v>2.25</v>
      </c>
      <c r="D5084">
        <v>6.1000000000000004E-3</v>
      </c>
      <c r="E5084">
        <v>4.2799999999999998E-2</v>
      </c>
      <c r="F5084">
        <v>0.18559999999999999</v>
      </c>
    </row>
    <row r="5085" spans="1:6">
      <c r="A5085" t="s">
        <v>1090</v>
      </c>
      <c r="B5085" t="s">
        <v>6170</v>
      </c>
      <c r="C5085">
        <v>2.25</v>
      </c>
      <c r="D5085">
        <v>6.1000000000000004E-3</v>
      </c>
      <c r="E5085">
        <v>4.2799999999999998E-2</v>
      </c>
      <c r="F5085">
        <v>0.18559999999999999</v>
      </c>
    </row>
    <row r="5086" spans="1:6">
      <c r="A5086" t="s">
        <v>1090</v>
      </c>
      <c r="B5086" t="s">
        <v>6171</v>
      </c>
      <c r="C5086">
        <v>2.25</v>
      </c>
      <c r="D5086">
        <v>6.1000000000000004E-3</v>
      </c>
      <c r="E5086">
        <v>4.2799999999999998E-2</v>
      </c>
      <c r="F5086">
        <v>0.18559999999999999</v>
      </c>
    </row>
    <row r="5087" spans="1:6">
      <c r="A5087" t="s">
        <v>1090</v>
      </c>
      <c r="B5087" t="s">
        <v>6172</v>
      </c>
      <c r="C5087">
        <v>2.25</v>
      </c>
      <c r="D5087">
        <v>6.1000000000000004E-3</v>
      </c>
      <c r="E5087">
        <v>4.2799999999999998E-2</v>
      </c>
      <c r="F5087">
        <v>0.18559999999999999</v>
      </c>
    </row>
    <row r="5088" spans="1:6">
      <c r="A5088" t="s">
        <v>1090</v>
      </c>
      <c r="B5088" t="s">
        <v>6173</v>
      </c>
      <c r="C5088">
        <v>2.25</v>
      </c>
      <c r="D5088">
        <v>6.1000000000000004E-3</v>
      </c>
      <c r="E5088">
        <v>4.2799999999999998E-2</v>
      </c>
      <c r="F5088">
        <v>0.18559999999999999</v>
      </c>
    </row>
    <row r="5089" spans="1:6">
      <c r="A5089" t="s">
        <v>1090</v>
      </c>
      <c r="B5089" t="s">
        <v>6174</v>
      </c>
      <c r="C5089">
        <v>2.25</v>
      </c>
      <c r="D5089">
        <v>6.1000000000000004E-3</v>
      </c>
      <c r="E5089">
        <v>4.2799999999999998E-2</v>
      </c>
      <c r="F5089">
        <v>0.18559999999999999</v>
      </c>
    </row>
    <row r="5090" spans="1:6">
      <c r="A5090" t="s">
        <v>1090</v>
      </c>
      <c r="B5090" t="s">
        <v>6175</v>
      </c>
      <c r="C5090">
        <v>2.25</v>
      </c>
      <c r="D5090">
        <v>6.1000000000000004E-3</v>
      </c>
      <c r="E5090">
        <v>4.2799999999999998E-2</v>
      </c>
      <c r="F5090">
        <v>0.18559999999999999</v>
      </c>
    </row>
    <row r="5091" spans="1:6">
      <c r="A5091" t="s">
        <v>1090</v>
      </c>
      <c r="B5091" t="s">
        <v>6176</v>
      </c>
      <c r="C5091">
        <v>2.25</v>
      </c>
      <c r="D5091">
        <v>6.1000000000000004E-3</v>
      </c>
      <c r="E5091">
        <v>4.2799999999999998E-2</v>
      </c>
      <c r="F5091">
        <v>0.18559999999999999</v>
      </c>
    </row>
    <row r="5092" spans="1:6">
      <c r="A5092" t="s">
        <v>1090</v>
      </c>
      <c r="B5092" t="s">
        <v>6177</v>
      </c>
      <c r="C5092">
        <v>2.25</v>
      </c>
      <c r="D5092">
        <v>6.1000000000000004E-3</v>
      </c>
      <c r="E5092">
        <v>4.2799999999999998E-2</v>
      </c>
      <c r="F5092">
        <v>0.18559999999999999</v>
      </c>
    </row>
    <row r="5093" spans="1:6">
      <c r="A5093" t="s">
        <v>1090</v>
      </c>
      <c r="B5093" t="s">
        <v>6178</v>
      </c>
      <c r="C5093">
        <v>2.25</v>
      </c>
      <c r="D5093">
        <v>6.1000000000000004E-3</v>
      </c>
      <c r="E5093">
        <v>4.2799999999999998E-2</v>
      </c>
      <c r="F5093">
        <v>0.18559999999999999</v>
      </c>
    </row>
    <row r="5094" spans="1:6">
      <c r="A5094" t="s">
        <v>1090</v>
      </c>
      <c r="B5094" t="s">
        <v>6179</v>
      </c>
      <c r="C5094">
        <v>2.25</v>
      </c>
      <c r="D5094">
        <v>6.1000000000000004E-3</v>
      </c>
      <c r="E5094">
        <v>4.2799999999999998E-2</v>
      </c>
      <c r="F5094">
        <v>0.18559999999999999</v>
      </c>
    </row>
    <row r="5095" spans="1:6">
      <c r="A5095" t="s">
        <v>1090</v>
      </c>
      <c r="B5095" t="s">
        <v>6180</v>
      </c>
      <c r="C5095">
        <v>2.25</v>
      </c>
      <c r="D5095">
        <v>6.1000000000000004E-3</v>
      </c>
      <c r="E5095">
        <v>4.2799999999999998E-2</v>
      </c>
      <c r="F5095">
        <v>0.18559999999999999</v>
      </c>
    </row>
    <row r="5096" spans="1:6">
      <c r="A5096" t="s">
        <v>1090</v>
      </c>
      <c r="B5096" t="s">
        <v>6181</v>
      </c>
      <c r="C5096">
        <v>2.25</v>
      </c>
      <c r="D5096">
        <v>6.1000000000000004E-3</v>
      </c>
      <c r="E5096">
        <v>4.2799999999999998E-2</v>
      </c>
      <c r="F5096">
        <v>0.18559999999999999</v>
      </c>
    </row>
    <row r="5097" spans="1:6">
      <c r="A5097" t="s">
        <v>1090</v>
      </c>
      <c r="B5097" t="s">
        <v>6182</v>
      </c>
      <c r="C5097">
        <v>2.25</v>
      </c>
      <c r="D5097">
        <v>6.1000000000000004E-3</v>
      </c>
      <c r="E5097">
        <v>4.2799999999999998E-2</v>
      </c>
      <c r="F5097">
        <v>0.18559999999999999</v>
      </c>
    </row>
    <row r="5098" spans="1:6">
      <c r="A5098" t="s">
        <v>1090</v>
      </c>
      <c r="B5098" t="s">
        <v>6183</v>
      </c>
      <c r="C5098">
        <v>2.25</v>
      </c>
      <c r="D5098">
        <v>6.1000000000000004E-3</v>
      </c>
      <c r="E5098">
        <v>4.2799999999999998E-2</v>
      </c>
      <c r="F5098">
        <v>0.18559999999999999</v>
      </c>
    </row>
    <row r="5099" spans="1:6">
      <c r="A5099" t="s">
        <v>1090</v>
      </c>
      <c r="B5099" t="s">
        <v>6184</v>
      </c>
      <c r="C5099">
        <v>2.25</v>
      </c>
      <c r="D5099">
        <v>6.1000000000000004E-3</v>
      </c>
      <c r="E5099">
        <v>4.2799999999999998E-2</v>
      </c>
      <c r="F5099">
        <v>0.18559999999999999</v>
      </c>
    </row>
    <row r="5100" spans="1:6">
      <c r="A5100" t="s">
        <v>1090</v>
      </c>
      <c r="B5100" t="s">
        <v>6185</v>
      </c>
      <c r="C5100">
        <v>2.25</v>
      </c>
      <c r="D5100">
        <v>6.1000000000000004E-3</v>
      </c>
      <c r="E5100">
        <v>4.2799999999999998E-2</v>
      </c>
      <c r="F5100">
        <v>0.18559999999999999</v>
      </c>
    </row>
    <row r="5101" spans="1:6">
      <c r="A5101" t="s">
        <v>1090</v>
      </c>
      <c r="B5101" t="s">
        <v>6186</v>
      </c>
      <c r="C5101">
        <v>2.25</v>
      </c>
      <c r="D5101">
        <v>6.1000000000000004E-3</v>
      </c>
      <c r="E5101">
        <v>4.2799999999999998E-2</v>
      </c>
      <c r="F5101">
        <v>0.18559999999999999</v>
      </c>
    </row>
    <row r="5102" spans="1:6">
      <c r="A5102" t="s">
        <v>1090</v>
      </c>
      <c r="B5102" t="s">
        <v>6187</v>
      </c>
      <c r="C5102">
        <v>2.25</v>
      </c>
      <c r="D5102">
        <v>6.1000000000000004E-3</v>
      </c>
      <c r="E5102">
        <v>4.2799999999999998E-2</v>
      </c>
      <c r="F5102">
        <v>0.18559999999999999</v>
      </c>
    </row>
    <row r="5103" spans="1:6">
      <c r="A5103" t="s">
        <v>1090</v>
      </c>
      <c r="B5103" t="s">
        <v>6188</v>
      </c>
      <c r="C5103">
        <v>2.25</v>
      </c>
      <c r="D5103">
        <v>6.1000000000000004E-3</v>
      </c>
      <c r="E5103">
        <v>4.2799999999999998E-2</v>
      </c>
      <c r="F5103">
        <v>0.18559999999999999</v>
      </c>
    </row>
    <row r="5104" spans="1:6">
      <c r="A5104" t="s">
        <v>1090</v>
      </c>
      <c r="B5104" t="s">
        <v>6189</v>
      </c>
      <c r="C5104">
        <v>2.25</v>
      </c>
      <c r="D5104">
        <v>6.1000000000000004E-3</v>
      </c>
      <c r="E5104">
        <v>4.2799999999999998E-2</v>
      </c>
      <c r="F5104">
        <v>0.18559999999999999</v>
      </c>
    </row>
    <row r="5105" spans="1:6">
      <c r="A5105" t="s">
        <v>1090</v>
      </c>
      <c r="B5105" t="s">
        <v>6190</v>
      </c>
      <c r="C5105">
        <v>2.25</v>
      </c>
      <c r="D5105">
        <v>6.1000000000000004E-3</v>
      </c>
      <c r="E5105">
        <v>4.2799999999999998E-2</v>
      </c>
      <c r="F5105">
        <v>0.18559999999999999</v>
      </c>
    </row>
    <row r="5106" spans="1:6">
      <c r="A5106" t="s">
        <v>1090</v>
      </c>
      <c r="B5106" t="s">
        <v>6191</v>
      </c>
      <c r="C5106">
        <v>2.25</v>
      </c>
      <c r="D5106">
        <v>6.1000000000000004E-3</v>
      </c>
      <c r="E5106">
        <v>4.2799999999999998E-2</v>
      </c>
      <c r="F5106">
        <v>0.18559999999999999</v>
      </c>
    </row>
    <row r="5107" spans="1:6">
      <c r="A5107" t="s">
        <v>1090</v>
      </c>
      <c r="B5107" t="s">
        <v>6192</v>
      </c>
      <c r="C5107">
        <v>2.25</v>
      </c>
      <c r="D5107">
        <v>6.1000000000000004E-3</v>
      </c>
      <c r="E5107">
        <v>4.2799999999999998E-2</v>
      </c>
      <c r="F5107">
        <v>0.18559999999999999</v>
      </c>
    </row>
    <row r="5108" spans="1:6">
      <c r="A5108" t="s">
        <v>1090</v>
      </c>
      <c r="B5108" t="s">
        <v>6193</v>
      </c>
      <c r="C5108">
        <v>2.25</v>
      </c>
      <c r="D5108">
        <v>6.1000000000000004E-3</v>
      </c>
      <c r="E5108">
        <v>4.2799999999999998E-2</v>
      </c>
      <c r="F5108">
        <v>0.18559999999999999</v>
      </c>
    </row>
    <row r="5109" spans="1:6">
      <c r="A5109" t="s">
        <v>1090</v>
      </c>
      <c r="B5109" t="s">
        <v>6194</v>
      </c>
      <c r="C5109">
        <v>2.25</v>
      </c>
      <c r="D5109">
        <v>6.1000000000000004E-3</v>
      </c>
      <c r="E5109">
        <v>4.2799999999999998E-2</v>
      </c>
      <c r="F5109">
        <v>0.18559999999999999</v>
      </c>
    </row>
    <row r="5110" spans="1:6">
      <c r="A5110" t="s">
        <v>1090</v>
      </c>
      <c r="B5110" t="s">
        <v>6195</v>
      </c>
      <c r="C5110">
        <v>2.25</v>
      </c>
      <c r="D5110">
        <v>6.1000000000000004E-3</v>
      </c>
      <c r="E5110">
        <v>4.2799999999999998E-2</v>
      </c>
      <c r="F5110">
        <v>0.18559999999999999</v>
      </c>
    </row>
    <row r="5111" spans="1:6">
      <c r="A5111" t="s">
        <v>1090</v>
      </c>
      <c r="B5111" t="s">
        <v>6196</v>
      </c>
      <c r="C5111">
        <v>2.25</v>
      </c>
      <c r="D5111">
        <v>6.1000000000000004E-3</v>
      </c>
      <c r="E5111">
        <v>4.2799999999999998E-2</v>
      </c>
      <c r="F5111">
        <v>0.18559999999999999</v>
      </c>
    </row>
    <row r="5112" spans="1:6">
      <c r="A5112" t="s">
        <v>1090</v>
      </c>
      <c r="B5112" t="s">
        <v>6197</v>
      </c>
      <c r="C5112">
        <v>2.25</v>
      </c>
      <c r="D5112">
        <v>6.1000000000000004E-3</v>
      </c>
      <c r="E5112">
        <v>4.2799999999999998E-2</v>
      </c>
      <c r="F5112">
        <v>0.18559999999999999</v>
      </c>
    </row>
    <row r="5113" spans="1:6">
      <c r="A5113" t="s">
        <v>1090</v>
      </c>
      <c r="B5113" t="s">
        <v>6198</v>
      </c>
      <c r="C5113">
        <v>2.25</v>
      </c>
      <c r="D5113">
        <v>6.1000000000000004E-3</v>
      </c>
      <c r="E5113">
        <v>4.2799999999999998E-2</v>
      </c>
      <c r="F5113">
        <v>0.18559999999999999</v>
      </c>
    </row>
    <row r="5114" spans="1:6">
      <c r="A5114" t="s">
        <v>1090</v>
      </c>
      <c r="B5114" t="s">
        <v>6199</v>
      </c>
      <c r="C5114">
        <v>2.25</v>
      </c>
      <c r="D5114">
        <v>6.1000000000000004E-3</v>
      </c>
      <c r="E5114">
        <v>4.2799999999999998E-2</v>
      </c>
      <c r="F5114">
        <v>0.18559999999999999</v>
      </c>
    </row>
    <row r="5115" spans="1:6">
      <c r="A5115" t="s">
        <v>1090</v>
      </c>
      <c r="B5115" t="s">
        <v>6200</v>
      </c>
      <c r="C5115">
        <v>2.25</v>
      </c>
      <c r="D5115">
        <v>6.1000000000000004E-3</v>
      </c>
      <c r="E5115">
        <v>4.2799999999999998E-2</v>
      </c>
      <c r="F5115">
        <v>0.18559999999999999</v>
      </c>
    </row>
    <row r="5116" spans="1:6">
      <c r="A5116" t="s">
        <v>1090</v>
      </c>
      <c r="B5116" t="s">
        <v>6201</v>
      </c>
      <c r="C5116">
        <v>2.25</v>
      </c>
      <c r="D5116">
        <v>6.1000000000000004E-3</v>
      </c>
      <c r="E5116">
        <v>4.2799999999999998E-2</v>
      </c>
      <c r="F5116">
        <v>0.18559999999999999</v>
      </c>
    </row>
    <row r="5117" spans="1:6">
      <c r="A5117" t="s">
        <v>1090</v>
      </c>
      <c r="B5117" t="s">
        <v>6202</v>
      </c>
      <c r="C5117">
        <v>2.25</v>
      </c>
      <c r="D5117">
        <v>6.1000000000000004E-3</v>
      </c>
      <c r="E5117">
        <v>4.2799999999999998E-2</v>
      </c>
      <c r="F5117">
        <v>0.18559999999999999</v>
      </c>
    </row>
    <row r="5118" spans="1:6">
      <c r="A5118" t="s">
        <v>1090</v>
      </c>
      <c r="B5118" t="s">
        <v>6203</v>
      </c>
      <c r="C5118">
        <v>2.25</v>
      </c>
      <c r="D5118">
        <v>6.1000000000000004E-3</v>
      </c>
      <c r="E5118">
        <v>4.2799999999999998E-2</v>
      </c>
      <c r="F5118">
        <v>0.18559999999999999</v>
      </c>
    </row>
    <row r="5119" spans="1:6">
      <c r="A5119" t="s">
        <v>1090</v>
      </c>
      <c r="B5119" t="s">
        <v>6204</v>
      </c>
      <c r="C5119">
        <v>2.25</v>
      </c>
      <c r="D5119">
        <v>6.1000000000000004E-3</v>
      </c>
      <c r="E5119">
        <v>4.2799999999999998E-2</v>
      </c>
      <c r="F5119">
        <v>0.18559999999999999</v>
      </c>
    </row>
    <row r="5120" spans="1:6">
      <c r="A5120" t="s">
        <v>1090</v>
      </c>
      <c r="B5120" t="s">
        <v>6205</v>
      </c>
      <c r="C5120">
        <v>2.25</v>
      </c>
      <c r="D5120">
        <v>6.1000000000000004E-3</v>
      </c>
      <c r="E5120">
        <v>4.2799999999999998E-2</v>
      </c>
      <c r="F5120">
        <v>0.18559999999999999</v>
      </c>
    </row>
    <row r="5121" spans="1:6">
      <c r="A5121" t="s">
        <v>1090</v>
      </c>
      <c r="B5121" t="s">
        <v>6206</v>
      </c>
      <c r="C5121">
        <v>2.25</v>
      </c>
      <c r="D5121">
        <v>6.1000000000000004E-3</v>
      </c>
      <c r="E5121">
        <v>4.2799999999999998E-2</v>
      </c>
      <c r="F5121">
        <v>0.18559999999999999</v>
      </c>
    </row>
    <row r="5122" spans="1:6">
      <c r="A5122" t="s">
        <v>1090</v>
      </c>
      <c r="B5122" t="s">
        <v>6207</v>
      </c>
      <c r="C5122">
        <v>2.25</v>
      </c>
      <c r="D5122">
        <v>6.1000000000000004E-3</v>
      </c>
      <c r="E5122">
        <v>4.2799999999999998E-2</v>
      </c>
      <c r="F5122">
        <v>0.18559999999999999</v>
      </c>
    </row>
    <row r="5123" spans="1:6">
      <c r="A5123" t="s">
        <v>1090</v>
      </c>
      <c r="B5123" t="s">
        <v>6208</v>
      </c>
      <c r="C5123">
        <v>2.25</v>
      </c>
      <c r="D5123">
        <v>6.1000000000000004E-3</v>
      </c>
      <c r="E5123">
        <v>4.2799999999999998E-2</v>
      </c>
      <c r="F5123">
        <v>0.18559999999999999</v>
      </c>
    </row>
    <row r="5124" spans="1:6">
      <c r="A5124" t="s">
        <v>1090</v>
      </c>
      <c r="B5124" t="s">
        <v>6209</v>
      </c>
      <c r="C5124">
        <v>2.25</v>
      </c>
      <c r="D5124">
        <v>6.1000000000000004E-3</v>
      </c>
      <c r="E5124">
        <v>4.2799999999999998E-2</v>
      </c>
      <c r="F5124">
        <v>0.18559999999999999</v>
      </c>
    </row>
    <row r="5125" spans="1:6">
      <c r="A5125" t="s">
        <v>1090</v>
      </c>
      <c r="B5125" t="s">
        <v>6210</v>
      </c>
      <c r="C5125">
        <v>2.25</v>
      </c>
      <c r="D5125">
        <v>6.1000000000000004E-3</v>
      </c>
      <c r="E5125">
        <v>4.2799999999999998E-2</v>
      </c>
      <c r="F5125">
        <v>0.18559999999999999</v>
      </c>
    </row>
    <row r="5126" spans="1:6">
      <c r="A5126" t="s">
        <v>1090</v>
      </c>
      <c r="B5126" t="s">
        <v>6211</v>
      </c>
      <c r="C5126">
        <v>2.25</v>
      </c>
      <c r="D5126">
        <v>6.1000000000000004E-3</v>
      </c>
      <c r="E5126">
        <v>4.2799999999999998E-2</v>
      </c>
      <c r="F5126">
        <v>0.18559999999999999</v>
      </c>
    </row>
    <row r="5127" spans="1:6">
      <c r="A5127" t="s">
        <v>1090</v>
      </c>
      <c r="B5127" t="s">
        <v>6212</v>
      </c>
      <c r="C5127">
        <v>2.25</v>
      </c>
      <c r="D5127">
        <v>6.1000000000000004E-3</v>
      </c>
      <c r="E5127">
        <v>4.2799999999999998E-2</v>
      </c>
      <c r="F5127">
        <v>0.18559999999999999</v>
      </c>
    </row>
    <row r="5128" spans="1:6">
      <c r="A5128" t="s">
        <v>1090</v>
      </c>
      <c r="B5128" t="s">
        <v>6213</v>
      </c>
      <c r="C5128">
        <v>2.25</v>
      </c>
      <c r="D5128">
        <v>6.1000000000000004E-3</v>
      </c>
      <c r="E5128">
        <v>4.2799999999999998E-2</v>
      </c>
      <c r="F5128">
        <v>0.18559999999999999</v>
      </c>
    </row>
    <row r="5129" spans="1:6">
      <c r="A5129" t="s">
        <v>1090</v>
      </c>
      <c r="B5129" t="s">
        <v>6214</v>
      </c>
      <c r="C5129">
        <v>2.25</v>
      </c>
      <c r="D5129">
        <v>6.1000000000000004E-3</v>
      </c>
      <c r="E5129">
        <v>4.2799999999999998E-2</v>
      </c>
      <c r="F5129">
        <v>0.18559999999999999</v>
      </c>
    </row>
    <row r="5130" spans="1:6">
      <c r="A5130" t="s">
        <v>1090</v>
      </c>
      <c r="B5130" t="s">
        <v>6215</v>
      </c>
      <c r="C5130">
        <v>2.25</v>
      </c>
      <c r="D5130">
        <v>6.1000000000000004E-3</v>
      </c>
      <c r="E5130">
        <v>4.2799999999999998E-2</v>
      </c>
      <c r="F5130">
        <v>0.18559999999999999</v>
      </c>
    </row>
    <row r="5131" spans="1:6">
      <c r="A5131" t="s">
        <v>1090</v>
      </c>
      <c r="B5131" t="s">
        <v>6216</v>
      </c>
      <c r="C5131">
        <v>2.25</v>
      </c>
      <c r="D5131">
        <v>6.1000000000000004E-3</v>
      </c>
      <c r="E5131">
        <v>4.2799999999999998E-2</v>
      </c>
      <c r="F5131">
        <v>0.18559999999999999</v>
      </c>
    </row>
    <row r="5132" spans="1:6">
      <c r="A5132" t="s">
        <v>1090</v>
      </c>
      <c r="B5132" t="s">
        <v>6217</v>
      </c>
      <c r="C5132">
        <v>2.25</v>
      </c>
      <c r="D5132">
        <v>6.1000000000000004E-3</v>
      </c>
      <c r="E5132">
        <v>4.2799999999999998E-2</v>
      </c>
      <c r="F5132">
        <v>0.18559999999999999</v>
      </c>
    </row>
    <row r="5133" spans="1:6">
      <c r="A5133" t="s">
        <v>1090</v>
      </c>
      <c r="B5133" t="s">
        <v>6218</v>
      </c>
      <c r="C5133">
        <v>2.25</v>
      </c>
      <c r="D5133">
        <v>6.1000000000000004E-3</v>
      </c>
      <c r="E5133">
        <v>4.2799999999999998E-2</v>
      </c>
      <c r="F5133">
        <v>0.18559999999999999</v>
      </c>
    </row>
    <row r="5134" spans="1:6">
      <c r="A5134" t="s">
        <v>1090</v>
      </c>
      <c r="B5134" t="s">
        <v>6219</v>
      </c>
      <c r="C5134">
        <v>2.25</v>
      </c>
      <c r="D5134">
        <v>6.1000000000000004E-3</v>
      </c>
      <c r="E5134">
        <v>4.2799999999999998E-2</v>
      </c>
      <c r="F5134">
        <v>0.18559999999999999</v>
      </c>
    </row>
    <row r="5135" spans="1:6">
      <c r="A5135" t="s">
        <v>1090</v>
      </c>
      <c r="B5135" t="s">
        <v>6220</v>
      </c>
      <c r="C5135">
        <v>2.25</v>
      </c>
      <c r="D5135">
        <v>6.1000000000000004E-3</v>
      </c>
      <c r="E5135">
        <v>4.2799999999999998E-2</v>
      </c>
      <c r="F5135">
        <v>0.18559999999999999</v>
      </c>
    </row>
    <row r="5136" spans="1:6">
      <c r="A5136" t="s">
        <v>1090</v>
      </c>
      <c r="B5136" t="s">
        <v>6221</v>
      </c>
      <c r="C5136">
        <v>2.25</v>
      </c>
      <c r="D5136">
        <v>6.1000000000000004E-3</v>
      </c>
      <c r="E5136">
        <v>4.2799999999999998E-2</v>
      </c>
      <c r="F5136">
        <v>0.18559999999999999</v>
      </c>
    </row>
    <row r="5137" spans="1:6">
      <c r="A5137" t="s">
        <v>1090</v>
      </c>
      <c r="B5137" t="s">
        <v>6222</v>
      </c>
      <c r="C5137">
        <v>2.25</v>
      </c>
      <c r="D5137">
        <v>6.1000000000000004E-3</v>
      </c>
      <c r="E5137">
        <v>4.2799999999999998E-2</v>
      </c>
      <c r="F5137">
        <v>0.18559999999999999</v>
      </c>
    </row>
    <row r="5138" spans="1:6">
      <c r="A5138" t="s">
        <v>1090</v>
      </c>
      <c r="B5138" t="s">
        <v>6223</v>
      </c>
      <c r="C5138">
        <v>2.25</v>
      </c>
      <c r="D5138">
        <v>6.1000000000000004E-3</v>
      </c>
      <c r="E5138">
        <v>4.2799999999999998E-2</v>
      </c>
      <c r="F5138">
        <v>0.18559999999999999</v>
      </c>
    </row>
    <row r="5139" spans="1:6">
      <c r="A5139" t="s">
        <v>1090</v>
      </c>
      <c r="B5139" t="s">
        <v>6224</v>
      </c>
      <c r="C5139">
        <v>2.25</v>
      </c>
      <c r="D5139">
        <v>6.1000000000000004E-3</v>
      </c>
      <c r="E5139">
        <v>4.2799999999999998E-2</v>
      </c>
      <c r="F5139">
        <v>0.18559999999999999</v>
      </c>
    </row>
    <row r="5140" spans="1:6">
      <c r="A5140" t="s">
        <v>1090</v>
      </c>
      <c r="B5140" t="s">
        <v>6225</v>
      </c>
      <c r="C5140">
        <v>2.25</v>
      </c>
      <c r="D5140">
        <v>6.1000000000000004E-3</v>
      </c>
      <c r="E5140">
        <v>4.2799999999999998E-2</v>
      </c>
      <c r="F5140">
        <v>0.18559999999999999</v>
      </c>
    </row>
    <row r="5141" spans="1:6">
      <c r="A5141" t="s">
        <v>1090</v>
      </c>
      <c r="B5141" t="s">
        <v>6226</v>
      </c>
      <c r="C5141">
        <v>2.25</v>
      </c>
      <c r="D5141">
        <v>6.1000000000000004E-3</v>
      </c>
      <c r="E5141">
        <v>4.2799999999999998E-2</v>
      </c>
      <c r="F5141">
        <v>0.18559999999999999</v>
      </c>
    </row>
    <row r="5142" spans="1:6">
      <c r="A5142" t="s">
        <v>1090</v>
      </c>
      <c r="B5142" t="s">
        <v>6227</v>
      </c>
      <c r="C5142">
        <v>2.25</v>
      </c>
      <c r="D5142">
        <v>6.1000000000000004E-3</v>
      </c>
      <c r="E5142">
        <v>4.2799999999999998E-2</v>
      </c>
      <c r="F5142">
        <v>0.18559999999999999</v>
      </c>
    </row>
    <row r="5143" spans="1:6">
      <c r="A5143" t="s">
        <v>1090</v>
      </c>
      <c r="B5143" t="s">
        <v>6228</v>
      </c>
      <c r="C5143">
        <v>2.25</v>
      </c>
      <c r="D5143">
        <v>6.1000000000000004E-3</v>
      </c>
      <c r="E5143">
        <v>4.2799999999999998E-2</v>
      </c>
      <c r="F5143">
        <v>0.18559999999999999</v>
      </c>
    </row>
    <row r="5144" spans="1:6">
      <c r="A5144" t="s">
        <v>1090</v>
      </c>
      <c r="B5144" t="s">
        <v>6229</v>
      </c>
      <c r="C5144">
        <v>2.25</v>
      </c>
      <c r="D5144">
        <v>6.1000000000000004E-3</v>
      </c>
      <c r="E5144">
        <v>4.2799999999999998E-2</v>
      </c>
      <c r="F5144">
        <v>0.18559999999999999</v>
      </c>
    </row>
    <row r="5145" spans="1:6">
      <c r="A5145" t="s">
        <v>1090</v>
      </c>
      <c r="B5145" t="s">
        <v>6230</v>
      </c>
      <c r="C5145">
        <v>2.25</v>
      </c>
      <c r="D5145">
        <v>6.1000000000000004E-3</v>
      </c>
      <c r="E5145">
        <v>4.2799999999999998E-2</v>
      </c>
      <c r="F5145">
        <v>0.18559999999999999</v>
      </c>
    </row>
    <row r="5146" spans="1:6">
      <c r="A5146" t="s">
        <v>1090</v>
      </c>
      <c r="B5146" t="s">
        <v>6231</v>
      </c>
      <c r="C5146">
        <v>2.25</v>
      </c>
      <c r="D5146">
        <v>6.1000000000000004E-3</v>
      </c>
      <c r="E5146">
        <v>4.2799999999999998E-2</v>
      </c>
      <c r="F5146">
        <v>0.18559999999999999</v>
      </c>
    </row>
    <row r="5147" spans="1:6">
      <c r="A5147" t="s">
        <v>1090</v>
      </c>
      <c r="B5147" t="s">
        <v>6232</v>
      </c>
      <c r="C5147">
        <v>2.25</v>
      </c>
      <c r="D5147">
        <v>6.1000000000000004E-3</v>
      </c>
      <c r="E5147">
        <v>4.2799999999999998E-2</v>
      </c>
      <c r="F5147">
        <v>0.18559999999999999</v>
      </c>
    </row>
    <row r="5148" spans="1:6">
      <c r="A5148" t="s">
        <v>1090</v>
      </c>
      <c r="B5148" t="s">
        <v>6233</v>
      </c>
      <c r="C5148">
        <v>2.25</v>
      </c>
      <c r="D5148">
        <v>6.1000000000000004E-3</v>
      </c>
      <c r="E5148">
        <v>4.2799999999999998E-2</v>
      </c>
      <c r="F5148">
        <v>0.18559999999999999</v>
      </c>
    </row>
    <row r="5149" spans="1:6">
      <c r="A5149" t="s">
        <v>1090</v>
      </c>
      <c r="B5149" t="s">
        <v>6234</v>
      </c>
      <c r="C5149">
        <v>2.25</v>
      </c>
      <c r="D5149">
        <v>6.1000000000000004E-3</v>
      </c>
      <c r="E5149">
        <v>4.2799999999999998E-2</v>
      </c>
      <c r="F5149">
        <v>0.18559999999999999</v>
      </c>
    </row>
    <row r="5150" spans="1:6">
      <c r="A5150" t="s">
        <v>1090</v>
      </c>
      <c r="B5150" t="s">
        <v>6235</v>
      </c>
      <c r="C5150">
        <v>2.25</v>
      </c>
      <c r="D5150">
        <v>6.1000000000000004E-3</v>
      </c>
      <c r="E5150">
        <v>4.2799999999999998E-2</v>
      </c>
      <c r="F5150">
        <v>0.18559999999999999</v>
      </c>
    </row>
    <row r="5151" spans="1:6">
      <c r="A5151" t="s">
        <v>1090</v>
      </c>
      <c r="B5151" t="s">
        <v>6236</v>
      </c>
      <c r="C5151">
        <v>2.25</v>
      </c>
      <c r="D5151">
        <v>6.1000000000000004E-3</v>
      </c>
      <c r="E5151">
        <v>4.2799999999999998E-2</v>
      </c>
      <c r="F5151">
        <v>0.18559999999999999</v>
      </c>
    </row>
    <row r="5152" spans="1:6">
      <c r="A5152" t="s">
        <v>1090</v>
      </c>
      <c r="B5152" t="s">
        <v>6237</v>
      </c>
      <c r="C5152">
        <v>2.25</v>
      </c>
      <c r="D5152">
        <v>6.1000000000000004E-3</v>
      </c>
      <c r="E5152">
        <v>4.2799999999999998E-2</v>
      </c>
      <c r="F5152">
        <v>0.18559999999999999</v>
      </c>
    </row>
    <row r="5153" spans="1:6">
      <c r="A5153" t="s">
        <v>1090</v>
      </c>
      <c r="B5153" t="s">
        <v>6238</v>
      </c>
      <c r="C5153">
        <v>2.25</v>
      </c>
      <c r="D5153">
        <v>6.1000000000000004E-3</v>
      </c>
      <c r="E5153">
        <v>4.2799999999999998E-2</v>
      </c>
      <c r="F5153">
        <v>0.18559999999999999</v>
      </c>
    </row>
    <row r="5154" spans="1:6">
      <c r="A5154" t="s">
        <v>1090</v>
      </c>
      <c r="B5154" t="s">
        <v>6239</v>
      </c>
      <c r="C5154">
        <v>2.25</v>
      </c>
      <c r="D5154">
        <v>6.1000000000000004E-3</v>
      </c>
      <c r="E5154">
        <v>4.2799999999999998E-2</v>
      </c>
      <c r="F5154">
        <v>0.18559999999999999</v>
      </c>
    </row>
    <row r="5155" spans="1:6">
      <c r="A5155" t="s">
        <v>1090</v>
      </c>
      <c r="B5155" t="s">
        <v>6240</v>
      </c>
      <c r="C5155">
        <v>2.25</v>
      </c>
      <c r="D5155">
        <v>6.1000000000000004E-3</v>
      </c>
      <c r="E5155">
        <v>4.2799999999999998E-2</v>
      </c>
      <c r="F5155">
        <v>0.18559999999999999</v>
      </c>
    </row>
    <row r="5156" spans="1:6">
      <c r="A5156" t="s">
        <v>1090</v>
      </c>
      <c r="B5156" t="s">
        <v>6241</v>
      </c>
      <c r="C5156">
        <v>2.25</v>
      </c>
      <c r="D5156">
        <v>6.1000000000000004E-3</v>
      </c>
      <c r="E5156">
        <v>4.2799999999999998E-2</v>
      </c>
      <c r="F5156">
        <v>0.18559999999999999</v>
      </c>
    </row>
    <row r="5157" spans="1:6">
      <c r="A5157" t="s">
        <v>1090</v>
      </c>
      <c r="B5157" t="s">
        <v>6242</v>
      </c>
      <c r="C5157">
        <v>2.25</v>
      </c>
      <c r="D5157">
        <v>6.1000000000000004E-3</v>
      </c>
      <c r="E5157">
        <v>4.2799999999999998E-2</v>
      </c>
      <c r="F5157">
        <v>0.18559999999999999</v>
      </c>
    </row>
    <row r="5158" spans="1:6">
      <c r="A5158" t="s">
        <v>1090</v>
      </c>
      <c r="B5158" t="s">
        <v>6243</v>
      </c>
      <c r="C5158">
        <v>2.25</v>
      </c>
      <c r="D5158">
        <v>6.1000000000000004E-3</v>
      </c>
      <c r="E5158">
        <v>4.2799999999999998E-2</v>
      </c>
      <c r="F5158">
        <v>0.18559999999999999</v>
      </c>
    </row>
    <row r="5159" spans="1:6">
      <c r="A5159" t="s">
        <v>1090</v>
      </c>
      <c r="B5159" t="s">
        <v>6244</v>
      </c>
      <c r="C5159">
        <v>2.25</v>
      </c>
      <c r="D5159">
        <v>6.1000000000000004E-3</v>
      </c>
      <c r="E5159">
        <v>4.2799999999999998E-2</v>
      </c>
      <c r="F5159">
        <v>0.18559999999999999</v>
      </c>
    </row>
    <row r="5160" spans="1:6">
      <c r="A5160" t="s">
        <v>1090</v>
      </c>
      <c r="B5160" t="s">
        <v>6245</v>
      </c>
      <c r="C5160">
        <v>2.25</v>
      </c>
      <c r="D5160">
        <v>6.1000000000000004E-3</v>
      </c>
      <c r="E5160">
        <v>4.2799999999999998E-2</v>
      </c>
      <c r="F5160">
        <v>0.18559999999999999</v>
      </c>
    </row>
    <row r="5161" spans="1:6">
      <c r="A5161" t="s">
        <v>1090</v>
      </c>
      <c r="B5161" t="s">
        <v>6246</v>
      </c>
      <c r="C5161">
        <v>2.25</v>
      </c>
      <c r="D5161">
        <v>6.1000000000000004E-3</v>
      </c>
      <c r="E5161">
        <v>4.2799999999999998E-2</v>
      </c>
      <c r="F5161">
        <v>0.18559999999999999</v>
      </c>
    </row>
    <row r="5162" spans="1:6">
      <c r="A5162" t="s">
        <v>1090</v>
      </c>
      <c r="B5162" t="s">
        <v>6247</v>
      </c>
      <c r="C5162">
        <v>2.25</v>
      </c>
      <c r="D5162">
        <v>6.1000000000000004E-3</v>
      </c>
      <c r="E5162">
        <v>4.2799999999999998E-2</v>
      </c>
      <c r="F5162">
        <v>0.18559999999999999</v>
      </c>
    </row>
    <row r="5163" spans="1:6">
      <c r="A5163" t="s">
        <v>1090</v>
      </c>
      <c r="B5163" t="s">
        <v>6248</v>
      </c>
      <c r="C5163">
        <v>2.25</v>
      </c>
      <c r="D5163">
        <v>6.1000000000000004E-3</v>
      </c>
      <c r="E5163">
        <v>4.2799999999999998E-2</v>
      </c>
      <c r="F5163">
        <v>0.18559999999999999</v>
      </c>
    </row>
    <row r="5164" spans="1:6">
      <c r="A5164" t="s">
        <v>1090</v>
      </c>
      <c r="B5164" t="s">
        <v>6249</v>
      </c>
      <c r="C5164">
        <v>2.25</v>
      </c>
      <c r="D5164">
        <v>6.1000000000000004E-3</v>
      </c>
      <c r="E5164">
        <v>4.2799999999999998E-2</v>
      </c>
      <c r="F5164">
        <v>0.18559999999999999</v>
      </c>
    </row>
    <row r="5165" spans="1:6">
      <c r="A5165" t="s">
        <v>1090</v>
      </c>
      <c r="B5165" t="s">
        <v>6250</v>
      </c>
      <c r="C5165">
        <v>2.25</v>
      </c>
      <c r="D5165">
        <v>6.1000000000000004E-3</v>
      </c>
      <c r="E5165">
        <v>4.2799999999999998E-2</v>
      </c>
      <c r="F5165">
        <v>0.18559999999999999</v>
      </c>
    </row>
    <row r="5166" spans="1:6">
      <c r="A5166" t="s">
        <v>1090</v>
      </c>
      <c r="B5166" t="s">
        <v>6251</v>
      </c>
      <c r="C5166">
        <v>2.25</v>
      </c>
      <c r="D5166">
        <v>6.1000000000000004E-3</v>
      </c>
      <c r="E5166">
        <v>4.2799999999999998E-2</v>
      </c>
      <c r="F5166">
        <v>0.18559999999999999</v>
      </c>
    </row>
    <row r="5167" spans="1:6">
      <c r="A5167" t="s">
        <v>1090</v>
      </c>
      <c r="B5167" t="s">
        <v>6252</v>
      </c>
      <c r="C5167">
        <v>2.25</v>
      </c>
      <c r="D5167">
        <v>6.1000000000000004E-3</v>
      </c>
      <c r="E5167">
        <v>4.2799999999999998E-2</v>
      </c>
      <c r="F5167">
        <v>0.18559999999999999</v>
      </c>
    </row>
    <row r="5168" spans="1:6">
      <c r="A5168" t="s">
        <v>1090</v>
      </c>
      <c r="B5168" t="s">
        <v>6253</v>
      </c>
      <c r="C5168">
        <v>2.25</v>
      </c>
      <c r="D5168">
        <v>6.1000000000000004E-3</v>
      </c>
      <c r="E5168">
        <v>4.2799999999999998E-2</v>
      </c>
      <c r="F5168">
        <v>0.18559999999999999</v>
      </c>
    </row>
    <row r="5169" spans="1:6">
      <c r="A5169" t="s">
        <v>1090</v>
      </c>
      <c r="B5169" t="s">
        <v>6254</v>
      </c>
      <c r="C5169">
        <v>2.25</v>
      </c>
      <c r="D5169">
        <v>6.1000000000000004E-3</v>
      </c>
      <c r="E5169">
        <v>4.2799999999999998E-2</v>
      </c>
      <c r="F5169">
        <v>0.18559999999999999</v>
      </c>
    </row>
    <row r="5170" spans="1:6">
      <c r="A5170" t="s">
        <v>1090</v>
      </c>
      <c r="B5170" t="s">
        <v>6255</v>
      </c>
      <c r="C5170">
        <v>2.25</v>
      </c>
      <c r="D5170">
        <v>6.1000000000000004E-3</v>
      </c>
      <c r="E5170">
        <v>4.2799999999999998E-2</v>
      </c>
      <c r="F5170">
        <v>0.18559999999999999</v>
      </c>
    </row>
    <row r="5171" spans="1:6">
      <c r="A5171" t="s">
        <v>1090</v>
      </c>
      <c r="B5171" t="s">
        <v>6256</v>
      </c>
      <c r="C5171">
        <v>2.25</v>
      </c>
      <c r="D5171">
        <v>6.1000000000000004E-3</v>
      </c>
      <c r="E5171">
        <v>4.2799999999999998E-2</v>
      </c>
      <c r="F5171">
        <v>0.18559999999999999</v>
      </c>
    </row>
    <row r="5172" spans="1:6">
      <c r="A5172" t="s">
        <v>1090</v>
      </c>
      <c r="B5172" t="s">
        <v>6257</v>
      </c>
      <c r="C5172">
        <v>2.25</v>
      </c>
      <c r="D5172">
        <v>6.1000000000000004E-3</v>
      </c>
      <c r="E5172">
        <v>4.2799999999999998E-2</v>
      </c>
      <c r="F5172">
        <v>0.18559999999999999</v>
      </c>
    </row>
    <row r="5173" spans="1:6">
      <c r="A5173" t="s">
        <v>1090</v>
      </c>
      <c r="B5173" t="s">
        <v>6258</v>
      </c>
      <c r="C5173">
        <v>2.25</v>
      </c>
      <c r="D5173">
        <v>6.1000000000000004E-3</v>
      </c>
      <c r="E5173">
        <v>4.2799999999999998E-2</v>
      </c>
      <c r="F5173">
        <v>0.18559999999999999</v>
      </c>
    </row>
    <row r="5174" spans="1:6">
      <c r="A5174" t="s">
        <v>1090</v>
      </c>
      <c r="B5174" t="s">
        <v>6259</v>
      </c>
      <c r="C5174">
        <v>2.25</v>
      </c>
      <c r="D5174">
        <v>6.1000000000000004E-3</v>
      </c>
      <c r="E5174">
        <v>4.2799999999999998E-2</v>
      </c>
      <c r="F5174">
        <v>0.18559999999999999</v>
      </c>
    </row>
    <row r="5175" spans="1:6">
      <c r="A5175" t="s">
        <v>1090</v>
      </c>
      <c r="B5175" t="s">
        <v>6260</v>
      </c>
      <c r="C5175">
        <v>2.25</v>
      </c>
      <c r="D5175">
        <v>6.1000000000000004E-3</v>
      </c>
      <c r="E5175">
        <v>4.2799999999999998E-2</v>
      </c>
      <c r="F5175">
        <v>0.18559999999999999</v>
      </c>
    </row>
    <row r="5176" spans="1:6">
      <c r="A5176" t="s">
        <v>1090</v>
      </c>
      <c r="B5176" t="s">
        <v>6261</v>
      </c>
      <c r="C5176">
        <v>2.25</v>
      </c>
      <c r="D5176">
        <v>6.1000000000000004E-3</v>
      </c>
      <c r="E5176">
        <v>4.2799999999999998E-2</v>
      </c>
      <c r="F5176">
        <v>0.18559999999999999</v>
      </c>
    </row>
    <row r="5177" spans="1:6">
      <c r="A5177" t="s">
        <v>1090</v>
      </c>
      <c r="B5177" t="s">
        <v>6262</v>
      </c>
      <c r="C5177">
        <v>2.25</v>
      </c>
      <c r="D5177">
        <v>6.1000000000000004E-3</v>
      </c>
      <c r="E5177">
        <v>4.2799999999999998E-2</v>
      </c>
      <c r="F5177">
        <v>0.18559999999999999</v>
      </c>
    </row>
    <row r="5178" spans="1:6">
      <c r="A5178" t="s">
        <v>1090</v>
      </c>
      <c r="B5178" t="s">
        <v>6263</v>
      </c>
      <c r="C5178">
        <v>2.25</v>
      </c>
      <c r="D5178">
        <v>6.1000000000000004E-3</v>
      </c>
      <c r="E5178">
        <v>4.2799999999999998E-2</v>
      </c>
      <c r="F5178">
        <v>0.18559999999999999</v>
      </c>
    </row>
    <row r="5179" spans="1:6">
      <c r="A5179" t="s">
        <v>1090</v>
      </c>
      <c r="B5179" t="s">
        <v>6264</v>
      </c>
      <c r="C5179">
        <v>2.25</v>
      </c>
      <c r="D5179">
        <v>6.1000000000000004E-3</v>
      </c>
      <c r="E5179">
        <v>4.2799999999999998E-2</v>
      </c>
      <c r="F5179">
        <v>0.18559999999999999</v>
      </c>
    </row>
    <row r="5180" spans="1:6">
      <c r="A5180" t="s">
        <v>1090</v>
      </c>
      <c r="B5180" t="s">
        <v>6265</v>
      </c>
      <c r="C5180">
        <v>2.25</v>
      </c>
      <c r="D5180">
        <v>6.1000000000000004E-3</v>
      </c>
      <c r="E5180">
        <v>4.2799999999999998E-2</v>
      </c>
      <c r="F5180">
        <v>0.18559999999999999</v>
      </c>
    </row>
    <row r="5181" spans="1:6">
      <c r="A5181" t="s">
        <v>1090</v>
      </c>
      <c r="B5181" t="s">
        <v>6266</v>
      </c>
      <c r="C5181">
        <v>2.25</v>
      </c>
      <c r="D5181">
        <v>6.1000000000000004E-3</v>
      </c>
      <c r="E5181">
        <v>4.2799999999999998E-2</v>
      </c>
      <c r="F5181">
        <v>0.18559999999999999</v>
      </c>
    </row>
    <row r="5182" spans="1:6">
      <c r="A5182" t="s">
        <v>1090</v>
      </c>
      <c r="B5182" t="s">
        <v>6267</v>
      </c>
      <c r="C5182">
        <v>2.25</v>
      </c>
      <c r="D5182">
        <v>6.1000000000000004E-3</v>
      </c>
      <c r="E5182">
        <v>4.2799999999999998E-2</v>
      </c>
      <c r="F5182">
        <v>0.18559999999999999</v>
      </c>
    </row>
    <row r="5183" spans="1:6">
      <c r="A5183" t="s">
        <v>1090</v>
      </c>
      <c r="B5183" t="s">
        <v>6268</v>
      </c>
      <c r="C5183">
        <v>2.25</v>
      </c>
      <c r="D5183">
        <v>6.1000000000000004E-3</v>
      </c>
      <c r="E5183">
        <v>4.2799999999999998E-2</v>
      </c>
      <c r="F5183">
        <v>0.18559999999999999</v>
      </c>
    </row>
    <row r="5184" spans="1:6">
      <c r="A5184" t="s">
        <v>1090</v>
      </c>
      <c r="B5184" t="s">
        <v>6269</v>
      </c>
      <c r="C5184">
        <v>2.25</v>
      </c>
      <c r="D5184">
        <v>6.1000000000000004E-3</v>
      </c>
      <c r="E5184">
        <v>4.2799999999999998E-2</v>
      </c>
      <c r="F5184">
        <v>0.18559999999999999</v>
      </c>
    </row>
    <row r="5185" spans="1:6">
      <c r="A5185" t="s">
        <v>1090</v>
      </c>
      <c r="B5185" t="s">
        <v>6270</v>
      </c>
      <c r="C5185">
        <v>2.25</v>
      </c>
      <c r="D5185">
        <v>6.1000000000000004E-3</v>
      </c>
      <c r="E5185">
        <v>4.2799999999999998E-2</v>
      </c>
      <c r="F5185">
        <v>0.18559999999999999</v>
      </c>
    </row>
    <row r="5186" spans="1:6">
      <c r="A5186" t="s">
        <v>1090</v>
      </c>
      <c r="B5186" t="s">
        <v>6271</v>
      </c>
      <c r="C5186">
        <v>2.25</v>
      </c>
      <c r="D5186">
        <v>6.1000000000000004E-3</v>
      </c>
      <c r="E5186">
        <v>4.2799999999999998E-2</v>
      </c>
      <c r="F5186">
        <v>0.18559999999999999</v>
      </c>
    </row>
    <row r="5187" spans="1:6">
      <c r="A5187" t="s">
        <v>1090</v>
      </c>
      <c r="B5187" t="s">
        <v>6272</v>
      </c>
      <c r="C5187">
        <v>2.25</v>
      </c>
      <c r="D5187">
        <v>6.1000000000000004E-3</v>
      </c>
      <c r="E5187">
        <v>4.2799999999999998E-2</v>
      </c>
      <c r="F5187">
        <v>0.18559999999999999</v>
      </c>
    </row>
    <row r="5188" spans="1:6">
      <c r="A5188" t="s">
        <v>1090</v>
      </c>
      <c r="B5188" t="s">
        <v>6273</v>
      </c>
      <c r="C5188">
        <v>2.25</v>
      </c>
      <c r="D5188">
        <v>6.1000000000000004E-3</v>
      </c>
      <c r="E5188">
        <v>4.2799999999999998E-2</v>
      </c>
      <c r="F5188">
        <v>0.18559999999999999</v>
      </c>
    </row>
    <row r="5189" spans="1:6">
      <c r="A5189" t="s">
        <v>1090</v>
      </c>
      <c r="B5189" t="s">
        <v>6274</v>
      </c>
      <c r="C5189">
        <v>2.25</v>
      </c>
      <c r="D5189">
        <v>6.1000000000000004E-3</v>
      </c>
      <c r="E5189">
        <v>4.2799999999999998E-2</v>
      </c>
      <c r="F5189">
        <v>0.18559999999999999</v>
      </c>
    </row>
    <row r="5190" spans="1:6">
      <c r="A5190" t="s">
        <v>1090</v>
      </c>
      <c r="B5190" t="s">
        <v>6275</v>
      </c>
      <c r="C5190">
        <v>2.25</v>
      </c>
      <c r="D5190">
        <v>6.1000000000000004E-3</v>
      </c>
      <c r="E5190">
        <v>4.2799999999999998E-2</v>
      </c>
      <c r="F5190">
        <v>0.18559999999999999</v>
      </c>
    </row>
    <row r="5191" spans="1:6">
      <c r="A5191" t="s">
        <v>1090</v>
      </c>
      <c r="B5191" t="s">
        <v>6276</v>
      </c>
      <c r="C5191">
        <v>2.25</v>
      </c>
      <c r="D5191">
        <v>6.1000000000000004E-3</v>
      </c>
      <c r="E5191">
        <v>4.2799999999999998E-2</v>
      </c>
      <c r="F5191">
        <v>0.18559999999999999</v>
      </c>
    </row>
    <row r="5192" spans="1:6">
      <c r="A5192" t="s">
        <v>1090</v>
      </c>
      <c r="B5192" t="s">
        <v>6277</v>
      </c>
      <c r="C5192">
        <v>2.25</v>
      </c>
      <c r="D5192">
        <v>6.1000000000000004E-3</v>
      </c>
      <c r="E5192">
        <v>4.2799999999999998E-2</v>
      </c>
      <c r="F5192">
        <v>0.18559999999999999</v>
      </c>
    </row>
    <row r="5193" spans="1:6">
      <c r="A5193" t="s">
        <v>1090</v>
      </c>
      <c r="B5193" t="s">
        <v>6278</v>
      </c>
      <c r="C5193">
        <v>2.25</v>
      </c>
      <c r="D5193">
        <v>6.1000000000000004E-3</v>
      </c>
      <c r="E5193">
        <v>4.2799999999999998E-2</v>
      </c>
      <c r="F5193">
        <v>0.18559999999999999</v>
      </c>
    </row>
    <row r="5194" spans="1:6">
      <c r="A5194" t="s">
        <v>1090</v>
      </c>
      <c r="B5194" t="s">
        <v>6279</v>
      </c>
      <c r="C5194">
        <v>2.25</v>
      </c>
      <c r="D5194">
        <v>6.1000000000000004E-3</v>
      </c>
      <c r="E5194">
        <v>4.2799999999999998E-2</v>
      </c>
      <c r="F5194">
        <v>0.18559999999999999</v>
      </c>
    </row>
    <row r="5195" spans="1:6">
      <c r="A5195" t="s">
        <v>1090</v>
      </c>
      <c r="B5195" t="s">
        <v>6280</v>
      </c>
      <c r="C5195">
        <v>2.25</v>
      </c>
      <c r="D5195">
        <v>6.1000000000000004E-3</v>
      </c>
      <c r="E5195">
        <v>4.2799999999999998E-2</v>
      </c>
      <c r="F5195">
        <v>0.18559999999999999</v>
      </c>
    </row>
    <row r="5196" spans="1:6">
      <c r="A5196" t="s">
        <v>1090</v>
      </c>
      <c r="B5196" t="s">
        <v>6281</v>
      </c>
      <c r="C5196">
        <v>2.25</v>
      </c>
      <c r="D5196">
        <v>6.1000000000000004E-3</v>
      </c>
      <c r="E5196">
        <v>4.2799999999999998E-2</v>
      </c>
      <c r="F5196">
        <v>0.18559999999999999</v>
      </c>
    </row>
    <row r="5197" spans="1:6">
      <c r="A5197" t="s">
        <v>1090</v>
      </c>
      <c r="B5197" t="s">
        <v>6282</v>
      </c>
      <c r="C5197">
        <v>2.25</v>
      </c>
      <c r="D5197">
        <v>6.1000000000000004E-3</v>
      </c>
      <c r="E5197">
        <v>4.2799999999999998E-2</v>
      </c>
      <c r="F5197">
        <v>0.18559999999999999</v>
      </c>
    </row>
    <row r="5198" spans="1:6">
      <c r="A5198" t="s">
        <v>1090</v>
      </c>
      <c r="B5198" t="s">
        <v>6283</v>
      </c>
      <c r="C5198">
        <v>2.25</v>
      </c>
      <c r="D5198">
        <v>6.1000000000000004E-3</v>
      </c>
      <c r="E5198">
        <v>4.2799999999999998E-2</v>
      </c>
      <c r="F5198">
        <v>0.18559999999999999</v>
      </c>
    </row>
    <row r="5199" spans="1:6">
      <c r="A5199" t="s">
        <v>1090</v>
      </c>
      <c r="B5199" t="s">
        <v>6284</v>
      </c>
      <c r="C5199">
        <v>2.25</v>
      </c>
      <c r="D5199">
        <v>6.1000000000000004E-3</v>
      </c>
      <c r="E5199">
        <v>4.2799999999999998E-2</v>
      </c>
      <c r="F5199">
        <v>0.18559999999999999</v>
      </c>
    </row>
    <row r="5200" spans="1:6">
      <c r="A5200" t="s">
        <v>1090</v>
      </c>
      <c r="B5200" t="s">
        <v>6285</v>
      </c>
      <c r="C5200">
        <v>2.25</v>
      </c>
      <c r="D5200">
        <v>6.1000000000000004E-3</v>
      </c>
      <c r="E5200">
        <v>4.2799999999999998E-2</v>
      </c>
      <c r="F5200">
        <v>0.18559999999999999</v>
      </c>
    </row>
    <row r="5201" spans="1:6">
      <c r="A5201" t="s">
        <v>1090</v>
      </c>
      <c r="B5201" t="s">
        <v>6286</v>
      </c>
      <c r="C5201">
        <v>2.25</v>
      </c>
      <c r="D5201">
        <v>6.1000000000000004E-3</v>
      </c>
      <c r="E5201">
        <v>4.2799999999999998E-2</v>
      </c>
      <c r="F5201">
        <v>0.18559999999999999</v>
      </c>
    </row>
    <row r="5202" spans="1:6">
      <c r="A5202" t="s">
        <v>1090</v>
      </c>
      <c r="B5202" t="s">
        <v>6287</v>
      </c>
      <c r="C5202">
        <v>2.25</v>
      </c>
      <c r="D5202">
        <v>6.1000000000000004E-3</v>
      </c>
      <c r="E5202">
        <v>4.2799999999999998E-2</v>
      </c>
      <c r="F5202">
        <v>0.18559999999999999</v>
      </c>
    </row>
    <row r="5203" spans="1:6">
      <c r="A5203" t="s">
        <v>1090</v>
      </c>
      <c r="B5203" t="s">
        <v>6288</v>
      </c>
      <c r="C5203">
        <v>2.25</v>
      </c>
      <c r="D5203">
        <v>6.1000000000000004E-3</v>
      </c>
      <c r="E5203">
        <v>4.2799999999999998E-2</v>
      </c>
      <c r="F5203">
        <v>0.18559999999999999</v>
      </c>
    </row>
    <row r="5204" spans="1:6">
      <c r="A5204" t="s">
        <v>1090</v>
      </c>
      <c r="B5204" t="s">
        <v>6289</v>
      </c>
      <c r="C5204">
        <v>2.25</v>
      </c>
      <c r="D5204">
        <v>6.1000000000000004E-3</v>
      </c>
      <c r="E5204">
        <v>4.2799999999999998E-2</v>
      </c>
      <c r="F5204">
        <v>0.18559999999999999</v>
      </c>
    </row>
    <row r="5205" spans="1:6">
      <c r="A5205" t="s">
        <v>1090</v>
      </c>
      <c r="B5205" t="s">
        <v>6290</v>
      </c>
      <c r="C5205">
        <v>2.25</v>
      </c>
      <c r="D5205">
        <v>6.1000000000000004E-3</v>
      </c>
      <c r="E5205">
        <v>4.2799999999999998E-2</v>
      </c>
      <c r="F5205">
        <v>0.18559999999999999</v>
      </c>
    </row>
    <row r="5206" spans="1:6">
      <c r="A5206" t="s">
        <v>1090</v>
      </c>
      <c r="B5206" t="s">
        <v>6291</v>
      </c>
      <c r="C5206">
        <v>2.25</v>
      </c>
      <c r="D5206">
        <v>6.1000000000000004E-3</v>
      </c>
      <c r="E5206">
        <v>4.2799999999999998E-2</v>
      </c>
      <c r="F5206">
        <v>0.18559999999999999</v>
      </c>
    </row>
    <row r="5207" spans="1:6">
      <c r="A5207" t="s">
        <v>1090</v>
      </c>
      <c r="B5207" t="s">
        <v>6292</v>
      </c>
      <c r="C5207">
        <v>2.25</v>
      </c>
      <c r="D5207">
        <v>6.1000000000000004E-3</v>
      </c>
      <c r="E5207">
        <v>4.2799999999999998E-2</v>
      </c>
      <c r="F5207">
        <v>0.18559999999999999</v>
      </c>
    </row>
    <row r="5208" spans="1:6">
      <c r="A5208" t="s">
        <v>1090</v>
      </c>
      <c r="B5208" t="s">
        <v>6293</v>
      </c>
      <c r="C5208">
        <v>2.25</v>
      </c>
      <c r="D5208">
        <v>6.1000000000000004E-3</v>
      </c>
      <c r="E5208">
        <v>4.2799999999999998E-2</v>
      </c>
      <c r="F5208">
        <v>0.18559999999999999</v>
      </c>
    </row>
    <row r="5209" spans="1:6">
      <c r="A5209" t="s">
        <v>1090</v>
      </c>
      <c r="B5209" t="s">
        <v>6294</v>
      </c>
      <c r="C5209">
        <v>2.25</v>
      </c>
      <c r="D5209">
        <v>6.1000000000000004E-3</v>
      </c>
      <c r="E5209">
        <v>4.2799999999999998E-2</v>
      </c>
      <c r="F5209">
        <v>0.18559999999999999</v>
      </c>
    </row>
    <row r="5210" spans="1:6">
      <c r="A5210" t="s">
        <v>1090</v>
      </c>
      <c r="B5210" t="s">
        <v>6295</v>
      </c>
      <c r="C5210">
        <v>2.25</v>
      </c>
      <c r="D5210">
        <v>6.1000000000000004E-3</v>
      </c>
      <c r="E5210">
        <v>4.2799999999999998E-2</v>
      </c>
      <c r="F5210">
        <v>0.18559999999999999</v>
      </c>
    </row>
    <row r="5211" spans="1:6">
      <c r="A5211" t="s">
        <v>1090</v>
      </c>
      <c r="B5211" t="s">
        <v>6296</v>
      </c>
      <c r="C5211">
        <v>2.25</v>
      </c>
      <c r="D5211">
        <v>6.1000000000000004E-3</v>
      </c>
      <c r="E5211">
        <v>4.2799999999999998E-2</v>
      </c>
      <c r="F5211">
        <v>0.18559999999999999</v>
      </c>
    </row>
    <row r="5212" spans="1:6">
      <c r="A5212" t="s">
        <v>1090</v>
      </c>
      <c r="B5212" t="s">
        <v>6297</v>
      </c>
      <c r="C5212">
        <v>2.25</v>
      </c>
      <c r="D5212">
        <v>6.1000000000000004E-3</v>
      </c>
      <c r="E5212">
        <v>4.2799999999999998E-2</v>
      </c>
      <c r="F5212">
        <v>0.18559999999999999</v>
      </c>
    </row>
    <row r="5213" spans="1:6">
      <c r="A5213" t="s">
        <v>1090</v>
      </c>
      <c r="B5213" t="s">
        <v>6298</v>
      </c>
      <c r="C5213">
        <v>2.25</v>
      </c>
      <c r="D5213">
        <v>6.1000000000000004E-3</v>
      </c>
      <c r="E5213">
        <v>4.2799999999999998E-2</v>
      </c>
      <c r="F5213">
        <v>0.18559999999999999</v>
      </c>
    </row>
    <row r="5214" spans="1:6">
      <c r="A5214" t="s">
        <v>1090</v>
      </c>
      <c r="B5214" t="s">
        <v>6299</v>
      </c>
      <c r="C5214">
        <v>2.25</v>
      </c>
      <c r="D5214">
        <v>6.1000000000000004E-3</v>
      </c>
      <c r="E5214">
        <v>4.2799999999999998E-2</v>
      </c>
      <c r="F5214">
        <v>0.18559999999999999</v>
      </c>
    </row>
    <row r="5215" spans="1:6">
      <c r="A5215" t="s">
        <v>1090</v>
      </c>
      <c r="B5215" t="s">
        <v>6300</v>
      </c>
      <c r="C5215">
        <v>2.25</v>
      </c>
      <c r="D5215">
        <v>6.1000000000000004E-3</v>
      </c>
      <c r="E5215">
        <v>4.2799999999999998E-2</v>
      </c>
      <c r="F5215">
        <v>0.18559999999999999</v>
      </c>
    </row>
    <row r="5216" spans="1:6">
      <c r="A5216" t="s">
        <v>1090</v>
      </c>
      <c r="B5216" t="s">
        <v>6301</v>
      </c>
      <c r="C5216">
        <v>2.25</v>
      </c>
      <c r="D5216">
        <v>6.1000000000000004E-3</v>
      </c>
      <c r="E5216">
        <v>4.2799999999999998E-2</v>
      </c>
      <c r="F5216">
        <v>0.18559999999999999</v>
      </c>
    </row>
    <row r="5217" spans="1:6">
      <c r="A5217" t="s">
        <v>1090</v>
      </c>
      <c r="B5217" t="s">
        <v>6302</v>
      </c>
      <c r="C5217">
        <v>2.25</v>
      </c>
      <c r="D5217">
        <v>6.1000000000000004E-3</v>
      </c>
      <c r="E5217">
        <v>4.2799999999999998E-2</v>
      </c>
      <c r="F5217">
        <v>0.18559999999999999</v>
      </c>
    </row>
    <row r="5218" spans="1:6">
      <c r="A5218" t="s">
        <v>1090</v>
      </c>
      <c r="B5218" t="s">
        <v>6303</v>
      </c>
      <c r="C5218">
        <v>2.25</v>
      </c>
      <c r="D5218">
        <v>6.1000000000000004E-3</v>
      </c>
      <c r="E5218">
        <v>4.2799999999999998E-2</v>
      </c>
      <c r="F5218">
        <v>0.18559999999999999</v>
      </c>
    </row>
    <row r="5219" spans="1:6">
      <c r="A5219" t="s">
        <v>1090</v>
      </c>
      <c r="B5219" t="s">
        <v>6304</v>
      </c>
      <c r="C5219">
        <v>2.25</v>
      </c>
      <c r="D5219">
        <v>6.1000000000000004E-3</v>
      </c>
      <c r="E5219">
        <v>4.2799999999999998E-2</v>
      </c>
      <c r="F5219">
        <v>0.18559999999999999</v>
      </c>
    </row>
    <row r="5220" spans="1:6">
      <c r="A5220" t="s">
        <v>1090</v>
      </c>
      <c r="B5220" t="s">
        <v>6305</v>
      </c>
      <c r="C5220">
        <v>2.25</v>
      </c>
      <c r="D5220">
        <v>6.1000000000000004E-3</v>
      </c>
      <c r="E5220">
        <v>4.2799999999999998E-2</v>
      </c>
      <c r="F5220">
        <v>0.18559999999999999</v>
      </c>
    </row>
    <row r="5221" spans="1:6">
      <c r="A5221" t="s">
        <v>1090</v>
      </c>
      <c r="B5221" t="s">
        <v>6306</v>
      </c>
      <c r="C5221">
        <v>2.25</v>
      </c>
      <c r="D5221">
        <v>6.1000000000000004E-3</v>
      </c>
      <c r="E5221">
        <v>4.2799999999999998E-2</v>
      </c>
      <c r="F5221">
        <v>0.18559999999999999</v>
      </c>
    </row>
    <row r="5222" spans="1:6">
      <c r="A5222" t="s">
        <v>1090</v>
      </c>
      <c r="B5222" t="s">
        <v>6307</v>
      </c>
      <c r="C5222">
        <v>2.25</v>
      </c>
      <c r="D5222">
        <v>6.1000000000000004E-3</v>
      </c>
      <c r="E5222">
        <v>4.2799999999999998E-2</v>
      </c>
      <c r="F5222">
        <v>0.18559999999999999</v>
      </c>
    </row>
    <row r="5223" spans="1:6">
      <c r="A5223" t="s">
        <v>1090</v>
      </c>
      <c r="B5223" t="s">
        <v>6308</v>
      </c>
      <c r="C5223">
        <v>2.25</v>
      </c>
      <c r="D5223">
        <v>6.1000000000000004E-3</v>
      </c>
      <c r="E5223">
        <v>4.2799999999999998E-2</v>
      </c>
      <c r="F5223">
        <v>0.18559999999999999</v>
      </c>
    </row>
    <row r="5224" spans="1:6">
      <c r="A5224" t="s">
        <v>1090</v>
      </c>
      <c r="B5224" t="s">
        <v>6309</v>
      </c>
      <c r="C5224">
        <v>2.25</v>
      </c>
      <c r="D5224">
        <v>6.1000000000000004E-3</v>
      </c>
      <c r="E5224">
        <v>4.2799999999999998E-2</v>
      </c>
      <c r="F5224">
        <v>0.18559999999999999</v>
      </c>
    </row>
    <row r="5225" spans="1:6">
      <c r="A5225" t="s">
        <v>1090</v>
      </c>
      <c r="B5225" t="s">
        <v>6310</v>
      </c>
      <c r="C5225">
        <v>2.25</v>
      </c>
      <c r="D5225">
        <v>6.1000000000000004E-3</v>
      </c>
      <c r="E5225">
        <v>4.2799999999999998E-2</v>
      </c>
      <c r="F5225">
        <v>0.18559999999999999</v>
      </c>
    </row>
    <row r="5226" spans="1:6">
      <c r="A5226" t="s">
        <v>1090</v>
      </c>
      <c r="B5226" t="s">
        <v>6311</v>
      </c>
      <c r="C5226">
        <v>2.25</v>
      </c>
      <c r="D5226">
        <v>6.1000000000000004E-3</v>
      </c>
      <c r="E5226">
        <v>4.2799999999999998E-2</v>
      </c>
      <c r="F5226">
        <v>0.18559999999999999</v>
      </c>
    </row>
    <row r="5227" spans="1:6">
      <c r="A5227" t="s">
        <v>1090</v>
      </c>
      <c r="B5227" t="s">
        <v>6312</v>
      </c>
      <c r="C5227">
        <v>2.25</v>
      </c>
      <c r="D5227">
        <v>6.1000000000000004E-3</v>
      </c>
      <c r="E5227">
        <v>4.2799999999999998E-2</v>
      </c>
      <c r="F5227">
        <v>0.18559999999999999</v>
      </c>
    </row>
    <row r="5228" spans="1:6">
      <c r="A5228" t="s">
        <v>1090</v>
      </c>
      <c r="B5228" t="s">
        <v>6313</v>
      </c>
      <c r="C5228">
        <v>2.25</v>
      </c>
      <c r="D5228">
        <v>6.1000000000000004E-3</v>
      </c>
      <c r="E5228">
        <v>4.2799999999999998E-2</v>
      </c>
      <c r="F5228">
        <v>0.18559999999999999</v>
      </c>
    </row>
    <row r="5229" spans="1:6">
      <c r="A5229" t="s">
        <v>1090</v>
      </c>
      <c r="B5229" t="s">
        <v>6314</v>
      </c>
      <c r="C5229">
        <v>2.25</v>
      </c>
      <c r="D5229">
        <v>6.1000000000000004E-3</v>
      </c>
      <c r="E5229">
        <v>4.2799999999999998E-2</v>
      </c>
      <c r="F5229">
        <v>0.18559999999999999</v>
      </c>
    </row>
    <row r="5230" spans="1:6">
      <c r="A5230" t="s">
        <v>1090</v>
      </c>
      <c r="B5230" t="s">
        <v>6315</v>
      </c>
      <c r="C5230">
        <v>2.25</v>
      </c>
      <c r="D5230">
        <v>6.1000000000000004E-3</v>
      </c>
      <c r="E5230">
        <v>4.2799999999999998E-2</v>
      </c>
      <c r="F5230">
        <v>0.18559999999999999</v>
      </c>
    </row>
    <row r="5231" spans="1:6">
      <c r="A5231" t="s">
        <v>1090</v>
      </c>
      <c r="B5231" t="s">
        <v>6316</v>
      </c>
      <c r="C5231">
        <v>2.25</v>
      </c>
      <c r="D5231">
        <v>6.1000000000000004E-3</v>
      </c>
      <c r="E5231">
        <v>4.2799999999999998E-2</v>
      </c>
      <c r="F5231">
        <v>0.18559999999999999</v>
      </c>
    </row>
    <row r="5232" spans="1:6">
      <c r="A5232" t="s">
        <v>1090</v>
      </c>
      <c r="B5232" t="s">
        <v>6317</v>
      </c>
      <c r="C5232">
        <v>2.25</v>
      </c>
      <c r="D5232">
        <v>6.1000000000000004E-3</v>
      </c>
      <c r="E5232">
        <v>4.2799999999999998E-2</v>
      </c>
      <c r="F5232">
        <v>0.18559999999999999</v>
      </c>
    </row>
    <row r="5233" spans="1:6">
      <c r="A5233" t="s">
        <v>1090</v>
      </c>
      <c r="B5233" t="s">
        <v>6318</v>
      </c>
      <c r="C5233">
        <v>2.25</v>
      </c>
      <c r="D5233">
        <v>6.1000000000000004E-3</v>
      </c>
      <c r="E5233">
        <v>4.2799999999999998E-2</v>
      </c>
      <c r="F5233">
        <v>0.18559999999999999</v>
      </c>
    </row>
    <row r="5234" spans="1:6">
      <c r="A5234" t="s">
        <v>1090</v>
      </c>
      <c r="B5234" t="s">
        <v>6319</v>
      </c>
      <c r="C5234">
        <v>2.25</v>
      </c>
      <c r="D5234">
        <v>6.1000000000000004E-3</v>
      </c>
      <c r="E5234">
        <v>4.2799999999999998E-2</v>
      </c>
      <c r="F5234">
        <v>0.18559999999999999</v>
      </c>
    </row>
    <row r="5235" spans="1:6">
      <c r="A5235" t="s">
        <v>1090</v>
      </c>
      <c r="B5235" t="s">
        <v>6320</v>
      </c>
      <c r="C5235">
        <v>2.25</v>
      </c>
      <c r="D5235">
        <v>6.1000000000000004E-3</v>
      </c>
      <c r="E5235">
        <v>4.2799999999999998E-2</v>
      </c>
      <c r="F5235">
        <v>0.18559999999999999</v>
      </c>
    </row>
    <row r="5236" spans="1:6">
      <c r="A5236" t="s">
        <v>1090</v>
      </c>
      <c r="B5236" t="s">
        <v>6321</v>
      </c>
      <c r="C5236">
        <v>2.25</v>
      </c>
      <c r="D5236">
        <v>6.1000000000000004E-3</v>
      </c>
      <c r="E5236">
        <v>4.2799999999999998E-2</v>
      </c>
      <c r="F5236">
        <v>0.18559999999999999</v>
      </c>
    </row>
    <row r="5237" spans="1:6">
      <c r="A5237" t="s">
        <v>1090</v>
      </c>
      <c r="B5237" t="s">
        <v>6322</v>
      </c>
      <c r="C5237">
        <v>2.25</v>
      </c>
      <c r="D5237">
        <v>6.1000000000000004E-3</v>
      </c>
      <c r="E5237">
        <v>4.2799999999999998E-2</v>
      </c>
      <c r="F5237">
        <v>0.18559999999999999</v>
      </c>
    </row>
    <row r="5238" spans="1:6">
      <c r="A5238" t="s">
        <v>1090</v>
      </c>
      <c r="B5238" t="s">
        <v>6323</v>
      </c>
      <c r="C5238">
        <v>2.25</v>
      </c>
      <c r="D5238">
        <v>6.1000000000000004E-3</v>
      </c>
      <c r="E5238">
        <v>4.2799999999999998E-2</v>
      </c>
      <c r="F5238">
        <v>0.18559999999999999</v>
      </c>
    </row>
    <row r="5239" spans="1:6">
      <c r="A5239" t="s">
        <v>1090</v>
      </c>
      <c r="B5239" t="s">
        <v>6324</v>
      </c>
      <c r="C5239">
        <v>2.25</v>
      </c>
      <c r="D5239">
        <v>6.1000000000000004E-3</v>
      </c>
      <c r="E5239">
        <v>4.2799999999999998E-2</v>
      </c>
      <c r="F5239">
        <v>0.18559999999999999</v>
      </c>
    </row>
    <row r="5240" spans="1:6">
      <c r="A5240" t="s">
        <v>1090</v>
      </c>
      <c r="B5240" t="s">
        <v>6325</v>
      </c>
      <c r="C5240">
        <v>2.25</v>
      </c>
      <c r="D5240">
        <v>6.1000000000000004E-3</v>
      </c>
      <c r="E5240">
        <v>4.2799999999999998E-2</v>
      </c>
      <c r="F5240">
        <v>0.18559999999999999</v>
      </c>
    </row>
    <row r="5241" spans="1:6">
      <c r="A5241" t="s">
        <v>1090</v>
      </c>
      <c r="B5241" t="s">
        <v>6326</v>
      </c>
      <c r="C5241">
        <v>2.25</v>
      </c>
      <c r="D5241">
        <v>6.1000000000000004E-3</v>
      </c>
      <c r="E5241">
        <v>4.2799999999999998E-2</v>
      </c>
      <c r="F5241">
        <v>0.18559999999999999</v>
      </c>
    </row>
    <row r="5242" spans="1:6">
      <c r="A5242" t="s">
        <v>1090</v>
      </c>
      <c r="B5242" t="s">
        <v>6327</v>
      </c>
      <c r="C5242">
        <v>2.25</v>
      </c>
      <c r="D5242">
        <v>6.1000000000000004E-3</v>
      </c>
      <c r="E5242">
        <v>4.2799999999999998E-2</v>
      </c>
      <c r="F5242">
        <v>0.18559999999999999</v>
      </c>
    </row>
    <row r="5243" spans="1:6">
      <c r="A5243" t="s">
        <v>1090</v>
      </c>
      <c r="B5243" t="s">
        <v>6328</v>
      </c>
      <c r="C5243">
        <v>2.25</v>
      </c>
      <c r="D5243">
        <v>6.1000000000000004E-3</v>
      </c>
      <c r="E5243">
        <v>4.2799999999999998E-2</v>
      </c>
      <c r="F5243">
        <v>0.18559999999999999</v>
      </c>
    </row>
    <row r="5244" spans="1:6">
      <c r="A5244" t="s">
        <v>1090</v>
      </c>
      <c r="B5244" t="s">
        <v>6329</v>
      </c>
      <c r="C5244">
        <v>2.25</v>
      </c>
      <c r="D5244">
        <v>6.1000000000000004E-3</v>
      </c>
      <c r="E5244">
        <v>4.2799999999999998E-2</v>
      </c>
      <c r="F5244">
        <v>0.18559999999999999</v>
      </c>
    </row>
    <row r="5245" spans="1:6">
      <c r="A5245" t="s">
        <v>1090</v>
      </c>
      <c r="B5245" t="s">
        <v>6330</v>
      </c>
      <c r="C5245">
        <v>2.25</v>
      </c>
      <c r="D5245">
        <v>6.1000000000000004E-3</v>
      </c>
      <c r="E5245">
        <v>4.2799999999999998E-2</v>
      </c>
      <c r="F5245">
        <v>0.18559999999999999</v>
      </c>
    </row>
    <row r="5246" spans="1:6">
      <c r="A5246" t="s">
        <v>1090</v>
      </c>
      <c r="B5246" t="s">
        <v>6331</v>
      </c>
      <c r="C5246">
        <v>2.25</v>
      </c>
      <c r="D5246">
        <v>6.1000000000000004E-3</v>
      </c>
      <c r="E5246">
        <v>4.2799999999999998E-2</v>
      </c>
      <c r="F5246">
        <v>0.18559999999999999</v>
      </c>
    </row>
    <row r="5247" spans="1:6">
      <c r="A5247" t="s">
        <v>1090</v>
      </c>
      <c r="B5247" t="s">
        <v>6332</v>
      </c>
      <c r="C5247">
        <v>2.25</v>
      </c>
      <c r="D5247">
        <v>6.1000000000000004E-3</v>
      </c>
      <c r="E5247">
        <v>4.2799999999999998E-2</v>
      </c>
      <c r="F5247">
        <v>0.18559999999999999</v>
      </c>
    </row>
    <row r="5248" spans="1:6">
      <c r="A5248" t="s">
        <v>1090</v>
      </c>
      <c r="B5248" t="s">
        <v>6333</v>
      </c>
      <c r="C5248">
        <v>2.25</v>
      </c>
      <c r="D5248">
        <v>6.1000000000000004E-3</v>
      </c>
      <c r="E5248">
        <v>4.2799999999999998E-2</v>
      </c>
      <c r="F5248">
        <v>0.18559999999999999</v>
      </c>
    </row>
    <row r="5249" spans="1:6">
      <c r="A5249" t="s">
        <v>1090</v>
      </c>
      <c r="B5249" t="s">
        <v>6334</v>
      </c>
      <c r="C5249">
        <v>2.25</v>
      </c>
      <c r="D5249">
        <v>6.1000000000000004E-3</v>
      </c>
      <c r="E5249">
        <v>4.2799999999999998E-2</v>
      </c>
      <c r="F5249">
        <v>0.18559999999999999</v>
      </c>
    </row>
    <row r="5250" spans="1:6">
      <c r="A5250" t="s">
        <v>1090</v>
      </c>
      <c r="B5250" t="s">
        <v>6335</v>
      </c>
      <c r="C5250">
        <v>2.25</v>
      </c>
      <c r="D5250">
        <v>6.1000000000000004E-3</v>
      </c>
      <c r="E5250">
        <v>4.2799999999999998E-2</v>
      </c>
      <c r="F5250">
        <v>0.18559999999999999</v>
      </c>
    </row>
    <row r="5251" spans="1:6">
      <c r="A5251" t="s">
        <v>1090</v>
      </c>
      <c r="B5251" t="s">
        <v>6336</v>
      </c>
      <c r="C5251">
        <v>2.25</v>
      </c>
      <c r="D5251">
        <v>6.1000000000000004E-3</v>
      </c>
      <c r="E5251">
        <v>4.2799999999999998E-2</v>
      </c>
      <c r="F5251">
        <v>0.18559999999999999</v>
      </c>
    </row>
    <row r="5252" spans="1:6">
      <c r="A5252" t="s">
        <v>1090</v>
      </c>
      <c r="B5252" t="s">
        <v>6337</v>
      </c>
      <c r="C5252">
        <v>2.25</v>
      </c>
      <c r="D5252">
        <v>6.1000000000000004E-3</v>
      </c>
      <c r="E5252">
        <v>4.2799999999999998E-2</v>
      </c>
      <c r="F5252">
        <v>0.18559999999999999</v>
      </c>
    </row>
    <row r="5253" spans="1:6">
      <c r="A5253" t="s">
        <v>1090</v>
      </c>
      <c r="B5253" t="s">
        <v>6338</v>
      </c>
      <c r="C5253">
        <v>2.25</v>
      </c>
      <c r="D5253">
        <v>6.1000000000000004E-3</v>
      </c>
      <c r="E5253">
        <v>4.2799999999999998E-2</v>
      </c>
      <c r="F5253">
        <v>0.18559999999999999</v>
      </c>
    </row>
    <row r="5254" spans="1:6">
      <c r="A5254" t="s">
        <v>1090</v>
      </c>
      <c r="B5254" t="s">
        <v>6339</v>
      </c>
      <c r="C5254">
        <v>2.25</v>
      </c>
      <c r="D5254">
        <v>6.1000000000000004E-3</v>
      </c>
      <c r="E5254">
        <v>4.2799999999999998E-2</v>
      </c>
      <c r="F5254">
        <v>0.18559999999999999</v>
      </c>
    </row>
    <row r="5255" spans="1:6">
      <c r="A5255" t="s">
        <v>1090</v>
      </c>
      <c r="B5255" t="s">
        <v>6340</v>
      </c>
      <c r="C5255">
        <v>2.25</v>
      </c>
      <c r="D5255">
        <v>6.1000000000000004E-3</v>
      </c>
      <c r="E5255">
        <v>4.2799999999999998E-2</v>
      </c>
      <c r="F5255">
        <v>0.18559999999999999</v>
      </c>
    </row>
    <row r="5256" spans="1:6">
      <c r="A5256" t="s">
        <v>1090</v>
      </c>
      <c r="B5256" t="s">
        <v>6341</v>
      </c>
      <c r="C5256">
        <v>2.25</v>
      </c>
      <c r="D5256">
        <v>6.1000000000000004E-3</v>
      </c>
      <c r="E5256">
        <v>4.2799999999999998E-2</v>
      </c>
      <c r="F5256">
        <v>0.18559999999999999</v>
      </c>
    </row>
    <row r="5257" spans="1:6">
      <c r="A5257" t="s">
        <v>1090</v>
      </c>
      <c r="B5257" t="s">
        <v>6342</v>
      </c>
      <c r="C5257">
        <v>2.25</v>
      </c>
      <c r="D5257">
        <v>6.1000000000000004E-3</v>
      </c>
      <c r="E5257">
        <v>4.2799999999999998E-2</v>
      </c>
      <c r="F5257">
        <v>0.18559999999999999</v>
      </c>
    </row>
    <row r="5258" spans="1:6">
      <c r="A5258" t="s">
        <v>1090</v>
      </c>
      <c r="B5258" t="s">
        <v>6343</v>
      </c>
      <c r="C5258">
        <v>2.25</v>
      </c>
      <c r="D5258">
        <v>6.1000000000000004E-3</v>
      </c>
      <c r="E5258">
        <v>4.2799999999999998E-2</v>
      </c>
      <c r="F5258">
        <v>0.18559999999999999</v>
      </c>
    </row>
    <row r="5259" spans="1:6">
      <c r="A5259" t="s">
        <v>1090</v>
      </c>
      <c r="B5259" t="s">
        <v>6344</v>
      </c>
      <c r="C5259">
        <v>2.25</v>
      </c>
      <c r="D5259">
        <v>6.1000000000000004E-3</v>
      </c>
      <c r="E5259">
        <v>4.2799999999999998E-2</v>
      </c>
      <c r="F5259">
        <v>0.18559999999999999</v>
      </c>
    </row>
    <row r="5260" spans="1:6">
      <c r="A5260" t="s">
        <v>1090</v>
      </c>
      <c r="B5260" t="s">
        <v>6345</v>
      </c>
      <c r="C5260">
        <v>2.25</v>
      </c>
      <c r="D5260">
        <v>6.1000000000000004E-3</v>
      </c>
      <c r="E5260">
        <v>4.2799999999999998E-2</v>
      </c>
      <c r="F5260">
        <v>0.18559999999999999</v>
      </c>
    </row>
    <row r="5261" spans="1:6">
      <c r="A5261" t="s">
        <v>1090</v>
      </c>
      <c r="B5261" t="s">
        <v>552</v>
      </c>
      <c r="C5261">
        <v>2.25</v>
      </c>
      <c r="D5261">
        <v>6.1000000000000004E-3</v>
      </c>
      <c r="E5261">
        <v>4.2799999999999998E-2</v>
      </c>
      <c r="F5261">
        <v>0.18559999999999999</v>
      </c>
    </row>
    <row r="5262" spans="1:6">
      <c r="A5262" t="s">
        <v>1090</v>
      </c>
      <c r="B5262" t="s">
        <v>6346</v>
      </c>
      <c r="C5262">
        <v>2.25</v>
      </c>
      <c r="D5262">
        <v>6.1000000000000004E-3</v>
      </c>
      <c r="E5262">
        <v>4.2799999999999998E-2</v>
      </c>
      <c r="F5262">
        <v>0.18559999999999999</v>
      </c>
    </row>
    <row r="5263" spans="1:6">
      <c r="A5263" t="s">
        <v>1090</v>
      </c>
      <c r="B5263" t="s">
        <v>6347</v>
      </c>
      <c r="C5263">
        <v>2.25</v>
      </c>
      <c r="D5263">
        <v>6.1000000000000004E-3</v>
      </c>
      <c r="E5263">
        <v>4.2799999999999998E-2</v>
      </c>
      <c r="F5263">
        <v>0.18559999999999999</v>
      </c>
    </row>
    <row r="5264" spans="1:6">
      <c r="A5264" t="s">
        <v>1090</v>
      </c>
      <c r="B5264" t="s">
        <v>6348</v>
      </c>
      <c r="C5264">
        <v>2.25</v>
      </c>
      <c r="D5264">
        <v>6.1000000000000004E-3</v>
      </c>
      <c r="E5264">
        <v>4.2799999999999998E-2</v>
      </c>
      <c r="F5264">
        <v>0.18559999999999999</v>
      </c>
    </row>
    <row r="5265" spans="1:6">
      <c r="A5265" t="s">
        <v>1090</v>
      </c>
      <c r="B5265" t="s">
        <v>6349</v>
      </c>
      <c r="C5265">
        <v>2.25</v>
      </c>
      <c r="D5265">
        <v>6.1000000000000004E-3</v>
      </c>
      <c r="E5265">
        <v>4.2799999999999998E-2</v>
      </c>
      <c r="F5265">
        <v>0.18559999999999999</v>
      </c>
    </row>
    <row r="5266" spans="1:6">
      <c r="A5266" t="s">
        <v>1090</v>
      </c>
      <c r="B5266" t="s">
        <v>6350</v>
      </c>
      <c r="C5266">
        <v>2.25</v>
      </c>
      <c r="D5266">
        <v>6.1000000000000004E-3</v>
      </c>
      <c r="E5266">
        <v>4.2799999999999998E-2</v>
      </c>
      <c r="F5266">
        <v>0.18559999999999999</v>
      </c>
    </row>
    <row r="5267" spans="1:6">
      <c r="A5267" t="s">
        <v>1090</v>
      </c>
      <c r="B5267" t="s">
        <v>6351</v>
      </c>
      <c r="C5267">
        <v>2.25</v>
      </c>
      <c r="D5267">
        <v>6.1000000000000004E-3</v>
      </c>
      <c r="E5267">
        <v>4.2799999999999998E-2</v>
      </c>
      <c r="F5267">
        <v>0.18559999999999999</v>
      </c>
    </row>
    <row r="5268" spans="1:6">
      <c r="A5268" t="s">
        <v>1090</v>
      </c>
      <c r="B5268" t="s">
        <v>6352</v>
      </c>
      <c r="C5268">
        <v>2.25</v>
      </c>
      <c r="D5268">
        <v>6.1000000000000004E-3</v>
      </c>
      <c r="E5268">
        <v>4.2799999999999998E-2</v>
      </c>
      <c r="F5268">
        <v>0.18559999999999999</v>
      </c>
    </row>
    <row r="5269" spans="1:6">
      <c r="A5269" t="s">
        <v>1090</v>
      </c>
      <c r="B5269" t="s">
        <v>6353</v>
      </c>
      <c r="C5269">
        <v>2.25</v>
      </c>
      <c r="D5269">
        <v>6.1000000000000004E-3</v>
      </c>
      <c r="E5269">
        <v>4.2799999999999998E-2</v>
      </c>
      <c r="F5269">
        <v>0.18559999999999999</v>
      </c>
    </row>
    <row r="5270" spans="1:6">
      <c r="A5270" t="s">
        <v>1090</v>
      </c>
      <c r="B5270" t="s">
        <v>6354</v>
      </c>
      <c r="C5270">
        <v>2.25</v>
      </c>
      <c r="D5270">
        <v>6.1000000000000004E-3</v>
      </c>
      <c r="E5270">
        <v>4.2799999999999998E-2</v>
      </c>
      <c r="F5270">
        <v>0.18559999999999999</v>
      </c>
    </row>
    <row r="5271" spans="1:6">
      <c r="A5271" t="s">
        <v>1090</v>
      </c>
      <c r="B5271" t="s">
        <v>6355</v>
      </c>
      <c r="C5271">
        <v>2.25</v>
      </c>
      <c r="D5271">
        <v>6.1000000000000004E-3</v>
      </c>
      <c r="E5271">
        <v>4.2799999999999998E-2</v>
      </c>
      <c r="F5271">
        <v>0.18559999999999999</v>
      </c>
    </row>
    <row r="5272" spans="1:6">
      <c r="A5272" t="s">
        <v>1090</v>
      </c>
      <c r="B5272" t="s">
        <v>6356</v>
      </c>
      <c r="C5272">
        <v>2.25</v>
      </c>
      <c r="D5272">
        <v>6.1000000000000004E-3</v>
      </c>
      <c r="E5272">
        <v>4.2799999999999998E-2</v>
      </c>
      <c r="F5272">
        <v>0.18559999999999999</v>
      </c>
    </row>
    <row r="5273" spans="1:6">
      <c r="A5273" t="s">
        <v>1090</v>
      </c>
      <c r="B5273" t="s">
        <v>6357</v>
      </c>
      <c r="C5273">
        <v>2.25</v>
      </c>
      <c r="D5273">
        <v>6.1000000000000004E-3</v>
      </c>
      <c r="E5273">
        <v>4.2799999999999998E-2</v>
      </c>
      <c r="F5273">
        <v>0.18559999999999999</v>
      </c>
    </row>
    <row r="5274" spans="1:6">
      <c r="A5274" t="s">
        <v>1090</v>
      </c>
      <c r="B5274" t="s">
        <v>6358</v>
      </c>
      <c r="C5274">
        <v>2.25</v>
      </c>
      <c r="D5274">
        <v>6.1000000000000004E-3</v>
      </c>
      <c r="E5274">
        <v>4.2799999999999998E-2</v>
      </c>
      <c r="F5274">
        <v>0.18559999999999999</v>
      </c>
    </row>
    <row r="5275" spans="1:6">
      <c r="A5275" t="s">
        <v>1090</v>
      </c>
      <c r="B5275" t="s">
        <v>6359</v>
      </c>
      <c r="C5275">
        <v>2.25</v>
      </c>
      <c r="D5275">
        <v>6.1000000000000004E-3</v>
      </c>
      <c r="E5275">
        <v>4.2799999999999998E-2</v>
      </c>
      <c r="F5275">
        <v>0.18559999999999999</v>
      </c>
    </row>
    <row r="5276" spans="1:6">
      <c r="A5276" t="s">
        <v>1090</v>
      </c>
      <c r="B5276" t="s">
        <v>6360</v>
      </c>
      <c r="C5276">
        <v>2.25</v>
      </c>
      <c r="D5276">
        <v>6.1000000000000004E-3</v>
      </c>
      <c r="E5276">
        <v>4.2799999999999998E-2</v>
      </c>
      <c r="F5276">
        <v>0.18559999999999999</v>
      </c>
    </row>
    <row r="5277" spans="1:6">
      <c r="A5277" t="s">
        <v>1090</v>
      </c>
      <c r="B5277" t="s">
        <v>6361</v>
      </c>
      <c r="C5277">
        <v>2.25</v>
      </c>
      <c r="D5277">
        <v>6.1000000000000004E-3</v>
      </c>
      <c r="E5277">
        <v>4.2799999999999998E-2</v>
      </c>
      <c r="F5277">
        <v>0.18559999999999999</v>
      </c>
    </row>
    <row r="5278" spans="1:6">
      <c r="A5278" t="s">
        <v>1090</v>
      </c>
      <c r="B5278" t="s">
        <v>6362</v>
      </c>
      <c r="C5278">
        <v>2.25</v>
      </c>
      <c r="D5278">
        <v>6.1000000000000004E-3</v>
      </c>
      <c r="E5278">
        <v>4.2799999999999998E-2</v>
      </c>
      <c r="F5278">
        <v>0.18559999999999999</v>
      </c>
    </row>
    <row r="5279" spans="1:6">
      <c r="A5279" t="s">
        <v>1090</v>
      </c>
      <c r="B5279" t="s">
        <v>6363</v>
      </c>
      <c r="C5279">
        <v>2.25</v>
      </c>
      <c r="D5279">
        <v>6.1000000000000004E-3</v>
      </c>
      <c r="E5279">
        <v>4.2799999999999998E-2</v>
      </c>
      <c r="F5279">
        <v>0.18559999999999999</v>
      </c>
    </row>
    <row r="5280" spans="1:6">
      <c r="A5280" t="s">
        <v>1090</v>
      </c>
      <c r="B5280" t="s">
        <v>6364</v>
      </c>
      <c r="C5280">
        <v>2.25</v>
      </c>
      <c r="D5280">
        <v>6.1000000000000004E-3</v>
      </c>
      <c r="E5280">
        <v>4.2799999999999998E-2</v>
      </c>
      <c r="F5280">
        <v>0.18559999999999999</v>
      </c>
    </row>
    <row r="5281" spans="1:6">
      <c r="A5281" t="s">
        <v>1090</v>
      </c>
      <c r="B5281" t="s">
        <v>6365</v>
      </c>
      <c r="C5281">
        <v>2.25</v>
      </c>
      <c r="D5281">
        <v>6.1000000000000004E-3</v>
      </c>
      <c r="E5281">
        <v>4.2799999999999998E-2</v>
      </c>
      <c r="F5281">
        <v>0.18559999999999999</v>
      </c>
    </row>
    <row r="5282" spans="1:6">
      <c r="A5282" t="s">
        <v>1090</v>
      </c>
      <c r="B5282" t="s">
        <v>6366</v>
      </c>
      <c r="C5282">
        <v>2.25</v>
      </c>
      <c r="D5282">
        <v>6.1000000000000004E-3</v>
      </c>
      <c r="E5282">
        <v>4.2799999999999998E-2</v>
      </c>
      <c r="F5282">
        <v>0.18559999999999999</v>
      </c>
    </row>
    <row r="5283" spans="1:6">
      <c r="A5283" t="s">
        <v>1090</v>
      </c>
      <c r="B5283" t="s">
        <v>6367</v>
      </c>
      <c r="C5283">
        <v>2.25</v>
      </c>
      <c r="D5283">
        <v>6.1000000000000004E-3</v>
      </c>
      <c r="E5283">
        <v>4.2799999999999998E-2</v>
      </c>
      <c r="F5283">
        <v>0.18559999999999999</v>
      </c>
    </row>
    <row r="5284" spans="1:6">
      <c r="A5284" t="s">
        <v>1090</v>
      </c>
      <c r="B5284" t="s">
        <v>6368</v>
      </c>
      <c r="C5284">
        <v>2.25</v>
      </c>
      <c r="D5284">
        <v>6.1000000000000004E-3</v>
      </c>
      <c r="E5284">
        <v>4.2799999999999998E-2</v>
      </c>
      <c r="F5284">
        <v>0.18559999999999999</v>
      </c>
    </row>
    <row r="5285" spans="1:6">
      <c r="A5285" t="s">
        <v>1090</v>
      </c>
      <c r="B5285" t="s">
        <v>6369</v>
      </c>
      <c r="C5285">
        <v>2.25</v>
      </c>
      <c r="D5285">
        <v>6.1000000000000004E-3</v>
      </c>
      <c r="E5285">
        <v>4.2799999999999998E-2</v>
      </c>
      <c r="F5285">
        <v>0.18559999999999999</v>
      </c>
    </row>
    <row r="5286" spans="1:6">
      <c r="A5286" t="s">
        <v>1090</v>
      </c>
      <c r="B5286" t="s">
        <v>6370</v>
      </c>
      <c r="C5286">
        <v>2.25</v>
      </c>
      <c r="D5286">
        <v>6.1000000000000004E-3</v>
      </c>
      <c r="E5286">
        <v>4.2799999999999998E-2</v>
      </c>
      <c r="F5286">
        <v>0.18559999999999999</v>
      </c>
    </row>
    <row r="5287" spans="1:6">
      <c r="A5287" t="s">
        <v>1090</v>
      </c>
      <c r="B5287" t="s">
        <v>6371</v>
      </c>
      <c r="C5287">
        <v>2.25</v>
      </c>
      <c r="D5287">
        <v>6.1000000000000004E-3</v>
      </c>
      <c r="E5287">
        <v>4.2799999999999998E-2</v>
      </c>
      <c r="F5287">
        <v>0.18559999999999999</v>
      </c>
    </row>
    <row r="5288" spans="1:6">
      <c r="A5288" t="s">
        <v>1090</v>
      </c>
      <c r="B5288" t="s">
        <v>6372</v>
      </c>
      <c r="C5288">
        <v>2.25</v>
      </c>
      <c r="D5288">
        <v>6.1000000000000004E-3</v>
      </c>
      <c r="E5288">
        <v>4.2799999999999998E-2</v>
      </c>
      <c r="F5288">
        <v>0.18559999999999999</v>
      </c>
    </row>
    <row r="5289" spans="1:6">
      <c r="A5289" t="s">
        <v>1090</v>
      </c>
      <c r="B5289" t="s">
        <v>6373</v>
      </c>
      <c r="C5289">
        <v>2.25</v>
      </c>
      <c r="D5289">
        <v>6.1000000000000004E-3</v>
      </c>
      <c r="E5289">
        <v>4.2799999999999998E-2</v>
      </c>
      <c r="F5289">
        <v>0.18559999999999999</v>
      </c>
    </row>
    <row r="5290" spans="1:6">
      <c r="A5290" t="s">
        <v>1090</v>
      </c>
      <c r="B5290" t="s">
        <v>6374</v>
      </c>
      <c r="C5290">
        <v>2.25</v>
      </c>
      <c r="D5290">
        <v>6.1000000000000004E-3</v>
      </c>
      <c r="E5290">
        <v>4.2799999999999998E-2</v>
      </c>
      <c r="F5290">
        <v>0.18559999999999999</v>
      </c>
    </row>
    <row r="5291" spans="1:6">
      <c r="A5291" t="s">
        <v>1090</v>
      </c>
      <c r="B5291" t="s">
        <v>6375</v>
      </c>
      <c r="C5291">
        <v>2.25</v>
      </c>
      <c r="D5291">
        <v>6.1000000000000004E-3</v>
      </c>
      <c r="E5291">
        <v>4.2799999999999998E-2</v>
      </c>
      <c r="F5291">
        <v>0.18559999999999999</v>
      </c>
    </row>
    <row r="5292" spans="1:6">
      <c r="A5292" t="s">
        <v>1090</v>
      </c>
      <c r="B5292" t="s">
        <v>6376</v>
      </c>
      <c r="C5292">
        <v>2.25</v>
      </c>
      <c r="D5292">
        <v>6.1000000000000004E-3</v>
      </c>
      <c r="E5292">
        <v>4.2799999999999998E-2</v>
      </c>
      <c r="F5292">
        <v>0.18559999999999999</v>
      </c>
    </row>
    <row r="5293" spans="1:6">
      <c r="A5293" t="s">
        <v>1090</v>
      </c>
      <c r="B5293" t="s">
        <v>6377</v>
      </c>
      <c r="C5293">
        <v>2.25</v>
      </c>
      <c r="D5293">
        <v>6.1000000000000004E-3</v>
      </c>
      <c r="E5293">
        <v>4.2799999999999998E-2</v>
      </c>
      <c r="F5293">
        <v>0.18559999999999999</v>
      </c>
    </row>
    <row r="5294" spans="1:6">
      <c r="A5294" t="s">
        <v>1090</v>
      </c>
      <c r="B5294" t="s">
        <v>6378</v>
      </c>
      <c r="C5294">
        <v>2.25</v>
      </c>
      <c r="D5294">
        <v>6.1000000000000004E-3</v>
      </c>
      <c r="E5294">
        <v>4.2799999999999998E-2</v>
      </c>
      <c r="F5294">
        <v>0.18559999999999999</v>
      </c>
    </row>
    <row r="5295" spans="1:6">
      <c r="A5295" t="s">
        <v>1090</v>
      </c>
      <c r="B5295" t="s">
        <v>6379</v>
      </c>
      <c r="C5295">
        <v>2.25</v>
      </c>
      <c r="D5295">
        <v>6.1000000000000004E-3</v>
      </c>
      <c r="E5295">
        <v>4.2799999999999998E-2</v>
      </c>
      <c r="F5295">
        <v>0.18559999999999999</v>
      </c>
    </row>
    <row r="5296" spans="1:6">
      <c r="A5296" t="s">
        <v>1090</v>
      </c>
      <c r="B5296" t="s">
        <v>6380</v>
      </c>
      <c r="C5296">
        <v>2.25</v>
      </c>
      <c r="D5296">
        <v>6.1000000000000004E-3</v>
      </c>
      <c r="E5296">
        <v>4.2799999999999998E-2</v>
      </c>
      <c r="F5296">
        <v>0.18559999999999999</v>
      </c>
    </row>
    <row r="5297" spans="1:6">
      <c r="A5297" t="s">
        <v>1090</v>
      </c>
      <c r="B5297" t="s">
        <v>6381</v>
      </c>
      <c r="C5297">
        <v>2.25</v>
      </c>
      <c r="D5297">
        <v>6.1000000000000004E-3</v>
      </c>
      <c r="E5297">
        <v>4.2799999999999998E-2</v>
      </c>
      <c r="F5297">
        <v>0.18559999999999999</v>
      </c>
    </row>
    <row r="5298" spans="1:6">
      <c r="A5298" t="s">
        <v>1090</v>
      </c>
      <c r="B5298" t="s">
        <v>6382</v>
      </c>
      <c r="C5298">
        <v>2.25</v>
      </c>
      <c r="D5298">
        <v>6.1000000000000004E-3</v>
      </c>
      <c r="E5298">
        <v>4.2799999999999998E-2</v>
      </c>
      <c r="F5298">
        <v>0.18559999999999999</v>
      </c>
    </row>
    <row r="5299" spans="1:6">
      <c r="A5299" t="s">
        <v>1090</v>
      </c>
      <c r="B5299" t="s">
        <v>6383</v>
      </c>
      <c r="C5299">
        <v>2.25</v>
      </c>
      <c r="D5299">
        <v>6.1000000000000004E-3</v>
      </c>
      <c r="E5299">
        <v>4.2799999999999998E-2</v>
      </c>
      <c r="F5299">
        <v>0.18559999999999999</v>
      </c>
    </row>
    <row r="5300" spans="1:6">
      <c r="A5300" t="s">
        <v>1090</v>
      </c>
      <c r="B5300" t="s">
        <v>6384</v>
      </c>
      <c r="C5300">
        <v>2.25</v>
      </c>
      <c r="D5300">
        <v>6.1000000000000004E-3</v>
      </c>
      <c r="E5300">
        <v>4.2799999999999998E-2</v>
      </c>
      <c r="F5300">
        <v>0.18559999999999999</v>
      </c>
    </row>
    <row r="5301" spans="1:6">
      <c r="A5301" t="s">
        <v>1090</v>
      </c>
      <c r="B5301" t="s">
        <v>6385</v>
      </c>
      <c r="C5301">
        <v>2.25</v>
      </c>
      <c r="D5301">
        <v>6.1000000000000004E-3</v>
      </c>
      <c r="E5301">
        <v>4.2799999999999998E-2</v>
      </c>
      <c r="F5301">
        <v>0.18559999999999999</v>
      </c>
    </row>
    <row r="5302" spans="1:6">
      <c r="A5302" t="s">
        <v>1090</v>
      </c>
      <c r="B5302" t="s">
        <v>6386</v>
      </c>
      <c r="C5302">
        <v>2.25</v>
      </c>
      <c r="D5302">
        <v>6.1000000000000004E-3</v>
      </c>
      <c r="E5302">
        <v>4.2799999999999998E-2</v>
      </c>
      <c r="F5302">
        <v>0.18559999999999999</v>
      </c>
    </row>
    <row r="5303" spans="1:6">
      <c r="A5303" t="s">
        <v>1090</v>
      </c>
      <c r="B5303" t="s">
        <v>6387</v>
      </c>
      <c r="C5303">
        <v>2.25</v>
      </c>
      <c r="D5303">
        <v>6.1000000000000004E-3</v>
      </c>
      <c r="E5303">
        <v>4.2799999999999998E-2</v>
      </c>
      <c r="F5303">
        <v>0.18559999999999999</v>
      </c>
    </row>
    <row r="5304" spans="1:6">
      <c r="A5304" t="s">
        <v>1090</v>
      </c>
      <c r="B5304" t="s">
        <v>6388</v>
      </c>
      <c r="C5304">
        <v>2.25</v>
      </c>
      <c r="D5304">
        <v>6.1000000000000004E-3</v>
      </c>
      <c r="E5304">
        <v>4.2799999999999998E-2</v>
      </c>
      <c r="F5304">
        <v>0.18559999999999999</v>
      </c>
    </row>
    <row r="5305" spans="1:6">
      <c r="A5305" t="s">
        <v>1090</v>
      </c>
      <c r="B5305" t="s">
        <v>6389</v>
      </c>
      <c r="C5305">
        <v>2.25</v>
      </c>
      <c r="D5305">
        <v>6.1000000000000004E-3</v>
      </c>
      <c r="E5305">
        <v>4.2799999999999998E-2</v>
      </c>
      <c r="F5305">
        <v>0.18559999999999999</v>
      </c>
    </row>
    <row r="5306" spans="1:6">
      <c r="A5306" t="s">
        <v>1090</v>
      </c>
      <c r="B5306" t="s">
        <v>6390</v>
      </c>
      <c r="C5306">
        <v>2.25</v>
      </c>
      <c r="D5306">
        <v>6.1000000000000004E-3</v>
      </c>
      <c r="E5306">
        <v>4.2799999999999998E-2</v>
      </c>
      <c r="F5306">
        <v>0.18559999999999999</v>
      </c>
    </row>
    <row r="5307" spans="1:6">
      <c r="A5307" t="s">
        <v>1090</v>
      </c>
      <c r="B5307" t="s">
        <v>6391</v>
      </c>
      <c r="C5307">
        <v>2.25</v>
      </c>
      <c r="D5307">
        <v>6.1000000000000004E-3</v>
      </c>
      <c r="E5307">
        <v>4.2799999999999998E-2</v>
      </c>
      <c r="F5307">
        <v>0.18559999999999999</v>
      </c>
    </row>
    <row r="5308" spans="1:6">
      <c r="A5308" t="s">
        <v>1090</v>
      </c>
      <c r="B5308" t="s">
        <v>6392</v>
      </c>
      <c r="C5308">
        <v>2.25</v>
      </c>
      <c r="D5308">
        <v>6.1000000000000004E-3</v>
      </c>
      <c r="E5308">
        <v>4.2799999999999998E-2</v>
      </c>
      <c r="F5308">
        <v>0.18559999999999999</v>
      </c>
    </row>
    <row r="5309" spans="1:6">
      <c r="A5309" t="s">
        <v>1090</v>
      </c>
      <c r="B5309" t="s">
        <v>6393</v>
      </c>
      <c r="C5309">
        <v>2.25</v>
      </c>
      <c r="D5309">
        <v>6.1000000000000004E-3</v>
      </c>
      <c r="E5309">
        <v>4.2799999999999998E-2</v>
      </c>
      <c r="F5309">
        <v>0.18559999999999999</v>
      </c>
    </row>
    <row r="5310" spans="1:6">
      <c r="A5310" t="s">
        <v>1090</v>
      </c>
      <c r="B5310" t="s">
        <v>6394</v>
      </c>
      <c r="C5310">
        <v>2.25</v>
      </c>
      <c r="D5310">
        <v>6.1000000000000004E-3</v>
      </c>
      <c r="E5310">
        <v>4.2799999999999998E-2</v>
      </c>
      <c r="F5310">
        <v>0.18559999999999999</v>
      </c>
    </row>
    <row r="5311" spans="1:6">
      <c r="A5311" t="s">
        <v>1090</v>
      </c>
      <c r="B5311" t="s">
        <v>6395</v>
      </c>
      <c r="C5311">
        <v>2.25</v>
      </c>
      <c r="D5311">
        <v>6.1000000000000004E-3</v>
      </c>
      <c r="E5311">
        <v>4.2799999999999998E-2</v>
      </c>
      <c r="F5311">
        <v>0.18559999999999999</v>
      </c>
    </row>
    <row r="5312" spans="1:6">
      <c r="A5312" t="s">
        <v>1090</v>
      </c>
      <c r="B5312" t="s">
        <v>6396</v>
      </c>
      <c r="C5312">
        <v>2.25</v>
      </c>
      <c r="D5312">
        <v>6.1000000000000004E-3</v>
      </c>
      <c r="E5312">
        <v>4.2799999999999998E-2</v>
      </c>
      <c r="F5312">
        <v>0.18559999999999999</v>
      </c>
    </row>
    <row r="5313" spans="1:6">
      <c r="A5313" t="s">
        <v>1090</v>
      </c>
      <c r="B5313" t="s">
        <v>6397</v>
      </c>
      <c r="C5313">
        <v>2.25</v>
      </c>
      <c r="D5313">
        <v>6.1000000000000004E-3</v>
      </c>
      <c r="E5313">
        <v>4.2799999999999998E-2</v>
      </c>
      <c r="F5313">
        <v>0.18559999999999999</v>
      </c>
    </row>
    <row r="5314" spans="1:6">
      <c r="A5314" t="s">
        <v>1090</v>
      </c>
      <c r="B5314" t="s">
        <v>6398</v>
      </c>
      <c r="C5314">
        <v>2.25</v>
      </c>
      <c r="D5314">
        <v>6.1000000000000004E-3</v>
      </c>
      <c r="E5314">
        <v>4.2799999999999998E-2</v>
      </c>
      <c r="F5314">
        <v>0.18559999999999999</v>
      </c>
    </row>
    <row r="5315" spans="1:6">
      <c r="A5315" t="s">
        <v>1090</v>
      </c>
      <c r="B5315" t="s">
        <v>6399</v>
      </c>
      <c r="C5315">
        <v>2.25</v>
      </c>
      <c r="D5315">
        <v>6.1000000000000004E-3</v>
      </c>
      <c r="E5315">
        <v>4.2799999999999998E-2</v>
      </c>
      <c r="F5315">
        <v>0.18559999999999999</v>
      </c>
    </row>
    <row r="5316" spans="1:6">
      <c r="A5316" t="s">
        <v>1090</v>
      </c>
      <c r="B5316" t="s">
        <v>6400</v>
      </c>
      <c r="C5316">
        <v>2.25</v>
      </c>
      <c r="D5316">
        <v>6.1000000000000004E-3</v>
      </c>
      <c r="E5316">
        <v>4.2799999999999998E-2</v>
      </c>
      <c r="F5316">
        <v>0.18559999999999999</v>
      </c>
    </row>
    <row r="5317" spans="1:6">
      <c r="A5317" t="s">
        <v>1090</v>
      </c>
      <c r="B5317" t="s">
        <v>6401</v>
      </c>
      <c r="C5317">
        <v>2.25</v>
      </c>
      <c r="D5317">
        <v>6.1000000000000004E-3</v>
      </c>
      <c r="E5317">
        <v>4.2799999999999998E-2</v>
      </c>
      <c r="F5317">
        <v>0.18559999999999999</v>
      </c>
    </row>
    <row r="5318" spans="1:6">
      <c r="A5318" t="s">
        <v>1090</v>
      </c>
      <c r="B5318" t="s">
        <v>6402</v>
      </c>
      <c r="C5318">
        <v>2.25</v>
      </c>
      <c r="D5318">
        <v>6.1000000000000004E-3</v>
      </c>
      <c r="E5318">
        <v>4.2799999999999998E-2</v>
      </c>
      <c r="F5318">
        <v>0.18559999999999999</v>
      </c>
    </row>
    <row r="5319" spans="1:6">
      <c r="A5319" t="s">
        <v>1090</v>
      </c>
      <c r="B5319" t="s">
        <v>6403</v>
      </c>
      <c r="C5319">
        <v>2.25</v>
      </c>
      <c r="D5319">
        <v>6.1000000000000004E-3</v>
      </c>
      <c r="E5319">
        <v>4.2799999999999998E-2</v>
      </c>
      <c r="F5319">
        <v>0.18559999999999999</v>
      </c>
    </row>
    <row r="5320" spans="1:6">
      <c r="A5320" t="s">
        <v>1090</v>
      </c>
      <c r="B5320" t="s">
        <v>6404</v>
      </c>
      <c r="C5320">
        <v>2.25</v>
      </c>
      <c r="D5320">
        <v>6.1000000000000004E-3</v>
      </c>
      <c r="E5320">
        <v>4.2799999999999998E-2</v>
      </c>
      <c r="F5320">
        <v>0.18559999999999999</v>
      </c>
    </row>
    <row r="5321" spans="1:6">
      <c r="A5321" t="s">
        <v>1090</v>
      </c>
      <c r="B5321" t="s">
        <v>6405</v>
      </c>
      <c r="C5321">
        <v>2.25</v>
      </c>
      <c r="D5321">
        <v>6.1000000000000004E-3</v>
      </c>
      <c r="E5321">
        <v>4.2799999999999998E-2</v>
      </c>
      <c r="F5321">
        <v>0.18559999999999999</v>
      </c>
    </row>
    <row r="5322" spans="1:6">
      <c r="A5322" t="s">
        <v>1090</v>
      </c>
      <c r="B5322" t="s">
        <v>6406</v>
      </c>
      <c r="C5322">
        <v>2.25</v>
      </c>
      <c r="D5322">
        <v>6.1000000000000004E-3</v>
      </c>
      <c r="E5322">
        <v>4.2799999999999998E-2</v>
      </c>
      <c r="F5322">
        <v>0.18559999999999999</v>
      </c>
    </row>
    <row r="5323" spans="1:6">
      <c r="A5323" t="s">
        <v>1090</v>
      </c>
      <c r="B5323" t="s">
        <v>6407</v>
      </c>
      <c r="C5323">
        <v>2.25</v>
      </c>
      <c r="D5323">
        <v>6.1000000000000004E-3</v>
      </c>
      <c r="E5323">
        <v>4.2799999999999998E-2</v>
      </c>
      <c r="F5323">
        <v>0.18559999999999999</v>
      </c>
    </row>
    <row r="5324" spans="1:6">
      <c r="A5324" t="s">
        <v>1090</v>
      </c>
      <c r="B5324" t="s">
        <v>6408</v>
      </c>
      <c r="C5324">
        <v>2.25</v>
      </c>
      <c r="D5324">
        <v>6.1000000000000004E-3</v>
      </c>
      <c r="E5324">
        <v>4.2799999999999998E-2</v>
      </c>
      <c r="F5324">
        <v>0.18559999999999999</v>
      </c>
    </row>
    <row r="5325" spans="1:6">
      <c r="A5325" t="s">
        <v>1090</v>
      </c>
      <c r="B5325" t="s">
        <v>6409</v>
      </c>
      <c r="C5325">
        <v>2.25</v>
      </c>
      <c r="D5325">
        <v>6.1000000000000004E-3</v>
      </c>
      <c r="E5325">
        <v>4.2799999999999998E-2</v>
      </c>
      <c r="F5325">
        <v>0.18559999999999999</v>
      </c>
    </row>
    <row r="5326" spans="1:6">
      <c r="A5326" t="s">
        <v>1090</v>
      </c>
      <c r="B5326" t="s">
        <v>6410</v>
      </c>
      <c r="C5326">
        <v>2.25</v>
      </c>
      <c r="D5326">
        <v>6.1000000000000004E-3</v>
      </c>
      <c r="E5326">
        <v>4.2799999999999998E-2</v>
      </c>
      <c r="F5326">
        <v>0.18559999999999999</v>
      </c>
    </row>
    <row r="5327" spans="1:6">
      <c r="A5327" t="s">
        <v>1090</v>
      </c>
      <c r="B5327" t="s">
        <v>6411</v>
      </c>
      <c r="C5327">
        <v>2.25</v>
      </c>
      <c r="D5327">
        <v>6.1000000000000004E-3</v>
      </c>
      <c r="E5327">
        <v>4.2799999999999998E-2</v>
      </c>
      <c r="F5327">
        <v>0.18559999999999999</v>
      </c>
    </row>
    <row r="5328" spans="1:6">
      <c r="A5328" t="s">
        <v>1090</v>
      </c>
      <c r="B5328" t="s">
        <v>6412</v>
      </c>
      <c r="C5328">
        <v>2.25</v>
      </c>
      <c r="D5328">
        <v>6.1000000000000004E-3</v>
      </c>
      <c r="E5328">
        <v>4.2799999999999998E-2</v>
      </c>
      <c r="F5328">
        <v>0.18559999999999999</v>
      </c>
    </row>
    <row r="5329" spans="1:6">
      <c r="A5329" t="s">
        <v>1090</v>
      </c>
      <c r="B5329" t="s">
        <v>6413</v>
      </c>
      <c r="C5329">
        <v>2.25</v>
      </c>
      <c r="D5329">
        <v>6.1000000000000004E-3</v>
      </c>
      <c r="E5329">
        <v>4.2799999999999998E-2</v>
      </c>
      <c r="F5329">
        <v>0.18559999999999999</v>
      </c>
    </row>
    <row r="5330" spans="1:6">
      <c r="A5330" t="s">
        <v>1090</v>
      </c>
      <c r="B5330" t="s">
        <v>6414</v>
      </c>
      <c r="C5330">
        <v>2.25</v>
      </c>
      <c r="D5330">
        <v>6.1000000000000004E-3</v>
      </c>
      <c r="E5330">
        <v>4.2799999999999998E-2</v>
      </c>
      <c r="F5330">
        <v>0.18559999999999999</v>
      </c>
    </row>
    <row r="5331" spans="1:6">
      <c r="A5331" t="s">
        <v>1090</v>
      </c>
      <c r="B5331" t="s">
        <v>6415</v>
      </c>
      <c r="C5331">
        <v>2.25</v>
      </c>
      <c r="D5331">
        <v>6.1000000000000004E-3</v>
      </c>
      <c r="E5331">
        <v>4.2799999999999998E-2</v>
      </c>
      <c r="F5331">
        <v>0.18559999999999999</v>
      </c>
    </row>
    <row r="5332" spans="1:6">
      <c r="A5332" t="s">
        <v>1090</v>
      </c>
      <c r="B5332" t="s">
        <v>6416</v>
      </c>
      <c r="C5332">
        <v>2.25</v>
      </c>
      <c r="D5332">
        <v>6.1000000000000004E-3</v>
      </c>
      <c r="E5332">
        <v>4.2799999999999998E-2</v>
      </c>
      <c r="F5332">
        <v>0.18559999999999999</v>
      </c>
    </row>
    <row r="5333" spans="1:6">
      <c r="A5333" t="s">
        <v>1090</v>
      </c>
      <c r="B5333" t="s">
        <v>6417</v>
      </c>
      <c r="C5333">
        <v>2.25</v>
      </c>
      <c r="D5333">
        <v>6.1000000000000004E-3</v>
      </c>
      <c r="E5333">
        <v>4.2799999999999998E-2</v>
      </c>
      <c r="F5333">
        <v>0.18559999999999999</v>
      </c>
    </row>
    <row r="5334" spans="1:6">
      <c r="A5334" t="s">
        <v>1090</v>
      </c>
      <c r="B5334" t="s">
        <v>6418</v>
      </c>
      <c r="C5334">
        <v>2.25</v>
      </c>
      <c r="D5334">
        <v>6.1000000000000004E-3</v>
      </c>
      <c r="E5334">
        <v>4.2799999999999998E-2</v>
      </c>
      <c r="F5334">
        <v>0.18559999999999999</v>
      </c>
    </row>
    <row r="5335" spans="1:6">
      <c r="A5335" t="s">
        <v>1090</v>
      </c>
      <c r="B5335" t="s">
        <v>6419</v>
      </c>
      <c r="C5335">
        <v>2.25</v>
      </c>
      <c r="D5335">
        <v>6.1000000000000004E-3</v>
      </c>
      <c r="E5335">
        <v>4.2799999999999998E-2</v>
      </c>
      <c r="F5335">
        <v>0.18559999999999999</v>
      </c>
    </row>
    <row r="5336" spans="1:6">
      <c r="A5336" t="s">
        <v>1090</v>
      </c>
      <c r="B5336" t="s">
        <v>6420</v>
      </c>
      <c r="C5336">
        <v>2.25</v>
      </c>
      <c r="D5336">
        <v>6.1000000000000004E-3</v>
      </c>
      <c r="E5336">
        <v>4.2799999999999998E-2</v>
      </c>
      <c r="F5336">
        <v>0.18559999999999999</v>
      </c>
    </row>
    <row r="5337" spans="1:6">
      <c r="A5337" t="s">
        <v>1090</v>
      </c>
      <c r="B5337" t="s">
        <v>6421</v>
      </c>
      <c r="C5337">
        <v>2.25</v>
      </c>
      <c r="D5337">
        <v>6.1000000000000004E-3</v>
      </c>
      <c r="E5337">
        <v>4.2799999999999998E-2</v>
      </c>
      <c r="F5337">
        <v>0.18559999999999999</v>
      </c>
    </row>
    <row r="5338" spans="1:6">
      <c r="A5338" t="s">
        <v>1090</v>
      </c>
      <c r="B5338" t="s">
        <v>6422</v>
      </c>
      <c r="C5338">
        <v>2.25</v>
      </c>
      <c r="D5338">
        <v>6.1000000000000004E-3</v>
      </c>
      <c r="E5338">
        <v>4.2799999999999998E-2</v>
      </c>
      <c r="F5338">
        <v>0.18559999999999999</v>
      </c>
    </row>
    <row r="5339" spans="1:6">
      <c r="A5339" t="s">
        <v>1090</v>
      </c>
      <c r="B5339" t="s">
        <v>6423</v>
      </c>
      <c r="C5339">
        <v>2.25</v>
      </c>
      <c r="D5339">
        <v>6.1000000000000004E-3</v>
      </c>
      <c r="E5339">
        <v>4.2799999999999998E-2</v>
      </c>
      <c r="F5339">
        <v>0.18559999999999999</v>
      </c>
    </row>
    <row r="5340" spans="1:6">
      <c r="A5340" t="s">
        <v>1090</v>
      </c>
      <c r="B5340" t="s">
        <v>6424</v>
      </c>
      <c r="C5340">
        <v>2.25</v>
      </c>
      <c r="D5340">
        <v>6.1000000000000004E-3</v>
      </c>
      <c r="E5340">
        <v>4.2799999999999998E-2</v>
      </c>
      <c r="F5340">
        <v>0.18559999999999999</v>
      </c>
    </row>
    <row r="5341" spans="1:6">
      <c r="A5341" t="s">
        <v>1090</v>
      </c>
      <c r="B5341" t="s">
        <v>6425</v>
      </c>
      <c r="C5341">
        <v>2.25</v>
      </c>
      <c r="D5341">
        <v>6.1000000000000004E-3</v>
      </c>
      <c r="E5341">
        <v>4.2799999999999998E-2</v>
      </c>
      <c r="F5341">
        <v>0.18559999999999999</v>
      </c>
    </row>
    <row r="5342" spans="1:6">
      <c r="A5342" t="s">
        <v>1090</v>
      </c>
      <c r="B5342" t="s">
        <v>6426</v>
      </c>
      <c r="C5342">
        <v>2.25</v>
      </c>
      <c r="D5342">
        <v>6.1000000000000004E-3</v>
      </c>
      <c r="E5342">
        <v>4.2799999999999998E-2</v>
      </c>
      <c r="F5342">
        <v>0.18559999999999999</v>
      </c>
    </row>
    <row r="5343" spans="1:6">
      <c r="A5343" t="s">
        <v>1090</v>
      </c>
      <c r="B5343" t="s">
        <v>6427</v>
      </c>
      <c r="C5343">
        <v>2.25</v>
      </c>
      <c r="D5343">
        <v>6.1000000000000004E-3</v>
      </c>
      <c r="E5343">
        <v>4.2799999999999998E-2</v>
      </c>
      <c r="F5343">
        <v>0.18559999999999999</v>
      </c>
    </row>
    <row r="5344" spans="1:6">
      <c r="A5344" t="s">
        <v>1090</v>
      </c>
      <c r="B5344" t="s">
        <v>6428</v>
      </c>
      <c r="C5344">
        <v>2.25</v>
      </c>
      <c r="D5344">
        <v>6.1000000000000004E-3</v>
      </c>
      <c r="E5344">
        <v>4.2799999999999998E-2</v>
      </c>
      <c r="F5344">
        <v>0.18559999999999999</v>
      </c>
    </row>
    <row r="5345" spans="1:6">
      <c r="A5345" t="s">
        <v>1090</v>
      </c>
      <c r="B5345" t="s">
        <v>6429</v>
      </c>
      <c r="C5345">
        <v>2.25</v>
      </c>
      <c r="D5345">
        <v>6.1000000000000004E-3</v>
      </c>
      <c r="E5345">
        <v>4.2799999999999998E-2</v>
      </c>
      <c r="F5345">
        <v>0.18559999999999999</v>
      </c>
    </row>
    <row r="5346" spans="1:6">
      <c r="A5346" t="s">
        <v>1090</v>
      </c>
      <c r="B5346" t="s">
        <v>6430</v>
      </c>
      <c r="C5346">
        <v>2.25</v>
      </c>
      <c r="D5346">
        <v>6.1000000000000004E-3</v>
      </c>
      <c r="E5346">
        <v>4.2799999999999998E-2</v>
      </c>
      <c r="F5346">
        <v>0.18559999999999999</v>
      </c>
    </row>
    <row r="5347" spans="1:6">
      <c r="A5347" t="s">
        <v>1090</v>
      </c>
      <c r="B5347" t="s">
        <v>6431</v>
      </c>
      <c r="C5347">
        <v>2.25</v>
      </c>
      <c r="D5347">
        <v>6.1000000000000004E-3</v>
      </c>
      <c r="E5347">
        <v>4.2799999999999998E-2</v>
      </c>
      <c r="F5347">
        <v>0.18559999999999999</v>
      </c>
    </row>
    <row r="5348" spans="1:6">
      <c r="A5348" t="s">
        <v>1090</v>
      </c>
      <c r="B5348" t="s">
        <v>6432</v>
      </c>
      <c r="C5348">
        <v>2.25</v>
      </c>
      <c r="D5348">
        <v>6.1000000000000004E-3</v>
      </c>
      <c r="E5348">
        <v>4.2799999999999998E-2</v>
      </c>
      <c r="F5348">
        <v>0.18559999999999999</v>
      </c>
    </row>
    <row r="5349" spans="1:6">
      <c r="A5349" t="s">
        <v>1090</v>
      </c>
      <c r="B5349" t="s">
        <v>6433</v>
      </c>
      <c r="C5349">
        <v>2.25</v>
      </c>
      <c r="D5349">
        <v>6.1000000000000004E-3</v>
      </c>
      <c r="E5349">
        <v>4.2799999999999998E-2</v>
      </c>
      <c r="F5349">
        <v>0.18559999999999999</v>
      </c>
    </row>
    <row r="5350" spans="1:6">
      <c r="A5350" t="s">
        <v>1090</v>
      </c>
      <c r="B5350" t="s">
        <v>6434</v>
      </c>
      <c r="C5350">
        <v>2.25</v>
      </c>
      <c r="D5350">
        <v>6.1000000000000004E-3</v>
      </c>
      <c r="E5350">
        <v>4.2799999999999998E-2</v>
      </c>
      <c r="F5350">
        <v>0.18559999999999999</v>
      </c>
    </row>
    <row r="5351" spans="1:6">
      <c r="A5351" t="s">
        <v>1090</v>
      </c>
      <c r="B5351" t="s">
        <v>6435</v>
      </c>
      <c r="C5351">
        <v>2.25</v>
      </c>
      <c r="D5351">
        <v>6.1000000000000004E-3</v>
      </c>
      <c r="E5351">
        <v>4.2799999999999998E-2</v>
      </c>
      <c r="F5351">
        <v>0.18559999999999999</v>
      </c>
    </row>
    <row r="5352" spans="1:6">
      <c r="A5352" t="s">
        <v>1090</v>
      </c>
      <c r="B5352" t="s">
        <v>6436</v>
      </c>
      <c r="C5352">
        <v>2.25</v>
      </c>
      <c r="D5352">
        <v>6.1000000000000004E-3</v>
      </c>
      <c r="E5352">
        <v>4.2799999999999998E-2</v>
      </c>
      <c r="F5352">
        <v>0.18559999999999999</v>
      </c>
    </row>
    <row r="5353" spans="1:6">
      <c r="A5353" t="s">
        <v>1090</v>
      </c>
      <c r="B5353" t="s">
        <v>6437</v>
      </c>
      <c r="C5353">
        <v>2.25</v>
      </c>
      <c r="D5353">
        <v>6.1000000000000004E-3</v>
      </c>
      <c r="E5353">
        <v>4.2799999999999998E-2</v>
      </c>
      <c r="F5353">
        <v>0.18559999999999999</v>
      </c>
    </row>
    <row r="5354" spans="1:6">
      <c r="A5354" t="s">
        <v>1090</v>
      </c>
      <c r="B5354" t="s">
        <v>6438</v>
      </c>
      <c r="C5354">
        <v>2.25</v>
      </c>
      <c r="D5354">
        <v>6.1000000000000004E-3</v>
      </c>
      <c r="E5354">
        <v>4.2799999999999998E-2</v>
      </c>
      <c r="F5354">
        <v>0.18559999999999999</v>
      </c>
    </row>
    <row r="5355" spans="1:6">
      <c r="A5355" t="s">
        <v>1090</v>
      </c>
      <c r="B5355" t="s">
        <v>6439</v>
      </c>
      <c r="C5355">
        <v>2.25</v>
      </c>
      <c r="D5355">
        <v>6.1000000000000004E-3</v>
      </c>
      <c r="E5355">
        <v>4.2799999999999998E-2</v>
      </c>
      <c r="F5355">
        <v>0.18559999999999999</v>
      </c>
    </row>
    <row r="5356" spans="1:6">
      <c r="A5356" t="s">
        <v>1090</v>
      </c>
      <c r="B5356" t="s">
        <v>6440</v>
      </c>
      <c r="C5356">
        <v>2.25</v>
      </c>
      <c r="D5356">
        <v>6.1000000000000004E-3</v>
      </c>
      <c r="E5356">
        <v>4.2799999999999998E-2</v>
      </c>
      <c r="F5356">
        <v>0.18559999999999999</v>
      </c>
    </row>
    <row r="5357" spans="1:6">
      <c r="A5357" t="s">
        <v>1090</v>
      </c>
      <c r="B5357" t="s">
        <v>6441</v>
      </c>
      <c r="C5357">
        <v>2.25</v>
      </c>
      <c r="D5357">
        <v>6.1000000000000004E-3</v>
      </c>
      <c r="E5357">
        <v>4.2799999999999998E-2</v>
      </c>
      <c r="F5357">
        <v>0.18559999999999999</v>
      </c>
    </row>
    <row r="5358" spans="1:6">
      <c r="A5358" t="s">
        <v>1090</v>
      </c>
      <c r="B5358" t="s">
        <v>6442</v>
      </c>
      <c r="C5358">
        <v>2.25</v>
      </c>
      <c r="D5358">
        <v>6.1000000000000004E-3</v>
      </c>
      <c r="E5358">
        <v>4.2799999999999998E-2</v>
      </c>
      <c r="F5358">
        <v>0.18559999999999999</v>
      </c>
    </row>
    <row r="5359" spans="1:6">
      <c r="A5359" t="s">
        <v>1090</v>
      </c>
      <c r="B5359" t="s">
        <v>6443</v>
      </c>
      <c r="C5359">
        <v>2.25</v>
      </c>
      <c r="D5359">
        <v>6.1000000000000004E-3</v>
      </c>
      <c r="E5359">
        <v>4.2799999999999998E-2</v>
      </c>
      <c r="F5359">
        <v>0.18559999999999999</v>
      </c>
    </row>
    <row r="5360" spans="1:6">
      <c r="A5360" t="s">
        <v>1090</v>
      </c>
      <c r="B5360" t="s">
        <v>6444</v>
      </c>
      <c r="C5360">
        <v>2.25</v>
      </c>
      <c r="D5360">
        <v>6.1000000000000004E-3</v>
      </c>
      <c r="E5360">
        <v>4.2799999999999998E-2</v>
      </c>
      <c r="F5360">
        <v>0.18559999999999999</v>
      </c>
    </row>
    <row r="5361" spans="1:6">
      <c r="A5361" t="s">
        <v>1090</v>
      </c>
      <c r="B5361" t="s">
        <v>6445</v>
      </c>
      <c r="C5361">
        <v>2.25</v>
      </c>
      <c r="D5361">
        <v>6.1000000000000004E-3</v>
      </c>
      <c r="E5361">
        <v>4.2799999999999998E-2</v>
      </c>
      <c r="F5361">
        <v>0.18559999999999999</v>
      </c>
    </row>
    <row r="5362" spans="1:6">
      <c r="A5362" t="s">
        <v>1090</v>
      </c>
      <c r="B5362" t="s">
        <v>551</v>
      </c>
      <c r="C5362">
        <v>2.25</v>
      </c>
      <c r="D5362">
        <v>6.1000000000000004E-3</v>
      </c>
      <c r="E5362">
        <v>4.2799999999999998E-2</v>
      </c>
      <c r="F5362">
        <v>0.18559999999999999</v>
      </c>
    </row>
    <row r="5363" spans="1:6">
      <c r="A5363" t="s">
        <v>1090</v>
      </c>
      <c r="B5363" t="s">
        <v>6446</v>
      </c>
      <c r="C5363">
        <v>2.25</v>
      </c>
      <c r="D5363">
        <v>6.1000000000000004E-3</v>
      </c>
      <c r="E5363">
        <v>4.2799999999999998E-2</v>
      </c>
      <c r="F5363">
        <v>0.18559999999999999</v>
      </c>
    </row>
    <row r="5364" spans="1:6">
      <c r="A5364" t="s">
        <v>1090</v>
      </c>
      <c r="B5364" t="s">
        <v>6447</v>
      </c>
      <c r="C5364">
        <v>2.25</v>
      </c>
      <c r="D5364">
        <v>6.1000000000000004E-3</v>
      </c>
      <c r="E5364">
        <v>4.2799999999999998E-2</v>
      </c>
      <c r="F5364">
        <v>0.18559999999999999</v>
      </c>
    </row>
    <row r="5365" spans="1:6">
      <c r="A5365" t="s">
        <v>1090</v>
      </c>
      <c r="B5365" t="s">
        <v>6448</v>
      </c>
      <c r="C5365">
        <v>2.25</v>
      </c>
      <c r="D5365">
        <v>6.1000000000000004E-3</v>
      </c>
      <c r="E5365">
        <v>4.2799999999999998E-2</v>
      </c>
      <c r="F5365">
        <v>0.18559999999999999</v>
      </c>
    </row>
    <row r="5366" spans="1:6">
      <c r="A5366" t="s">
        <v>1090</v>
      </c>
      <c r="B5366" t="s">
        <v>6449</v>
      </c>
      <c r="C5366">
        <v>2.25</v>
      </c>
      <c r="D5366">
        <v>6.1000000000000004E-3</v>
      </c>
      <c r="E5366">
        <v>4.2799999999999998E-2</v>
      </c>
      <c r="F5366">
        <v>0.18559999999999999</v>
      </c>
    </row>
    <row r="5367" spans="1:6">
      <c r="A5367" t="s">
        <v>1090</v>
      </c>
      <c r="B5367" t="s">
        <v>6450</v>
      </c>
      <c r="C5367">
        <v>2.25</v>
      </c>
      <c r="D5367">
        <v>6.1000000000000004E-3</v>
      </c>
      <c r="E5367">
        <v>4.2799999999999998E-2</v>
      </c>
      <c r="F5367">
        <v>0.18559999999999999</v>
      </c>
    </row>
    <row r="5368" spans="1:6">
      <c r="A5368" t="s">
        <v>1090</v>
      </c>
      <c r="B5368" t="s">
        <v>6451</v>
      </c>
      <c r="C5368">
        <v>2.25</v>
      </c>
      <c r="D5368">
        <v>6.1000000000000004E-3</v>
      </c>
      <c r="E5368">
        <v>4.2799999999999998E-2</v>
      </c>
      <c r="F5368">
        <v>0.18559999999999999</v>
      </c>
    </row>
    <row r="5369" spans="1:6">
      <c r="A5369" t="s">
        <v>1090</v>
      </c>
      <c r="B5369" t="s">
        <v>6452</v>
      </c>
      <c r="C5369">
        <v>2.25</v>
      </c>
      <c r="D5369">
        <v>6.1000000000000004E-3</v>
      </c>
      <c r="E5369">
        <v>4.2799999999999998E-2</v>
      </c>
      <c r="F5369">
        <v>0.18559999999999999</v>
      </c>
    </row>
    <row r="5370" spans="1:6">
      <c r="A5370" t="s">
        <v>1090</v>
      </c>
      <c r="B5370" t="s">
        <v>6453</v>
      </c>
      <c r="C5370">
        <v>2.25</v>
      </c>
      <c r="D5370">
        <v>6.1000000000000004E-3</v>
      </c>
      <c r="E5370">
        <v>4.2799999999999998E-2</v>
      </c>
      <c r="F5370">
        <v>0.18559999999999999</v>
      </c>
    </row>
    <row r="5371" spans="1:6">
      <c r="A5371" t="s">
        <v>1090</v>
      </c>
      <c r="B5371" t="s">
        <v>6454</v>
      </c>
      <c r="C5371">
        <v>2.25</v>
      </c>
      <c r="D5371">
        <v>6.1000000000000004E-3</v>
      </c>
      <c r="E5371">
        <v>4.2799999999999998E-2</v>
      </c>
      <c r="F5371">
        <v>0.18559999999999999</v>
      </c>
    </row>
    <row r="5372" spans="1:6">
      <c r="A5372" t="s">
        <v>1090</v>
      </c>
      <c r="B5372" t="s">
        <v>6455</v>
      </c>
      <c r="C5372">
        <v>2.25</v>
      </c>
      <c r="D5372">
        <v>6.1000000000000004E-3</v>
      </c>
      <c r="E5372">
        <v>4.2799999999999998E-2</v>
      </c>
      <c r="F5372">
        <v>0.18559999999999999</v>
      </c>
    </row>
    <row r="5373" spans="1:6">
      <c r="A5373" t="s">
        <v>1090</v>
      </c>
      <c r="B5373" t="s">
        <v>6456</v>
      </c>
      <c r="C5373">
        <v>2.25</v>
      </c>
      <c r="D5373">
        <v>6.1000000000000004E-3</v>
      </c>
      <c r="E5373">
        <v>4.2799999999999998E-2</v>
      </c>
      <c r="F5373">
        <v>0.18559999999999999</v>
      </c>
    </row>
    <row r="5374" spans="1:6">
      <c r="A5374" t="s">
        <v>1090</v>
      </c>
      <c r="B5374" t="s">
        <v>6457</v>
      </c>
      <c r="C5374">
        <v>2.25</v>
      </c>
      <c r="D5374">
        <v>6.1000000000000004E-3</v>
      </c>
      <c r="E5374">
        <v>4.2799999999999998E-2</v>
      </c>
      <c r="F5374">
        <v>0.18559999999999999</v>
      </c>
    </row>
    <row r="5375" spans="1:6">
      <c r="A5375" t="s">
        <v>1090</v>
      </c>
      <c r="B5375" t="s">
        <v>6458</v>
      </c>
      <c r="C5375">
        <v>2.25</v>
      </c>
      <c r="D5375">
        <v>6.1000000000000004E-3</v>
      </c>
      <c r="E5375">
        <v>4.2799999999999998E-2</v>
      </c>
      <c r="F5375">
        <v>0.18559999999999999</v>
      </c>
    </row>
    <row r="5376" spans="1:6">
      <c r="A5376" t="s">
        <v>1090</v>
      </c>
      <c r="B5376" t="s">
        <v>6459</v>
      </c>
      <c r="C5376">
        <v>2.25</v>
      </c>
      <c r="D5376">
        <v>6.1000000000000004E-3</v>
      </c>
      <c r="E5376">
        <v>4.2799999999999998E-2</v>
      </c>
      <c r="F5376">
        <v>0.18559999999999999</v>
      </c>
    </row>
    <row r="5377" spans="1:6">
      <c r="A5377" t="s">
        <v>1090</v>
      </c>
      <c r="B5377" t="s">
        <v>6460</v>
      </c>
      <c r="C5377">
        <v>2.25</v>
      </c>
      <c r="D5377">
        <v>6.1000000000000004E-3</v>
      </c>
      <c r="E5377">
        <v>4.2799999999999998E-2</v>
      </c>
      <c r="F5377">
        <v>0.18559999999999999</v>
      </c>
    </row>
    <row r="5378" spans="1:6">
      <c r="A5378" t="s">
        <v>1090</v>
      </c>
      <c r="B5378" t="s">
        <v>6461</v>
      </c>
      <c r="C5378">
        <v>2.25</v>
      </c>
      <c r="D5378">
        <v>6.1000000000000004E-3</v>
      </c>
      <c r="E5378">
        <v>4.2799999999999998E-2</v>
      </c>
      <c r="F5378">
        <v>0.18559999999999999</v>
      </c>
    </row>
    <row r="5379" spans="1:6">
      <c r="A5379" t="s">
        <v>1090</v>
      </c>
      <c r="B5379" t="s">
        <v>6462</v>
      </c>
      <c r="C5379">
        <v>2.25</v>
      </c>
      <c r="D5379">
        <v>6.1000000000000004E-3</v>
      </c>
      <c r="E5379">
        <v>4.2799999999999998E-2</v>
      </c>
      <c r="F5379">
        <v>0.18559999999999999</v>
      </c>
    </row>
    <row r="5380" spans="1:6">
      <c r="A5380" t="s">
        <v>1090</v>
      </c>
      <c r="B5380" t="s">
        <v>6463</v>
      </c>
      <c r="C5380">
        <v>2.25</v>
      </c>
      <c r="D5380">
        <v>6.1000000000000004E-3</v>
      </c>
      <c r="E5380">
        <v>4.2799999999999998E-2</v>
      </c>
      <c r="F5380">
        <v>0.18559999999999999</v>
      </c>
    </row>
    <row r="5381" spans="1:6">
      <c r="A5381" t="s">
        <v>1090</v>
      </c>
      <c r="B5381" t="s">
        <v>6464</v>
      </c>
      <c r="C5381">
        <v>2.25</v>
      </c>
      <c r="D5381">
        <v>6.1000000000000004E-3</v>
      </c>
      <c r="E5381">
        <v>4.2799999999999998E-2</v>
      </c>
      <c r="F5381">
        <v>0.18559999999999999</v>
      </c>
    </row>
    <row r="5382" spans="1:6">
      <c r="A5382" t="s">
        <v>1090</v>
      </c>
      <c r="B5382" t="s">
        <v>6465</v>
      </c>
      <c r="C5382">
        <v>2.25</v>
      </c>
      <c r="D5382">
        <v>6.1000000000000004E-3</v>
      </c>
      <c r="E5382">
        <v>4.2799999999999998E-2</v>
      </c>
      <c r="F5382">
        <v>0.18559999999999999</v>
      </c>
    </row>
    <row r="5383" spans="1:6">
      <c r="A5383" t="s">
        <v>1090</v>
      </c>
      <c r="B5383" t="s">
        <v>6466</v>
      </c>
      <c r="C5383">
        <v>2.25</v>
      </c>
      <c r="D5383">
        <v>6.1000000000000004E-3</v>
      </c>
      <c r="E5383">
        <v>4.2799999999999998E-2</v>
      </c>
      <c r="F5383">
        <v>0.18559999999999999</v>
      </c>
    </row>
    <row r="5384" spans="1:6">
      <c r="A5384" t="s">
        <v>1090</v>
      </c>
      <c r="B5384" t="s">
        <v>6467</v>
      </c>
      <c r="C5384">
        <v>2.25</v>
      </c>
      <c r="D5384">
        <v>6.1000000000000004E-3</v>
      </c>
      <c r="E5384">
        <v>4.2799999999999998E-2</v>
      </c>
      <c r="F5384">
        <v>0.18559999999999999</v>
      </c>
    </row>
    <row r="5385" spans="1:6">
      <c r="A5385" t="s">
        <v>1090</v>
      </c>
      <c r="B5385" t="s">
        <v>6468</v>
      </c>
      <c r="C5385">
        <v>2.25</v>
      </c>
      <c r="D5385">
        <v>6.1000000000000004E-3</v>
      </c>
      <c r="E5385">
        <v>4.2799999999999998E-2</v>
      </c>
      <c r="F5385">
        <v>0.18559999999999999</v>
      </c>
    </row>
    <row r="5386" spans="1:6">
      <c r="A5386" t="s">
        <v>1090</v>
      </c>
      <c r="B5386" t="s">
        <v>6469</v>
      </c>
      <c r="C5386">
        <v>2.25</v>
      </c>
      <c r="D5386">
        <v>6.1000000000000004E-3</v>
      </c>
      <c r="E5386">
        <v>4.2799999999999998E-2</v>
      </c>
      <c r="F5386">
        <v>0.18559999999999999</v>
      </c>
    </row>
    <row r="5387" spans="1:6">
      <c r="A5387" t="s">
        <v>1090</v>
      </c>
      <c r="B5387" t="s">
        <v>6470</v>
      </c>
      <c r="C5387">
        <v>2.25</v>
      </c>
      <c r="D5387">
        <v>6.1000000000000004E-3</v>
      </c>
      <c r="E5387">
        <v>4.2799999999999998E-2</v>
      </c>
      <c r="F5387">
        <v>0.18559999999999999</v>
      </c>
    </row>
    <row r="5388" spans="1:6">
      <c r="A5388" t="s">
        <v>1090</v>
      </c>
      <c r="B5388" t="s">
        <v>6471</v>
      </c>
      <c r="C5388">
        <v>2.25</v>
      </c>
      <c r="D5388">
        <v>6.1000000000000004E-3</v>
      </c>
      <c r="E5388">
        <v>4.2799999999999998E-2</v>
      </c>
      <c r="F5388">
        <v>0.18559999999999999</v>
      </c>
    </row>
    <row r="5389" spans="1:6">
      <c r="A5389" t="s">
        <v>1090</v>
      </c>
      <c r="B5389" t="s">
        <v>6472</v>
      </c>
      <c r="C5389">
        <v>2.25</v>
      </c>
      <c r="D5389">
        <v>6.1000000000000004E-3</v>
      </c>
      <c r="E5389">
        <v>4.2799999999999998E-2</v>
      </c>
      <c r="F5389">
        <v>0.18559999999999999</v>
      </c>
    </row>
    <row r="5390" spans="1:6">
      <c r="A5390" t="s">
        <v>1090</v>
      </c>
      <c r="B5390" t="s">
        <v>6473</v>
      </c>
      <c r="C5390">
        <v>2.25</v>
      </c>
      <c r="D5390">
        <v>6.1000000000000004E-3</v>
      </c>
      <c r="E5390">
        <v>4.2799999999999998E-2</v>
      </c>
      <c r="F5390">
        <v>0.18559999999999999</v>
      </c>
    </row>
    <row r="5391" spans="1:6">
      <c r="A5391" t="s">
        <v>1090</v>
      </c>
      <c r="B5391" t="s">
        <v>6474</v>
      </c>
      <c r="C5391">
        <v>2.25</v>
      </c>
      <c r="D5391">
        <v>6.1000000000000004E-3</v>
      </c>
      <c r="E5391">
        <v>4.2799999999999998E-2</v>
      </c>
      <c r="F5391">
        <v>0.18559999999999999</v>
      </c>
    </row>
    <row r="5392" spans="1:6">
      <c r="A5392" t="s">
        <v>1090</v>
      </c>
      <c r="B5392" t="s">
        <v>6475</v>
      </c>
      <c r="C5392">
        <v>2.25</v>
      </c>
      <c r="D5392">
        <v>6.1000000000000004E-3</v>
      </c>
      <c r="E5392">
        <v>4.2799999999999998E-2</v>
      </c>
      <c r="F5392">
        <v>0.18559999999999999</v>
      </c>
    </row>
    <row r="5393" spans="1:6">
      <c r="A5393" t="s">
        <v>1090</v>
      </c>
      <c r="B5393" t="s">
        <v>6476</v>
      </c>
      <c r="C5393">
        <v>2.25</v>
      </c>
      <c r="D5393">
        <v>6.1000000000000004E-3</v>
      </c>
      <c r="E5393">
        <v>4.2799999999999998E-2</v>
      </c>
      <c r="F5393">
        <v>0.18559999999999999</v>
      </c>
    </row>
    <row r="5394" spans="1:6">
      <c r="A5394" t="s">
        <v>1090</v>
      </c>
      <c r="B5394" t="s">
        <v>6477</v>
      </c>
      <c r="C5394">
        <v>2.25</v>
      </c>
      <c r="D5394">
        <v>6.1000000000000004E-3</v>
      </c>
      <c r="E5394">
        <v>4.2799999999999998E-2</v>
      </c>
      <c r="F5394">
        <v>0.18559999999999999</v>
      </c>
    </row>
    <row r="5395" spans="1:6">
      <c r="A5395" t="s">
        <v>1090</v>
      </c>
      <c r="B5395" t="s">
        <v>6478</v>
      </c>
      <c r="C5395">
        <v>2.25</v>
      </c>
      <c r="D5395">
        <v>6.1000000000000004E-3</v>
      </c>
      <c r="E5395">
        <v>4.2799999999999998E-2</v>
      </c>
      <c r="F5395">
        <v>0.18559999999999999</v>
      </c>
    </row>
    <row r="5396" spans="1:6">
      <c r="A5396" t="s">
        <v>1090</v>
      </c>
      <c r="B5396" t="s">
        <v>6479</v>
      </c>
      <c r="C5396">
        <v>2.25</v>
      </c>
      <c r="D5396">
        <v>6.1000000000000004E-3</v>
      </c>
      <c r="E5396">
        <v>4.2799999999999998E-2</v>
      </c>
      <c r="F5396">
        <v>0.18559999999999999</v>
      </c>
    </row>
    <row r="5397" spans="1:6">
      <c r="A5397" t="s">
        <v>1090</v>
      </c>
      <c r="B5397" t="s">
        <v>6480</v>
      </c>
      <c r="C5397">
        <v>2.25</v>
      </c>
      <c r="D5397">
        <v>6.1000000000000004E-3</v>
      </c>
      <c r="E5397">
        <v>4.2799999999999998E-2</v>
      </c>
      <c r="F5397">
        <v>0.18559999999999999</v>
      </c>
    </row>
    <row r="5398" spans="1:6">
      <c r="A5398" t="s">
        <v>1090</v>
      </c>
      <c r="B5398" t="s">
        <v>6481</v>
      </c>
      <c r="C5398">
        <v>2.25</v>
      </c>
      <c r="D5398">
        <v>6.1000000000000004E-3</v>
      </c>
      <c r="E5398">
        <v>4.2799999999999998E-2</v>
      </c>
      <c r="F5398">
        <v>0.18559999999999999</v>
      </c>
    </row>
    <row r="5399" spans="1:6">
      <c r="A5399" t="s">
        <v>1090</v>
      </c>
      <c r="B5399" t="s">
        <v>6482</v>
      </c>
      <c r="C5399">
        <v>2.25</v>
      </c>
      <c r="D5399">
        <v>6.1000000000000004E-3</v>
      </c>
      <c r="E5399">
        <v>4.2799999999999998E-2</v>
      </c>
      <c r="F5399">
        <v>0.18559999999999999</v>
      </c>
    </row>
    <row r="5400" spans="1:6">
      <c r="A5400" t="s">
        <v>1090</v>
      </c>
      <c r="B5400" t="s">
        <v>6483</v>
      </c>
      <c r="C5400">
        <v>2.25</v>
      </c>
      <c r="D5400">
        <v>6.1000000000000004E-3</v>
      </c>
      <c r="E5400">
        <v>4.2799999999999998E-2</v>
      </c>
      <c r="F5400">
        <v>0.18559999999999999</v>
      </c>
    </row>
    <row r="5401" spans="1:6">
      <c r="A5401" t="s">
        <v>1090</v>
      </c>
      <c r="B5401" t="s">
        <v>6484</v>
      </c>
      <c r="C5401">
        <v>2.25</v>
      </c>
      <c r="D5401">
        <v>6.1000000000000004E-3</v>
      </c>
      <c r="E5401">
        <v>4.2799999999999998E-2</v>
      </c>
      <c r="F5401">
        <v>0.18559999999999999</v>
      </c>
    </row>
    <row r="5402" spans="1:6">
      <c r="A5402" t="s">
        <v>1090</v>
      </c>
      <c r="B5402" t="s">
        <v>6485</v>
      </c>
      <c r="C5402">
        <v>2.25</v>
      </c>
      <c r="D5402">
        <v>6.1000000000000004E-3</v>
      </c>
      <c r="E5402">
        <v>4.2799999999999998E-2</v>
      </c>
      <c r="F5402">
        <v>0.18559999999999999</v>
      </c>
    </row>
    <row r="5403" spans="1:6">
      <c r="A5403" t="s">
        <v>1090</v>
      </c>
      <c r="B5403" t="s">
        <v>6486</v>
      </c>
      <c r="C5403">
        <v>2.25</v>
      </c>
      <c r="D5403">
        <v>6.1000000000000004E-3</v>
      </c>
      <c r="E5403">
        <v>4.2799999999999998E-2</v>
      </c>
      <c r="F5403">
        <v>0.18559999999999999</v>
      </c>
    </row>
    <row r="5404" spans="1:6">
      <c r="A5404" t="s">
        <v>1090</v>
      </c>
      <c r="B5404" t="s">
        <v>6487</v>
      </c>
      <c r="C5404">
        <v>2.25</v>
      </c>
      <c r="D5404">
        <v>6.1000000000000004E-3</v>
      </c>
      <c r="E5404">
        <v>4.2799999999999998E-2</v>
      </c>
      <c r="F5404">
        <v>0.18559999999999999</v>
      </c>
    </row>
    <row r="5405" spans="1:6">
      <c r="A5405" t="s">
        <v>1090</v>
      </c>
      <c r="B5405" t="s">
        <v>6488</v>
      </c>
      <c r="C5405">
        <v>2.25</v>
      </c>
      <c r="D5405">
        <v>6.1000000000000004E-3</v>
      </c>
      <c r="E5405">
        <v>4.2799999999999998E-2</v>
      </c>
      <c r="F5405">
        <v>0.18559999999999999</v>
      </c>
    </row>
    <row r="5406" spans="1:6">
      <c r="A5406" t="s">
        <v>1090</v>
      </c>
      <c r="B5406" t="s">
        <v>6489</v>
      </c>
      <c r="C5406">
        <v>2.25</v>
      </c>
      <c r="D5406">
        <v>6.1000000000000004E-3</v>
      </c>
      <c r="E5406">
        <v>4.2799999999999998E-2</v>
      </c>
      <c r="F5406">
        <v>0.18559999999999999</v>
      </c>
    </row>
    <row r="5407" spans="1:6">
      <c r="A5407" t="s">
        <v>1090</v>
      </c>
      <c r="B5407" t="s">
        <v>6490</v>
      </c>
      <c r="C5407">
        <v>2.25</v>
      </c>
      <c r="D5407">
        <v>6.1000000000000004E-3</v>
      </c>
      <c r="E5407">
        <v>4.2799999999999998E-2</v>
      </c>
      <c r="F5407">
        <v>0.18559999999999999</v>
      </c>
    </row>
    <row r="5408" spans="1:6">
      <c r="A5408" t="s">
        <v>1090</v>
      </c>
      <c r="B5408" t="s">
        <v>6491</v>
      </c>
      <c r="C5408">
        <v>2.25</v>
      </c>
      <c r="D5408">
        <v>6.1000000000000004E-3</v>
      </c>
      <c r="E5408">
        <v>4.2799999999999998E-2</v>
      </c>
      <c r="F5408">
        <v>0.18559999999999999</v>
      </c>
    </row>
    <row r="5409" spans="1:6">
      <c r="A5409" t="s">
        <v>1090</v>
      </c>
      <c r="B5409" t="s">
        <v>6492</v>
      </c>
      <c r="C5409">
        <v>2.25</v>
      </c>
      <c r="D5409">
        <v>6.1000000000000004E-3</v>
      </c>
      <c r="E5409">
        <v>4.2799999999999998E-2</v>
      </c>
      <c r="F5409">
        <v>0.18559999999999999</v>
      </c>
    </row>
    <row r="5410" spans="1:6">
      <c r="A5410" t="s">
        <v>1090</v>
      </c>
      <c r="B5410" t="s">
        <v>6493</v>
      </c>
      <c r="C5410">
        <v>2.25</v>
      </c>
      <c r="D5410">
        <v>6.1000000000000004E-3</v>
      </c>
      <c r="E5410">
        <v>4.2799999999999998E-2</v>
      </c>
      <c r="F5410">
        <v>0.18559999999999999</v>
      </c>
    </row>
    <row r="5411" spans="1:6">
      <c r="A5411" t="s">
        <v>1090</v>
      </c>
      <c r="B5411" t="s">
        <v>6494</v>
      </c>
      <c r="C5411">
        <v>2.25</v>
      </c>
      <c r="D5411">
        <v>6.1000000000000004E-3</v>
      </c>
      <c r="E5411">
        <v>4.2799999999999998E-2</v>
      </c>
      <c r="F5411">
        <v>0.18559999999999999</v>
      </c>
    </row>
    <row r="5412" spans="1:6">
      <c r="A5412" t="s">
        <v>1090</v>
      </c>
      <c r="B5412" t="s">
        <v>6495</v>
      </c>
      <c r="C5412">
        <v>2.25</v>
      </c>
      <c r="D5412">
        <v>6.1000000000000004E-3</v>
      </c>
      <c r="E5412">
        <v>4.2799999999999998E-2</v>
      </c>
      <c r="F5412">
        <v>0.18559999999999999</v>
      </c>
    </row>
    <row r="5413" spans="1:6">
      <c r="A5413" t="s">
        <v>1090</v>
      </c>
      <c r="B5413" t="s">
        <v>6496</v>
      </c>
      <c r="C5413">
        <v>2.25</v>
      </c>
      <c r="D5413">
        <v>6.1000000000000004E-3</v>
      </c>
      <c r="E5413">
        <v>4.2799999999999998E-2</v>
      </c>
      <c r="F5413">
        <v>0.18559999999999999</v>
      </c>
    </row>
    <row r="5414" spans="1:6">
      <c r="A5414" t="s">
        <v>1090</v>
      </c>
      <c r="B5414" t="s">
        <v>6497</v>
      </c>
      <c r="C5414">
        <v>2.25</v>
      </c>
      <c r="D5414">
        <v>6.1000000000000004E-3</v>
      </c>
      <c r="E5414">
        <v>4.2799999999999998E-2</v>
      </c>
      <c r="F5414">
        <v>0.18559999999999999</v>
      </c>
    </row>
    <row r="5415" spans="1:6">
      <c r="A5415" t="s">
        <v>1090</v>
      </c>
      <c r="B5415" t="s">
        <v>6498</v>
      </c>
      <c r="C5415">
        <v>2.25</v>
      </c>
      <c r="D5415">
        <v>6.1000000000000004E-3</v>
      </c>
      <c r="E5415">
        <v>4.2799999999999998E-2</v>
      </c>
      <c r="F5415">
        <v>0.18559999999999999</v>
      </c>
    </row>
    <row r="5416" spans="1:6">
      <c r="A5416" t="s">
        <v>1090</v>
      </c>
      <c r="B5416" t="s">
        <v>6499</v>
      </c>
      <c r="C5416">
        <v>2.25</v>
      </c>
      <c r="D5416">
        <v>6.1000000000000004E-3</v>
      </c>
      <c r="E5416">
        <v>4.2799999999999998E-2</v>
      </c>
      <c r="F5416">
        <v>0.18559999999999999</v>
      </c>
    </row>
    <row r="5417" spans="1:6">
      <c r="A5417" t="s">
        <v>1090</v>
      </c>
      <c r="B5417" t="s">
        <v>6500</v>
      </c>
      <c r="C5417">
        <v>2.25</v>
      </c>
      <c r="D5417">
        <v>6.1000000000000004E-3</v>
      </c>
      <c r="E5417">
        <v>4.2799999999999998E-2</v>
      </c>
      <c r="F5417">
        <v>0.18559999999999999</v>
      </c>
    </row>
    <row r="5418" spans="1:6">
      <c r="A5418" t="s">
        <v>1090</v>
      </c>
      <c r="B5418" t="s">
        <v>6501</v>
      </c>
      <c r="C5418">
        <v>2.25</v>
      </c>
      <c r="D5418">
        <v>6.1000000000000004E-3</v>
      </c>
      <c r="E5418">
        <v>4.2799999999999998E-2</v>
      </c>
      <c r="F5418">
        <v>0.18559999999999999</v>
      </c>
    </row>
    <row r="5419" spans="1:6">
      <c r="A5419" t="s">
        <v>1090</v>
      </c>
      <c r="B5419" t="s">
        <v>6502</v>
      </c>
      <c r="C5419">
        <v>2.25</v>
      </c>
      <c r="D5419">
        <v>6.1000000000000004E-3</v>
      </c>
      <c r="E5419">
        <v>4.2799999999999998E-2</v>
      </c>
      <c r="F5419">
        <v>0.18559999999999999</v>
      </c>
    </row>
    <row r="5420" spans="1:6">
      <c r="A5420" t="s">
        <v>1090</v>
      </c>
      <c r="B5420" t="s">
        <v>6503</v>
      </c>
      <c r="C5420">
        <v>2.25</v>
      </c>
      <c r="D5420">
        <v>6.1000000000000004E-3</v>
      </c>
      <c r="E5420">
        <v>4.2799999999999998E-2</v>
      </c>
      <c r="F5420">
        <v>0.18559999999999999</v>
      </c>
    </row>
    <row r="5421" spans="1:6">
      <c r="A5421" t="s">
        <v>1090</v>
      </c>
      <c r="B5421" t="s">
        <v>6504</v>
      </c>
      <c r="C5421">
        <v>2.25</v>
      </c>
      <c r="D5421">
        <v>6.1000000000000004E-3</v>
      </c>
      <c r="E5421">
        <v>4.2799999999999998E-2</v>
      </c>
      <c r="F5421">
        <v>0.18559999999999999</v>
      </c>
    </row>
    <row r="5422" spans="1:6">
      <c r="A5422" t="s">
        <v>1090</v>
      </c>
      <c r="B5422" t="s">
        <v>6505</v>
      </c>
      <c r="C5422">
        <v>2.25</v>
      </c>
      <c r="D5422">
        <v>6.1000000000000004E-3</v>
      </c>
      <c r="E5422">
        <v>4.2799999999999998E-2</v>
      </c>
      <c r="F5422">
        <v>0.18559999999999999</v>
      </c>
    </row>
    <row r="5423" spans="1:6">
      <c r="A5423" t="s">
        <v>1090</v>
      </c>
      <c r="B5423" t="s">
        <v>6506</v>
      </c>
      <c r="C5423">
        <v>2.25</v>
      </c>
      <c r="D5423">
        <v>6.1000000000000004E-3</v>
      </c>
      <c r="E5423">
        <v>4.2799999999999998E-2</v>
      </c>
      <c r="F5423">
        <v>0.18559999999999999</v>
      </c>
    </row>
    <row r="5424" spans="1:6">
      <c r="A5424" t="s">
        <v>1090</v>
      </c>
      <c r="B5424" t="s">
        <v>6507</v>
      </c>
      <c r="C5424">
        <v>2.25</v>
      </c>
      <c r="D5424">
        <v>6.1000000000000004E-3</v>
      </c>
      <c r="E5424">
        <v>4.2799999999999998E-2</v>
      </c>
      <c r="F5424">
        <v>0.18559999999999999</v>
      </c>
    </row>
    <row r="5425" spans="1:6">
      <c r="A5425" t="s">
        <v>1090</v>
      </c>
      <c r="B5425" t="s">
        <v>6508</v>
      </c>
      <c r="C5425">
        <v>2.25</v>
      </c>
      <c r="D5425">
        <v>6.1000000000000004E-3</v>
      </c>
      <c r="E5425">
        <v>4.2799999999999998E-2</v>
      </c>
      <c r="F5425">
        <v>0.18559999999999999</v>
      </c>
    </row>
    <row r="5426" spans="1:6">
      <c r="A5426" t="s">
        <v>1090</v>
      </c>
      <c r="B5426" t="s">
        <v>6509</v>
      </c>
      <c r="C5426">
        <v>2.25</v>
      </c>
      <c r="D5426">
        <v>6.1000000000000004E-3</v>
      </c>
      <c r="E5426">
        <v>4.2799999999999998E-2</v>
      </c>
      <c r="F5426">
        <v>0.18559999999999999</v>
      </c>
    </row>
    <row r="5427" spans="1:6">
      <c r="A5427" t="s">
        <v>1090</v>
      </c>
      <c r="B5427" t="s">
        <v>6510</v>
      </c>
      <c r="C5427">
        <v>2.25</v>
      </c>
      <c r="D5427">
        <v>6.1000000000000004E-3</v>
      </c>
      <c r="E5427">
        <v>4.2799999999999998E-2</v>
      </c>
      <c r="F5427">
        <v>0.18559999999999999</v>
      </c>
    </row>
    <row r="5428" spans="1:6">
      <c r="A5428" t="s">
        <v>1090</v>
      </c>
      <c r="B5428" t="s">
        <v>6511</v>
      </c>
      <c r="C5428">
        <v>2.25</v>
      </c>
      <c r="D5428">
        <v>6.1000000000000004E-3</v>
      </c>
      <c r="E5428">
        <v>4.2799999999999998E-2</v>
      </c>
      <c r="F5428">
        <v>0.18559999999999999</v>
      </c>
    </row>
    <row r="5429" spans="1:6">
      <c r="A5429" t="s">
        <v>1090</v>
      </c>
      <c r="B5429" t="s">
        <v>6512</v>
      </c>
      <c r="C5429">
        <v>2.25</v>
      </c>
      <c r="D5429">
        <v>6.1000000000000004E-3</v>
      </c>
      <c r="E5429">
        <v>4.2799999999999998E-2</v>
      </c>
      <c r="F5429">
        <v>0.18559999999999999</v>
      </c>
    </row>
    <row r="5430" spans="1:6">
      <c r="A5430" t="s">
        <v>1090</v>
      </c>
      <c r="B5430" t="s">
        <v>6513</v>
      </c>
      <c r="C5430">
        <v>2.25</v>
      </c>
      <c r="D5430">
        <v>6.1000000000000004E-3</v>
      </c>
      <c r="E5430">
        <v>4.2799999999999998E-2</v>
      </c>
      <c r="F5430">
        <v>0.18559999999999999</v>
      </c>
    </row>
    <row r="5431" spans="1:6">
      <c r="A5431" t="s">
        <v>1090</v>
      </c>
      <c r="B5431" t="s">
        <v>6514</v>
      </c>
      <c r="C5431">
        <v>2.25</v>
      </c>
      <c r="D5431">
        <v>6.1000000000000004E-3</v>
      </c>
      <c r="E5431">
        <v>4.2799999999999998E-2</v>
      </c>
      <c r="F5431">
        <v>0.18559999999999999</v>
      </c>
    </row>
    <row r="5432" spans="1:6">
      <c r="A5432" t="s">
        <v>1090</v>
      </c>
      <c r="B5432" t="s">
        <v>6515</v>
      </c>
      <c r="C5432">
        <v>2.25</v>
      </c>
      <c r="D5432">
        <v>6.1000000000000004E-3</v>
      </c>
      <c r="E5432">
        <v>4.2799999999999998E-2</v>
      </c>
      <c r="F5432">
        <v>0.18559999999999999</v>
      </c>
    </row>
    <row r="5433" spans="1:6">
      <c r="A5433" t="s">
        <v>1090</v>
      </c>
      <c r="B5433" t="s">
        <v>6516</v>
      </c>
      <c r="C5433">
        <v>2.25</v>
      </c>
      <c r="D5433">
        <v>6.1000000000000004E-3</v>
      </c>
      <c r="E5433">
        <v>4.2799999999999998E-2</v>
      </c>
      <c r="F5433">
        <v>0.18559999999999999</v>
      </c>
    </row>
    <row r="5434" spans="1:6">
      <c r="A5434" t="s">
        <v>1090</v>
      </c>
      <c r="B5434" t="s">
        <v>6517</v>
      </c>
      <c r="C5434">
        <v>2.25</v>
      </c>
      <c r="D5434">
        <v>6.1000000000000004E-3</v>
      </c>
      <c r="E5434">
        <v>4.2799999999999998E-2</v>
      </c>
      <c r="F5434">
        <v>0.18559999999999999</v>
      </c>
    </row>
    <row r="5435" spans="1:6">
      <c r="A5435" t="s">
        <v>1090</v>
      </c>
      <c r="B5435" t="s">
        <v>6518</v>
      </c>
      <c r="C5435">
        <v>2.25</v>
      </c>
      <c r="D5435">
        <v>6.1000000000000004E-3</v>
      </c>
      <c r="E5435">
        <v>4.2799999999999998E-2</v>
      </c>
      <c r="F5435">
        <v>0.18559999999999999</v>
      </c>
    </row>
    <row r="5436" spans="1:6">
      <c r="A5436" t="s">
        <v>1090</v>
      </c>
      <c r="B5436" t="s">
        <v>6519</v>
      </c>
      <c r="C5436">
        <v>2.25</v>
      </c>
      <c r="D5436">
        <v>6.1000000000000004E-3</v>
      </c>
      <c r="E5436">
        <v>4.2799999999999998E-2</v>
      </c>
      <c r="F5436">
        <v>0.18559999999999999</v>
      </c>
    </row>
    <row r="5437" spans="1:6">
      <c r="A5437" t="s">
        <v>1090</v>
      </c>
      <c r="B5437" t="s">
        <v>6520</v>
      </c>
      <c r="C5437">
        <v>2.25</v>
      </c>
      <c r="D5437">
        <v>6.1000000000000004E-3</v>
      </c>
      <c r="E5437">
        <v>4.2799999999999998E-2</v>
      </c>
      <c r="F5437">
        <v>0.18559999999999999</v>
      </c>
    </row>
    <row r="5438" spans="1:6">
      <c r="A5438" t="s">
        <v>1090</v>
      </c>
      <c r="B5438" t="s">
        <v>6521</v>
      </c>
      <c r="C5438">
        <v>2.25</v>
      </c>
      <c r="D5438">
        <v>6.1000000000000004E-3</v>
      </c>
      <c r="E5438">
        <v>4.2799999999999998E-2</v>
      </c>
      <c r="F5438">
        <v>0.18559999999999999</v>
      </c>
    </row>
    <row r="5439" spans="1:6">
      <c r="A5439" t="s">
        <v>1090</v>
      </c>
      <c r="B5439" t="s">
        <v>6522</v>
      </c>
      <c r="C5439">
        <v>2.25</v>
      </c>
      <c r="D5439">
        <v>6.1000000000000004E-3</v>
      </c>
      <c r="E5439">
        <v>4.2799999999999998E-2</v>
      </c>
      <c r="F5439">
        <v>0.18559999999999999</v>
      </c>
    </row>
    <row r="5440" spans="1:6">
      <c r="A5440" t="s">
        <v>1090</v>
      </c>
      <c r="B5440" t="s">
        <v>6523</v>
      </c>
      <c r="C5440">
        <v>2.25</v>
      </c>
      <c r="D5440">
        <v>6.1000000000000004E-3</v>
      </c>
      <c r="E5440">
        <v>4.2799999999999998E-2</v>
      </c>
      <c r="F5440">
        <v>0.18559999999999999</v>
      </c>
    </row>
    <row r="5441" spans="1:6">
      <c r="A5441" t="s">
        <v>1090</v>
      </c>
      <c r="B5441" t="s">
        <v>6524</v>
      </c>
      <c r="C5441">
        <v>2.25</v>
      </c>
      <c r="D5441">
        <v>6.1000000000000004E-3</v>
      </c>
      <c r="E5441">
        <v>4.2799999999999998E-2</v>
      </c>
      <c r="F5441">
        <v>0.18559999999999999</v>
      </c>
    </row>
    <row r="5442" spans="1:6">
      <c r="A5442" t="s">
        <v>1090</v>
      </c>
      <c r="B5442" t="s">
        <v>6525</v>
      </c>
      <c r="C5442">
        <v>2.25</v>
      </c>
      <c r="D5442">
        <v>6.1000000000000004E-3</v>
      </c>
      <c r="E5442">
        <v>4.2799999999999998E-2</v>
      </c>
      <c r="F5442">
        <v>0.18559999999999999</v>
      </c>
    </row>
    <row r="5443" spans="1:6">
      <c r="A5443" t="s">
        <v>1090</v>
      </c>
      <c r="B5443" t="s">
        <v>6526</v>
      </c>
      <c r="C5443">
        <v>2.25</v>
      </c>
      <c r="D5443">
        <v>6.1000000000000004E-3</v>
      </c>
      <c r="E5443">
        <v>4.2799999999999998E-2</v>
      </c>
      <c r="F5443">
        <v>0.18559999999999999</v>
      </c>
    </row>
    <row r="5444" spans="1:6">
      <c r="A5444" t="s">
        <v>1090</v>
      </c>
      <c r="B5444" t="s">
        <v>6527</v>
      </c>
      <c r="C5444">
        <v>2.25</v>
      </c>
      <c r="D5444">
        <v>6.1000000000000004E-3</v>
      </c>
      <c r="E5444">
        <v>4.2799999999999998E-2</v>
      </c>
      <c r="F5444">
        <v>0.18559999999999999</v>
      </c>
    </row>
    <row r="5445" spans="1:6">
      <c r="A5445" t="s">
        <v>1090</v>
      </c>
      <c r="B5445" t="s">
        <v>6528</v>
      </c>
      <c r="C5445">
        <v>2.25</v>
      </c>
      <c r="D5445">
        <v>6.1000000000000004E-3</v>
      </c>
      <c r="E5445">
        <v>4.2799999999999998E-2</v>
      </c>
      <c r="F5445">
        <v>0.18559999999999999</v>
      </c>
    </row>
    <row r="5446" spans="1:6">
      <c r="A5446" t="s">
        <v>1090</v>
      </c>
      <c r="B5446" t="s">
        <v>6529</v>
      </c>
      <c r="C5446">
        <v>2.25</v>
      </c>
      <c r="D5446">
        <v>6.1000000000000004E-3</v>
      </c>
      <c r="E5446">
        <v>4.2799999999999998E-2</v>
      </c>
      <c r="F5446">
        <v>0.18559999999999999</v>
      </c>
    </row>
    <row r="5447" spans="1:6">
      <c r="A5447" t="s">
        <v>1090</v>
      </c>
      <c r="B5447" t="s">
        <v>6530</v>
      </c>
      <c r="C5447">
        <v>2.25</v>
      </c>
      <c r="D5447">
        <v>6.1000000000000004E-3</v>
      </c>
      <c r="E5447">
        <v>4.2799999999999998E-2</v>
      </c>
      <c r="F5447">
        <v>0.18559999999999999</v>
      </c>
    </row>
    <row r="5448" spans="1:6">
      <c r="A5448" t="s">
        <v>1090</v>
      </c>
      <c r="B5448" t="s">
        <v>6531</v>
      </c>
      <c r="C5448">
        <v>2.25</v>
      </c>
      <c r="D5448">
        <v>6.1000000000000004E-3</v>
      </c>
      <c r="E5448">
        <v>4.2799999999999998E-2</v>
      </c>
      <c r="F5448">
        <v>0.18559999999999999</v>
      </c>
    </row>
    <row r="5449" spans="1:6">
      <c r="A5449" t="s">
        <v>1090</v>
      </c>
      <c r="B5449" t="s">
        <v>6532</v>
      </c>
      <c r="C5449">
        <v>2.25</v>
      </c>
      <c r="D5449">
        <v>6.1000000000000004E-3</v>
      </c>
      <c r="E5449">
        <v>4.2799999999999998E-2</v>
      </c>
      <c r="F5449">
        <v>0.18559999999999999</v>
      </c>
    </row>
    <row r="5450" spans="1:6">
      <c r="A5450" t="s">
        <v>1090</v>
      </c>
      <c r="B5450" t="s">
        <v>6533</v>
      </c>
      <c r="C5450">
        <v>2.25</v>
      </c>
      <c r="D5450">
        <v>6.1000000000000004E-3</v>
      </c>
      <c r="E5450">
        <v>4.2799999999999998E-2</v>
      </c>
      <c r="F5450">
        <v>0.18559999999999999</v>
      </c>
    </row>
    <row r="5451" spans="1:6">
      <c r="A5451" t="s">
        <v>1090</v>
      </c>
      <c r="B5451" t="s">
        <v>6534</v>
      </c>
      <c r="C5451">
        <v>2.25</v>
      </c>
      <c r="D5451">
        <v>6.1000000000000004E-3</v>
      </c>
      <c r="E5451">
        <v>4.2799999999999998E-2</v>
      </c>
      <c r="F5451">
        <v>0.18559999999999999</v>
      </c>
    </row>
    <row r="5452" spans="1:6">
      <c r="A5452" t="s">
        <v>1090</v>
      </c>
      <c r="B5452" t="s">
        <v>6535</v>
      </c>
      <c r="C5452">
        <v>2.25</v>
      </c>
      <c r="D5452">
        <v>6.1000000000000004E-3</v>
      </c>
      <c r="E5452">
        <v>4.2799999999999998E-2</v>
      </c>
      <c r="F5452">
        <v>0.18559999999999999</v>
      </c>
    </row>
    <row r="5453" spans="1:6">
      <c r="A5453" t="s">
        <v>1090</v>
      </c>
      <c r="B5453" t="s">
        <v>6536</v>
      </c>
      <c r="C5453">
        <v>2.25</v>
      </c>
      <c r="D5453">
        <v>6.1000000000000004E-3</v>
      </c>
      <c r="E5453">
        <v>4.2799999999999998E-2</v>
      </c>
      <c r="F5453">
        <v>0.18559999999999999</v>
      </c>
    </row>
    <row r="5454" spans="1:6">
      <c r="A5454" t="s">
        <v>1090</v>
      </c>
      <c r="B5454" t="s">
        <v>6537</v>
      </c>
      <c r="C5454">
        <v>2.25</v>
      </c>
      <c r="D5454">
        <v>6.1000000000000004E-3</v>
      </c>
      <c r="E5454">
        <v>4.2799999999999998E-2</v>
      </c>
      <c r="F5454">
        <v>0.18559999999999999</v>
      </c>
    </row>
    <row r="5455" spans="1:6">
      <c r="A5455" t="s">
        <v>1090</v>
      </c>
      <c r="B5455" t="s">
        <v>6538</v>
      </c>
      <c r="C5455">
        <v>2.25</v>
      </c>
      <c r="D5455">
        <v>6.1000000000000004E-3</v>
      </c>
      <c r="E5455">
        <v>4.2799999999999998E-2</v>
      </c>
      <c r="F5455">
        <v>0.18559999999999999</v>
      </c>
    </row>
    <row r="5456" spans="1:6">
      <c r="A5456" t="s">
        <v>1090</v>
      </c>
      <c r="B5456" t="s">
        <v>6539</v>
      </c>
      <c r="C5456">
        <v>2.25</v>
      </c>
      <c r="D5456">
        <v>6.1000000000000004E-3</v>
      </c>
      <c r="E5456">
        <v>4.2799999999999998E-2</v>
      </c>
      <c r="F5456">
        <v>0.18559999999999999</v>
      </c>
    </row>
    <row r="5457" spans="1:6">
      <c r="A5457" t="s">
        <v>1090</v>
      </c>
      <c r="B5457" t="s">
        <v>6540</v>
      </c>
      <c r="C5457">
        <v>2.25</v>
      </c>
      <c r="D5457">
        <v>6.1000000000000004E-3</v>
      </c>
      <c r="E5457">
        <v>4.2799999999999998E-2</v>
      </c>
      <c r="F5457">
        <v>0.18559999999999999</v>
      </c>
    </row>
    <row r="5458" spans="1:6">
      <c r="A5458" t="s">
        <v>1090</v>
      </c>
      <c r="B5458" t="s">
        <v>6541</v>
      </c>
      <c r="C5458">
        <v>2.25</v>
      </c>
      <c r="D5458">
        <v>6.1000000000000004E-3</v>
      </c>
      <c r="E5458">
        <v>4.2799999999999998E-2</v>
      </c>
      <c r="F5458">
        <v>0.18559999999999999</v>
      </c>
    </row>
    <row r="5459" spans="1:6">
      <c r="A5459" t="s">
        <v>1090</v>
      </c>
      <c r="B5459" t="s">
        <v>6542</v>
      </c>
      <c r="C5459">
        <v>2.25</v>
      </c>
      <c r="D5459">
        <v>6.1000000000000004E-3</v>
      </c>
      <c r="E5459">
        <v>4.2799999999999998E-2</v>
      </c>
      <c r="F5459">
        <v>0.18559999999999999</v>
      </c>
    </row>
    <row r="5460" spans="1:6">
      <c r="A5460" t="s">
        <v>1090</v>
      </c>
      <c r="B5460" t="s">
        <v>6543</v>
      </c>
      <c r="C5460">
        <v>2.25</v>
      </c>
      <c r="D5460">
        <v>6.1000000000000004E-3</v>
      </c>
      <c r="E5460">
        <v>4.2799999999999998E-2</v>
      </c>
      <c r="F5460">
        <v>0.18559999999999999</v>
      </c>
    </row>
    <row r="5461" spans="1:6">
      <c r="A5461" t="s">
        <v>1090</v>
      </c>
      <c r="B5461" t="s">
        <v>6544</v>
      </c>
      <c r="C5461">
        <v>2.25</v>
      </c>
      <c r="D5461">
        <v>6.1000000000000004E-3</v>
      </c>
      <c r="E5461">
        <v>4.2799999999999998E-2</v>
      </c>
      <c r="F5461">
        <v>0.18559999999999999</v>
      </c>
    </row>
    <row r="5462" spans="1:6">
      <c r="A5462" t="s">
        <v>1090</v>
      </c>
      <c r="B5462" t="s">
        <v>6545</v>
      </c>
      <c r="C5462">
        <v>2.25</v>
      </c>
      <c r="D5462">
        <v>6.1000000000000004E-3</v>
      </c>
      <c r="E5462">
        <v>4.2799999999999998E-2</v>
      </c>
      <c r="F5462">
        <v>0.18559999999999999</v>
      </c>
    </row>
    <row r="5463" spans="1:6">
      <c r="A5463" t="s">
        <v>1090</v>
      </c>
      <c r="B5463" t="s">
        <v>6546</v>
      </c>
      <c r="C5463">
        <v>2.25</v>
      </c>
      <c r="D5463">
        <v>6.1000000000000004E-3</v>
      </c>
      <c r="E5463">
        <v>4.2799999999999998E-2</v>
      </c>
      <c r="F5463">
        <v>0.18559999999999999</v>
      </c>
    </row>
    <row r="5464" spans="1:6">
      <c r="A5464" t="s">
        <v>1090</v>
      </c>
      <c r="B5464" t="s">
        <v>6547</v>
      </c>
      <c r="C5464">
        <v>2.25</v>
      </c>
      <c r="D5464">
        <v>6.1000000000000004E-3</v>
      </c>
      <c r="E5464">
        <v>4.2799999999999998E-2</v>
      </c>
      <c r="F5464">
        <v>0.18559999999999999</v>
      </c>
    </row>
    <row r="5465" spans="1:6">
      <c r="A5465" t="s">
        <v>1090</v>
      </c>
      <c r="B5465" t="s">
        <v>6548</v>
      </c>
      <c r="C5465">
        <v>2.25</v>
      </c>
      <c r="D5465">
        <v>6.1000000000000004E-3</v>
      </c>
      <c r="E5465">
        <v>4.2799999999999998E-2</v>
      </c>
      <c r="F5465">
        <v>0.18559999999999999</v>
      </c>
    </row>
    <row r="5466" spans="1:6">
      <c r="A5466" t="s">
        <v>1090</v>
      </c>
      <c r="B5466" t="s">
        <v>6549</v>
      </c>
      <c r="C5466">
        <v>2.25</v>
      </c>
      <c r="D5466">
        <v>6.1000000000000004E-3</v>
      </c>
      <c r="E5466">
        <v>4.2799999999999998E-2</v>
      </c>
      <c r="F5466">
        <v>0.18559999999999999</v>
      </c>
    </row>
    <row r="5467" spans="1:6">
      <c r="A5467" t="s">
        <v>1090</v>
      </c>
      <c r="B5467" t="s">
        <v>6550</v>
      </c>
      <c r="C5467">
        <v>2.25</v>
      </c>
      <c r="D5467">
        <v>6.1000000000000004E-3</v>
      </c>
      <c r="E5467">
        <v>4.2799999999999998E-2</v>
      </c>
      <c r="F5467">
        <v>0.18559999999999999</v>
      </c>
    </row>
    <row r="5468" spans="1:6">
      <c r="A5468" t="s">
        <v>1090</v>
      </c>
      <c r="B5468" t="s">
        <v>6551</v>
      </c>
      <c r="C5468">
        <v>2.25</v>
      </c>
      <c r="D5468">
        <v>6.1000000000000004E-3</v>
      </c>
      <c r="E5468">
        <v>4.2799999999999998E-2</v>
      </c>
      <c r="F5468">
        <v>0.18559999999999999</v>
      </c>
    </row>
    <row r="5469" spans="1:6">
      <c r="A5469" t="s">
        <v>1090</v>
      </c>
      <c r="B5469" t="s">
        <v>6552</v>
      </c>
      <c r="C5469">
        <v>2.25</v>
      </c>
      <c r="D5469">
        <v>6.1000000000000004E-3</v>
      </c>
      <c r="E5469">
        <v>4.2799999999999998E-2</v>
      </c>
      <c r="F5469">
        <v>0.18559999999999999</v>
      </c>
    </row>
    <row r="5470" spans="1:6">
      <c r="A5470" t="s">
        <v>1090</v>
      </c>
      <c r="B5470" t="s">
        <v>6553</v>
      </c>
      <c r="C5470">
        <v>2.25</v>
      </c>
      <c r="D5470">
        <v>6.1000000000000004E-3</v>
      </c>
      <c r="E5470">
        <v>4.2799999999999998E-2</v>
      </c>
      <c r="F5470">
        <v>0.18559999999999999</v>
      </c>
    </row>
    <row r="5471" spans="1:6">
      <c r="A5471" t="s">
        <v>1090</v>
      </c>
      <c r="B5471" t="s">
        <v>6554</v>
      </c>
      <c r="C5471">
        <v>2.25</v>
      </c>
      <c r="D5471">
        <v>6.1000000000000004E-3</v>
      </c>
      <c r="E5471">
        <v>4.2799999999999998E-2</v>
      </c>
      <c r="F5471">
        <v>0.18559999999999999</v>
      </c>
    </row>
    <row r="5472" spans="1:6">
      <c r="A5472" t="s">
        <v>1090</v>
      </c>
      <c r="B5472" t="s">
        <v>6555</v>
      </c>
      <c r="C5472">
        <v>2.25</v>
      </c>
      <c r="D5472">
        <v>6.1000000000000004E-3</v>
      </c>
      <c r="E5472">
        <v>4.2799999999999998E-2</v>
      </c>
      <c r="F5472">
        <v>0.18559999999999999</v>
      </c>
    </row>
    <row r="5473" spans="1:6">
      <c r="A5473" t="s">
        <v>1090</v>
      </c>
      <c r="B5473" t="s">
        <v>6556</v>
      </c>
      <c r="C5473">
        <v>2.25</v>
      </c>
      <c r="D5473">
        <v>6.1000000000000004E-3</v>
      </c>
      <c r="E5473">
        <v>4.2799999999999998E-2</v>
      </c>
      <c r="F5473">
        <v>0.18559999999999999</v>
      </c>
    </row>
    <row r="5474" spans="1:6">
      <c r="A5474" t="s">
        <v>1090</v>
      </c>
      <c r="B5474" t="s">
        <v>6557</v>
      </c>
      <c r="C5474">
        <v>2.25</v>
      </c>
      <c r="D5474">
        <v>6.1000000000000004E-3</v>
      </c>
      <c r="E5474">
        <v>4.2799999999999998E-2</v>
      </c>
      <c r="F5474">
        <v>0.18559999999999999</v>
      </c>
    </row>
    <row r="5475" spans="1:6">
      <c r="A5475" t="s">
        <v>1090</v>
      </c>
      <c r="B5475" t="s">
        <v>6558</v>
      </c>
      <c r="C5475">
        <v>2.25</v>
      </c>
      <c r="D5475">
        <v>6.1000000000000004E-3</v>
      </c>
      <c r="E5475">
        <v>4.2799999999999998E-2</v>
      </c>
      <c r="F5475">
        <v>0.18559999999999999</v>
      </c>
    </row>
    <row r="5476" spans="1:6">
      <c r="A5476" t="s">
        <v>1090</v>
      </c>
      <c r="B5476" t="s">
        <v>6559</v>
      </c>
      <c r="C5476">
        <v>2.25</v>
      </c>
      <c r="D5476">
        <v>6.1000000000000004E-3</v>
      </c>
      <c r="E5476">
        <v>4.2799999999999998E-2</v>
      </c>
      <c r="F5476">
        <v>0.18559999999999999</v>
      </c>
    </row>
    <row r="5477" spans="1:6">
      <c r="A5477" t="s">
        <v>1090</v>
      </c>
      <c r="B5477" t="s">
        <v>6560</v>
      </c>
      <c r="C5477">
        <v>2.25</v>
      </c>
      <c r="D5477">
        <v>6.1000000000000004E-3</v>
      </c>
      <c r="E5477">
        <v>4.2799999999999998E-2</v>
      </c>
      <c r="F5477">
        <v>0.18559999999999999</v>
      </c>
    </row>
    <row r="5478" spans="1:6">
      <c r="A5478" t="s">
        <v>1090</v>
      </c>
      <c r="B5478" t="s">
        <v>6561</v>
      </c>
      <c r="C5478">
        <v>2.25</v>
      </c>
      <c r="D5478">
        <v>6.1000000000000004E-3</v>
      </c>
      <c r="E5478">
        <v>4.2799999999999998E-2</v>
      </c>
      <c r="F5478">
        <v>0.18559999999999999</v>
      </c>
    </row>
    <row r="5479" spans="1:6">
      <c r="A5479" t="s">
        <v>1090</v>
      </c>
      <c r="B5479" t="s">
        <v>6562</v>
      </c>
      <c r="C5479">
        <v>2.25</v>
      </c>
      <c r="D5479">
        <v>6.1000000000000004E-3</v>
      </c>
      <c r="E5479">
        <v>4.2799999999999998E-2</v>
      </c>
      <c r="F5479">
        <v>0.18559999999999999</v>
      </c>
    </row>
    <row r="5480" spans="1:6">
      <c r="A5480" t="s">
        <v>1090</v>
      </c>
      <c r="B5480" t="s">
        <v>6563</v>
      </c>
      <c r="C5480">
        <v>2.25</v>
      </c>
      <c r="D5480">
        <v>6.1000000000000004E-3</v>
      </c>
      <c r="E5480">
        <v>4.2799999999999998E-2</v>
      </c>
      <c r="F5480">
        <v>0.18559999999999999</v>
      </c>
    </row>
    <row r="5481" spans="1:6">
      <c r="A5481" t="s">
        <v>1090</v>
      </c>
      <c r="B5481" t="s">
        <v>6564</v>
      </c>
      <c r="C5481">
        <v>2.25</v>
      </c>
      <c r="D5481">
        <v>6.1000000000000004E-3</v>
      </c>
      <c r="E5481">
        <v>4.2799999999999998E-2</v>
      </c>
      <c r="F5481">
        <v>0.18559999999999999</v>
      </c>
    </row>
    <row r="5482" spans="1:6">
      <c r="A5482" t="s">
        <v>1090</v>
      </c>
      <c r="B5482" t="s">
        <v>6565</v>
      </c>
      <c r="C5482">
        <v>2.25</v>
      </c>
      <c r="D5482">
        <v>6.1000000000000004E-3</v>
      </c>
      <c r="E5482">
        <v>4.2799999999999998E-2</v>
      </c>
      <c r="F5482">
        <v>0.18559999999999999</v>
      </c>
    </row>
    <row r="5483" spans="1:6">
      <c r="A5483" t="s">
        <v>1090</v>
      </c>
      <c r="B5483" t="s">
        <v>6566</v>
      </c>
      <c r="C5483">
        <v>2.25</v>
      </c>
      <c r="D5483">
        <v>6.1000000000000004E-3</v>
      </c>
      <c r="E5483">
        <v>4.2799999999999998E-2</v>
      </c>
      <c r="F5483">
        <v>0.18559999999999999</v>
      </c>
    </row>
    <row r="5484" spans="1:6">
      <c r="A5484" t="s">
        <v>1090</v>
      </c>
      <c r="B5484" t="s">
        <v>6567</v>
      </c>
      <c r="C5484">
        <v>2.25</v>
      </c>
      <c r="D5484">
        <v>6.1000000000000004E-3</v>
      </c>
      <c r="E5484">
        <v>4.2799999999999998E-2</v>
      </c>
      <c r="F5484">
        <v>0.18559999999999999</v>
      </c>
    </row>
    <row r="5485" spans="1:6">
      <c r="A5485" t="s">
        <v>1090</v>
      </c>
      <c r="B5485" t="s">
        <v>6568</v>
      </c>
      <c r="C5485">
        <v>2.25</v>
      </c>
      <c r="D5485">
        <v>6.1000000000000004E-3</v>
      </c>
      <c r="E5485">
        <v>4.2799999999999998E-2</v>
      </c>
      <c r="F5485">
        <v>0.18559999999999999</v>
      </c>
    </row>
    <row r="5486" spans="1:6">
      <c r="A5486" t="s">
        <v>1090</v>
      </c>
      <c r="B5486" t="s">
        <v>6569</v>
      </c>
      <c r="C5486">
        <v>2.25</v>
      </c>
      <c r="D5486">
        <v>6.1000000000000004E-3</v>
      </c>
      <c r="E5486">
        <v>4.2799999999999998E-2</v>
      </c>
      <c r="F5486">
        <v>0.18559999999999999</v>
      </c>
    </row>
    <row r="5487" spans="1:6">
      <c r="A5487" t="s">
        <v>1090</v>
      </c>
      <c r="B5487" t="s">
        <v>6570</v>
      </c>
      <c r="C5487">
        <v>2.25</v>
      </c>
      <c r="D5487">
        <v>6.1000000000000004E-3</v>
      </c>
      <c r="E5487">
        <v>4.2799999999999998E-2</v>
      </c>
      <c r="F5487">
        <v>0.18559999999999999</v>
      </c>
    </row>
    <row r="5488" spans="1:6">
      <c r="A5488" t="s">
        <v>1090</v>
      </c>
      <c r="B5488" t="s">
        <v>6571</v>
      </c>
      <c r="C5488">
        <v>2.25</v>
      </c>
      <c r="D5488">
        <v>6.1000000000000004E-3</v>
      </c>
      <c r="E5488">
        <v>4.2799999999999998E-2</v>
      </c>
      <c r="F5488">
        <v>0.18559999999999999</v>
      </c>
    </row>
    <row r="5489" spans="1:6">
      <c r="A5489" t="s">
        <v>1090</v>
      </c>
      <c r="B5489" t="s">
        <v>6572</v>
      </c>
      <c r="C5489">
        <v>2.25</v>
      </c>
      <c r="D5489">
        <v>6.1000000000000004E-3</v>
      </c>
      <c r="E5489">
        <v>4.2799999999999998E-2</v>
      </c>
      <c r="F5489">
        <v>0.18559999999999999</v>
      </c>
    </row>
    <row r="5490" spans="1:6">
      <c r="A5490" t="s">
        <v>1090</v>
      </c>
      <c r="B5490" t="s">
        <v>6573</v>
      </c>
      <c r="C5490">
        <v>2.25</v>
      </c>
      <c r="D5490">
        <v>6.1000000000000004E-3</v>
      </c>
      <c r="E5490">
        <v>4.2799999999999998E-2</v>
      </c>
      <c r="F5490">
        <v>0.18559999999999999</v>
      </c>
    </row>
    <row r="5491" spans="1:6">
      <c r="A5491" t="s">
        <v>1090</v>
      </c>
      <c r="B5491" t="s">
        <v>6574</v>
      </c>
      <c r="C5491">
        <v>2.25</v>
      </c>
      <c r="D5491">
        <v>6.1000000000000004E-3</v>
      </c>
      <c r="E5491">
        <v>4.2799999999999998E-2</v>
      </c>
      <c r="F5491">
        <v>0.18559999999999999</v>
      </c>
    </row>
    <row r="5492" spans="1:6">
      <c r="A5492" t="s">
        <v>1090</v>
      </c>
      <c r="B5492" t="s">
        <v>6575</v>
      </c>
      <c r="C5492">
        <v>2.25</v>
      </c>
      <c r="D5492">
        <v>6.1000000000000004E-3</v>
      </c>
      <c r="E5492">
        <v>4.2799999999999998E-2</v>
      </c>
      <c r="F5492">
        <v>0.18559999999999999</v>
      </c>
    </row>
    <row r="5493" spans="1:6">
      <c r="A5493" t="s">
        <v>1090</v>
      </c>
      <c r="B5493" t="s">
        <v>6576</v>
      </c>
      <c r="C5493">
        <v>2.25</v>
      </c>
      <c r="D5493">
        <v>6.1000000000000004E-3</v>
      </c>
      <c r="E5493">
        <v>4.2799999999999998E-2</v>
      </c>
      <c r="F5493">
        <v>0.18559999999999999</v>
      </c>
    </row>
    <row r="5494" spans="1:6">
      <c r="A5494" t="s">
        <v>1090</v>
      </c>
      <c r="B5494" t="s">
        <v>6577</v>
      </c>
      <c r="C5494">
        <v>2.25</v>
      </c>
      <c r="D5494">
        <v>6.1000000000000004E-3</v>
      </c>
      <c r="E5494">
        <v>4.2799999999999998E-2</v>
      </c>
      <c r="F5494">
        <v>0.18559999999999999</v>
      </c>
    </row>
    <row r="5495" spans="1:6">
      <c r="A5495" t="s">
        <v>1090</v>
      </c>
      <c r="B5495" t="s">
        <v>6578</v>
      </c>
      <c r="C5495">
        <v>2.25</v>
      </c>
      <c r="D5495">
        <v>6.1000000000000004E-3</v>
      </c>
      <c r="E5495">
        <v>4.2799999999999998E-2</v>
      </c>
      <c r="F5495">
        <v>0.18559999999999999</v>
      </c>
    </row>
    <row r="5496" spans="1:6">
      <c r="A5496" t="s">
        <v>1090</v>
      </c>
      <c r="B5496" t="s">
        <v>6579</v>
      </c>
      <c r="C5496">
        <v>2.25</v>
      </c>
      <c r="D5496">
        <v>6.1000000000000004E-3</v>
      </c>
      <c r="E5496">
        <v>4.2799999999999998E-2</v>
      </c>
      <c r="F5496">
        <v>0.18559999999999999</v>
      </c>
    </row>
    <row r="5497" spans="1:6">
      <c r="A5497" t="s">
        <v>1090</v>
      </c>
      <c r="B5497" t="s">
        <v>6580</v>
      </c>
      <c r="C5497">
        <v>2.25</v>
      </c>
      <c r="D5497">
        <v>6.1000000000000004E-3</v>
      </c>
      <c r="E5497">
        <v>4.2799999999999998E-2</v>
      </c>
      <c r="F5497">
        <v>0.18559999999999999</v>
      </c>
    </row>
    <row r="5498" spans="1:6">
      <c r="A5498" t="s">
        <v>1090</v>
      </c>
      <c r="B5498" t="s">
        <v>6581</v>
      </c>
      <c r="C5498">
        <v>2.25</v>
      </c>
      <c r="D5498">
        <v>6.1000000000000004E-3</v>
      </c>
      <c r="E5498">
        <v>4.2799999999999998E-2</v>
      </c>
      <c r="F5498">
        <v>0.18559999999999999</v>
      </c>
    </row>
    <row r="5499" spans="1:6">
      <c r="A5499" t="s">
        <v>1090</v>
      </c>
      <c r="B5499" t="s">
        <v>6582</v>
      </c>
      <c r="C5499">
        <v>2.25</v>
      </c>
      <c r="D5499">
        <v>6.1000000000000004E-3</v>
      </c>
      <c r="E5499">
        <v>4.2799999999999998E-2</v>
      </c>
      <c r="F5499">
        <v>0.18559999999999999</v>
      </c>
    </row>
    <row r="5500" spans="1:6">
      <c r="A5500" t="s">
        <v>1090</v>
      </c>
      <c r="B5500" t="s">
        <v>6583</v>
      </c>
      <c r="C5500">
        <v>2.25</v>
      </c>
      <c r="D5500">
        <v>6.1000000000000004E-3</v>
      </c>
      <c r="E5500">
        <v>4.2799999999999998E-2</v>
      </c>
      <c r="F5500">
        <v>0.18559999999999999</v>
      </c>
    </row>
    <row r="5501" spans="1:6">
      <c r="A5501" t="s">
        <v>1090</v>
      </c>
      <c r="B5501" t="s">
        <v>6584</v>
      </c>
      <c r="C5501">
        <v>2.25</v>
      </c>
      <c r="D5501">
        <v>6.1000000000000004E-3</v>
      </c>
      <c r="E5501">
        <v>4.2799999999999998E-2</v>
      </c>
      <c r="F5501">
        <v>0.18559999999999999</v>
      </c>
    </row>
    <row r="5502" spans="1:6">
      <c r="A5502" t="s">
        <v>1090</v>
      </c>
      <c r="B5502" t="s">
        <v>6585</v>
      </c>
      <c r="C5502">
        <v>2.25</v>
      </c>
      <c r="D5502">
        <v>6.1000000000000004E-3</v>
      </c>
      <c r="E5502">
        <v>4.2799999999999998E-2</v>
      </c>
      <c r="F5502">
        <v>0.18559999999999999</v>
      </c>
    </row>
    <row r="5503" spans="1:6">
      <c r="A5503" t="s">
        <v>1090</v>
      </c>
      <c r="B5503" t="s">
        <v>6586</v>
      </c>
      <c r="C5503">
        <v>2.25</v>
      </c>
      <c r="D5503">
        <v>6.1000000000000004E-3</v>
      </c>
      <c r="E5503">
        <v>4.2799999999999998E-2</v>
      </c>
      <c r="F5503">
        <v>0.18559999999999999</v>
      </c>
    </row>
    <row r="5504" spans="1:6">
      <c r="A5504" t="s">
        <v>1090</v>
      </c>
      <c r="B5504" t="s">
        <v>6587</v>
      </c>
      <c r="C5504">
        <v>2.25</v>
      </c>
      <c r="D5504">
        <v>6.1000000000000004E-3</v>
      </c>
      <c r="E5504">
        <v>4.2799999999999998E-2</v>
      </c>
      <c r="F5504">
        <v>0.18559999999999999</v>
      </c>
    </row>
    <row r="5505" spans="1:6">
      <c r="A5505" t="s">
        <v>1090</v>
      </c>
      <c r="B5505" t="s">
        <v>6588</v>
      </c>
      <c r="C5505">
        <v>2.25</v>
      </c>
      <c r="D5505">
        <v>6.1000000000000004E-3</v>
      </c>
      <c r="E5505">
        <v>4.2799999999999998E-2</v>
      </c>
      <c r="F5505">
        <v>0.18559999999999999</v>
      </c>
    </row>
    <row r="5506" spans="1:6">
      <c r="A5506" t="s">
        <v>1090</v>
      </c>
      <c r="B5506" t="s">
        <v>6589</v>
      </c>
      <c r="C5506">
        <v>2.25</v>
      </c>
      <c r="D5506">
        <v>6.1000000000000004E-3</v>
      </c>
      <c r="E5506">
        <v>4.2799999999999998E-2</v>
      </c>
      <c r="F5506">
        <v>0.18559999999999999</v>
      </c>
    </row>
    <row r="5507" spans="1:6">
      <c r="A5507" t="s">
        <v>1090</v>
      </c>
      <c r="B5507" t="s">
        <v>6590</v>
      </c>
      <c r="C5507">
        <v>2.25</v>
      </c>
      <c r="D5507">
        <v>6.1000000000000004E-3</v>
      </c>
      <c r="E5507">
        <v>4.2799999999999998E-2</v>
      </c>
      <c r="F5507">
        <v>0.18559999999999999</v>
      </c>
    </row>
    <row r="5508" spans="1:6">
      <c r="A5508" t="s">
        <v>1090</v>
      </c>
      <c r="B5508" t="s">
        <v>6591</v>
      </c>
      <c r="C5508">
        <v>2.25</v>
      </c>
      <c r="D5508">
        <v>6.1000000000000004E-3</v>
      </c>
      <c r="E5508">
        <v>4.2799999999999998E-2</v>
      </c>
      <c r="F5508">
        <v>0.18559999999999999</v>
      </c>
    </row>
    <row r="5509" spans="1:6">
      <c r="A5509" t="s">
        <v>1090</v>
      </c>
      <c r="B5509" t="s">
        <v>6592</v>
      </c>
      <c r="C5509">
        <v>2.25</v>
      </c>
      <c r="D5509">
        <v>6.1000000000000004E-3</v>
      </c>
      <c r="E5509">
        <v>4.2799999999999998E-2</v>
      </c>
      <c r="F5509">
        <v>0.18559999999999999</v>
      </c>
    </row>
    <row r="5510" spans="1:6">
      <c r="A5510" t="s">
        <v>1090</v>
      </c>
      <c r="B5510" t="s">
        <v>6593</v>
      </c>
      <c r="C5510">
        <v>2.25</v>
      </c>
      <c r="D5510">
        <v>6.1000000000000004E-3</v>
      </c>
      <c r="E5510">
        <v>4.2799999999999998E-2</v>
      </c>
      <c r="F5510">
        <v>0.18559999999999999</v>
      </c>
    </row>
    <row r="5511" spans="1:6">
      <c r="A5511" t="s">
        <v>1090</v>
      </c>
      <c r="B5511" t="s">
        <v>6594</v>
      </c>
      <c r="C5511">
        <v>2.25</v>
      </c>
      <c r="D5511">
        <v>6.1000000000000004E-3</v>
      </c>
      <c r="E5511">
        <v>4.2799999999999998E-2</v>
      </c>
      <c r="F5511">
        <v>0.18559999999999999</v>
      </c>
    </row>
    <row r="5512" spans="1:6">
      <c r="A5512" t="s">
        <v>1090</v>
      </c>
      <c r="B5512" t="s">
        <v>6595</v>
      </c>
      <c r="C5512">
        <v>2.25</v>
      </c>
      <c r="D5512">
        <v>6.1000000000000004E-3</v>
      </c>
      <c r="E5512">
        <v>4.2799999999999998E-2</v>
      </c>
      <c r="F5512">
        <v>0.18559999999999999</v>
      </c>
    </row>
    <row r="5513" spans="1:6">
      <c r="A5513" t="s">
        <v>1090</v>
      </c>
      <c r="B5513" t="s">
        <v>6596</v>
      </c>
      <c r="C5513">
        <v>2.25</v>
      </c>
      <c r="D5513">
        <v>6.1000000000000004E-3</v>
      </c>
      <c r="E5513">
        <v>4.2799999999999998E-2</v>
      </c>
      <c r="F5513">
        <v>0.18559999999999999</v>
      </c>
    </row>
    <row r="5514" spans="1:6">
      <c r="A5514" t="s">
        <v>1090</v>
      </c>
      <c r="B5514" t="s">
        <v>6597</v>
      </c>
      <c r="C5514">
        <v>2.25</v>
      </c>
      <c r="D5514">
        <v>6.1000000000000004E-3</v>
      </c>
      <c r="E5514">
        <v>4.2799999999999998E-2</v>
      </c>
      <c r="F5514">
        <v>0.18559999999999999</v>
      </c>
    </row>
    <row r="5515" spans="1:6">
      <c r="A5515" t="s">
        <v>1090</v>
      </c>
      <c r="B5515" t="s">
        <v>6598</v>
      </c>
      <c r="C5515">
        <v>2.25</v>
      </c>
      <c r="D5515">
        <v>6.1000000000000004E-3</v>
      </c>
      <c r="E5515">
        <v>4.2799999999999998E-2</v>
      </c>
      <c r="F5515">
        <v>0.18559999999999999</v>
      </c>
    </row>
    <row r="5516" spans="1:6">
      <c r="A5516" t="s">
        <v>1090</v>
      </c>
      <c r="B5516" t="s">
        <v>6599</v>
      </c>
      <c r="C5516">
        <v>2.25</v>
      </c>
      <c r="D5516">
        <v>6.1000000000000004E-3</v>
      </c>
      <c r="E5516">
        <v>4.2799999999999998E-2</v>
      </c>
      <c r="F5516">
        <v>0.18559999999999999</v>
      </c>
    </row>
    <row r="5517" spans="1:6">
      <c r="A5517" t="s">
        <v>1090</v>
      </c>
      <c r="B5517" t="s">
        <v>6600</v>
      </c>
      <c r="C5517">
        <v>2.25</v>
      </c>
      <c r="D5517">
        <v>6.1000000000000004E-3</v>
      </c>
      <c r="E5517">
        <v>4.2799999999999998E-2</v>
      </c>
      <c r="F5517">
        <v>0.18559999999999999</v>
      </c>
    </row>
    <row r="5518" spans="1:6">
      <c r="A5518" t="s">
        <v>1090</v>
      </c>
      <c r="B5518" t="s">
        <v>6601</v>
      </c>
      <c r="C5518">
        <v>2.25</v>
      </c>
      <c r="D5518">
        <v>6.1000000000000004E-3</v>
      </c>
      <c r="E5518">
        <v>4.2799999999999998E-2</v>
      </c>
      <c r="F5518">
        <v>0.18559999999999999</v>
      </c>
    </row>
    <row r="5519" spans="1:6">
      <c r="A5519" t="s">
        <v>1090</v>
      </c>
      <c r="B5519" t="s">
        <v>6602</v>
      </c>
      <c r="C5519">
        <v>2.25</v>
      </c>
      <c r="D5519">
        <v>6.1000000000000004E-3</v>
      </c>
      <c r="E5519">
        <v>4.2799999999999998E-2</v>
      </c>
      <c r="F5519">
        <v>0.18559999999999999</v>
      </c>
    </row>
    <row r="5520" spans="1:6">
      <c r="A5520" t="s">
        <v>1090</v>
      </c>
      <c r="B5520" t="s">
        <v>6603</v>
      </c>
      <c r="C5520">
        <v>2.25</v>
      </c>
      <c r="D5520">
        <v>6.1000000000000004E-3</v>
      </c>
      <c r="E5520">
        <v>4.2799999999999998E-2</v>
      </c>
      <c r="F5520">
        <v>0.18559999999999999</v>
      </c>
    </row>
    <row r="5521" spans="1:6">
      <c r="A5521" t="s">
        <v>1090</v>
      </c>
      <c r="B5521" t="s">
        <v>6604</v>
      </c>
      <c r="C5521">
        <v>2.25</v>
      </c>
      <c r="D5521">
        <v>6.1000000000000004E-3</v>
      </c>
      <c r="E5521">
        <v>4.2799999999999998E-2</v>
      </c>
      <c r="F5521">
        <v>0.18559999999999999</v>
      </c>
    </row>
    <row r="5522" spans="1:6">
      <c r="A5522" t="s">
        <v>1090</v>
      </c>
      <c r="B5522" t="s">
        <v>6605</v>
      </c>
      <c r="C5522">
        <v>2.25</v>
      </c>
      <c r="D5522">
        <v>6.1000000000000004E-3</v>
      </c>
      <c r="E5522">
        <v>4.2799999999999998E-2</v>
      </c>
      <c r="F5522">
        <v>0.18559999999999999</v>
      </c>
    </row>
    <row r="5523" spans="1:6">
      <c r="A5523" t="s">
        <v>1090</v>
      </c>
      <c r="B5523" t="s">
        <v>6606</v>
      </c>
      <c r="C5523">
        <v>2.25</v>
      </c>
      <c r="D5523">
        <v>6.1000000000000004E-3</v>
      </c>
      <c r="E5523">
        <v>4.2799999999999998E-2</v>
      </c>
      <c r="F5523">
        <v>0.18559999999999999</v>
      </c>
    </row>
    <row r="5524" spans="1:6">
      <c r="A5524" t="s">
        <v>1090</v>
      </c>
      <c r="B5524" t="s">
        <v>6607</v>
      </c>
      <c r="C5524">
        <v>2.25</v>
      </c>
      <c r="D5524">
        <v>6.1000000000000004E-3</v>
      </c>
      <c r="E5524">
        <v>4.2799999999999998E-2</v>
      </c>
      <c r="F5524">
        <v>0.18559999999999999</v>
      </c>
    </row>
    <row r="5525" spans="1:6">
      <c r="A5525" t="s">
        <v>1090</v>
      </c>
      <c r="B5525" t="s">
        <v>6608</v>
      </c>
      <c r="C5525">
        <v>2.25</v>
      </c>
      <c r="D5525">
        <v>6.1000000000000004E-3</v>
      </c>
      <c r="E5525">
        <v>4.2799999999999998E-2</v>
      </c>
      <c r="F5525">
        <v>0.18559999999999999</v>
      </c>
    </row>
    <row r="5526" spans="1:6">
      <c r="A5526" t="s">
        <v>1090</v>
      </c>
      <c r="B5526" t="s">
        <v>6609</v>
      </c>
      <c r="C5526">
        <v>2.25</v>
      </c>
      <c r="D5526">
        <v>6.1000000000000004E-3</v>
      </c>
      <c r="E5526">
        <v>4.2799999999999998E-2</v>
      </c>
      <c r="F5526">
        <v>0.18559999999999999</v>
      </c>
    </row>
    <row r="5527" spans="1:6">
      <c r="A5527" t="s">
        <v>1090</v>
      </c>
      <c r="B5527" t="s">
        <v>6610</v>
      </c>
      <c r="C5527">
        <v>2.25</v>
      </c>
      <c r="D5527">
        <v>6.1000000000000004E-3</v>
      </c>
      <c r="E5527">
        <v>4.2799999999999998E-2</v>
      </c>
      <c r="F5527">
        <v>0.18559999999999999</v>
      </c>
    </row>
    <row r="5528" spans="1:6">
      <c r="A5528" t="s">
        <v>1090</v>
      </c>
      <c r="B5528" t="s">
        <v>6611</v>
      </c>
      <c r="C5528">
        <v>2.25</v>
      </c>
      <c r="D5528">
        <v>6.1000000000000004E-3</v>
      </c>
      <c r="E5528">
        <v>4.2799999999999998E-2</v>
      </c>
      <c r="F5528">
        <v>0.18559999999999999</v>
      </c>
    </row>
    <row r="5529" spans="1:6">
      <c r="A5529" t="s">
        <v>1090</v>
      </c>
      <c r="B5529" t="s">
        <v>6612</v>
      </c>
      <c r="C5529">
        <v>2.25</v>
      </c>
      <c r="D5529">
        <v>6.1000000000000004E-3</v>
      </c>
      <c r="E5529">
        <v>4.2799999999999998E-2</v>
      </c>
      <c r="F5529">
        <v>0.18559999999999999</v>
      </c>
    </row>
    <row r="5530" spans="1:6">
      <c r="A5530" t="s">
        <v>1090</v>
      </c>
      <c r="B5530" t="s">
        <v>6613</v>
      </c>
      <c r="C5530">
        <v>2.25</v>
      </c>
      <c r="D5530">
        <v>6.1000000000000004E-3</v>
      </c>
      <c r="E5530">
        <v>4.2799999999999998E-2</v>
      </c>
      <c r="F5530">
        <v>0.18559999999999999</v>
      </c>
    </row>
    <row r="5531" spans="1:6">
      <c r="A5531" t="s">
        <v>1090</v>
      </c>
      <c r="B5531" t="s">
        <v>6614</v>
      </c>
      <c r="C5531">
        <v>2.25</v>
      </c>
      <c r="D5531">
        <v>6.1000000000000004E-3</v>
      </c>
      <c r="E5531">
        <v>4.2799999999999998E-2</v>
      </c>
      <c r="F5531">
        <v>0.18559999999999999</v>
      </c>
    </row>
    <row r="5532" spans="1:6">
      <c r="A5532" t="s">
        <v>1090</v>
      </c>
      <c r="B5532" t="s">
        <v>6615</v>
      </c>
      <c r="C5532">
        <v>2.25</v>
      </c>
      <c r="D5532">
        <v>6.1000000000000004E-3</v>
      </c>
      <c r="E5532">
        <v>4.2799999999999998E-2</v>
      </c>
      <c r="F5532">
        <v>0.18559999999999999</v>
      </c>
    </row>
    <row r="5533" spans="1:6">
      <c r="A5533" t="s">
        <v>1090</v>
      </c>
      <c r="B5533" t="s">
        <v>6616</v>
      </c>
      <c r="C5533">
        <v>2.25</v>
      </c>
      <c r="D5533">
        <v>6.1000000000000004E-3</v>
      </c>
      <c r="E5533">
        <v>4.2799999999999998E-2</v>
      </c>
      <c r="F5533">
        <v>0.18559999999999999</v>
      </c>
    </row>
    <row r="5534" spans="1:6">
      <c r="A5534" t="s">
        <v>1090</v>
      </c>
      <c r="B5534" t="s">
        <v>6617</v>
      </c>
      <c r="C5534">
        <v>2.25</v>
      </c>
      <c r="D5534">
        <v>6.1000000000000004E-3</v>
      </c>
      <c r="E5534">
        <v>4.2799999999999998E-2</v>
      </c>
      <c r="F5534">
        <v>0.18559999999999999</v>
      </c>
    </row>
    <row r="5535" spans="1:6">
      <c r="A5535" t="s">
        <v>1090</v>
      </c>
      <c r="B5535" t="s">
        <v>6618</v>
      </c>
      <c r="C5535">
        <v>2.25</v>
      </c>
      <c r="D5535">
        <v>6.1000000000000004E-3</v>
      </c>
      <c r="E5535">
        <v>4.2799999999999998E-2</v>
      </c>
      <c r="F5535">
        <v>0.18559999999999999</v>
      </c>
    </row>
    <row r="5536" spans="1:6">
      <c r="A5536" t="s">
        <v>1090</v>
      </c>
      <c r="B5536" t="s">
        <v>6619</v>
      </c>
      <c r="C5536">
        <v>2.25</v>
      </c>
      <c r="D5536">
        <v>6.1000000000000004E-3</v>
      </c>
      <c r="E5536">
        <v>4.2799999999999998E-2</v>
      </c>
      <c r="F5536">
        <v>0.18559999999999999</v>
      </c>
    </row>
    <row r="5537" spans="1:6">
      <c r="A5537" t="s">
        <v>1090</v>
      </c>
      <c r="B5537" t="s">
        <v>6620</v>
      </c>
      <c r="C5537">
        <v>2.25</v>
      </c>
      <c r="D5537">
        <v>6.1000000000000004E-3</v>
      </c>
      <c r="E5537">
        <v>4.2799999999999998E-2</v>
      </c>
      <c r="F5537">
        <v>0.18559999999999999</v>
      </c>
    </row>
    <row r="5538" spans="1:6">
      <c r="A5538" t="s">
        <v>1090</v>
      </c>
      <c r="B5538" t="s">
        <v>6621</v>
      </c>
      <c r="C5538">
        <v>2.25</v>
      </c>
      <c r="D5538">
        <v>6.1000000000000004E-3</v>
      </c>
      <c r="E5538">
        <v>4.2799999999999998E-2</v>
      </c>
      <c r="F5538">
        <v>0.18559999999999999</v>
      </c>
    </row>
    <row r="5539" spans="1:6">
      <c r="A5539" t="s">
        <v>1090</v>
      </c>
      <c r="B5539" t="s">
        <v>6622</v>
      </c>
      <c r="C5539">
        <v>2.25</v>
      </c>
      <c r="D5539">
        <v>6.1000000000000004E-3</v>
      </c>
      <c r="E5539">
        <v>4.2799999999999998E-2</v>
      </c>
      <c r="F5539">
        <v>0.18559999999999999</v>
      </c>
    </row>
    <row r="5540" spans="1:6">
      <c r="A5540" t="s">
        <v>1090</v>
      </c>
      <c r="B5540" t="s">
        <v>6623</v>
      </c>
      <c r="C5540">
        <v>2.25</v>
      </c>
      <c r="D5540">
        <v>6.1000000000000004E-3</v>
      </c>
      <c r="E5540">
        <v>4.2799999999999998E-2</v>
      </c>
      <c r="F5540">
        <v>0.18559999999999999</v>
      </c>
    </row>
    <row r="5541" spans="1:6">
      <c r="A5541" t="s">
        <v>1090</v>
      </c>
      <c r="B5541" t="s">
        <v>6624</v>
      </c>
      <c r="C5541">
        <v>2.25</v>
      </c>
      <c r="D5541">
        <v>6.1000000000000004E-3</v>
      </c>
      <c r="E5541">
        <v>4.2799999999999998E-2</v>
      </c>
      <c r="F5541">
        <v>0.18559999999999999</v>
      </c>
    </row>
    <row r="5542" spans="1:6">
      <c r="A5542" t="s">
        <v>1090</v>
      </c>
      <c r="B5542" t="s">
        <v>6625</v>
      </c>
      <c r="C5542">
        <v>2.25</v>
      </c>
      <c r="D5542">
        <v>6.1000000000000004E-3</v>
      </c>
      <c r="E5542">
        <v>4.2799999999999998E-2</v>
      </c>
      <c r="F5542">
        <v>0.18559999999999999</v>
      </c>
    </row>
    <row r="5543" spans="1:6">
      <c r="A5543" t="s">
        <v>1090</v>
      </c>
      <c r="B5543" t="s">
        <v>6626</v>
      </c>
      <c r="C5543">
        <v>2.25</v>
      </c>
      <c r="D5543">
        <v>6.1000000000000004E-3</v>
      </c>
      <c r="E5543">
        <v>4.2799999999999998E-2</v>
      </c>
      <c r="F5543">
        <v>0.18559999999999999</v>
      </c>
    </row>
    <row r="5544" spans="1:6">
      <c r="A5544" t="s">
        <v>1090</v>
      </c>
      <c r="B5544" t="s">
        <v>6627</v>
      </c>
      <c r="C5544">
        <v>2.25</v>
      </c>
      <c r="D5544">
        <v>6.1000000000000004E-3</v>
      </c>
      <c r="E5544">
        <v>4.2799999999999998E-2</v>
      </c>
      <c r="F5544">
        <v>0.18559999999999999</v>
      </c>
    </row>
    <row r="5545" spans="1:6">
      <c r="A5545" t="s">
        <v>1090</v>
      </c>
      <c r="B5545" t="s">
        <v>6628</v>
      </c>
      <c r="C5545">
        <v>2.25</v>
      </c>
      <c r="D5545">
        <v>6.1000000000000004E-3</v>
      </c>
      <c r="E5545">
        <v>4.2799999999999998E-2</v>
      </c>
      <c r="F5545">
        <v>0.18559999999999999</v>
      </c>
    </row>
    <row r="5546" spans="1:6">
      <c r="A5546" t="s">
        <v>1090</v>
      </c>
      <c r="B5546" t="s">
        <v>6629</v>
      </c>
      <c r="C5546">
        <v>2.25</v>
      </c>
      <c r="D5546">
        <v>6.1000000000000004E-3</v>
      </c>
      <c r="E5546">
        <v>4.2799999999999998E-2</v>
      </c>
      <c r="F5546">
        <v>0.18559999999999999</v>
      </c>
    </row>
    <row r="5547" spans="1:6">
      <c r="A5547" t="s">
        <v>1090</v>
      </c>
      <c r="B5547" t="s">
        <v>6630</v>
      </c>
      <c r="C5547">
        <v>2.25</v>
      </c>
      <c r="D5547">
        <v>6.1000000000000004E-3</v>
      </c>
      <c r="E5547">
        <v>4.2799999999999998E-2</v>
      </c>
      <c r="F5547">
        <v>0.18559999999999999</v>
      </c>
    </row>
    <row r="5548" spans="1:6">
      <c r="A5548" t="s">
        <v>1090</v>
      </c>
      <c r="B5548" t="s">
        <v>6631</v>
      </c>
      <c r="C5548">
        <v>2.25</v>
      </c>
      <c r="D5548">
        <v>6.1000000000000004E-3</v>
      </c>
      <c r="E5548">
        <v>4.2799999999999998E-2</v>
      </c>
      <c r="F5548">
        <v>0.18559999999999999</v>
      </c>
    </row>
    <row r="5549" spans="1:6">
      <c r="A5549" t="s">
        <v>1090</v>
      </c>
      <c r="B5549" t="s">
        <v>6632</v>
      </c>
      <c r="C5549">
        <v>2.25</v>
      </c>
      <c r="D5549">
        <v>6.1000000000000004E-3</v>
      </c>
      <c r="E5549">
        <v>4.2799999999999998E-2</v>
      </c>
      <c r="F5549">
        <v>0.18559999999999999</v>
      </c>
    </row>
    <row r="5550" spans="1:6">
      <c r="A5550" t="s">
        <v>1090</v>
      </c>
      <c r="B5550" t="s">
        <v>6633</v>
      </c>
      <c r="C5550">
        <v>2.25</v>
      </c>
      <c r="D5550">
        <v>6.1000000000000004E-3</v>
      </c>
      <c r="E5550">
        <v>4.2799999999999998E-2</v>
      </c>
      <c r="F5550">
        <v>0.18559999999999999</v>
      </c>
    </row>
    <row r="5551" spans="1:6">
      <c r="A5551" t="s">
        <v>1090</v>
      </c>
      <c r="B5551" t="s">
        <v>6634</v>
      </c>
      <c r="C5551">
        <v>2.25</v>
      </c>
      <c r="D5551">
        <v>6.1000000000000004E-3</v>
      </c>
      <c r="E5551">
        <v>4.2799999999999998E-2</v>
      </c>
      <c r="F5551">
        <v>0.18559999999999999</v>
      </c>
    </row>
    <row r="5552" spans="1:6">
      <c r="A5552" t="s">
        <v>1090</v>
      </c>
      <c r="B5552" t="s">
        <v>6635</v>
      </c>
      <c r="C5552">
        <v>2.25</v>
      </c>
      <c r="D5552">
        <v>6.1000000000000004E-3</v>
      </c>
      <c r="E5552">
        <v>4.2799999999999998E-2</v>
      </c>
      <c r="F5552">
        <v>0.18559999999999999</v>
      </c>
    </row>
    <row r="5553" spans="1:6">
      <c r="A5553" t="s">
        <v>1090</v>
      </c>
      <c r="B5553" t="s">
        <v>6636</v>
      </c>
      <c r="C5553">
        <v>2.25</v>
      </c>
      <c r="D5553">
        <v>6.1000000000000004E-3</v>
      </c>
      <c r="E5553">
        <v>4.2799999999999998E-2</v>
      </c>
      <c r="F5553">
        <v>0.18559999999999999</v>
      </c>
    </row>
    <row r="5554" spans="1:6">
      <c r="A5554" t="s">
        <v>1090</v>
      </c>
      <c r="B5554" t="s">
        <v>6637</v>
      </c>
      <c r="C5554">
        <v>2.25</v>
      </c>
      <c r="D5554">
        <v>6.1000000000000004E-3</v>
      </c>
      <c r="E5554">
        <v>4.2799999999999998E-2</v>
      </c>
      <c r="F5554">
        <v>0.18559999999999999</v>
      </c>
    </row>
    <row r="5555" spans="1:6">
      <c r="A5555" t="s">
        <v>1090</v>
      </c>
      <c r="B5555" t="s">
        <v>6638</v>
      </c>
      <c r="C5555">
        <v>2.25</v>
      </c>
      <c r="D5555">
        <v>6.1000000000000004E-3</v>
      </c>
      <c r="E5555">
        <v>4.2799999999999998E-2</v>
      </c>
      <c r="F5555">
        <v>0.18559999999999999</v>
      </c>
    </row>
    <row r="5556" spans="1:6">
      <c r="A5556" t="s">
        <v>1090</v>
      </c>
      <c r="B5556" t="s">
        <v>6639</v>
      </c>
      <c r="C5556">
        <v>2.25</v>
      </c>
      <c r="D5556">
        <v>6.1000000000000004E-3</v>
      </c>
      <c r="E5556">
        <v>4.2799999999999998E-2</v>
      </c>
      <c r="F5556">
        <v>0.18559999999999999</v>
      </c>
    </row>
    <row r="5557" spans="1:6">
      <c r="A5557" t="s">
        <v>1090</v>
      </c>
      <c r="B5557" t="s">
        <v>6640</v>
      </c>
      <c r="C5557">
        <v>2.25</v>
      </c>
      <c r="D5557">
        <v>6.1000000000000004E-3</v>
      </c>
      <c r="E5557">
        <v>4.2799999999999998E-2</v>
      </c>
      <c r="F5557">
        <v>0.18559999999999999</v>
      </c>
    </row>
    <row r="5558" spans="1:6">
      <c r="A5558" t="s">
        <v>1090</v>
      </c>
      <c r="B5558" t="s">
        <v>6641</v>
      </c>
      <c r="C5558">
        <v>2.25</v>
      </c>
      <c r="D5558">
        <v>6.1000000000000004E-3</v>
      </c>
      <c r="E5558">
        <v>4.2799999999999998E-2</v>
      </c>
      <c r="F5558">
        <v>0.18559999999999999</v>
      </c>
    </row>
    <row r="5559" spans="1:6">
      <c r="A5559" t="s">
        <v>1090</v>
      </c>
      <c r="B5559" t="s">
        <v>6642</v>
      </c>
      <c r="C5559">
        <v>2.25</v>
      </c>
      <c r="D5559">
        <v>6.1000000000000004E-3</v>
      </c>
      <c r="E5559">
        <v>4.2799999999999998E-2</v>
      </c>
      <c r="F5559">
        <v>0.18559999999999999</v>
      </c>
    </row>
    <row r="5560" spans="1:6">
      <c r="A5560" t="s">
        <v>1090</v>
      </c>
      <c r="B5560" t="s">
        <v>6643</v>
      </c>
      <c r="C5560">
        <v>2.25</v>
      </c>
      <c r="D5560">
        <v>6.1000000000000004E-3</v>
      </c>
      <c r="E5560">
        <v>4.2799999999999998E-2</v>
      </c>
      <c r="F5560">
        <v>0.18559999999999999</v>
      </c>
    </row>
    <row r="5561" spans="1:6">
      <c r="A5561" t="s">
        <v>1090</v>
      </c>
      <c r="B5561" t="s">
        <v>6644</v>
      </c>
      <c r="C5561">
        <v>2.25</v>
      </c>
      <c r="D5561">
        <v>6.1000000000000004E-3</v>
      </c>
      <c r="E5561">
        <v>4.2799999999999998E-2</v>
      </c>
      <c r="F5561">
        <v>0.18559999999999999</v>
      </c>
    </row>
    <row r="5562" spans="1:6">
      <c r="A5562" t="s">
        <v>1090</v>
      </c>
      <c r="B5562" t="s">
        <v>6645</v>
      </c>
      <c r="C5562">
        <v>2.25</v>
      </c>
      <c r="D5562">
        <v>6.1000000000000004E-3</v>
      </c>
      <c r="E5562">
        <v>4.2799999999999998E-2</v>
      </c>
      <c r="F5562">
        <v>0.18559999999999999</v>
      </c>
    </row>
    <row r="5563" spans="1:6">
      <c r="A5563" t="s">
        <v>1090</v>
      </c>
      <c r="B5563" t="s">
        <v>6646</v>
      </c>
      <c r="C5563">
        <v>2.25</v>
      </c>
      <c r="D5563">
        <v>6.1000000000000004E-3</v>
      </c>
      <c r="E5563">
        <v>4.2799999999999998E-2</v>
      </c>
      <c r="F5563">
        <v>0.18559999999999999</v>
      </c>
    </row>
    <row r="5564" spans="1:6">
      <c r="A5564" t="s">
        <v>1090</v>
      </c>
      <c r="B5564" t="s">
        <v>6647</v>
      </c>
      <c r="C5564">
        <v>2.25</v>
      </c>
      <c r="D5564">
        <v>6.1000000000000004E-3</v>
      </c>
      <c r="E5564">
        <v>4.2799999999999998E-2</v>
      </c>
      <c r="F5564">
        <v>0.18559999999999999</v>
      </c>
    </row>
    <row r="5565" spans="1:6">
      <c r="A5565" t="s">
        <v>1090</v>
      </c>
      <c r="B5565" t="s">
        <v>6648</v>
      </c>
      <c r="C5565">
        <v>2.25</v>
      </c>
      <c r="D5565">
        <v>6.1000000000000004E-3</v>
      </c>
      <c r="E5565">
        <v>4.2799999999999998E-2</v>
      </c>
      <c r="F5565">
        <v>0.18559999999999999</v>
      </c>
    </row>
    <row r="5566" spans="1:6">
      <c r="A5566" t="s">
        <v>1090</v>
      </c>
      <c r="B5566" t="s">
        <v>6649</v>
      </c>
      <c r="C5566">
        <v>2.25</v>
      </c>
      <c r="D5566">
        <v>6.1000000000000004E-3</v>
      </c>
      <c r="E5566">
        <v>4.2799999999999998E-2</v>
      </c>
      <c r="F5566">
        <v>0.18559999999999999</v>
      </c>
    </row>
    <row r="5567" spans="1:6">
      <c r="A5567" t="s">
        <v>1090</v>
      </c>
      <c r="B5567" t="s">
        <v>6650</v>
      </c>
      <c r="C5567">
        <v>2.25</v>
      </c>
      <c r="D5567">
        <v>6.1000000000000004E-3</v>
      </c>
      <c r="E5567">
        <v>4.2799999999999998E-2</v>
      </c>
      <c r="F5567">
        <v>0.18559999999999999</v>
      </c>
    </row>
    <row r="5568" spans="1:6">
      <c r="A5568" t="s">
        <v>1090</v>
      </c>
      <c r="B5568" t="s">
        <v>6651</v>
      </c>
      <c r="C5568">
        <v>2.25</v>
      </c>
      <c r="D5568">
        <v>6.1000000000000004E-3</v>
      </c>
      <c r="E5568">
        <v>4.2799999999999998E-2</v>
      </c>
      <c r="F5568">
        <v>0.18559999999999999</v>
      </c>
    </row>
    <row r="5569" spans="1:6">
      <c r="A5569" t="s">
        <v>1090</v>
      </c>
      <c r="B5569" t="s">
        <v>6652</v>
      </c>
      <c r="C5569">
        <v>2.25</v>
      </c>
      <c r="D5569">
        <v>6.1000000000000004E-3</v>
      </c>
      <c r="E5569">
        <v>4.2799999999999998E-2</v>
      </c>
      <c r="F5569">
        <v>0.18559999999999999</v>
      </c>
    </row>
    <row r="5570" spans="1:6">
      <c r="A5570" t="s">
        <v>1090</v>
      </c>
      <c r="B5570" t="s">
        <v>6653</v>
      </c>
      <c r="C5570">
        <v>2.25</v>
      </c>
      <c r="D5570">
        <v>6.1000000000000004E-3</v>
      </c>
      <c r="E5570">
        <v>4.2799999999999998E-2</v>
      </c>
      <c r="F5570">
        <v>0.18559999999999999</v>
      </c>
    </row>
    <row r="5571" spans="1:6">
      <c r="A5571" t="s">
        <v>1090</v>
      </c>
      <c r="B5571" t="s">
        <v>6654</v>
      </c>
      <c r="C5571">
        <v>2.25</v>
      </c>
      <c r="D5571">
        <v>6.1000000000000004E-3</v>
      </c>
      <c r="E5571">
        <v>4.2799999999999998E-2</v>
      </c>
      <c r="F5571">
        <v>0.18559999999999999</v>
      </c>
    </row>
    <row r="5572" spans="1:6">
      <c r="A5572" t="s">
        <v>1090</v>
      </c>
      <c r="B5572" t="s">
        <v>6655</v>
      </c>
      <c r="C5572">
        <v>2.25</v>
      </c>
      <c r="D5572">
        <v>6.1000000000000004E-3</v>
      </c>
      <c r="E5572">
        <v>4.2799999999999998E-2</v>
      </c>
      <c r="F5572">
        <v>0.18559999999999999</v>
      </c>
    </row>
    <row r="5573" spans="1:6">
      <c r="A5573" t="s">
        <v>1090</v>
      </c>
      <c r="B5573" t="s">
        <v>6656</v>
      </c>
      <c r="C5573">
        <v>2.25</v>
      </c>
      <c r="D5573">
        <v>6.1000000000000004E-3</v>
      </c>
      <c r="E5573">
        <v>4.2799999999999998E-2</v>
      </c>
      <c r="F5573">
        <v>0.18559999999999999</v>
      </c>
    </row>
    <row r="5574" spans="1:6">
      <c r="A5574" t="s">
        <v>1090</v>
      </c>
      <c r="B5574" t="s">
        <v>6657</v>
      </c>
      <c r="C5574">
        <v>2.25</v>
      </c>
      <c r="D5574">
        <v>6.1000000000000004E-3</v>
      </c>
      <c r="E5574">
        <v>4.2799999999999998E-2</v>
      </c>
      <c r="F5574">
        <v>0.18559999999999999</v>
      </c>
    </row>
    <row r="5575" spans="1:6">
      <c r="A5575" t="s">
        <v>1090</v>
      </c>
      <c r="B5575" t="s">
        <v>6658</v>
      </c>
      <c r="C5575">
        <v>2.25</v>
      </c>
      <c r="D5575">
        <v>6.1000000000000004E-3</v>
      </c>
      <c r="E5575">
        <v>4.2799999999999998E-2</v>
      </c>
      <c r="F5575">
        <v>0.18559999999999999</v>
      </c>
    </row>
    <row r="5576" spans="1:6">
      <c r="A5576" t="s">
        <v>1090</v>
      </c>
      <c r="B5576" t="s">
        <v>6659</v>
      </c>
      <c r="C5576">
        <v>2.25</v>
      </c>
      <c r="D5576">
        <v>6.1000000000000004E-3</v>
      </c>
      <c r="E5576">
        <v>4.2799999999999998E-2</v>
      </c>
      <c r="F5576">
        <v>0.18559999999999999</v>
      </c>
    </row>
    <row r="5577" spans="1:6">
      <c r="A5577" t="s">
        <v>1090</v>
      </c>
      <c r="B5577" t="s">
        <v>6660</v>
      </c>
      <c r="C5577">
        <v>2.25</v>
      </c>
      <c r="D5577">
        <v>6.1000000000000004E-3</v>
      </c>
      <c r="E5577">
        <v>4.2799999999999998E-2</v>
      </c>
      <c r="F5577">
        <v>0.18559999999999999</v>
      </c>
    </row>
    <row r="5578" spans="1:6">
      <c r="A5578" t="s">
        <v>1090</v>
      </c>
      <c r="B5578" t="s">
        <v>6661</v>
      </c>
      <c r="C5578">
        <v>2.25</v>
      </c>
      <c r="D5578">
        <v>6.1000000000000004E-3</v>
      </c>
      <c r="E5578">
        <v>4.2799999999999998E-2</v>
      </c>
      <c r="F5578">
        <v>0.18559999999999999</v>
      </c>
    </row>
    <row r="5579" spans="1:6">
      <c r="A5579" t="s">
        <v>1090</v>
      </c>
      <c r="B5579" t="s">
        <v>6662</v>
      </c>
      <c r="C5579">
        <v>2.25</v>
      </c>
      <c r="D5579">
        <v>6.1000000000000004E-3</v>
      </c>
      <c r="E5579">
        <v>4.2799999999999998E-2</v>
      </c>
      <c r="F5579">
        <v>0.18559999999999999</v>
      </c>
    </row>
    <row r="5580" spans="1:6">
      <c r="A5580" t="s">
        <v>1090</v>
      </c>
      <c r="B5580" t="s">
        <v>6663</v>
      </c>
      <c r="C5580">
        <v>2.25</v>
      </c>
      <c r="D5580">
        <v>6.1000000000000004E-3</v>
      </c>
      <c r="E5580">
        <v>4.2799999999999998E-2</v>
      </c>
      <c r="F5580">
        <v>0.18559999999999999</v>
      </c>
    </row>
    <row r="5581" spans="1:6">
      <c r="A5581" t="s">
        <v>1090</v>
      </c>
      <c r="B5581" t="s">
        <v>6664</v>
      </c>
      <c r="C5581">
        <v>2.25</v>
      </c>
      <c r="D5581">
        <v>6.1000000000000004E-3</v>
      </c>
      <c r="E5581">
        <v>4.2799999999999998E-2</v>
      </c>
      <c r="F5581">
        <v>0.18559999999999999</v>
      </c>
    </row>
    <row r="5582" spans="1:6">
      <c r="A5582" t="s">
        <v>1090</v>
      </c>
      <c r="B5582" t="s">
        <v>6665</v>
      </c>
      <c r="C5582">
        <v>2.25</v>
      </c>
      <c r="D5582">
        <v>6.1000000000000004E-3</v>
      </c>
      <c r="E5582">
        <v>4.2799999999999998E-2</v>
      </c>
      <c r="F5582">
        <v>0.18559999999999999</v>
      </c>
    </row>
    <row r="5583" spans="1:6">
      <c r="A5583" t="s">
        <v>1090</v>
      </c>
      <c r="B5583" t="s">
        <v>6666</v>
      </c>
      <c r="C5583">
        <v>2.25</v>
      </c>
      <c r="D5583">
        <v>6.1000000000000004E-3</v>
      </c>
      <c r="E5583">
        <v>4.2799999999999998E-2</v>
      </c>
      <c r="F5583">
        <v>0.18559999999999999</v>
      </c>
    </row>
    <row r="5584" spans="1:6">
      <c r="A5584" t="s">
        <v>1090</v>
      </c>
      <c r="B5584" t="s">
        <v>6667</v>
      </c>
      <c r="C5584">
        <v>2.25</v>
      </c>
      <c r="D5584">
        <v>6.1000000000000004E-3</v>
      </c>
      <c r="E5584">
        <v>4.2799999999999998E-2</v>
      </c>
      <c r="F5584">
        <v>0.18559999999999999</v>
      </c>
    </row>
    <row r="5585" spans="1:6">
      <c r="A5585" t="s">
        <v>1090</v>
      </c>
      <c r="B5585" t="s">
        <v>6668</v>
      </c>
      <c r="C5585">
        <v>2.25</v>
      </c>
      <c r="D5585">
        <v>6.1000000000000004E-3</v>
      </c>
      <c r="E5585">
        <v>4.2799999999999998E-2</v>
      </c>
      <c r="F5585">
        <v>0.18559999999999999</v>
      </c>
    </row>
    <row r="5586" spans="1:6">
      <c r="A5586" t="s">
        <v>1090</v>
      </c>
      <c r="B5586" t="s">
        <v>6669</v>
      </c>
      <c r="C5586">
        <v>2.25</v>
      </c>
      <c r="D5586">
        <v>6.1000000000000004E-3</v>
      </c>
      <c r="E5586">
        <v>4.2799999999999998E-2</v>
      </c>
      <c r="F5586">
        <v>0.18559999999999999</v>
      </c>
    </row>
    <row r="5587" spans="1:6">
      <c r="A5587" t="s">
        <v>1090</v>
      </c>
      <c r="B5587" t="s">
        <v>6670</v>
      </c>
      <c r="C5587">
        <v>2.25</v>
      </c>
      <c r="D5587">
        <v>6.1000000000000004E-3</v>
      </c>
      <c r="E5587">
        <v>4.2799999999999998E-2</v>
      </c>
      <c r="F5587">
        <v>0.18559999999999999</v>
      </c>
    </row>
    <row r="5588" spans="1:6">
      <c r="A5588" t="s">
        <v>1090</v>
      </c>
      <c r="B5588" t="s">
        <v>6671</v>
      </c>
      <c r="C5588">
        <v>2.25</v>
      </c>
      <c r="D5588">
        <v>6.1000000000000004E-3</v>
      </c>
      <c r="E5588">
        <v>4.2799999999999998E-2</v>
      </c>
      <c r="F5588">
        <v>0.18559999999999999</v>
      </c>
    </row>
    <row r="5589" spans="1:6">
      <c r="A5589" t="s">
        <v>1090</v>
      </c>
      <c r="B5589" t="s">
        <v>6672</v>
      </c>
      <c r="C5589">
        <v>2.25</v>
      </c>
      <c r="D5589">
        <v>6.1000000000000004E-3</v>
      </c>
      <c r="E5589">
        <v>4.2799999999999998E-2</v>
      </c>
      <c r="F5589">
        <v>0.18559999999999999</v>
      </c>
    </row>
    <row r="5590" spans="1:6">
      <c r="A5590" t="s">
        <v>1090</v>
      </c>
      <c r="B5590" t="s">
        <v>6673</v>
      </c>
      <c r="C5590">
        <v>2.25</v>
      </c>
      <c r="D5590">
        <v>6.1000000000000004E-3</v>
      </c>
      <c r="E5590">
        <v>4.2799999999999998E-2</v>
      </c>
      <c r="F5590">
        <v>0.18559999999999999</v>
      </c>
    </row>
    <row r="5591" spans="1:6">
      <c r="A5591" t="s">
        <v>1090</v>
      </c>
      <c r="B5591" t="s">
        <v>6674</v>
      </c>
      <c r="C5591">
        <v>2.25</v>
      </c>
      <c r="D5591">
        <v>6.1000000000000004E-3</v>
      </c>
      <c r="E5591">
        <v>4.2799999999999998E-2</v>
      </c>
      <c r="F5591">
        <v>0.18559999999999999</v>
      </c>
    </row>
    <row r="5592" spans="1:6">
      <c r="A5592" t="s">
        <v>1090</v>
      </c>
      <c r="B5592" t="s">
        <v>6675</v>
      </c>
      <c r="C5592">
        <v>2.25</v>
      </c>
      <c r="D5592">
        <v>6.1000000000000004E-3</v>
      </c>
      <c r="E5592">
        <v>4.2799999999999998E-2</v>
      </c>
      <c r="F5592">
        <v>0.18559999999999999</v>
      </c>
    </row>
    <row r="5593" spans="1:6">
      <c r="A5593" t="s">
        <v>1090</v>
      </c>
      <c r="B5593" t="s">
        <v>6676</v>
      </c>
      <c r="C5593">
        <v>2.25</v>
      </c>
      <c r="D5593">
        <v>6.1000000000000004E-3</v>
      </c>
      <c r="E5593">
        <v>4.2799999999999998E-2</v>
      </c>
      <c r="F5593">
        <v>0.18559999999999999</v>
      </c>
    </row>
    <row r="5594" spans="1:6">
      <c r="A5594" t="s">
        <v>1090</v>
      </c>
      <c r="B5594" t="s">
        <v>6677</v>
      </c>
      <c r="C5594">
        <v>2.25</v>
      </c>
      <c r="D5594">
        <v>6.1000000000000004E-3</v>
      </c>
      <c r="E5594">
        <v>4.2799999999999998E-2</v>
      </c>
      <c r="F5594">
        <v>0.18559999999999999</v>
      </c>
    </row>
    <row r="5595" spans="1:6">
      <c r="A5595" t="s">
        <v>1090</v>
      </c>
      <c r="B5595" t="s">
        <v>6678</v>
      </c>
      <c r="C5595">
        <v>2.25</v>
      </c>
      <c r="D5595">
        <v>6.1000000000000004E-3</v>
      </c>
      <c r="E5595">
        <v>4.2799999999999998E-2</v>
      </c>
      <c r="F5595">
        <v>0.18559999999999999</v>
      </c>
    </row>
    <row r="5596" spans="1:6">
      <c r="A5596" t="s">
        <v>1090</v>
      </c>
      <c r="B5596" t="s">
        <v>6679</v>
      </c>
      <c r="C5596">
        <v>2.25</v>
      </c>
      <c r="D5596">
        <v>6.1000000000000004E-3</v>
      </c>
      <c r="E5596">
        <v>4.2799999999999998E-2</v>
      </c>
      <c r="F5596">
        <v>0.18559999999999999</v>
      </c>
    </row>
    <row r="5597" spans="1:6">
      <c r="A5597" t="s">
        <v>1090</v>
      </c>
      <c r="B5597" t="s">
        <v>6680</v>
      </c>
      <c r="C5597">
        <v>2.25</v>
      </c>
      <c r="D5597">
        <v>6.1000000000000004E-3</v>
      </c>
      <c r="E5597">
        <v>4.2799999999999998E-2</v>
      </c>
      <c r="F5597">
        <v>0.18559999999999999</v>
      </c>
    </row>
    <row r="5598" spans="1:6">
      <c r="A5598" t="s">
        <v>1090</v>
      </c>
      <c r="B5598" t="s">
        <v>6681</v>
      </c>
      <c r="C5598">
        <v>2.25</v>
      </c>
      <c r="D5598">
        <v>6.1000000000000004E-3</v>
      </c>
      <c r="E5598">
        <v>4.2799999999999998E-2</v>
      </c>
      <c r="F5598">
        <v>0.18559999999999999</v>
      </c>
    </row>
    <row r="5599" spans="1:6">
      <c r="A5599" t="s">
        <v>1090</v>
      </c>
      <c r="B5599" t="s">
        <v>6682</v>
      </c>
      <c r="C5599">
        <v>2.25</v>
      </c>
      <c r="D5599">
        <v>6.1000000000000004E-3</v>
      </c>
      <c r="E5599">
        <v>4.2799999999999998E-2</v>
      </c>
      <c r="F5599">
        <v>0.18559999999999999</v>
      </c>
    </row>
    <row r="5600" spans="1:6">
      <c r="A5600" t="s">
        <v>1090</v>
      </c>
      <c r="B5600" t="s">
        <v>6683</v>
      </c>
      <c r="C5600">
        <v>2.25</v>
      </c>
      <c r="D5600">
        <v>6.1000000000000004E-3</v>
      </c>
      <c r="E5600">
        <v>4.2799999999999998E-2</v>
      </c>
      <c r="F5600">
        <v>0.18559999999999999</v>
      </c>
    </row>
    <row r="5601" spans="1:6">
      <c r="A5601" t="s">
        <v>1090</v>
      </c>
      <c r="B5601" t="s">
        <v>6684</v>
      </c>
      <c r="C5601">
        <v>2.25</v>
      </c>
      <c r="D5601">
        <v>6.1000000000000004E-3</v>
      </c>
      <c r="E5601">
        <v>4.2799999999999998E-2</v>
      </c>
      <c r="F5601">
        <v>0.18559999999999999</v>
      </c>
    </row>
    <row r="5602" spans="1:6">
      <c r="A5602" t="s">
        <v>1090</v>
      </c>
      <c r="B5602" t="s">
        <v>6685</v>
      </c>
      <c r="C5602">
        <v>2.25</v>
      </c>
      <c r="D5602">
        <v>6.1000000000000004E-3</v>
      </c>
      <c r="E5602">
        <v>4.2799999999999998E-2</v>
      </c>
      <c r="F5602">
        <v>0.18559999999999999</v>
      </c>
    </row>
    <row r="5603" spans="1:6">
      <c r="A5603" t="s">
        <v>1090</v>
      </c>
      <c r="B5603" t="s">
        <v>6686</v>
      </c>
      <c r="C5603">
        <v>2.25</v>
      </c>
      <c r="D5603">
        <v>6.1000000000000004E-3</v>
      </c>
      <c r="E5603">
        <v>4.2799999999999998E-2</v>
      </c>
      <c r="F5603">
        <v>0.18559999999999999</v>
      </c>
    </row>
    <row r="5604" spans="1:6">
      <c r="A5604" t="s">
        <v>1090</v>
      </c>
      <c r="B5604" t="s">
        <v>6687</v>
      </c>
      <c r="C5604">
        <v>2.25</v>
      </c>
      <c r="D5604">
        <v>6.1000000000000004E-3</v>
      </c>
      <c r="E5604">
        <v>4.2799999999999998E-2</v>
      </c>
      <c r="F5604">
        <v>0.18559999999999999</v>
      </c>
    </row>
    <row r="5605" spans="1:6">
      <c r="A5605" t="s">
        <v>1090</v>
      </c>
      <c r="B5605" t="s">
        <v>6688</v>
      </c>
      <c r="C5605">
        <v>2.25</v>
      </c>
      <c r="D5605">
        <v>6.1000000000000004E-3</v>
      </c>
      <c r="E5605">
        <v>4.2799999999999998E-2</v>
      </c>
      <c r="F5605">
        <v>0.18559999999999999</v>
      </c>
    </row>
    <row r="5606" spans="1:6">
      <c r="A5606" t="s">
        <v>1090</v>
      </c>
      <c r="B5606" t="s">
        <v>6689</v>
      </c>
      <c r="C5606">
        <v>2.25</v>
      </c>
      <c r="D5606">
        <v>6.1000000000000004E-3</v>
      </c>
      <c r="E5606">
        <v>4.2799999999999998E-2</v>
      </c>
      <c r="F5606">
        <v>0.18559999999999999</v>
      </c>
    </row>
    <row r="5607" spans="1:6">
      <c r="A5607" t="s">
        <v>1090</v>
      </c>
      <c r="B5607" t="s">
        <v>6690</v>
      </c>
      <c r="C5607">
        <v>2.25</v>
      </c>
      <c r="D5607">
        <v>6.1000000000000004E-3</v>
      </c>
      <c r="E5607">
        <v>4.2799999999999998E-2</v>
      </c>
      <c r="F5607">
        <v>0.18559999999999999</v>
      </c>
    </row>
    <row r="5608" spans="1:6">
      <c r="A5608" t="s">
        <v>1090</v>
      </c>
      <c r="B5608" t="s">
        <v>6691</v>
      </c>
      <c r="C5608">
        <v>2.25</v>
      </c>
      <c r="D5608">
        <v>6.1000000000000004E-3</v>
      </c>
      <c r="E5608">
        <v>4.2799999999999998E-2</v>
      </c>
      <c r="F5608">
        <v>0.18559999999999999</v>
      </c>
    </row>
    <row r="5609" spans="1:6">
      <c r="A5609" t="s">
        <v>1090</v>
      </c>
      <c r="B5609" t="s">
        <v>6692</v>
      </c>
      <c r="C5609">
        <v>2.25</v>
      </c>
      <c r="D5609">
        <v>6.1000000000000004E-3</v>
      </c>
      <c r="E5609">
        <v>4.2799999999999998E-2</v>
      </c>
      <c r="F5609">
        <v>0.18559999999999999</v>
      </c>
    </row>
    <row r="5610" spans="1:6">
      <c r="A5610" t="s">
        <v>1090</v>
      </c>
      <c r="B5610" t="s">
        <v>6693</v>
      </c>
      <c r="C5610">
        <v>2.25</v>
      </c>
      <c r="D5610">
        <v>6.1000000000000004E-3</v>
      </c>
      <c r="E5610">
        <v>4.2799999999999998E-2</v>
      </c>
      <c r="F5610">
        <v>0.18559999999999999</v>
      </c>
    </row>
    <row r="5611" spans="1:6">
      <c r="A5611" t="s">
        <v>1090</v>
      </c>
      <c r="B5611" t="s">
        <v>6694</v>
      </c>
      <c r="C5611">
        <v>2.25</v>
      </c>
      <c r="D5611">
        <v>6.1000000000000004E-3</v>
      </c>
      <c r="E5611">
        <v>4.2799999999999998E-2</v>
      </c>
      <c r="F5611">
        <v>0.18559999999999999</v>
      </c>
    </row>
    <row r="5612" spans="1:6">
      <c r="A5612" t="s">
        <v>1090</v>
      </c>
      <c r="B5612" t="s">
        <v>6695</v>
      </c>
      <c r="C5612">
        <v>2.25</v>
      </c>
      <c r="D5612">
        <v>6.1000000000000004E-3</v>
      </c>
      <c r="E5612">
        <v>4.2799999999999998E-2</v>
      </c>
      <c r="F5612">
        <v>0.18559999999999999</v>
      </c>
    </row>
    <row r="5613" spans="1:6">
      <c r="A5613" t="s">
        <v>1090</v>
      </c>
      <c r="B5613" t="s">
        <v>6696</v>
      </c>
      <c r="C5613">
        <v>2.25</v>
      </c>
      <c r="D5613">
        <v>6.1000000000000004E-3</v>
      </c>
      <c r="E5613">
        <v>4.2799999999999998E-2</v>
      </c>
      <c r="F5613">
        <v>0.18559999999999999</v>
      </c>
    </row>
    <row r="5614" spans="1:6">
      <c r="A5614" t="s">
        <v>1090</v>
      </c>
      <c r="B5614" t="s">
        <v>6697</v>
      </c>
      <c r="C5614">
        <v>2.25</v>
      </c>
      <c r="D5614">
        <v>6.1000000000000004E-3</v>
      </c>
      <c r="E5614">
        <v>4.2799999999999998E-2</v>
      </c>
      <c r="F5614">
        <v>0.18559999999999999</v>
      </c>
    </row>
    <row r="5615" spans="1:6">
      <c r="A5615" t="s">
        <v>1090</v>
      </c>
      <c r="B5615" t="s">
        <v>6698</v>
      </c>
      <c r="C5615">
        <v>2.25</v>
      </c>
      <c r="D5615">
        <v>6.1000000000000004E-3</v>
      </c>
      <c r="E5615">
        <v>4.2799999999999998E-2</v>
      </c>
      <c r="F5615">
        <v>0.18559999999999999</v>
      </c>
    </row>
    <row r="5616" spans="1:6">
      <c r="A5616" t="s">
        <v>1090</v>
      </c>
      <c r="B5616" t="s">
        <v>6699</v>
      </c>
      <c r="C5616">
        <v>2.25</v>
      </c>
      <c r="D5616">
        <v>6.1000000000000004E-3</v>
      </c>
      <c r="E5616">
        <v>4.2799999999999998E-2</v>
      </c>
      <c r="F5616">
        <v>0.18559999999999999</v>
      </c>
    </row>
    <row r="5617" spans="1:6">
      <c r="A5617" t="s">
        <v>1090</v>
      </c>
      <c r="B5617" t="s">
        <v>6700</v>
      </c>
      <c r="C5617">
        <v>2.25</v>
      </c>
      <c r="D5617">
        <v>6.1000000000000004E-3</v>
      </c>
      <c r="E5617">
        <v>4.2799999999999998E-2</v>
      </c>
      <c r="F5617">
        <v>0.18559999999999999</v>
      </c>
    </row>
    <row r="5618" spans="1:6">
      <c r="A5618" t="s">
        <v>1090</v>
      </c>
      <c r="B5618" t="s">
        <v>6701</v>
      </c>
      <c r="C5618">
        <v>2.25</v>
      </c>
      <c r="D5618">
        <v>6.1000000000000004E-3</v>
      </c>
      <c r="E5618">
        <v>4.2799999999999998E-2</v>
      </c>
      <c r="F5618">
        <v>0.18559999999999999</v>
      </c>
    </row>
    <row r="5619" spans="1:6">
      <c r="A5619" t="s">
        <v>1090</v>
      </c>
      <c r="B5619" t="s">
        <v>6702</v>
      </c>
      <c r="C5619">
        <v>2.25</v>
      </c>
      <c r="D5619">
        <v>6.1000000000000004E-3</v>
      </c>
      <c r="E5619">
        <v>4.2799999999999998E-2</v>
      </c>
      <c r="F5619">
        <v>0.18559999999999999</v>
      </c>
    </row>
    <row r="5620" spans="1:6">
      <c r="A5620" t="s">
        <v>1090</v>
      </c>
      <c r="B5620" t="s">
        <v>6703</v>
      </c>
      <c r="C5620">
        <v>2.25</v>
      </c>
      <c r="D5620">
        <v>6.1000000000000004E-3</v>
      </c>
      <c r="E5620">
        <v>4.2799999999999998E-2</v>
      </c>
      <c r="F5620">
        <v>0.18559999999999999</v>
      </c>
    </row>
    <row r="5621" spans="1:6">
      <c r="A5621" t="s">
        <v>1090</v>
      </c>
      <c r="B5621" t="s">
        <v>6704</v>
      </c>
      <c r="C5621">
        <v>2.25</v>
      </c>
      <c r="D5621">
        <v>6.1000000000000004E-3</v>
      </c>
      <c r="E5621">
        <v>4.2799999999999998E-2</v>
      </c>
      <c r="F5621">
        <v>0.18559999999999999</v>
      </c>
    </row>
    <row r="5622" spans="1:6">
      <c r="A5622" t="s">
        <v>1090</v>
      </c>
      <c r="B5622" t="s">
        <v>6705</v>
      </c>
      <c r="C5622">
        <v>2.25</v>
      </c>
      <c r="D5622">
        <v>6.1000000000000004E-3</v>
      </c>
      <c r="E5622">
        <v>4.2799999999999998E-2</v>
      </c>
      <c r="F5622">
        <v>0.18559999999999999</v>
      </c>
    </row>
    <row r="5623" spans="1:6">
      <c r="A5623" t="s">
        <v>1090</v>
      </c>
      <c r="B5623" t="s">
        <v>6706</v>
      </c>
      <c r="C5623">
        <v>2.25</v>
      </c>
      <c r="D5623">
        <v>6.1000000000000004E-3</v>
      </c>
      <c r="E5623">
        <v>4.2799999999999998E-2</v>
      </c>
      <c r="F5623">
        <v>0.18559999999999999</v>
      </c>
    </row>
    <row r="5624" spans="1:6">
      <c r="A5624" t="s">
        <v>1090</v>
      </c>
      <c r="B5624" t="s">
        <v>6707</v>
      </c>
      <c r="C5624">
        <v>2.25</v>
      </c>
      <c r="D5624">
        <v>6.1000000000000004E-3</v>
      </c>
      <c r="E5624">
        <v>4.2799999999999998E-2</v>
      </c>
      <c r="F5624">
        <v>0.18559999999999999</v>
      </c>
    </row>
    <row r="5625" spans="1:6">
      <c r="A5625" t="s">
        <v>1090</v>
      </c>
      <c r="B5625" t="s">
        <v>6708</v>
      </c>
      <c r="C5625">
        <v>2.25</v>
      </c>
      <c r="D5625">
        <v>6.1000000000000004E-3</v>
      </c>
      <c r="E5625">
        <v>4.2799999999999998E-2</v>
      </c>
      <c r="F5625">
        <v>0.18559999999999999</v>
      </c>
    </row>
    <row r="5626" spans="1:6">
      <c r="A5626" t="s">
        <v>1090</v>
      </c>
      <c r="B5626" t="s">
        <v>6709</v>
      </c>
      <c r="C5626">
        <v>2.25</v>
      </c>
      <c r="D5626">
        <v>6.1000000000000004E-3</v>
      </c>
      <c r="E5626">
        <v>4.2799999999999998E-2</v>
      </c>
      <c r="F5626">
        <v>0.18559999999999999</v>
      </c>
    </row>
    <row r="5627" spans="1:6">
      <c r="A5627" t="s">
        <v>1090</v>
      </c>
      <c r="B5627" t="s">
        <v>6710</v>
      </c>
      <c r="C5627">
        <v>2.25</v>
      </c>
      <c r="D5627">
        <v>6.1000000000000004E-3</v>
      </c>
      <c r="E5627">
        <v>4.2799999999999998E-2</v>
      </c>
      <c r="F5627">
        <v>0.18559999999999999</v>
      </c>
    </row>
    <row r="5628" spans="1:6">
      <c r="A5628" t="s">
        <v>1090</v>
      </c>
      <c r="B5628" t="s">
        <v>6711</v>
      </c>
      <c r="C5628">
        <v>2.25</v>
      </c>
      <c r="D5628">
        <v>6.1000000000000004E-3</v>
      </c>
      <c r="E5628">
        <v>4.2799999999999998E-2</v>
      </c>
      <c r="F5628">
        <v>0.18559999999999999</v>
      </c>
    </row>
    <row r="5629" spans="1:6">
      <c r="A5629" t="s">
        <v>1090</v>
      </c>
      <c r="B5629" t="s">
        <v>6712</v>
      </c>
      <c r="C5629">
        <v>2.25</v>
      </c>
      <c r="D5629">
        <v>6.1000000000000004E-3</v>
      </c>
      <c r="E5629">
        <v>4.2799999999999998E-2</v>
      </c>
      <c r="F5629">
        <v>0.18559999999999999</v>
      </c>
    </row>
    <row r="5630" spans="1:6">
      <c r="A5630" t="s">
        <v>1090</v>
      </c>
      <c r="B5630" t="s">
        <v>6713</v>
      </c>
      <c r="C5630">
        <v>2.25</v>
      </c>
      <c r="D5630">
        <v>6.1000000000000004E-3</v>
      </c>
      <c r="E5630">
        <v>4.2799999999999998E-2</v>
      </c>
      <c r="F5630">
        <v>0.18559999999999999</v>
      </c>
    </row>
    <row r="5631" spans="1:6">
      <c r="A5631" t="s">
        <v>1090</v>
      </c>
      <c r="B5631" t="s">
        <v>6714</v>
      </c>
      <c r="C5631">
        <v>2.25</v>
      </c>
      <c r="D5631">
        <v>6.1000000000000004E-3</v>
      </c>
      <c r="E5631">
        <v>4.2799999999999998E-2</v>
      </c>
      <c r="F5631">
        <v>0.18559999999999999</v>
      </c>
    </row>
    <row r="5632" spans="1:6">
      <c r="A5632" t="s">
        <v>1090</v>
      </c>
      <c r="B5632" t="s">
        <v>6715</v>
      </c>
      <c r="C5632">
        <v>2.25</v>
      </c>
      <c r="D5632">
        <v>6.1000000000000004E-3</v>
      </c>
      <c r="E5632">
        <v>4.2799999999999998E-2</v>
      </c>
      <c r="F5632">
        <v>0.18559999999999999</v>
      </c>
    </row>
    <row r="5633" spans="1:6">
      <c r="A5633" t="s">
        <v>1090</v>
      </c>
      <c r="B5633" t="s">
        <v>6716</v>
      </c>
      <c r="C5633">
        <v>2.25</v>
      </c>
      <c r="D5633">
        <v>6.1000000000000004E-3</v>
      </c>
      <c r="E5633">
        <v>4.2799999999999998E-2</v>
      </c>
      <c r="F5633">
        <v>0.18559999999999999</v>
      </c>
    </row>
    <row r="5634" spans="1:6">
      <c r="A5634" t="s">
        <v>1090</v>
      </c>
      <c r="B5634" t="s">
        <v>6717</v>
      </c>
      <c r="C5634">
        <v>2.25</v>
      </c>
      <c r="D5634">
        <v>6.1000000000000004E-3</v>
      </c>
      <c r="E5634">
        <v>4.2799999999999998E-2</v>
      </c>
      <c r="F5634">
        <v>0.18559999999999999</v>
      </c>
    </row>
    <row r="5635" spans="1:6">
      <c r="A5635" t="s">
        <v>1090</v>
      </c>
      <c r="B5635" t="s">
        <v>6718</v>
      </c>
      <c r="C5635">
        <v>2.25</v>
      </c>
      <c r="D5635">
        <v>6.1000000000000004E-3</v>
      </c>
      <c r="E5635">
        <v>4.2799999999999998E-2</v>
      </c>
      <c r="F5635">
        <v>0.18559999999999999</v>
      </c>
    </row>
    <row r="5636" spans="1:6">
      <c r="A5636" t="s">
        <v>1090</v>
      </c>
      <c r="B5636" t="s">
        <v>6719</v>
      </c>
      <c r="C5636">
        <v>2.25</v>
      </c>
      <c r="D5636">
        <v>6.1000000000000004E-3</v>
      </c>
      <c r="E5636">
        <v>4.2799999999999998E-2</v>
      </c>
      <c r="F5636">
        <v>0.18559999999999999</v>
      </c>
    </row>
    <row r="5637" spans="1:6">
      <c r="A5637" t="s">
        <v>1090</v>
      </c>
      <c r="B5637" t="s">
        <v>6720</v>
      </c>
      <c r="C5637">
        <v>2.25</v>
      </c>
      <c r="D5637">
        <v>6.1000000000000004E-3</v>
      </c>
      <c r="E5637">
        <v>4.2799999999999998E-2</v>
      </c>
      <c r="F5637">
        <v>0.18559999999999999</v>
      </c>
    </row>
    <row r="5638" spans="1:6">
      <c r="A5638" t="s">
        <v>1090</v>
      </c>
      <c r="B5638" t="s">
        <v>6721</v>
      </c>
      <c r="C5638">
        <v>2.25</v>
      </c>
      <c r="D5638">
        <v>6.1000000000000004E-3</v>
      </c>
      <c r="E5638">
        <v>4.2799999999999998E-2</v>
      </c>
      <c r="F5638">
        <v>0.18559999999999999</v>
      </c>
    </row>
    <row r="5639" spans="1:6">
      <c r="A5639" t="s">
        <v>1090</v>
      </c>
      <c r="B5639" t="s">
        <v>6722</v>
      </c>
      <c r="C5639">
        <v>2.25</v>
      </c>
      <c r="D5639">
        <v>6.1000000000000004E-3</v>
      </c>
      <c r="E5639">
        <v>4.2799999999999998E-2</v>
      </c>
      <c r="F5639">
        <v>0.18559999999999999</v>
      </c>
    </row>
    <row r="5640" spans="1:6">
      <c r="A5640" t="s">
        <v>1090</v>
      </c>
      <c r="B5640" t="s">
        <v>6723</v>
      </c>
      <c r="C5640">
        <v>2.25</v>
      </c>
      <c r="D5640">
        <v>6.1000000000000004E-3</v>
      </c>
      <c r="E5640">
        <v>4.2799999999999998E-2</v>
      </c>
      <c r="F5640">
        <v>0.18559999999999999</v>
      </c>
    </row>
    <row r="5641" spans="1:6">
      <c r="A5641" t="s">
        <v>1090</v>
      </c>
      <c r="B5641" t="s">
        <v>6724</v>
      </c>
      <c r="C5641">
        <v>2.25</v>
      </c>
      <c r="D5641">
        <v>6.1000000000000004E-3</v>
      </c>
      <c r="E5641">
        <v>4.2799999999999998E-2</v>
      </c>
      <c r="F5641">
        <v>0.18559999999999999</v>
      </c>
    </row>
    <row r="5642" spans="1:6">
      <c r="A5642" t="s">
        <v>1090</v>
      </c>
      <c r="B5642" t="s">
        <v>6725</v>
      </c>
      <c r="C5642">
        <v>2.25</v>
      </c>
      <c r="D5642">
        <v>6.1000000000000004E-3</v>
      </c>
      <c r="E5642">
        <v>4.2799999999999998E-2</v>
      </c>
      <c r="F5642">
        <v>0.18559999999999999</v>
      </c>
    </row>
    <row r="5643" spans="1:6">
      <c r="A5643" t="s">
        <v>1090</v>
      </c>
      <c r="B5643" t="s">
        <v>6726</v>
      </c>
      <c r="C5643">
        <v>2.25</v>
      </c>
      <c r="D5643">
        <v>6.1000000000000004E-3</v>
      </c>
      <c r="E5643">
        <v>4.2799999999999998E-2</v>
      </c>
      <c r="F5643">
        <v>0.18559999999999999</v>
      </c>
    </row>
    <row r="5644" spans="1:6">
      <c r="A5644" t="s">
        <v>1090</v>
      </c>
      <c r="B5644" t="s">
        <v>6727</v>
      </c>
      <c r="C5644">
        <v>2.25</v>
      </c>
      <c r="D5644">
        <v>6.1000000000000004E-3</v>
      </c>
      <c r="E5644">
        <v>4.2799999999999998E-2</v>
      </c>
      <c r="F5644">
        <v>0.18559999999999999</v>
      </c>
    </row>
    <row r="5645" spans="1:6">
      <c r="A5645" t="s">
        <v>1090</v>
      </c>
      <c r="B5645" t="s">
        <v>6728</v>
      </c>
      <c r="C5645">
        <v>2.25</v>
      </c>
      <c r="D5645">
        <v>6.1000000000000004E-3</v>
      </c>
      <c r="E5645">
        <v>4.2799999999999998E-2</v>
      </c>
      <c r="F5645">
        <v>0.18559999999999999</v>
      </c>
    </row>
    <row r="5646" spans="1:6">
      <c r="A5646" t="s">
        <v>1090</v>
      </c>
      <c r="B5646" t="s">
        <v>6729</v>
      </c>
      <c r="C5646">
        <v>2.25</v>
      </c>
      <c r="D5646">
        <v>6.1000000000000004E-3</v>
      </c>
      <c r="E5646">
        <v>4.2799999999999998E-2</v>
      </c>
      <c r="F5646">
        <v>0.18559999999999999</v>
      </c>
    </row>
    <row r="5647" spans="1:6">
      <c r="A5647" t="s">
        <v>1090</v>
      </c>
      <c r="B5647" t="s">
        <v>6730</v>
      </c>
      <c r="C5647">
        <v>2.25</v>
      </c>
      <c r="D5647">
        <v>6.1000000000000004E-3</v>
      </c>
      <c r="E5647">
        <v>4.2799999999999998E-2</v>
      </c>
      <c r="F5647">
        <v>0.18559999999999999</v>
      </c>
    </row>
    <row r="5648" spans="1:6">
      <c r="A5648" t="s">
        <v>1090</v>
      </c>
      <c r="B5648" t="s">
        <v>6731</v>
      </c>
      <c r="C5648">
        <v>2.25</v>
      </c>
      <c r="D5648">
        <v>6.1000000000000004E-3</v>
      </c>
      <c r="E5648">
        <v>4.2799999999999998E-2</v>
      </c>
      <c r="F5648">
        <v>0.18559999999999999</v>
      </c>
    </row>
    <row r="5649" spans="1:6">
      <c r="A5649" t="s">
        <v>1090</v>
      </c>
      <c r="B5649" t="s">
        <v>6732</v>
      </c>
      <c r="C5649">
        <v>2.25</v>
      </c>
      <c r="D5649">
        <v>6.1000000000000004E-3</v>
      </c>
      <c r="E5649">
        <v>4.2799999999999998E-2</v>
      </c>
      <c r="F5649">
        <v>0.18559999999999999</v>
      </c>
    </row>
    <row r="5650" spans="1:6">
      <c r="A5650" t="s">
        <v>1090</v>
      </c>
      <c r="B5650" t="s">
        <v>6733</v>
      </c>
      <c r="C5650">
        <v>2.25</v>
      </c>
      <c r="D5650">
        <v>6.1000000000000004E-3</v>
      </c>
      <c r="E5650">
        <v>4.2799999999999998E-2</v>
      </c>
      <c r="F5650">
        <v>0.18559999999999999</v>
      </c>
    </row>
    <row r="5651" spans="1:6">
      <c r="A5651" t="s">
        <v>1090</v>
      </c>
      <c r="B5651" t="s">
        <v>6734</v>
      </c>
      <c r="C5651">
        <v>2.25</v>
      </c>
      <c r="D5651">
        <v>6.1000000000000004E-3</v>
      </c>
      <c r="E5651">
        <v>4.2799999999999998E-2</v>
      </c>
      <c r="F5651">
        <v>0.18559999999999999</v>
      </c>
    </row>
    <row r="5652" spans="1:6">
      <c r="A5652" t="s">
        <v>1090</v>
      </c>
      <c r="B5652" t="s">
        <v>6735</v>
      </c>
      <c r="C5652">
        <v>2.25</v>
      </c>
      <c r="D5652">
        <v>6.1000000000000004E-3</v>
      </c>
      <c r="E5652">
        <v>4.2799999999999998E-2</v>
      </c>
      <c r="F5652">
        <v>0.18559999999999999</v>
      </c>
    </row>
    <row r="5653" spans="1:6">
      <c r="A5653" t="s">
        <v>1090</v>
      </c>
      <c r="B5653" t="s">
        <v>6736</v>
      </c>
      <c r="C5653">
        <v>2.25</v>
      </c>
      <c r="D5653">
        <v>6.1000000000000004E-3</v>
      </c>
      <c r="E5653">
        <v>4.2799999999999998E-2</v>
      </c>
      <c r="F5653">
        <v>0.18559999999999999</v>
      </c>
    </row>
    <row r="5654" spans="1:6">
      <c r="A5654" t="s">
        <v>1090</v>
      </c>
      <c r="B5654" t="s">
        <v>6737</v>
      </c>
      <c r="C5654">
        <v>2.25</v>
      </c>
      <c r="D5654">
        <v>6.1000000000000004E-3</v>
      </c>
      <c r="E5654">
        <v>4.2799999999999998E-2</v>
      </c>
      <c r="F5654">
        <v>0.18559999999999999</v>
      </c>
    </row>
    <row r="5655" spans="1:6">
      <c r="A5655" t="s">
        <v>1090</v>
      </c>
      <c r="B5655" t="s">
        <v>6738</v>
      </c>
      <c r="C5655">
        <v>2.25</v>
      </c>
      <c r="D5655">
        <v>6.1000000000000004E-3</v>
      </c>
      <c r="E5655">
        <v>4.2799999999999998E-2</v>
      </c>
      <c r="F5655">
        <v>0.18559999999999999</v>
      </c>
    </row>
    <row r="5656" spans="1:6">
      <c r="A5656" t="s">
        <v>1090</v>
      </c>
      <c r="B5656" t="s">
        <v>6739</v>
      </c>
      <c r="C5656">
        <v>2.25</v>
      </c>
      <c r="D5656">
        <v>6.1000000000000004E-3</v>
      </c>
      <c r="E5656">
        <v>4.2799999999999998E-2</v>
      </c>
      <c r="F5656">
        <v>0.18559999999999999</v>
      </c>
    </row>
    <row r="5657" spans="1:6">
      <c r="A5657" t="s">
        <v>1090</v>
      </c>
      <c r="B5657" t="s">
        <v>6740</v>
      </c>
      <c r="C5657">
        <v>2.25</v>
      </c>
      <c r="D5657">
        <v>6.1000000000000004E-3</v>
      </c>
      <c r="E5657">
        <v>4.2799999999999998E-2</v>
      </c>
      <c r="F5657">
        <v>0.18559999999999999</v>
      </c>
    </row>
    <row r="5658" spans="1:6">
      <c r="A5658" t="s">
        <v>1090</v>
      </c>
      <c r="B5658" t="s">
        <v>6741</v>
      </c>
      <c r="C5658">
        <v>2.25</v>
      </c>
      <c r="D5658">
        <v>6.1000000000000004E-3</v>
      </c>
      <c r="E5658">
        <v>4.2799999999999998E-2</v>
      </c>
      <c r="F5658">
        <v>0.18559999999999999</v>
      </c>
    </row>
    <row r="5659" spans="1:6">
      <c r="A5659" t="s">
        <v>1090</v>
      </c>
      <c r="B5659" t="s">
        <v>6742</v>
      </c>
      <c r="C5659">
        <v>2.25</v>
      </c>
      <c r="D5659">
        <v>6.1000000000000004E-3</v>
      </c>
      <c r="E5659">
        <v>4.2799999999999998E-2</v>
      </c>
      <c r="F5659">
        <v>0.18559999999999999</v>
      </c>
    </row>
    <row r="5660" spans="1:6">
      <c r="A5660" t="s">
        <v>1090</v>
      </c>
      <c r="B5660" t="s">
        <v>6743</v>
      </c>
      <c r="C5660">
        <v>2.25</v>
      </c>
      <c r="D5660">
        <v>6.1000000000000004E-3</v>
      </c>
      <c r="E5660">
        <v>4.2799999999999998E-2</v>
      </c>
      <c r="F5660">
        <v>0.18559999999999999</v>
      </c>
    </row>
    <row r="5661" spans="1:6">
      <c r="A5661" t="s">
        <v>1090</v>
      </c>
      <c r="B5661" t="s">
        <v>6744</v>
      </c>
      <c r="C5661">
        <v>2.25</v>
      </c>
      <c r="D5661">
        <v>6.1000000000000004E-3</v>
      </c>
      <c r="E5661">
        <v>4.2799999999999998E-2</v>
      </c>
      <c r="F5661">
        <v>0.18559999999999999</v>
      </c>
    </row>
    <row r="5662" spans="1:6">
      <c r="A5662" t="s">
        <v>1090</v>
      </c>
      <c r="B5662" t="s">
        <v>6745</v>
      </c>
      <c r="C5662">
        <v>2.25</v>
      </c>
      <c r="D5662">
        <v>6.1000000000000004E-3</v>
      </c>
      <c r="E5662">
        <v>4.2799999999999998E-2</v>
      </c>
      <c r="F5662">
        <v>0.18559999999999999</v>
      </c>
    </row>
    <row r="5663" spans="1:6">
      <c r="A5663" t="s">
        <v>1090</v>
      </c>
      <c r="B5663" t="s">
        <v>6746</v>
      </c>
      <c r="C5663">
        <v>2.25</v>
      </c>
      <c r="D5663">
        <v>6.1000000000000004E-3</v>
      </c>
      <c r="E5663">
        <v>4.2799999999999998E-2</v>
      </c>
      <c r="F5663">
        <v>0.18559999999999999</v>
      </c>
    </row>
    <row r="5664" spans="1:6">
      <c r="A5664" t="s">
        <v>1090</v>
      </c>
      <c r="B5664" t="s">
        <v>6747</v>
      </c>
      <c r="C5664">
        <v>2.25</v>
      </c>
      <c r="D5664">
        <v>6.1000000000000004E-3</v>
      </c>
      <c r="E5664">
        <v>4.2799999999999998E-2</v>
      </c>
      <c r="F5664">
        <v>0.18559999999999999</v>
      </c>
    </row>
    <row r="5665" spans="1:6">
      <c r="A5665" t="s">
        <v>1090</v>
      </c>
      <c r="B5665" t="s">
        <v>6748</v>
      </c>
      <c r="C5665">
        <v>2.25</v>
      </c>
      <c r="D5665">
        <v>6.1000000000000004E-3</v>
      </c>
      <c r="E5665">
        <v>4.2799999999999998E-2</v>
      </c>
      <c r="F5665">
        <v>0.18559999999999999</v>
      </c>
    </row>
    <row r="5666" spans="1:6">
      <c r="A5666" t="s">
        <v>1090</v>
      </c>
      <c r="B5666" t="s">
        <v>6749</v>
      </c>
      <c r="C5666">
        <v>2.25</v>
      </c>
      <c r="D5666">
        <v>6.1000000000000004E-3</v>
      </c>
      <c r="E5666">
        <v>4.2799999999999998E-2</v>
      </c>
      <c r="F5666">
        <v>0.18559999999999999</v>
      </c>
    </row>
    <row r="5667" spans="1:6">
      <c r="A5667" t="s">
        <v>1090</v>
      </c>
      <c r="B5667" t="s">
        <v>6750</v>
      </c>
      <c r="C5667">
        <v>2.25</v>
      </c>
      <c r="D5667">
        <v>6.1000000000000004E-3</v>
      </c>
      <c r="E5667">
        <v>4.2799999999999998E-2</v>
      </c>
      <c r="F5667">
        <v>0.18559999999999999</v>
      </c>
    </row>
    <row r="5668" spans="1:6">
      <c r="A5668" t="s">
        <v>1090</v>
      </c>
      <c r="B5668" t="s">
        <v>6751</v>
      </c>
      <c r="C5668">
        <v>2.25</v>
      </c>
      <c r="D5668">
        <v>6.1000000000000004E-3</v>
      </c>
      <c r="E5668">
        <v>4.2799999999999998E-2</v>
      </c>
      <c r="F5668">
        <v>0.18559999999999999</v>
      </c>
    </row>
    <row r="5669" spans="1:6">
      <c r="A5669" t="s">
        <v>1090</v>
      </c>
      <c r="B5669" t="s">
        <v>6752</v>
      </c>
      <c r="C5669">
        <v>2.25</v>
      </c>
      <c r="D5669">
        <v>6.1000000000000004E-3</v>
      </c>
      <c r="E5669">
        <v>4.2799999999999998E-2</v>
      </c>
      <c r="F5669">
        <v>0.18559999999999999</v>
      </c>
    </row>
    <row r="5670" spans="1:6">
      <c r="A5670" t="s">
        <v>1090</v>
      </c>
      <c r="B5670" t="s">
        <v>6753</v>
      </c>
      <c r="C5670">
        <v>2.25</v>
      </c>
      <c r="D5670">
        <v>6.1000000000000004E-3</v>
      </c>
      <c r="E5670">
        <v>4.2799999999999998E-2</v>
      </c>
      <c r="F5670">
        <v>0.18559999999999999</v>
      </c>
    </row>
    <row r="5671" spans="1:6">
      <c r="A5671" t="s">
        <v>1090</v>
      </c>
      <c r="B5671" t="s">
        <v>6754</v>
      </c>
      <c r="C5671">
        <v>2.25</v>
      </c>
      <c r="D5671">
        <v>6.1000000000000004E-3</v>
      </c>
      <c r="E5671">
        <v>4.2799999999999998E-2</v>
      </c>
      <c r="F5671">
        <v>0.18559999999999999</v>
      </c>
    </row>
    <row r="5672" spans="1:6">
      <c r="A5672" t="s">
        <v>1090</v>
      </c>
      <c r="B5672" t="s">
        <v>6755</v>
      </c>
      <c r="C5672">
        <v>2.25</v>
      </c>
      <c r="D5672">
        <v>6.1000000000000004E-3</v>
      </c>
      <c r="E5672">
        <v>4.2799999999999998E-2</v>
      </c>
      <c r="F5672">
        <v>0.18559999999999999</v>
      </c>
    </row>
    <row r="5673" spans="1:6">
      <c r="A5673" t="s">
        <v>1090</v>
      </c>
      <c r="B5673" t="s">
        <v>6756</v>
      </c>
      <c r="C5673">
        <v>2.25</v>
      </c>
      <c r="D5673">
        <v>6.1000000000000004E-3</v>
      </c>
      <c r="E5673">
        <v>4.2799999999999998E-2</v>
      </c>
      <c r="F5673">
        <v>0.18559999999999999</v>
      </c>
    </row>
    <row r="5674" spans="1:6">
      <c r="A5674" t="s">
        <v>1090</v>
      </c>
      <c r="B5674" t="s">
        <v>6757</v>
      </c>
      <c r="C5674">
        <v>2.25</v>
      </c>
      <c r="D5674">
        <v>6.1000000000000004E-3</v>
      </c>
      <c r="E5674">
        <v>4.2799999999999998E-2</v>
      </c>
      <c r="F5674">
        <v>0.18559999999999999</v>
      </c>
    </row>
    <row r="5675" spans="1:6">
      <c r="A5675" t="s">
        <v>1090</v>
      </c>
      <c r="B5675" t="s">
        <v>6758</v>
      </c>
      <c r="C5675">
        <v>2.25</v>
      </c>
      <c r="D5675">
        <v>6.1000000000000004E-3</v>
      </c>
      <c r="E5675">
        <v>4.2799999999999998E-2</v>
      </c>
      <c r="F5675">
        <v>0.18559999999999999</v>
      </c>
    </row>
    <row r="5676" spans="1:6">
      <c r="A5676" t="s">
        <v>1090</v>
      </c>
      <c r="B5676" t="s">
        <v>6759</v>
      </c>
      <c r="C5676">
        <v>2.25</v>
      </c>
      <c r="D5676">
        <v>6.1000000000000004E-3</v>
      </c>
      <c r="E5676">
        <v>4.2799999999999998E-2</v>
      </c>
      <c r="F5676">
        <v>0.18559999999999999</v>
      </c>
    </row>
    <row r="5677" spans="1:6">
      <c r="A5677" t="s">
        <v>1090</v>
      </c>
      <c r="B5677" t="s">
        <v>6760</v>
      </c>
      <c r="C5677">
        <v>2.25</v>
      </c>
      <c r="D5677">
        <v>6.1000000000000004E-3</v>
      </c>
      <c r="E5677">
        <v>4.2799999999999998E-2</v>
      </c>
      <c r="F5677">
        <v>0.18559999999999999</v>
      </c>
    </row>
    <row r="5678" spans="1:6">
      <c r="A5678" t="s">
        <v>1090</v>
      </c>
      <c r="B5678" t="s">
        <v>224</v>
      </c>
      <c r="C5678">
        <v>2.25</v>
      </c>
      <c r="D5678">
        <v>6.1000000000000004E-3</v>
      </c>
      <c r="E5678">
        <v>4.2799999999999998E-2</v>
      </c>
      <c r="F5678">
        <v>0.18559999999999999</v>
      </c>
    </row>
    <row r="5679" spans="1:6">
      <c r="A5679" t="s">
        <v>1090</v>
      </c>
      <c r="B5679" t="s">
        <v>6761</v>
      </c>
      <c r="C5679">
        <v>2.25</v>
      </c>
      <c r="D5679">
        <v>6.1000000000000004E-3</v>
      </c>
      <c r="E5679">
        <v>4.2799999999999998E-2</v>
      </c>
      <c r="F5679">
        <v>0.18559999999999999</v>
      </c>
    </row>
    <row r="5680" spans="1:6">
      <c r="A5680" t="s">
        <v>1090</v>
      </c>
      <c r="B5680" t="s">
        <v>6762</v>
      </c>
      <c r="C5680">
        <v>2.25</v>
      </c>
      <c r="D5680">
        <v>6.1000000000000004E-3</v>
      </c>
      <c r="E5680">
        <v>4.2799999999999998E-2</v>
      </c>
      <c r="F5680">
        <v>0.18559999999999999</v>
      </c>
    </row>
    <row r="5681" spans="1:6">
      <c r="A5681" t="s">
        <v>1090</v>
      </c>
      <c r="B5681" t="s">
        <v>6763</v>
      </c>
      <c r="C5681">
        <v>2.25</v>
      </c>
      <c r="D5681">
        <v>6.1000000000000004E-3</v>
      </c>
      <c r="E5681">
        <v>4.2799999999999998E-2</v>
      </c>
      <c r="F5681">
        <v>0.18559999999999999</v>
      </c>
    </row>
    <row r="5682" spans="1:6">
      <c r="A5682" t="s">
        <v>1090</v>
      </c>
      <c r="B5682" t="s">
        <v>6764</v>
      </c>
      <c r="C5682">
        <v>2.25</v>
      </c>
      <c r="D5682">
        <v>6.1000000000000004E-3</v>
      </c>
      <c r="E5682">
        <v>4.2799999999999998E-2</v>
      </c>
      <c r="F5682">
        <v>0.18559999999999999</v>
      </c>
    </row>
    <row r="5683" spans="1:6">
      <c r="A5683" t="s">
        <v>1090</v>
      </c>
      <c r="B5683" t="s">
        <v>6765</v>
      </c>
      <c r="C5683">
        <v>2.25</v>
      </c>
      <c r="D5683">
        <v>6.1000000000000004E-3</v>
      </c>
      <c r="E5683">
        <v>4.2799999999999998E-2</v>
      </c>
      <c r="F5683">
        <v>0.18559999999999999</v>
      </c>
    </row>
    <row r="5684" spans="1:6">
      <c r="A5684" t="s">
        <v>1090</v>
      </c>
      <c r="B5684" t="s">
        <v>6766</v>
      </c>
      <c r="C5684">
        <v>2.25</v>
      </c>
      <c r="D5684">
        <v>6.1000000000000004E-3</v>
      </c>
      <c r="E5684">
        <v>4.2799999999999998E-2</v>
      </c>
      <c r="F5684">
        <v>0.18559999999999999</v>
      </c>
    </row>
    <row r="5685" spans="1:6">
      <c r="A5685" t="s">
        <v>1090</v>
      </c>
      <c r="B5685" t="s">
        <v>6767</v>
      </c>
      <c r="C5685">
        <v>2.25</v>
      </c>
      <c r="D5685">
        <v>6.1000000000000004E-3</v>
      </c>
      <c r="E5685">
        <v>4.2799999999999998E-2</v>
      </c>
      <c r="F5685">
        <v>0.18559999999999999</v>
      </c>
    </row>
    <row r="5686" spans="1:6">
      <c r="A5686" t="s">
        <v>1090</v>
      </c>
      <c r="B5686" t="s">
        <v>6768</v>
      </c>
      <c r="C5686">
        <v>2.25</v>
      </c>
      <c r="D5686">
        <v>6.1000000000000004E-3</v>
      </c>
      <c r="E5686">
        <v>4.2799999999999998E-2</v>
      </c>
      <c r="F5686">
        <v>0.18559999999999999</v>
      </c>
    </row>
    <row r="5687" spans="1:6">
      <c r="A5687" t="s">
        <v>1090</v>
      </c>
      <c r="B5687" t="s">
        <v>6769</v>
      </c>
      <c r="C5687">
        <v>2.25</v>
      </c>
      <c r="D5687">
        <v>6.1000000000000004E-3</v>
      </c>
      <c r="E5687">
        <v>4.2799999999999998E-2</v>
      </c>
      <c r="F5687">
        <v>0.18559999999999999</v>
      </c>
    </row>
    <row r="5688" spans="1:6">
      <c r="A5688" t="s">
        <v>1090</v>
      </c>
      <c r="B5688" t="s">
        <v>6770</v>
      </c>
      <c r="C5688">
        <v>2.25</v>
      </c>
      <c r="D5688">
        <v>6.1000000000000004E-3</v>
      </c>
      <c r="E5688">
        <v>4.2799999999999998E-2</v>
      </c>
      <c r="F5688">
        <v>0.18559999999999999</v>
      </c>
    </row>
    <row r="5689" spans="1:6">
      <c r="A5689" t="s">
        <v>1090</v>
      </c>
      <c r="B5689" t="s">
        <v>6771</v>
      </c>
      <c r="C5689">
        <v>2.25</v>
      </c>
      <c r="D5689">
        <v>6.1000000000000004E-3</v>
      </c>
      <c r="E5689">
        <v>4.2799999999999998E-2</v>
      </c>
      <c r="F5689">
        <v>0.18559999999999999</v>
      </c>
    </row>
    <row r="5690" spans="1:6">
      <c r="A5690" t="s">
        <v>1090</v>
      </c>
      <c r="B5690" t="s">
        <v>6772</v>
      </c>
      <c r="C5690">
        <v>2.25</v>
      </c>
      <c r="D5690">
        <v>6.1000000000000004E-3</v>
      </c>
      <c r="E5690">
        <v>4.2799999999999998E-2</v>
      </c>
      <c r="F5690">
        <v>0.18559999999999999</v>
      </c>
    </row>
    <row r="5691" spans="1:6">
      <c r="A5691" t="s">
        <v>1090</v>
      </c>
      <c r="B5691" t="s">
        <v>6773</v>
      </c>
      <c r="C5691">
        <v>2.25</v>
      </c>
      <c r="D5691">
        <v>6.1000000000000004E-3</v>
      </c>
      <c r="E5691">
        <v>4.2799999999999998E-2</v>
      </c>
      <c r="F5691">
        <v>0.18559999999999999</v>
      </c>
    </row>
    <row r="5692" spans="1:6">
      <c r="A5692" t="s">
        <v>1090</v>
      </c>
      <c r="B5692" t="s">
        <v>6774</v>
      </c>
      <c r="C5692">
        <v>2.25</v>
      </c>
      <c r="D5692">
        <v>6.1000000000000004E-3</v>
      </c>
      <c r="E5692">
        <v>4.2799999999999998E-2</v>
      </c>
      <c r="F5692">
        <v>0.18559999999999999</v>
      </c>
    </row>
    <row r="5693" spans="1:6">
      <c r="A5693" t="s">
        <v>1090</v>
      </c>
      <c r="B5693" t="s">
        <v>6775</v>
      </c>
      <c r="C5693">
        <v>2.25</v>
      </c>
      <c r="D5693">
        <v>6.1000000000000004E-3</v>
      </c>
      <c r="E5693">
        <v>4.2799999999999998E-2</v>
      </c>
      <c r="F5693">
        <v>0.18559999999999999</v>
      </c>
    </row>
    <row r="5694" spans="1:6">
      <c r="A5694" t="s">
        <v>1090</v>
      </c>
      <c r="B5694" t="s">
        <v>6776</v>
      </c>
      <c r="C5694">
        <v>2.25</v>
      </c>
      <c r="D5694">
        <v>6.1000000000000004E-3</v>
      </c>
      <c r="E5694">
        <v>4.2799999999999998E-2</v>
      </c>
      <c r="F5694">
        <v>0.18559999999999999</v>
      </c>
    </row>
    <row r="5695" spans="1:6">
      <c r="A5695" t="s">
        <v>1090</v>
      </c>
      <c r="B5695" t="s">
        <v>6777</v>
      </c>
      <c r="C5695">
        <v>2.25</v>
      </c>
      <c r="D5695">
        <v>6.1000000000000004E-3</v>
      </c>
      <c r="E5695">
        <v>4.2799999999999998E-2</v>
      </c>
      <c r="F5695">
        <v>0.18559999999999999</v>
      </c>
    </row>
    <row r="5696" spans="1:6">
      <c r="A5696" t="s">
        <v>1090</v>
      </c>
      <c r="B5696" t="s">
        <v>6778</v>
      </c>
      <c r="C5696">
        <v>2.25</v>
      </c>
      <c r="D5696">
        <v>6.1000000000000004E-3</v>
      </c>
      <c r="E5696">
        <v>4.2799999999999998E-2</v>
      </c>
      <c r="F5696">
        <v>0.18559999999999999</v>
      </c>
    </row>
    <row r="5697" spans="1:6">
      <c r="A5697" t="s">
        <v>1090</v>
      </c>
      <c r="B5697" t="s">
        <v>6779</v>
      </c>
      <c r="C5697">
        <v>2.25</v>
      </c>
      <c r="D5697">
        <v>6.1000000000000004E-3</v>
      </c>
      <c r="E5697">
        <v>4.2799999999999998E-2</v>
      </c>
      <c r="F5697">
        <v>0.18559999999999999</v>
      </c>
    </row>
    <row r="5698" spans="1:6">
      <c r="A5698" t="s">
        <v>1090</v>
      </c>
      <c r="B5698" t="s">
        <v>6780</v>
      </c>
      <c r="C5698">
        <v>2.25</v>
      </c>
      <c r="D5698">
        <v>6.1000000000000004E-3</v>
      </c>
      <c r="E5698">
        <v>4.2799999999999998E-2</v>
      </c>
      <c r="F5698">
        <v>0.18559999999999999</v>
      </c>
    </row>
    <row r="5699" spans="1:6">
      <c r="A5699" t="s">
        <v>1090</v>
      </c>
      <c r="B5699" t="s">
        <v>6781</v>
      </c>
      <c r="C5699">
        <v>2.25</v>
      </c>
      <c r="D5699">
        <v>6.1000000000000004E-3</v>
      </c>
      <c r="E5699">
        <v>4.2799999999999998E-2</v>
      </c>
      <c r="F5699">
        <v>0.18559999999999999</v>
      </c>
    </row>
    <row r="5700" spans="1:6">
      <c r="A5700" t="s">
        <v>1090</v>
      </c>
      <c r="B5700" t="s">
        <v>6782</v>
      </c>
      <c r="C5700">
        <v>2.25</v>
      </c>
      <c r="D5700">
        <v>6.1000000000000004E-3</v>
      </c>
      <c r="E5700">
        <v>4.2799999999999998E-2</v>
      </c>
      <c r="F5700">
        <v>0.18559999999999999</v>
      </c>
    </row>
    <row r="5701" spans="1:6">
      <c r="A5701" t="s">
        <v>1090</v>
      </c>
      <c r="B5701" t="s">
        <v>6783</v>
      </c>
      <c r="C5701">
        <v>2.25</v>
      </c>
      <c r="D5701">
        <v>6.1000000000000004E-3</v>
      </c>
      <c r="E5701">
        <v>4.2799999999999998E-2</v>
      </c>
      <c r="F5701">
        <v>0.18559999999999999</v>
      </c>
    </row>
    <row r="5702" spans="1:6">
      <c r="A5702" t="s">
        <v>1090</v>
      </c>
      <c r="B5702" t="s">
        <v>6784</v>
      </c>
      <c r="C5702">
        <v>2.25</v>
      </c>
      <c r="D5702">
        <v>6.1000000000000004E-3</v>
      </c>
      <c r="E5702">
        <v>4.2799999999999998E-2</v>
      </c>
      <c r="F5702">
        <v>0.18559999999999999</v>
      </c>
    </row>
    <row r="5703" spans="1:6">
      <c r="A5703" t="s">
        <v>1090</v>
      </c>
      <c r="B5703" t="s">
        <v>6785</v>
      </c>
      <c r="C5703">
        <v>2.25</v>
      </c>
      <c r="D5703">
        <v>6.1000000000000004E-3</v>
      </c>
      <c r="E5703">
        <v>4.2799999999999998E-2</v>
      </c>
      <c r="F5703">
        <v>0.18559999999999999</v>
      </c>
    </row>
    <row r="5704" spans="1:6">
      <c r="A5704" t="s">
        <v>1090</v>
      </c>
      <c r="B5704" t="s">
        <v>6786</v>
      </c>
      <c r="C5704">
        <v>2.25</v>
      </c>
      <c r="D5704">
        <v>6.1000000000000004E-3</v>
      </c>
      <c r="E5704">
        <v>4.2799999999999998E-2</v>
      </c>
      <c r="F5704">
        <v>0.18559999999999999</v>
      </c>
    </row>
    <row r="5705" spans="1:6">
      <c r="A5705" t="s">
        <v>1090</v>
      </c>
      <c r="B5705" t="s">
        <v>6787</v>
      </c>
      <c r="C5705">
        <v>2.25</v>
      </c>
      <c r="D5705">
        <v>6.1000000000000004E-3</v>
      </c>
      <c r="E5705">
        <v>4.2799999999999998E-2</v>
      </c>
      <c r="F5705">
        <v>0.18559999999999999</v>
      </c>
    </row>
    <row r="5706" spans="1:6">
      <c r="A5706" t="s">
        <v>1090</v>
      </c>
      <c r="B5706" t="s">
        <v>6788</v>
      </c>
      <c r="C5706">
        <v>2.25</v>
      </c>
      <c r="D5706">
        <v>6.1000000000000004E-3</v>
      </c>
      <c r="E5706">
        <v>4.2799999999999998E-2</v>
      </c>
      <c r="F5706">
        <v>0.18559999999999999</v>
      </c>
    </row>
    <row r="5707" spans="1:6">
      <c r="A5707" t="s">
        <v>1090</v>
      </c>
      <c r="B5707" t="s">
        <v>6789</v>
      </c>
      <c r="C5707">
        <v>2.25</v>
      </c>
      <c r="D5707">
        <v>6.1000000000000004E-3</v>
      </c>
      <c r="E5707">
        <v>4.2799999999999998E-2</v>
      </c>
      <c r="F5707">
        <v>0.18559999999999999</v>
      </c>
    </row>
    <row r="5708" spans="1:6">
      <c r="A5708" t="s">
        <v>1090</v>
      </c>
      <c r="B5708" t="s">
        <v>6790</v>
      </c>
      <c r="C5708">
        <v>2.25</v>
      </c>
      <c r="D5708">
        <v>6.1000000000000004E-3</v>
      </c>
      <c r="E5708">
        <v>4.2799999999999998E-2</v>
      </c>
      <c r="F5708">
        <v>0.18559999999999999</v>
      </c>
    </row>
    <row r="5709" spans="1:6">
      <c r="A5709" t="s">
        <v>1090</v>
      </c>
      <c r="B5709" t="s">
        <v>6791</v>
      </c>
      <c r="C5709">
        <v>2.25</v>
      </c>
      <c r="D5709">
        <v>6.1000000000000004E-3</v>
      </c>
      <c r="E5709">
        <v>4.2799999999999998E-2</v>
      </c>
      <c r="F5709">
        <v>0.18559999999999999</v>
      </c>
    </row>
    <row r="5710" spans="1:6">
      <c r="A5710" t="s">
        <v>1090</v>
      </c>
      <c r="B5710" t="s">
        <v>6792</v>
      </c>
      <c r="C5710">
        <v>2.25</v>
      </c>
      <c r="D5710">
        <v>6.1000000000000004E-3</v>
      </c>
      <c r="E5710">
        <v>4.2799999999999998E-2</v>
      </c>
      <c r="F5710">
        <v>0.18559999999999999</v>
      </c>
    </row>
    <row r="5711" spans="1:6">
      <c r="A5711" t="s">
        <v>1090</v>
      </c>
      <c r="B5711" t="s">
        <v>6793</v>
      </c>
      <c r="C5711">
        <v>2.25</v>
      </c>
      <c r="D5711">
        <v>6.1000000000000004E-3</v>
      </c>
      <c r="E5711">
        <v>4.2799999999999998E-2</v>
      </c>
      <c r="F5711">
        <v>0.18559999999999999</v>
      </c>
    </row>
    <row r="5712" spans="1:6">
      <c r="A5712" t="s">
        <v>1090</v>
      </c>
      <c r="B5712" t="s">
        <v>6794</v>
      </c>
      <c r="C5712">
        <v>2.25</v>
      </c>
      <c r="D5712">
        <v>6.1000000000000004E-3</v>
      </c>
      <c r="E5712">
        <v>4.2799999999999998E-2</v>
      </c>
      <c r="F5712">
        <v>0.18559999999999999</v>
      </c>
    </row>
    <row r="5713" spans="1:6">
      <c r="A5713" t="s">
        <v>1090</v>
      </c>
      <c r="B5713" t="s">
        <v>6795</v>
      </c>
      <c r="C5713">
        <v>2.25</v>
      </c>
      <c r="D5713">
        <v>6.1000000000000004E-3</v>
      </c>
      <c r="E5713">
        <v>4.2799999999999998E-2</v>
      </c>
      <c r="F5713">
        <v>0.18559999999999999</v>
      </c>
    </row>
    <row r="5714" spans="1:6">
      <c r="A5714" t="s">
        <v>1090</v>
      </c>
      <c r="B5714" t="s">
        <v>6796</v>
      </c>
      <c r="C5714">
        <v>2.25</v>
      </c>
      <c r="D5714">
        <v>6.1000000000000004E-3</v>
      </c>
      <c r="E5714">
        <v>4.2799999999999998E-2</v>
      </c>
      <c r="F5714">
        <v>0.18559999999999999</v>
      </c>
    </row>
    <row r="5715" spans="1:6">
      <c r="A5715" t="s">
        <v>1090</v>
      </c>
      <c r="B5715" t="s">
        <v>6797</v>
      </c>
      <c r="C5715">
        <v>2.25</v>
      </c>
      <c r="D5715">
        <v>6.1000000000000004E-3</v>
      </c>
      <c r="E5715">
        <v>4.2799999999999998E-2</v>
      </c>
      <c r="F5715">
        <v>0.18559999999999999</v>
      </c>
    </row>
    <row r="5716" spans="1:6">
      <c r="A5716" t="s">
        <v>1090</v>
      </c>
      <c r="B5716" t="s">
        <v>6798</v>
      </c>
      <c r="C5716">
        <v>2.25</v>
      </c>
      <c r="D5716">
        <v>6.1000000000000004E-3</v>
      </c>
      <c r="E5716">
        <v>4.2799999999999998E-2</v>
      </c>
      <c r="F5716">
        <v>0.18559999999999999</v>
      </c>
    </row>
    <row r="5717" spans="1:6">
      <c r="A5717" t="s">
        <v>1090</v>
      </c>
      <c r="B5717" t="s">
        <v>6799</v>
      </c>
      <c r="C5717">
        <v>2.25</v>
      </c>
      <c r="D5717">
        <v>6.1000000000000004E-3</v>
      </c>
      <c r="E5717">
        <v>4.2799999999999998E-2</v>
      </c>
      <c r="F5717">
        <v>0.18559999999999999</v>
      </c>
    </row>
    <row r="5718" spans="1:6">
      <c r="A5718" t="s">
        <v>1090</v>
      </c>
      <c r="B5718" t="s">
        <v>6800</v>
      </c>
      <c r="C5718">
        <v>2.25</v>
      </c>
      <c r="D5718">
        <v>6.1000000000000004E-3</v>
      </c>
      <c r="E5718">
        <v>4.2799999999999998E-2</v>
      </c>
      <c r="F5718">
        <v>0.18559999999999999</v>
      </c>
    </row>
    <row r="5719" spans="1:6">
      <c r="A5719" t="s">
        <v>1090</v>
      </c>
      <c r="B5719" t="s">
        <v>6801</v>
      </c>
      <c r="C5719">
        <v>2.25</v>
      </c>
      <c r="D5719">
        <v>6.1000000000000004E-3</v>
      </c>
      <c r="E5719">
        <v>4.2799999999999998E-2</v>
      </c>
      <c r="F5719">
        <v>0.18559999999999999</v>
      </c>
    </row>
    <row r="5720" spans="1:6">
      <c r="A5720" t="s">
        <v>1090</v>
      </c>
      <c r="B5720" t="s">
        <v>6802</v>
      </c>
      <c r="C5720">
        <v>2.25</v>
      </c>
      <c r="D5720">
        <v>6.1000000000000004E-3</v>
      </c>
      <c r="E5720">
        <v>4.2799999999999998E-2</v>
      </c>
      <c r="F5720">
        <v>0.18559999999999999</v>
      </c>
    </row>
    <row r="5721" spans="1:6">
      <c r="A5721" t="s">
        <v>1090</v>
      </c>
      <c r="B5721" t="s">
        <v>6803</v>
      </c>
      <c r="C5721">
        <v>2.25</v>
      </c>
      <c r="D5721">
        <v>6.1000000000000004E-3</v>
      </c>
      <c r="E5721">
        <v>4.2799999999999998E-2</v>
      </c>
      <c r="F5721">
        <v>0.18559999999999999</v>
      </c>
    </row>
    <row r="5722" spans="1:6">
      <c r="A5722" t="s">
        <v>1090</v>
      </c>
      <c r="B5722" t="s">
        <v>6804</v>
      </c>
      <c r="C5722">
        <v>2.25</v>
      </c>
      <c r="D5722">
        <v>6.1000000000000004E-3</v>
      </c>
      <c r="E5722">
        <v>4.2799999999999998E-2</v>
      </c>
      <c r="F5722">
        <v>0.18559999999999999</v>
      </c>
    </row>
    <row r="5723" spans="1:6">
      <c r="A5723" t="s">
        <v>1090</v>
      </c>
      <c r="B5723" t="s">
        <v>6805</v>
      </c>
      <c r="C5723">
        <v>2.25</v>
      </c>
      <c r="D5723">
        <v>6.1000000000000004E-3</v>
      </c>
      <c r="E5723">
        <v>4.2799999999999998E-2</v>
      </c>
      <c r="F5723">
        <v>0.18559999999999999</v>
      </c>
    </row>
    <row r="5724" spans="1:6">
      <c r="A5724" t="s">
        <v>1090</v>
      </c>
      <c r="B5724" t="s">
        <v>6806</v>
      </c>
      <c r="C5724">
        <v>2.25</v>
      </c>
      <c r="D5724">
        <v>6.1000000000000004E-3</v>
      </c>
      <c r="E5724">
        <v>4.2799999999999998E-2</v>
      </c>
      <c r="F5724">
        <v>0.18559999999999999</v>
      </c>
    </row>
    <row r="5725" spans="1:6">
      <c r="A5725" t="s">
        <v>1090</v>
      </c>
      <c r="B5725" t="s">
        <v>6807</v>
      </c>
      <c r="C5725">
        <v>2.25</v>
      </c>
      <c r="D5725">
        <v>6.1000000000000004E-3</v>
      </c>
      <c r="E5725">
        <v>4.2799999999999998E-2</v>
      </c>
      <c r="F5725">
        <v>0.18559999999999999</v>
      </c>
    </row>
    <row r="5726" spans="1:6">
      <c r="A5726" t="s">
        <v>1090</v>
      </c>
      <c r="B5726" t="s">
        <v>6808</v>
      </c>
      <c r="C5726">
        <v>2.25</v>
      </c>
      <c r="D5726">
        <v>6.1000000000000004E-3</v>
      </c>
      <c r="E5726">
        <v>4.2799999999999998E-2</v>
      </c>
      <c r="F5726">
        <v>0.18559999999999999</v>
      </c>
    </row>
    <row r="5727" spans="1:6">
      <c r="A5727" t="s">
        <v>1090</v>
      </c>
      <c r="B5727" t="s">
        <v>6809</v>
      </c>
      <c r="C5727">
        <v>2.25</v>
      </c>
      <c r="D5727">
        <v>6.1000000000000004E-3</v>
      </c>
      <c r="E5727">
        <v>4.2799999999999998E-2</v>
      </c>
      <c r="F5727">
        <v>0.18559999999999999</v>
      </c>
    </row>
    <row r="5728" spans="1:6">
      <c r="A5728" t="s">
        <v>1090</v>
      </c>
      <c r="B5728" t="s">
        <v>6810</v>
      </c>
      <c r="C5728">
        <v>2.52</v>
      </c>
      <c r="D5728">
        <v>6.7999999999999996E-3</v>
      </c>
      <c r="E5728">
        <v>4.7899999999999998E-2</v>
      </c>
      <c r="F5728">
        <v>0.20760000000000001</v>
      </c>
    </row>
    <row r="5729" spans="1:6">
      <c r="A5729" t="s">
        <v>1090</v>
      </c>
      <c r="B5729" t="s">
        <v>6811</v>
      </c>
      <c r="C5729">
        <v>2.52</v>
      </c>
      <c r="D5729">
        <v>6.7999999999999996E-3</v>
      </c>
      <c r="E5729">
        <v>4.7899999999999998E-2</v>
      </c>
      <c r="F5729">
        <v>0.20760000000000001</v>
      </c>
    </row>
    <row r="5730" spans="1:6">
      <c r="A5730" t="s">
        <v>1090</v>
      </c>
      <c r="B5730" t="s">
        <v>6812</v>
      </c>
      <c r="C5730">
        <v>2.52</v>
      </c>
      <c r="D5730">
        <v>6.7999999999999996E-3</v>
      </c>
      <c r="E5730">
        <v>4.7899999999999998E-2</v>
      </c>
      <c r="F5730">
        <v>0.20760000000000001</v>
      </c>
    </row>
    <row r="5731" spans="1:6">
      <c r="A5731" t="s">
        <v>1090</v>
      </c>
      <c r="B5731" t="s">
        <v>6813</v>
      </c>
      <c r="C5731">
        <v>2.52</v>
      </c>
      <c r="D5731">
        <v>6.7999999999999996E-3</v>
      </c>
      <c r="E5731">
        <v>4.7899999999999998E-2</v>
      </c>
      <c r="F5731">
        <v>0.20760000000000001</v>
      </c>
    </row>
    <row r="5732" spans="1:6">
      <c r="A5732" t="s">
        <v>1090</v>
      </c>
      <c r="B5732" t="s">
        <v>6814</v>
      </c>
      <c r="C5732">
        <v>2.52</v>
      </c>
      <c r="D5732">
        <v>6.7999999999999996E-3</v>
      </c>
      <c r="E5732">
        <v>4.7899999999999998E-2</v>
      </c>
      <c r="F5732">
        <v>0.20760000000000001</v>
      </c>
    </row>
    <row r="5733" spans="1:6">
      <c r="A5733" t="s">
        <v>1090</v>
      </c>
      <c r="B5733" t="s">
        <v>6815</v>
      </c>
      <c r="C5733">
        <v>2.52</v>
      </c>
      <c r="D5733">
        <v>6.7999999999999996E-3</v>
      </c>
      <c r="E5733">
        <v>4.7899999999999998E-2</v>
      </c>
      <c r="F5733">
        <v>0.20760000000000001</v>
      </c>
    </row>
    <row r="5734" spans="1:6">
      <c r="A5734" t="s">
        <v>1090</v>
      </c>
      <c r="B5734" t="s">
        <v>6816</v>
      </c>
      <c r="C5734">
        <v>2.52</v>
      </c>
      <c r="D5734">
        <v>6.7999999999999996E-3</v>
      </c>
      <c r="E5734">
        <v>4.7899999999999998E-2</v>
      </c>
      <c r="F5734">
        <v>0.20760000000000001</v>
      </c>
    </row>
    <row r="5735" spans="1:6">
      <c r="A5735" t="s">
        <v>1090</v>
      </c>
      <c r="B5735" t="s">
        <v>6817</v>
      </c>
      <c r="C5735">
        <v>2.52</v>
      </c>
      <c r="D5735">
        <v>6.7999999999999996E-3</v>
      </c>
      <c r="E5735">
        <v>4.7899999999999998E-2</v>
      </c>
      <c r="F5735">
        <v>0.20760000000000001</v>
      </c>
    </row>
    <row r="5736" spans="1:6">
      <c r="A5736" t="s">
        <v>1090</v>
      </c>
      <c r="B5736" t="s">
        <v>6818</v>
      </c>
      <c r="C5736">
        <v>2.52</v>
      </c>
      <c r="D5736">
        <v>6.7999999999999996E-3</v>
      </c>
      <c r="E5736">
        <v>4.7899999999999998E-2</v>
      </c>
      <c r="F5736">
        <v>0.20760000000000001</v>
      </c>
    </row>
    <row r="5737" spans="1:6">
      <c r="A5737" t="s">
        <v>1090</v>
      </c>
      <c r="B5737" t="s">
        <v>6819</v>
      </c>
      <c r="C5737">
        <v>2.52</v>
      </c>
      <c r="D5737">
        <v>6.7999999999999996E-3</v>
      </c>
      <c r="E5737">
        <v>4.7899999999999998E-2</v>
      </c>
      <c r="F5737">
        <v>0.20760000000000001</v>
      </c>
    </row>
    <row r="5738" spans="1:6">
      <c r="A5738" t="s">
        <v>1090</v>
      </c>
      <c r="B5738" t="s">
        <v>6820</v>
      </c>
      <c r="C5738">
        <v>2.52</v>
      </c>
      <c r="D5738">
        <v>6.7999999999999996E-3</v>
      </c>
      <c r="E5738">
        <v>4.7899999999999998E-2</v>
      </c>
      <c r="F5738">
        <v>0.20760000000000001</v>
      </c>
    </row>
    <row r="5739" spans="1:6">
      <c r="A5739" t="s">
        <v>1090</v>
      </c>
      <c r="B5739" t="s">
        <v>6821</v>
      </c>
      <c r="C5739">
        <v>2.52</v>
      </c>
      <c r="D5739">
        <v>6.7999999999999996E-3</v>
      </c>
      <c r="E5739">
        <v>4.7899999999999998E-2</v>
      </c>
      <c r="F5739">
        <v>0.20760000000000001</v>
      </c>
    </row>
    <row r="5740" spans="1:6">
      <c r="A5740" t="s">
        <v>1090</v>
      </c>
      <c r="B5740" t="s">
        <v>223</v>
      </c>
      <c r="C5740">
        <v>2.52</v>
      </c>
      <c r="D5740">
        <v>6.7999999999999996E-3</v>
      </c>
      <c r="E5740">
        <v>4.7899999999999998E-2</v>
      </c>
      <c r="F5740">
        <v>0.20760000000000001</v>
      </c>
    </row>
    <row r="5741" spans="1:6">
      <c r="A5741" t="s">
        <v>1090</v>
      </c>
      <c r="B5741" t="s">
        <v>6822</v>
      </c>
      <c r="C5741">
        <v>2.52</v>
      </c>
      <c r="D5741">
        <v>6.7999999999999996E-3</v>
      </c>
      <c r="E5741">
        <v>4.7899999999999998E-2</v>
      </c>
      <c r="F5741">
        <v>0.20760000000000001</v>
      </c>
    </row>
    <row r="5742" spans="1:6">
      <c r="A5742" t="s">
        <v>1090</v>
      </c>
      <c r="B5742" t="s">
        <v>6823</v>
      </c>
      <c r="C5742">
        <v>2.52</v>
      </c>
      <c r="D5742">
        <v>6.7999999999999996E-3</v>
      </c>
      <c r="E5742">
        <v>4.7899999999999998E-2</v>
      </c>
      <c r="F5742">
        <v>0.20760000000000001</v>
      </c>
    </row>
    <row r="5743" spans="1:6">
      <c r="A5743" t="s">
        <v>1090</v>
      </c>
      <c r="B5743" t="s">
        <v>6824</v>
      </c>
      <c r="C5743">
        <v>2.52</v>
      </c>
      <c r="D5743">
        <v>6.7999999999999996E-3</v>
      </c>
      <c r="E5743">
        <v>4.7899999999999998E-2</v>
      </c>
      <c r="F5743">
        <v>0.20760000000000001</v>
      </c>
    </row>
    <row r="5744" spans="1:6">
      <c r="A5744" t="s">
        <v>1090</v>
      </c>
      <c r="B5744" t="s">
        <v>6825</v>
      </c>
      <c r="C5744">
        <v>2.52</v>
      </c>
      <c r="D5744">
        <v>6.7999999999999996E-3</v>
      </c>
      <c r="E5744">
        <v>4.7899999999999998E-2</v>
      </c>
      <c r="F5744">
        <v>0.20760000000000001</v>
      </c>
    </row>
    <row r="5745" spans="1:6">
      <c r="A5745" t="s">
        <v>1090</v>
      </c>
      <c r="B5745" t="s">
        <v>6826</v>
      </c>
      <c r="C5745">
        <v>2.52</v>
      </c>
      <c r="D5745">
        <v>6.7999999999999996E-3</v>
      </c>
      <c r="E5745">
        <v>4.7899999999999998E-2</v>
      </c>
      <c r="F5745">
        <v>0.20760000000000001</v>
      </c>
    </row>
    <row r="5746" spans="1:6">
      <c r="A5746" t="s">
        <v>1090</v>
      </c>
      <c r="B5746" t="s">
        <v>6827</v>
      </c>
      <c r="C5746">
        <v>2.52</v>
      </c>
      <c r="D5746">
        <v>6.7999999999999996E-3</v>
      </c>
      <c r="E5746">
        <v>4.7899999999999998E-2</v>
      </c>
      <c r="F5746">
        <v>0.20760000000000001</v>
      </c>
    </row>
    <row r="5747" spans="1:6">
      <c r="A5747" t="s">
        <v>1090</v>
      </c>
      <c r="B5747" t="s">
        <v>6828</v>
      </c>
      <c r="C5747">
        <v>2.52</v>
      </c>
      <c r="D5747">
        <v>6.7999999999999996E-3</v>
      </c>
      <c r="E5747">
        <v>4.7899999999999998E-2</v>
      </c>
      <c r="F5747">
        <v>0.20760000000000001</v>
      </c>
    </row>
    <row r="5748" spans="1:6">
      <c r="A5748" t="s">
        <v>1090</v>
      </c>
      <c r="B5748" t="s">
        <v>6829</v>
      </c>
      <c r="C5748">
        <v>2.52</v>
      </c>
      <c r="D5748">
        <v>6.7999999999999996E-3</v>
      </c>
      <c r="E5748">
        <v>4.7899999999999998E-2</v>
      </c>
      <c r="F5748">
        <v>0.20760000000000001</v>
      </c>
    </row>
    <row r="5749" spans="1:6">
      <c r="A5749" t="s">
        <v>1090</v>
      </c>
      <c r="B5749" t="s">
        <v>6830</v>
      </c>
      <c r="C5749">
        <v>2.52</v>
      </c>
      <c r="D5749">
        <v>6.7999999999999996E-3</v>
      </c>
      <c r="E5749">
        <v>4.7899999999999998E-2</v>
      </c>
      <c r="F5749">
        <v>0.20760000000000001</v>
      </c>
    </row>
    <row r="5750" spans="1:6">
      <c r="A5750" t="s">
        <v>1090</v>
      </c>
      <c r="B5750" t="s">
        <v>6831</v>
      </c>
      <c r="C5750">
        <v>2.52</v>
      </c>
      <c r="D5750">
        <v>6.7999999999999996E-3</v>
      </c>
      <c r="E5750">
        <v>4.7899999999999998E-2</v>
      </c>
      <c r="F5750">
        <v>0.20760000000000001</v>
      </c>
    </row>
    <row r="5751" spans="1:6">
      <c r="A5751" t="s">
        <v>1090</v>
      </c>
      <c r="B5751" t="s">
        <v>6832</v>
      </c>
      <c r="C5751">
        <v>2.52</v>
      </c>
      <c r="D5751">
        <v>6.7999999999999996E-3</v>
      </c>
      <c r="E5751">
        <v>4.7899999999999998E-2</v>
      </c>
      <c r="F5751">
        <v>0.20760000000000001</v>
      </c>
    </row>
    <row r="5752" spans="1:6">
      <c r="A5752" t="s">
        <v>1090</v>
      </c>
      <c r="B5752" t="s">
        <v>6833</v>
      </c>
      <c r="C5752">
        <v>2.52</v>
      </c>
      <c r="D5752">
        <v>6.7999999999999996E-3</v>
      </c>
      <c r="E5752">
        <v>4.7899999999999998E-2</v>
      </c>
      <c r="F5752">
        <v>0.20760000000000001</v>
      </c>
    </row>
    <row r="5753" spans="1:6">
      <c r="A5753" t="s">
        <v>1090</v>
      </c>
      <c r="B5753" t="s">
        <v>6834</v>
      </c>
      <c r="C5753">
        <v>2.52</v>
      </c>
      <c r="D5753">
        <v>6.7999999999999996E-3</v>
      </c>
      <c r="E5753">
        <v>4.7899999999999998E-2</v>
      </c>
      <c r="F5753">
        <v>0.20760000000000001</v>
      </c>
    </row>
    <row r="5754" spans="1:6">
      <c r="A5754" t="s">
        <v>1090</v>
      </c>
      <c r="B5754" t="s">
        <v>6835</v>
      </c>
      <c r="C5754">
        <v>2.52</v>
      </c>
      <c r="D5754">
        <v>6.7999999999999996E-3</v>
      </c>
      <c r="E5754">
        <v>4.7899999999999998E-2</v>
      </c>
      <c r="F5754">
        <v>0.20760000000000001</v>
      </c>
    </row>
    <row r="5755" spans="1:6">
      <c r="A5755" t="s">
        <v>1090</v>
      </c>
      <c r="B5755" t="s">
        <v>6836</v>
      </c>
      <c r="C5755">
        <v>2.52</v>
      </c>
      <c r="D5755">
        <v>6.7999999999999996E-3</v>
      </c>
      <c r="E5755">
        <v>4.7899999999999998E-2</v>
      </c>
      <c r="F5755">
        <v>0.20760000000000001</v>
      </c>
    </row>
    <row r="5756" spans="1:6">
      <c r="A5756" t="s">
        <v>1090</v>
      </c>
      <c r="B5756" t="s">
        <v>6837</v>
      </c>
      <c r="C5756">
        <v>2.52</v>
      </c>
      <c r="D5756">
        <v>6.7999999999999996E-3</v>
      </c>
      <c r="E5756">
        <v>4.7899999999999998E-2</v>
      </c>
      <c r="F5756">
        <v>0.20760000000000001</v>
      </c>
    </row>
    <row r="5757" spans="1:6">
      <c r="A5757" t="s">
        <v>1090</v>
      </c>
      <c r="B5757" t="s">
        <v>6838</v>
      </c>
      <c r="C5757">
        <v>2.52</v>
      </c>
      <c r="D5757">
        <v>6.7999999999999996E-3</v>
      </c>
      <c r="E5757">
        <v>4.7899999999999998E-2</v>
      </c>
      <c r="F5757">
        <v>0.20760000000000001</v>
      </c>
    </row>
    <row r="5758" spans="1:6">
      <c r="A5758" t="s">
        <v>1090</v>
      </c>
      <c r="B5758" t="s">
        <v>6839</v>
      </c>
      <c r="C5758">
        <v>2.52</v>
      </c>
      <c r="D5758">
        <v>6.7999999999999996E-3</v>
      </c>
      <c r="E5758">
        <v>4.7899999999999998E-2</v>
      </c>
      <c r="F5758">
        <v>0.20760000000000001</v>
      </c>
    </row>
    <row r="5759" spans="1:6">
      <c r="A5759" t="s">
        <v>1090</v>
      </c>
      <c r="B5759" t="s">
        <v>6840</v>
      </c>
      <c r="C5759">
        <v>2.52</v>
      </c>
      <c r="D5759">
        <v>6.7999999999999996E-3</v>
      </c>
      <c r="E5759">
        <v>4.7899999999999998E-2</v>
      </c>
      <c r="F5759">
        <v>0.20760000000000001</v>
      </c>
    </row>
    <row r="5760" spans="1:6">
      <c r="A5760" t="s">
        <v>1090</v>
      </c>
      <c r="B5760" t="s">
        <v>6841</v>
      </c>
      <c r="C5760">
        <v>2.52</v>
      </c>
      <c r="D5760">
        <v>6.7999999999999996E-3</v>
      </c>
      <c r="E5760">
        <v>4.7899999999999998E-2</v>
      </c>
      <c r="F5760">
        <v>0.20760000000000001</v>
      </c>
    </row>
    <row r="5761" spans="1:6">
      <c r="A5761" t="s">
        <v>1090</v>
      </c>
      <c r="B5761" t="s">
        <v>6842</v>
      </c>
      <c r="C5761">
        <v>2.52</v>
      </c>
      <c r="D5761">
        <v>6.7999999999999996E-3</v>
      </c>
      <c r="E5761">
        <v>4.7899999999999998E-2</v>
      </c>
      <c r="F5761">
        <v>0.20760000000000001</v>
      </c>
    </row>
    <row r="5762" spans="1:6">
      <c r="A5762" t="s">
        <v>1090</v>
      </c>
      <c r="B5762" t="s">
        <v>6843</v>
      </c>
      <c r="C5762">
        <v>2.52</v>
      </c>
      <c r="D5762">
        <v>6.7999999999999996E-3</v>
      </c>
      <c r="E5762">
        <v>4.7899999999999998E-2</v>
      </c>
      <c r="F5762">
        <v>0.20760000000000001</v>
      </c>
    </row>
    <row r="5763" spans="1:6">
      <c r="A5763" t="s">
        <v>1090</v>
      </c>
      <c r="B5763" t="s">
        <v>6844</v>
      </c>
      <c r="C5763">
        <v>2.52</v>
      </c>
      <c r="D5763">
        <v>6.7999999999999996E-3</v>
      </c>
      <c r="E5763">
        <v>4.7899999999999998E-2</v>
      </c>
      <c r="F5763">
        <v>0.20760000000000001</v>
      </c>
    </row>
    <row r="5764" spans="1:6">
      <c r="A5764" t="s">
        <v>1090</v>
      </c>
      <c r="B5764" t="s">
        <v>6845</v>
      </c>
      <c r="C5764">
        <v>2.52</v>
      </c>
      <c r="D5764">
        <v>6.7999999999999996E-3</v>
      </c>
      <c r="E5764">
        <v>4.7899999999999998E-2</v>
      </c>
      <c r="F5764">
        <v>0.20760000000000001</v>
      </c>
    </row>
    <row r="5765" spans="1:6">
      <c r="A5765" t="s">
        <v>1090</v>
      </c>
      <c r="B5765" t="s">
        <v>6846</v>
      </c>
      <c r="C5765">
        <v>2.52</v>
      </c>
      <c r="D5765">
        <v>6.7999999999999996E-3</v>
      </c>
      <c r="E5765">
        <v>4.7899999999999998E-2</v>
      </c>
      <c r="F5765">
        <v>0.20760000000000001</v>
      </c>
    </row>
    <row r="5766" spans="1:6">
      <c r="A5766" t="s">
        <v>1090</v>
      </c>
      <c r="B5766" t="s">
        <v>6847</v>
      </c>
      <c r="C5766">
        <v>2.52</v>
      </c>
      <c r="D5766">
        <v>6.7999999999999996E-3</v>
      </c>
      <c r="E5766">
        <v>4.7899999999999998E-2</v>
      </c>
      <c r="F5766">
        <v>0.20760000000000001</v>
      </c>
    </row>
    <row r="5767" spans="1:6">
      <c r="A5767" t="s">
        <v>1090</v>
      </c>
      <c r="B5767" t="s">
        <v>6848</v>
      </c>
      <c r="C5767">
        <v>2.52</v>
      </c>
      <c r="D5767">
        <v>6.7999999999999996E-3</v>
      </c>
      <c r="E5767">
        <v>4.7899999999999998E-2</v>
      </c>
      <c r="F5767">
        <v>0.20760000000000001</v>
      </c>
    </row>
    <row r="5768" spans="1:6">
      <c r="A5768" t="s">
        <v>1090</v>
      </c>
      <c r="B5768" t="s">
        <v>6849</v>
      </c>
      <c r="C5768">
        <v>2.52</v>
      </c>
      <c r="D5768">
        <v>6.7999999999999996E-3</v>
      </c>
      <c r="E5768">
        <v>4.7899999999999998E-2</v>
      </c>
      <c r="F5768">
        <v>0.20760000000000001</v>
      </c>
    </row>
    <row r="5769" spans="1:6">
      <c r="A5769" t="s">
        <v>1090</v>
      </c>
      <c r="B5769" t="s">
        <v>6850</v>
      </c>
      <c r="C5769">
        <v>2.52</v>
      </c>
      <c r="D5769">
        <v>6.7999999999999996E-3</v>
      </c>
      <c r="E5769">
        <v>4.7899999999999998E-2</v>
      </c>
      <c r="F5769">
        <v>0.20760000000000001</v>
      </c>
    </row>
    <row r="5770" spans="1:6">
      <c r="A5770" t="s">
        <v>1090</v>
      </c>
      <c r="B5770" t="s">
        <v>6851</v>
      </c>
      <c r="C5770">
        <v>2.52</v>
      </c>
      <c r="D5770">
        <v>6.7999999999999996E-3</v>
      </c>
      <c r="E5770">
        <v>4.7899999999999998E-2</v>
      </c>
      <c r="F5770">
        <v>0.20760000000000001</v>
      </c>
    </row>
    <row r="5771" spans="1:6">
      <c r="A5771" t="s">
        <v>1090</v>
      </c>
      <c r="B5771" t="s">
        <v>6852</v>
      </c>
      <c r="C5771">
        <v>2.52</v>
      </c>
      <c r="D5771">
        <v>6.7999999999999996E-3</v>
      </c>
      <c r="E5771">
        <v>4.7899999999999998E-2</v>
      </c>
      <c r="F5771">
        <v>0.20760000000000001</v>
      </c>
    </row>
    <row r="5772" spans="1:6">
      <c r="A5772" t="s">
        <v>1090</v>
      </c>
      <c r="B5772" t="s">
        <v>6853</v>
      </c>
      <c r="C5772">
        <v>2.52</v>
      </c>
      <c r="D5772">
        <v>6.7999999999999996E-3</v>
      </c>
      <c r="E5772">
        <v>4.7899999999999998E-2</v>
      </c>
      <c r="F5772">
        <v>0.20760000000000001</v>
      </c>
    </row>
    <row r="5773" spans="1:6">
      <c r="A5773" t="s">
        <v>1090</v>
      </c>
      <c r="B5773" t="s">
        <v>6854</v>
      </c>
      <c r="C5773">
        <v>2.52</v>
      </c>
      <c r="D5773">
        <v>6.7999999999999996E-3</v>
      </c>
      <c r="E5773">
        <v>4.7899999999999998E-2</v>
      </c>
      <c r="F5773">
        <v>0.20760000000000001</v>
      </c>
    </row>
    <row r="5774" spans="1:6">
      <c r="A5774" t="s">
        <v>1090</v>
      </c>
      <c r="B5774" t="s">
        <v>6855</v>
      </c>
      <c r="C5774">
        <v>2.52</v>
      </c>
      <c r="D5774">
        <v>6.7999999999999996E-3</v>
      </c>
      <c r="E5774">
        <v>4.7899999999999998E-2</v>
      </c>
      <c r="F5774">
        <v>0.20760000000000001</v>
      </c>
    </row>
    <row r="5775" spans="1:6">
      <c r="A5775" t="s">
        <v>1090</v>
      </c>
      <c r="B5775" t="s">
        <v>6856</v>
      </c>
      <c r="C5775">
        <v>2.52</v>
      </c>
      <c r="D5775">
        <v>6.7999999999999996E-3</v>
      </c>
      <c r="E5775">
        <v>4.7899999999999998E-2</v>
      </c>
      <c r="F5775">
        <v>0.20760000000000001</v>
      </c>
    </row>
    <row r="5776" spans="1:6">
      <c r="A5776" t="s">
        <v>1090</v>
      </c>
      <c r="B5776" t="s">
        <v>6857</v>
      </c>
      <c r="C5776">
        <v>2.52</v>
      </c>
      <c r="D5776">
        <v>6.7999999999999996E-3</v>
      </c>
      <c r="E5776">
        <v>4.7899999999999998E-2</v>
      </c>
      <c r="F5776">
        <v>0.20760000000000001</v>
      </c>
    </row>
    <row r="5777" spans="1:6">
      <c r="A5777" t="s">
        <v>1090</v>
      </c>
      <c r="B5777" t="s">
        <v>6858</v>
      </c>
      <c r="C5777">
        <v>2.52</v>
      </c>
      <c r="D5777">
        <v>6.7999999999999996E-3</v>
      </c>
      <c r="E5777">
        <v>4.7899999999999998E-2</v>
      </c>
      <c r="F5777">
        <v>0.20760000000000001</v>
      </c>
    </row>
    <row r="5778" spans="1:6">
      <c r="A5778" t="s">
        <v>1090</v>
      </c>
      <c r="B5778" t="s">
        <v>6859</v>
      </c>
      <c r="C5778">
        <v>2.52</v>
      </c>
      <c r="D5778">
        <v>6.7999999999999996E-3</v>
      </c>
      <c r="E5778">
        <v>4.7899999999999998E-2</v>
      </c>
      <c r="F5778">
        <v>0.20760000000000001</v>
      </c>
    </row>
    <row r="5779" spans="1:6">
      <c r="A5779" t="s">
        <v>1090</v>
      </c>
      <c r="B5779" t="s">
        <v>6860</v>
      </c>
      <c r="C5779">
        <v>2.52</v>
      </c>
      <c r="D5779">
        <v>6.7999999999999996E-3</v>
      </c>
      <c r="E5779">
        <v>4.7899999999999998E-2</v>
      </c>
      <c r="F5779">
        <v>0.20760000000000001</v>
      </c>
    </row>
    <row r="5780" spans="1:6">
      <c r="A5780" t="s">
        <v>1090</v>
      </c>
      <c r="B5780" t="s">
        <v>6861</v>
      </c>
      <c r="C5780">
        <v>2.52</v>
      </c>
      <c r="D5780">
        <v>6.7999999999999996E-3</v>
      </c>
      <c r="E5780">
        <v>4.7899999999999998E-2</v>
      </c>
      <c r="F5780">
        <v>0.20760000000000001</v>
      </c>
    </row>
    <row r="5781" spans="1:6">
      <c r="A5781" t="s">
        <v>1090</v>
      </c>
      <c r="B5781" t="s">
        <v>6862</v>
      </c>
      <c r="C5781">
        <v>2.52</v>
      </c>
      <c r="D5781">
        <v>6.7999999999999996E-3</v>
      </c>
      <c r="E5781">
        <v>4.7899999999999998E-2</v>
      </c>
      <c r="F5781">
        <v>0.20760000000000001</v>
      </c>
    </row>
    <row r="5782" spans="1:6">
      <c r="A5782" t="s">
        <v>1090</v>
      </c>
      <c r="B5782" t="s">
        <v>6863</v>
      </c>
      <c r="C5782">
        <v>2.52</v>
      </c>
      <c r="D5782">
        <v>6.7999999999999996E-3</v>
      </c>
      <c r="E5782">
        <v>4.7899999999999998E-2</v>
      </c>
      <c r="F5782">
        <v>0.20760000000000001</v>
      </c>
    </row>
    <row r="5783" spans="1:6">
      <c r="A5783" t="s">
        <v>1090</v>
      </c>
      <c r="B5783" t="s">
        <v>6864</v>
      </c>
      <c r="C5783">
        <v>2.52</v>
      </c>
      <c r="D5783">
        <v>6.7999999999999996E-3</v>
      </c>
      <c r="E5783">
        <v>4.7899999999999998E-2</v>
      </c>
      <c r="F5783">
        <v>0.20760000000000001</v>
      </c>
    </row>
    <row r="5784" spans="1:6">
      <c r="A5784" t="s">
        <v>1090</v>
      </c>
      <c r="B5784" t="s">
        <v>6865</v>
      </c>
      <c r="C5784">
        <v>2.52</v>
      </c>
      <c r="D5784">
        <v>6.7999999999999996E-3</v>
      </c>
      <c r="E5784">
        <v>4.7899999999999998E-2</v>
      </c>
      <c r="F5784">
        <v>0.20760000000000001</v>
      </c>
    </row>
    <row r="5785" spans="1:6">
      <c r="A5785" t="s">
        <v>1090</v>
      </c>
      <c r="B5785" t="s">
        <v>6866</v>
      </c>
      <c r="C5785">
        <v>2.52</v>
      </c>
      <c r="D5785">
        <v>6.7999999999999996E-3</v>
      </c>
      <c r="E5785">
        <v>4.7899999999999998E-2</v>
      </c>
      <c r="F5785">
        <v>0.20760000000000001</v>
      </c>
    </row>
    <row r="5786" spans="1:6">
      <c r="A5786" t="s">
        <v>1090</v>
      </c>
      <c r="B5786" t="s">
        <v>6867</v>
      </c>
      <c r="C5786">
        <v>2.52</v>
      </c>
      <c r="D5786">
        <v>6.7999999999999996E-3</v>
      </c>
      <c r="E5786">
        <v>4.7899999999999998E-2</v>
      </c>
      <c r="F5786">
        <v>0.20760000000000001</v>
      </c>
    </row>
    <row r="5787" spans="1:6">
      <c r="A5787" t="s">
        <v>1090</v>
      </c>
      <c r="B5787" t="s">
        <v>6868</v>
      </c>
      <c r="C5787">
        <v>2.52</v>
      </c>
      <c r="D5787">
        <v>6.7999999999999996E-3</v>
      </c>
      <c r="E5787">
        <v>4.7899999999999998E-2</v>
      </c>
      <c r="F5787">
        <v>0.20760000000000001</v>
      </c>
    </row>
    <row r="5788" spans="1:6">
      <c r="A5788" t="s">
        <v>1090</v>
      </c>
      <c r="B5788" t="s">
        <v>6869</v>
      </c>
      <c r="C5788">
        <v>2.52</v>
      </c>
      <c r="D5788">
        <v>6.7999999999999996E-3</v>
      </c>
      <c r="E5788">
        <v>4.7899999999999998E-2</v>
      </c>
      <c r="F5788">
        <v>0.20760000000000001</v>
      </c>
    </row>
    <row r="5789" spans="1:6">
      <c r="A5789" t="s">
        <v>1090</v>
      </c>
      <c r="B5789" t="s">
        <v>6870</v>
      </c>
      <c r="C5789">
        <v>2.52</v>
      </c>
      <c r="D5789">
        <v>6.7999999999999996E-3</v>
      </c>
      <c r="E5789">
        <v>4.7899999999999998E-2</v>
      </c>
      <c r="F5789">
        <v>0.20760000000000001</v>
      </c>
    </row>
    <row r="5790" spans="1:6">
      <c r="A5790" t="s">
        <v>1090</v>
      </c>
      <c r="B5790" t="s">
        <v>6871</v>
      </c>
      <c r="C5790">
        <v>2.52</v>
      </c>
      <c r="D5790">
        <v>6.7999999999999996E-3</v>
      </c>
      <c r="E5790">
        <v>4.7899999999999998E-2</v>
      </c>
      <c r="F5790">
        <v>0.20760000000000001</v>
      </c>
    </row>
    <row r="5791" spans="1:6">
      <c r="A5791" t="s">
        <v>1090</v>
      </c>
      <c r="B5791" t="s">
        <v>6872</v>
      </c>
      <c r="C5791">
        <v>2.52</v>
      </c>
      <c r="D5791">
        <v>6.7999999999999996E-3</v>
      </c>
      <c r="E5791">
        <v>4.7899999999999998E-2</v>
      </c>
      <c r="F5791">
        <v>0.20760000000000001</v>
      </c>
    </row>
    <row r="5792" spans="1:6">
      <c r="A5792" t="s">
        <v>1090</v>
      </c>
      <c r="B5792" t="s">
        <v>6873</v>
      </c>
      <c r="C5792">
        <v>2.52</v>
      </c>
      <c r="D5792">
        <v>6.7999999999999996E-3</v>
      </c>
      <c r="E5792">
        <v>4.7899999999999998E-2</v>
      </c>
      <c r="F5792">
        <v>0.20760000000000001</v>
      </c>
    </row>
    <row r="5793" spans="1:6">
      <c r="A5793" t="s">
        <v>1090</v>
      </c>
      <c r="B5793" t="s">
        <v>6874</v>
      </c>
      <c r="C5793">
        <v>2.52</v>
      </c>
      <c r="D5793">
        <v>6.7999999999999996E-3</v>
      </c>
      <c r="E5793">
        <v>4.7899999999999998E-2</v>
      </c>
      <c r="F5793">
        <v>0.20760000000000001</v>
      </c>
    </row>
    <row r="5794" spans="1:6">
      <c r="A5794" t="s">
        <v>1090</v>
      </c>
      <c r="B5794" t="s">
        <v>6875</v>
      </c>
      <c r="C5794">
        <v>2.52</v>
      </c>
      <c r="D5794">
        <v>6.7999999999999996E-3</v>
      </c>
      <c r="E5794">
        <v>4.7899999999999998E-2</v>
      </c>
      <c r="F5794">
        <v>0.20760000000000001</v>
      </c>
    </row>
    <row r="5795" spans="1:6">
      <c r="A5795" t="s">
        <v>1090</v>
      </c>
      <c r="B5795" t="s">
        <v>6876</v>
      </c>
      <c r="C5795">
        <v>2.52</v>
      </c>
      <c r="D5795">
        <v>6.7999999999999996E-3</v>
      </c>
      <c r="E5795">
        <v>4.7899999999999998E-2</v>
      </c>
      <c r="F5795">
        <v>0.20760000000000001</v>
      </c>
    </row>
    <row r="5796" spans="1:6">
      <c r="A5796" t="s">
        <v>1090</v>
      </c>
      <c r="B5796" t="s">
        <v>6877</v>
      </c>
      <c r="C5796">
        <v>2.52</v>
      </c>
      <c r="D5796">
        <v>6.7999999999999996E-3</v>
      </c>
      <c r="E5796">
        <v>4.7899999999999998E-2</v>
      </c>
      <c r="F5796">
        <v>0.20760000000000001</v>
      </c>
    </row>
    <row r="5797" spans="1:6">
      <c r="A5797" t="s">
        <v>1090</v>
      </c>
      <c r="B5797" t="s">
        <v>6878</v>
      </c>
      <c r="C5797">
        <v>2.52</v>
      </c>
      <c r="D5797">
        <v>6.7999999999999996E-3</v>
      </c>
      <c r="E5797">
        <v>4.7899999999999998E-2</v>
      </c>
      <c r="F5797">
        <v>0.20760000000000001</v>
      </c>
    </row>
    <row r="5798" spans="1:6">
      <c r="A5798" t="s">
        <v>1090</v>
      </c>
      <c r="B5798" t="s">
        <v>6879</v>
      </c>
      <c r="C5798">
        <v>2.52</v>
      </c>
      <c r="D5798">
        <v>6.7999999999999996E-3</v>
      </c>
      <c r="E5798">
        <v>4.7899999999999998E-2</v>
      </c>
      <c r="F5798">
        <v>0.20760000000000001</v>
      </c>
    </row>
    <row r="5799" spans="1:6">
      <c r="A5799" t="s">
        <v>1090</v>
      </c>
      <c r="B5799" t="s">
        <v>6880</v>
      </c>
      <c r="C5799">
        <v>2.52</v>
      </c>
      <c r="D5799">
        <v>6.7999999999999996E-3</v>
      </c>
      <c r="E5799">
        <v>4.7899999999999998E-2</v>
      </c>
      <c r="F5799">
        <v>0.20760000000000001</v>
      </c>
    </row>
    <row r="5800" spans="1:6">
      <c r="A5800" t="s">
        <v>1090</v>
      </c>
      <c r="B5800" t="s">
        <v>6881</v>
      </c>
      <c r="C5800">
        <v>2.52</v>
      </c>
      <c r="D5800">
        <v>6.7999999999999996E-3</v>
      </c>
      <c r="E5800">
        <v>4.7899999999999998E-2</v>
      </c>
      <c r="F5800">
        <v>0.20760000000000001</v>
      </c>
    </row>
    <row r="5801" spans="1:6">
      <c r="A5801" t="s">
        <v>1090</v>
      </c>
      <c r="B5801" t="s">
        <v>6882</v>
      </c>
      <c r="C5801">
        <v>2.52</v>
      </c>
      <c r="D5801">
        <v>6.7999999999999996E-3</v>
      </c>
      <c r="E5801">
        <v>4.7899999999999998E-2</v>
      </c>
      <c r="F5801">
        <v>0.20760000000000001</v>
      </c>
    </row>
    <row r="5802" spans="1:6">
      <c r="A5802" t="s">
        <v>1090</v>
      </c>
      <c r="B5802" t="s">
        <v>6883</v>
      </c>
      <c r="C5802">
        <v>2.52</v>
      </c>
      <c r="D5802">
        <v>6.7999999999999996E-3</v>
      </c>
      <c r="E5802">
        <v>4.7899999999999998E-2</v>
      </c>
      <c r="F5802">
        <v>0.20760000000000001</v>
      </c>
    </row>
    <row r="5803" spans="1:6">
      <c r="A5803" t="s">
        <v>1090</v>
      </c>
      <c r="B5803" t="s">
        <v>6884</v>
      </c>
      <c r="C5803">
        <v>2.52</v>
      </c>
      <c r="D5803">
        <v>6.7999999999999996E-3</v>
      </c>
      <c r="E5803">
        <v>4.7899999999999998E-2</v>
      </c>
      <c r="F5803">
        <v>0.20760000000000001</v>
      </c>
    </row>
    <row r="5804" spans="1:6">
      <c r="A5804" t="s">
        <v>1090</v>
      </c>
      <c r="B5804" t="s">
        <v>6885</v>
      </c>
      <c r="C5804">
        <v>2.52</v>
      </c>
      <c r="D5804">
        <v>6.7999999999999996E-3</v>
      </c>
      <c r="E5804">
        <v>4.7899999999999998E-2</v>
      </c>
      <c r="F5804">
        <v>0.20760000000000001</v>
      </c>
    </row>
    <row r="5805" spans="1:6">
      <c r="A5805" t="s">
        <v>1090</v>
      </c>
      <c r="B5805" t="s">
        <v>6886</v>
      </c>
      <c r="C5805">
        <v>2.52</v>
      </c>
      <c r="D5805">
        <v>6.7999999999999996E-3</v>
      </c>
      <c r="E5805">
        <v>4.7899999999999998E-2</v>
      </c>
      <c r="F5805">
        <v>0.20760000000000001</v>
      </c>
    </row>
    <row r="5806" spans="1:6">
      <c r="A5806" t="s">
        <v>1090</v>
      </c>
      <c r="B5806" t="s">
        <v>6887</v>
      </c>
      <c r="C5806">
        <v>2.52</v>
      </c>
      <c r="D5806">
        <v>6.7999999999999996E-3</v>
      </c>
      <c r="E5806">
        <v>4.7899999999999998E-2</v>
      </c>
      <c r="F5806">
        <v>0.20760000000000001</v>
      </c>
    </row>
    <row r="5807" spans="1:6">
      <c r="A5807" t="s">
        <v>1090</v>
      </c>
      <c r="B5807" t="s">
        <v>6888</v>
      </c>
      <c r="C5807">
        <v>2.52</v>
      </c>
      <c r="D5807">
        <v>6.7999999999999996E-3</v>
      </c>
      <c r="E5807">
        <v>4.7899999999999998E-2</v>
      </c>
      <c r="F5807">
        <v>0.20760000000000001</v>
      </c>
    </row>
    <row r="5808" spans="1:6">
      <c r="A5808" t="s">
        <v>1090</v>
      </c>
      <c r="B5808" t="s">
        <v>6889</v>
      </c>
      <c r="C5808">
        <v>2.52</v>
      </c>
      <c r="D5808">
        <v>6.7999999999999996E-3</v>
      </c>
      <c r="E5808">
        <v>4.7899999999999998E-2</v>
      </c>
      <c r="F5808">
        <v>0.20760000000000001</v>
      </c>
    </row>
    <row r="5809" spans="1:6">
      <c r="A5809" t="s">
        <v>1090</v>
      </c>
      <c r="B5809" t="s">
        <v>6890</v>
      </c>
      <c r="C5809">
        <v>2.52</v>
      </c>
      <c r="D5809">
        <v>6.7999999999999996E-3</v>
      </c>
      <c r="E5809">
        <v>4.7899999999999998E-2</v>
      </c>
      <c r="F5809">
        <v>0.20760000000000001</v>
      </c>
    </row>
    <row r="5810" spans="1:6">
      <c r="A5810" t="s">
        <v>1090</v>
      </c>
      <c r="B5810" t="s">
        <v>6891</v>
      </c>
      <c r="C5810">
        <v>2.52</v>
      </c>
      <c r="D5810">
        <v>6.7999999999999996E-3</v>
      </c>
      <c r="E5810">
        <v>4.7899999999999998E-2</v>
      </c>
      <c r="F5810">
        <v>0.20760000000000001</v>
      </c>
    </row>
    <row r="5811" spans="1:6">
      <c r="A5811" t="s">
        <v>1090</v>
      </c>
      <c r="B5811" t="s">
        <v>6892</v>
      </c>
      <c r="C5811">
        <v>2.52</v>
      </c>
      <c r="D5811">
        <v>6.7999999999999996E-3</v>
      </c>
      <c r="E5811">
        <v>4.7899999999999998E-2</v>
      </c>
      <c r="F5811">
        <v>0.20760000000000001</v>
      </c>
    </row>
    <row r="5812" spans="1:6">
      <c r="A5812" t="s">
        <v>1090</v>
      </c>
      <c r="B5812" t="s">
        <v>6893</v>
      </c>
      <c r="C5812">
        <v>2.52</v>
      </c>
      <c r="D5812">
        <v>6.7999999999999996E-3</v>
      </c>
      <c r="E5812">
        <v>4.7899999999999998E-2</v>
      </c>
      <c r="F5812">
        <v>0.20760000000000001</v>
      </c>
    </row>
    <row r="5813" spans="1:6">
      <c r="A5813" t="s">
        <v>1090</v>
      </c>
      <c r="B5813" t="s">
        <v>6894</v>
      </c>
      <c r="C5813">
        <v>2.52</v>
      </c>
      <c r="D5813">
        <v>6.7999999999999996E-3</v>
      </c>
      <c r="E5813">
        <v>4.7899999999999998E-2</v>
      </c>
      <c r="F5813">
        <v>0.20760000000000001</v>
      </c>
    </row>
    <row r="5814" spans="1:6">
      <c r="A5814" t="s">
        <v>1090</v>
      </c>
      <c r="B5814" t="s">
        <v>6895</v>
      </c>
      <c r="C5814">
        <v>2.52</v>
      </c>
      <c r="D5814">
        <v>6.7999999999999996E-3</v>
      </c>
      <c r="E5814">
        <v>4.7899999999999998E-2</v>
      </c>
      <c r="F5814">
        <v>0.20760000000000001</v>
      </c>
    </row>
    <row r="5815" spans="1:6">
      <c r="A5815" t="s">
        <v>1090</v>
      </c>
      <c r="B5815" t="s">
        <v>6896</v>
      </c>
      <c r="C5815">
        <v>2.52</v>
      </c>
      <c r="D5815">
        <v>6.7999999999999996E-3</v>
      </c>
      <c r="E5815">
        <v>4.7899999999999998E-2</v>
      </c>
      <c r="F5815">
        <v>0.20760000000000001</v>
      </c>
    </row>
    <row r="5816" spans="1:6">
      <c r="A5816" t="s">
        <v>1090</v>
      </c>
      <c r="B5816" t="s">
        <v>6897</v>
      </c>
      <c r="C5816">
        <v>2.52</v>
      </c>
      <c r="D5816">
        <v>6.7999999999999996E-3</v>
      </c>
      <c r="E5816">
        <v>4.7899999999999998E-2</v>
      </c>
      <c r="F5816">
        <v>0.20760000000000001</v>
      </c>
    </row>
    <row r="5817" spans="1:6">
      <c r="A5817" t="s">
        <v>1090</v>
      </c>
      <c r="B5817" t="s">
        <v>6898</v>
      </c>
      <c r="C5817">
        <v>2.52</v>
      </c>
      <c r="D5817">
        <v>6.7999999999999996E-3</v>
      </c>
      <c r="E5817">
        <v>4.7899999999999998E-2</v>
      </c>
      <c r="F5817">
        <v>0.20760000000000001</v>
      </c>
    </row>
    <row r="5818" spans="1:6">
      <c r="A5818" t="s">
        <v>1090</v>
      </c>
      <c r="B5818" t="s">
        <v>6899</v>
      </c>
      <c r="C5818">
        <v>2.52</v>
      </c>
      <c r="D5818">
        <v>6.7999999999999996E-3</v>
      </c>
      <c r="E5818">
        <v>4.7899999999999998E-2</v>
      </c>
      <c r="F5818">
        <v>0.20760000000000001</v>
      </c>
    </row>
    <row r="5819" spans="1:6">
      <c r="A5819" t="s">
        <v>1090</v>
      </c>
      <c r="B5819" t="s">
        <v>6900</v>
      </c>
      <c r="C5819">
        <v>2.52</v>
      </c>
      <c r="D5819">
        <v>6.7999999999999996E-3</v>
      </c>
      <c r="E5819">
        <v>4.7899999999999998E-2</v>
      </c>
      <c r="F5819">
        <v>0.20760000000000001</v>
      </c>
    </row>
    <row r="5820" spans="1:6">
      <c r="A5820" t="s">
        <v>1090</v>
      </c>
      <c r="B5820" t="s">
        <v>6901</v>
      </c>
      <c r="C5820">
        <v>2.52</v>
      </c>
      <c r="D5820">
        <v>6.7999999999999996E-3</v>
      </c>
      <c r="E5820">
        <v>4.7899999999999998E-2</v>
      </c>
      <c r="F5820">
        <v>0.20760000000000001</v>
      </c>
    </row>
    <row r="5821" spans="1:6">
      <c r="A5821" t="s">
        <v>1090</v>
      </c>
      <c r="B5821" t="s">
        <v>6902</v>
      </c>
      <c r="C5821">
        <v>2.52</v>
      </c>
      <c r="D5821">
        <v>6.7999999999999996E-3</v>
      </c>
      <c r="E5821">
        <v>4.7899999999999998E-2</v>
      </c>
      <c r="F5821">
        <v>0.20760000000000001</v>
      </c>
    </row>
    <row r="5822" spans="1:6">
      <c r="A5822" t="s">
        <v>1090</v>
      </c>
      <c r="B5822" t="s">
        <v>6903</v>
      </c>
      <c r="C5822">
        <v>2.52</v>
      </c>
      <c r="D5822">
        <v>6.7999999999999996E-3</v>
      </c>
      <c r="E5822">
        <v>4.7899999999999998E-2</v>
      </c>
      <c r="F5822">
        <v>0.20760000000000001</v>
      </c>
    </row>
    <row r="5823" spans="1:6">
      <c r="A5823" t="s">
        <v>1090</v>
      </c>
      <c r="B5823" t="s">
        <v>6904</v>
      </c>
      <c r="C5823">
        <v>2.52</v>
      </c>
      <c r="D5823">
        <v>6.7999999999999996E-3</v>
      </c>
      <c r="E5823">
        <v>4.7899999999999998E-2</v>
      </c>
      <c r="F5823">
        <v>0.20760000000000001</v>
      </c>
    </row>
    <row r="5824" spans="1:6">
      <c r="A5824" t="s">
        <v>1090</v>
      </c>
      <c r="B5824" t="s">
        <v>6905</v>
      </c>
      <c r="C5824">
        <v>2.52</v>
      </c>
      <c r="D5824">
        <v>6.7999999999999996E-3</v>
      </c>
      <c r="E5824">
        <v>4.7899999999999998E-2</v>
      </c>
      <c r="F5824">
        <v>0.20760000000000001</v>
      </c>
    </row>
    <row r="5825" spans="1:6">
      <c r="A5825" t="s">
        <v>1090</v>
      </c>
      <c r="B5825" t="s">
        <v>6906</v>
      </c>
      <c r="C5825">
        <v>2.52</v>
      </c>
      <c r="D5825">
        <v>6.7999999999999996E-3</v>
      </c>
      <c r="E5825">
        <v>4.7899999999999998E-2</v>
      </c>
      <c r="F5825">
        <v>0.20760000000000001</v>
      </c>
    </row>
    <row r="5826" spans="1:6">
      <c r="A5826" t="s">
        <v>1090</v>
      </c>
      <c r="B5826" t="s">
        <v>6907</v>
      </c>
      <c r="C5826">
        <v>2.52</v>
      </c>
      <c r="D5826">
        <v>6.7999999999999996E-3</v>
      </c>
      <c r="E5826">
        <v>4.7899999999999998E-2</v>
      </c>
      <c r="F5826">
        <v>0.20760000000000001</v>
      </c>
    </row>
    <row r="5827" spans="1:6">
      <c r="A5827" t="s">
        <v>1090</v>
      </c>
      <c r="B5827" t="s">
        <v>6908</v>
      </c>
      <c r="C5827">
        <v>2.52</v>
      </c>
      <c r="D5827">
        <v>6.7999999999999996E-3</v>
      </c>
      <c r="E5827">
        <v>4.7899999999999998E-2</v>
      </c>
      <c r="F5827">
        <v>0.20760000000000001</v>
      </c>
    </row>
    <row r="5828" spans="1:6">
      <c r="A5828" t="s">
        <v>1090</v>
      </c>
      <c r="B5828" t="s">
        <v>6909</v>
      </c>
      <c r="C5828">
        <v>2.52</v>
      </c>
      <c r="D5828">
        <v>6.7999999999999996E-3</v>
      </c>
      <c r="E5828">
        <v>4.7899999999999998E-2</v>
      </c>
      <c r="F5828">
        <v>0.20760000000000001</v>
      </c>
    </row>
    <row r="5829" spans="1:6">
      <c r="A5829" t="s">
        <v>1090</v>
      </c>
      <c r="B5829" t="s">
        <v>6910</v>
      </c>
      <c r="C5829">
        <v>2.52</v>
      </c>
      <c r="D5829">
        <v>6.7999999999999996E-3</v>
      </c>
      <c r="E5829">
        <v>4.7899999999999998E-2</v>
      </c>
      <c r="F5829">
        <v>0.20760000000000001</v>
      </c>
    </row>
    <row r="5830" spans="1:6">
      <c r="A5830" t="s">
        <v>1090</v>
      </c>
      <c r="B5830" t="s">
        <v>6911</v>
      </c>
      <c r="C5830">
        <v>2.52</v>
      </c>
      <c r="D5830">
        <v>6.7999999999999996E-3</v>
      </c>
      <c r="E5830">
        <v>4.7899999999999998E-2</v>
      </c>
      <c r="F5830">
        <v>0.20760000000000001</v>
      </c>
    </row>
    <row r="5831" spans="1:6">
      <c r="A5831" t="s">
        <v>1090</v>
      </c>
      <c r="B5831" t="s">
        <v>6912</v>
      </c>
      <c r="C5831">
        <v>2.52</v>
      </c>
      <c r="D5831">
        <v>6.7999999999999996E-3</v>
      </c>
      <c r="E5831">
        <v>4.7899999999999998E-2</v>
      </c>
      <c r="F5831">
        <v>0.20760000000000001</v>
      </c>
    </row>
    <row r="5832" spans="1:6">
      <c r="A5832" t="s">
        <v>1090</v>
      </c>
      <c r="B5832" t="s">
        <v>6913</v>
      </c>
      <c r="C5832">
        <v>2.52</v>
      </c>
      <c r="D5832">
        <v>6.7999999999999996E-3</v>
      </c>
      <c r="E5832">
        <v>4.7899999999999998E-2</v>
      </c>
      <c r="F5832">
        <v>0.20760000000000001</v>
      </c>
    </row>
    <row r="5833" spans="1:6">
      <c r="A5833" t="s">
        <v>1090</v>
      </c>
      <c r="B5833" t="s">
        <v>6914</v>
      </c>
      <c r="C5833">
        <v>2.52</v>
      </c>
      <c r="D5833">
        <v>6.7999999999999996E-3</v>
      </c>
      <c r="E5833">
        <v>4.7899999999999998E-2</v>
      </c>
      <c r="F5833">
        <v>0.20760000000000001</v>
      </c>
    </row>
    <row r="5834" spans="1:6">
      <c r="A5834" t="s">
        <v>1090</v>
      </c>
      <c r="B5834" t="s">
        <v>6915</v>
      </c>
      <c r="C5834">
        <v>2.52</v>
      </c>
      <c r="D5834">
        <v>6.7999999999999996E-3</v>
      </c>
      <c r="E5834">
        <v>4.7899999999999998E-2</v>
      </c>
      <c r="F5834">
        <v>0.20760000000000001</v>
      </c>
    </row>
    <row r="5835" spans="1:6">
      <c r="A5835" t="s">
        <v>1090</v>
      </c>
      <c r="B5835" t="s">
        <v>6916</v>
      </c>
      <c r="C5835">
        <v>2.52</v>
      </c>
      <c r="D5835">
        <v>6.7999999999999996E-3</v>
      </c>
      <c r="E5835">
        <v>4.7899999999999998E-2</v>
      </c>
      <c r="F5835">
        <v>0.20760000000000001</v>
      </c>
    </row>
    <row r="5836" spans="1:6">
      <c r="A5836" t="s">
        <v>1090</v>
      </c>
      <c r="B5836" t="s">
        <v>6917</v>
      </c>
      <c r="C5836">
        <v>2.52</v>
      </c>
      <c r="D5836">
        <v>6.7999999999999996E-3</v>
      </c>
      <c r="E5836">
        <v>4.7899999999999998E-2</v>
      </c>
      <c r="F5836">
        <v>0.20760000000000001</v>
      </c>
    </row>
    <row r="5837" spans="1:6">
      <c r="A5837" t="s">
        <v>1090</v>
      </c>
      <c r="B5837" t="s">
        <v>6918</v>
      </c>
      <c r="C5837">
        <v>2.52</v>
      </c>
      <c r="D5837">
        <v>6.7999999999999996E-3</v>
      </c>
      <c r="E5837">
        <v>4.7899999999999998E-2</v>
      </c>
      <c r="F5837">
        <v>0.20760000000000001</v>
      </c>
    </row>
    <row r="5838" spans="1:6">
      <c r="A5838" t="s">
        <v>1090</v>
      </c>
      <c r="B5838" t="s">
        <v>6919</v>
      </c>
      <c r="C5838">
        <v>2.52</v>
      </c>
      <c r="D5838">
        <v>6.7999999999999996E-3</v>
      </c>
      <c r="E5838">
        <v>4.7899999999999998E-2</v>
      </c>
      <c r="F5838">
        <v>0.20760000000000001</v>
      </c>
    </row>
    <row r="5839" spans="1:6">
      <c r="A5839" t="s">
        <v>1090</v>
      </c>
      <c r="B5839" t="s">
        <v>6920</v>
      </c>
      <c r="C5839">
        <v>2.52</v>
      </c>
      <c r="D5839">
        <v>6.7999999999999996E-3</v>
      </c>
      <c r="E5839">
        <v>4.7899999999999998E-2</v>
      </c>
      <c r="F5839">
        <v>0.20760000000000001</v>
      </c>
    </row>
    <row r="5840" spans="1:6">
      <c r="A5840" t="s">
        <v>1090</v>
      </c>
      <c r="B5840" t="s">
        <v>6921</v>
      </c>
      <c r="C5840">
        <v>2.52</v>
      </c>
      <c r="D5840">
        <v>6.7999999999999996E-3</v>
      </c>
      <c r="E5840">
        <v>4.7899999999999998E-2</v>
      </c>
      <c r="F5840">
        <v>0.20760000000000001</v>
      </c>
    </row>
    <row r="5841" spans="1:6">
      <c r="A5841" t="s">
        <v>1090</v>
      </c>
      <c r="B5841" t="s">
        <v>6922</v>
      </c>
      <c r="C5841">
        <v>2.52</v>
      </c>
      <c r="D5841">
        <v>6.7999999999999996E-3</v>
      </c>
      <c r="E5841">
        <v>4.7899999999999998E-2</v>
      </c>
      <c r="F5841">
        <v>0.20760000000000001</v>
      </c>
    </row>
    <row r="5842" spans="1:6">
      <c r="A5842" t="s">
        <v>1090</v>
      </c>
      <c r="B5842" t="s">
        <v>6923</v>
      </c>
      <c r="C5842">
        <v>2.52</v>
      </c>
      <c r="D5842">
        <v>6.7999999999999996E-3</v>
      </c>
      <c r="E5842">
        <v>4.7899999999999998E-2</v>
      </c>
      <c r="F5842">
        <v>0.20760000000000001</v>
      </c>
    </row>
    <row r="5843" spans="1:6">
      <c r="A5843" t="s">
        <v>1090</v>
      </c>
      <c r="B5843" t="s">
        <v>6924</v>
      </c>
      <c r="C5843">
        <v>2.52</v>
      </c>
      <c r="D5843">
        <v>6.7999999999999996E-3</v>
      </c>
      <c r="E5843">
        <v>4.7899999999999998E-2</v>
      </c>
      <c r="F5843">
        <v>0.20760000000000001</v>
      </c>
    </row>
    <row r="5844" spans="1:6">
      <c r="A5844" t="s">
        <v>1090</v>
      </c>
      <c r="B5844" t="s">
        <v>6925</v>
      </c>
      <c r="C5844">
        <v>2.52</v>
      </c>
      <c r="D5844">
        <v>6.7999999999999996E-3</v>
      </c>
      <c r="E5844">
        <v>4.7899999999999998E-2</v>
      </c>
      <c r="F5844">
        <v>0.20760000000000001</v>
      </c>
    </row>
    <row r="5845" spans="1:6">
      <c r="A5845" t="s">
        <v>1090</v>
      </c>
      <c r="B5845" t="s">
        <v>6926</v>
      </c>
      <c r="C5845">
        <v>2.52</v>
      </c>
      <c r="D5845">
        <v>6.7999999999999996E-3</v>
      </c>
      <c r="E5845">
        <v>4.7899999999999998E-2</v>
      </c>
      <c r="F5845">
        <v>0.20760000000000001</v>
      </c>
    </row>
    <row r="5846" spans="1:6">
      <c r="A5846" t="s">
        <v>1090</v>
      </c>
      <c r="B5846" t="s">
        <v>6927</v>
      </c>
      <c r="C5846">
        <v>2.52</v>
      </c>
      <c r="D5846">
        <v>6.7999999999999996E-3</v>
      </c>
      <c r="E5846">
        <v>4.7899999999999998E-2</v>
      </c>
      <c r="F5846">
        <v>0.20760000000000001</v>
      </c>
    </row>
    <row r="5847" spans="1:6">
      <c r="A5847" t="s">
        <v>1090</v>
      </c>
      <c r="B5847" t="s">
        <v>6928</v>
      </c>
      <c r="C5847">
        <v>2.52</v>
      </c>
      <c r="D5847">
        <v>6.7999999999999996E-3</v>
      </c>
      <c r="E5847">
        <v>4.7899999999999998E-2</v>
      </c>
      <c r="F5847">
        <v>0.20760000000000001</v>
      </c>
    </row>
    <row r="5848" spans="1:6">
      <c r="A5848" t="s">
        <v>1090</v>
      </c>
      <c r="B5848" t="s">
        <v>6929</v>
      </c>
      <c r="C5848">
        <v>2.52</v>
      </c>
      <c r="D5848">
        <v>6.7999999999999996E-3</v>
      </c>
      <c r="E5848">
        <v>4.7899999999999998E-2</v>
      </c>
      <c r="F5848">
        <v>0.20760000000000001</v>
      </c>
    </row>
    <row r="5849" spans="1:6">
      <c r="A5849" t="s">
        <v>1090</v>
      </c>
      <c r="B5849" t="s">
        <v>6930</v>
      </c>
      <c r="C5849">
        <v>2.52</v>
      </c>
      <c r="D5849">
        <v>6.7999999999999996E-3</v>
      </c>
      <c r="E5849">
        <v>4.7899999999999998E-2</v>
      </c>
      <c r="F5849">
        <v>0.20760000000000001</v>
      </c>
    </row>
    <row r="5850" spans="1:6">
      <c r="A5850" t="s">
        <v>1090</v>
      </c>
      <c r="B5850" t="s">
        <v>6931</v>
      </c>
      <c r="C5850">
        <v>2.52</v>
      </c>
      <c r="D5850">
        <v>6.7999999999999996E-3</v>
      </c>
      <c r="E5850">
        <v>4.7899999999999998E-2</v>
      </c>
      <c r="F5850">
        <v>0.20760000000000001</v>
      </c>
    </row>
    <row r="5851" spans="1:6">
      <c r="A5851" t="s">
        <v>1090</v>
      </c>
      <c r="B5851" t="s">
        <v>6932</v>
      </c>
      <c r="C5851">
        <v>2.52</v>
      </c>
      <c r="D5851">
        <v>6.7999999999999996E-3</v>
      </c>
      <c r="E5851">
        <v>4.7899999999999998E-2</v>
      </c>
      <c r="F5851">
        <v>0.20760000000000001</v>
      </c>
    </row>
    <row r="5852" spans="1:6">
      <c r="A5852" t="s">
        <v>1090</v>
      </c>
      <c r="B5852" t="s">
        <v>6933</v>
      </c>
      <c r="C5852">
        <v>2.52</v>
      </c>
      <c r="D5852">
        <v>6.7999999999999996E-3</v>
      </c>
      <c r="E5852">
        <v>4.7899999999999998E-2</v>
      </c>
      <c r="F5852">
        <v>0.20760000000000001</v>
      </c>
    </row>
    <row r="5853" spans="1:6">
      <c r="A5853" t="s">
        <v>1090</v>
      </c>
      <c r="B5853" t="s">
        <v>6934</v>
      </c>
      <c r="C5853">
        <v>2.52</v>
      </c>
      <c r="D5853">
        <v>6.7999999999999996E-3</v>
      </c>
      <c r="E5853">
        <v>4.7899999999999998E-2</v>
      </c>
      <c r="F5853">
        <v>0.20760000000000001</v>
      </c>
    </row>
    <row r="5854" spans="1:6">
      <c r="A5854" t="s">
        <v>1090</v>
      </c>
      <c r="B5854" t="s">
        <v>6935</v>
      </c>
      <c r="C5854">
        <v>2.52</v>
      </c>
      <c r="D5854">
        <v>6.7999999999999996E-3</v>
      </c>
      <c r="E5854">
        <v>4.7899999999999998E-2</v>
      </c>
      <c r="F5854">
        <v>0.20760000000000001</v>
      </c>
    </row>
    <row r="5855" spans="1:6">
      <c r="A5855" t="s">
        <v>1090</v>
      </c>
      <c r="B5855" t="s">
        <v>6936</v>
      </c>
      <c r="C5855">
        <v>2.52</v>
      </c>
      <c r="D5855">
        <v>6.7999999999999996E-3</v>
      </c>
      <c r="E5855">
        <v>4.7899999999999998E-2</v>
      </c>
      <c r="F5855">
        <v>0.20760000000000001</v>
      </c>
    </row>
    <row r="5856" spans="1:6">
      <c r="A5856" t="s">
        <v>1090</v>
      </c>
      <c r="B5856" t="s">
        <v>6937</v>
      </c>
      <c r="C5856">
        <v>2.52</v>
      </c>
      <c r="D5856">
        <v>6.7999999999999996E-3</v>
      </c>
      <c r="E5856">
        <v>4.7899999999999998E-2</v>
      </c>
      <c r="F5856">
        <v>0.20760000000000001</v>
      </c>
    </row>
    <row r="5857" spans="1:6">
      <c r="A5857" t="s">
        <v>1090</v>
      </c>
      <c r="B5857" t="s">
        <v>6938</v>
      </c>
      <c r="C5857">
        <v>2.52</v>
      </c>
      <c r="D5857">
        <v>6.7999999999999996E-3</v>
      </c>
      <c r="E5857">
        <v>4.7899999999999998E-2</v>
      </c>
      <c r="F5857">
        <v>0.20760000000000001</v>
      </c>
    </row>
    <row r="5858" spans="1:6">
      <c r="A5858" t="s">
        <v>1090</v>
      </c>
      <c r="B5858" t="s">
        <v>6939</v>
      </c>
      <c r="C5858">
        <v>2.52</v>
      </c>
      <c r="D5858">
        <v>6.7999999999999996E-3</v>
      </c>
      <c r="E5858">
        <v>4.7899999999999998E-2</v>
      </c>
      <c r="F5858">
        <v>0.20760000000000001</v>
      </c>
    </row>
    <row r="5859" spans="1:6">
      <c r="A5859" t="s">
        <v>1090</v>
      </c>
      <c r="B5859" t="s">
        <v>6940</v>
      </c>
      <c r="C5859">
        <v>2.52</v>
      </c>
      <c r="D5859">
        <v>6.7999999999999996E-3</v>
      </c>
      <c r="E5859">
        <v>4.7899999999999998E-2</v>
      </c>
      <c r="F5859">
        <v>0.20760000000000001</v>
      </c>
    </row>
    <row r="5860" spans="1:6">
      <c r="A5860" t="s">
        <v>1090</v>
      </c>
      <c r="B5860" t="s">
        <v>6941</v>
      </c>
      <c r="C5860">
        <v>2.52</v>
      </c>
      <c r="D5860">
        <v>6.7999999999999996E-3</v>
      </c>
      <c r="E5860">
        <v>4.7899999999999998E-2</v>
      </c>
      <c r="F5860">
        <v>0.20760000000000001</v>
      </c>
    </row>
    <row r="5861" spans="1:6">
      <c r="A5861" t="s">
        <v>1090</v>
      </c>
      <c r="B5861" t="s">
        <v>6942</v>
      </c>
      <c r="C5861">
        <v>2.52</v>
      </c>
      <c r="D5861">
        <v>6.7999999999999996E-3</v>
      </c>
      <c r="E5861">
        <v>4.7899999999999998E-2</v>
      </c>
      <c r="F5861">
        <v>0.20760000000000001</v>
      </c>
    </row>
    <row r="5862" spans="1:6">
      <c r="A5862" t="s">
        <v>1090</v>
      </c>
      <c r="B5862" t="s">
        <v>550</v>
      </c>
      <c r="C5862">
        <v>2.52</v>
      </c>
      <c r="D5862">
        <v>6.7999999999999996E-3</v>
      </c>
      <c r="E5862">
        <v>4.7899999999999998E-2</v>
      </c>
      <c r="F5862">
        <v>0.20760000000000001</v>
      </c>
    </row>
    <row r="5863" spans="1:6">
      <c r="A5863" t="s">
        <v>1090</v>
      </c>
      <c r="B5863" t="s">
        <v>6943</v>
      </c>
      <c r="C5863">
        <v>2.52</v>
      </c>
      <c r="D5863">
        <v>6.7999999999999996E-3</v>
      </c>
      <c r="E5863">
        <v>4.7899999999999998E-2</v>
      </c>
      <c r="F5863">
        <v>0.20760000000000001</v>
      </c>
    </row>
    <row r="5864" spans="1:6">
      <c r="A5864" t="s">
        <v>1090</v>
      </c>
      <c r="B5864" t="s">
        <v>6944</v>
      </c>
      <c r="C5864">
        <v>2.52</v>
      </c>
      <c r="D5864">
        <v>6.7999999999999996E-3</v>
      </c>
      <c r="E5864">
        <v>4.7899999999999998E-2</v>
      </c>
      <c r="F5864">
        <v>0.20760000000000001</v>
      </c>
    </row>
    <row r="5865" spans="1:6">
      <c r="A5865" t="s">
        <v>1090</v>
      </c>
      <c r="B5865" t="s">
        <v>6945</v>
      </c>
      <c r="C5865">
        <v>2.52</v>
      </c>
      <c r="D5865">
        <v>6.7999999999999996E-3</v>
      </c>
      <c r="E5865">
        <v>4.7899999999999998E-2</v>
      </c>
      <c r="F5865">
        <v>0.20760000000000001</v>
      </c>
    </row>
    <row r="5866" spans="1:6">
      <c r="A5866" t="s">
        <v>1090</v>
      </c>
      <c r="B5866" t="s">
        <v>6946</v>
      </c>
      <c r="C5866">
        <v>2.52</v>
      </c>
      <c r="D5866">
        <v>6.7999999999999996E-3</v>
      </c>
      <c r="E5866">
        <v>4.7899999999999998E-2</v>
      </c>
      <c r="F5866">
        <v>0.20760000000000001</v>
      </c>
    </row>
    <row r="5867" spans="1:6">
      <c r="A5867" t="s">
        <v>1090</v>
      </c>
      <c r="B5867" t="s">
        <v>6947</v>
      </c>
      <c r="C5867">
        <v>2.52</v>
      </c>
      <c r="D5867">
        <v>6.7999999999999996E-3</v>
      </c>
      <c r="E5867">
        <v>4.7899999999999998E-2</v>
      </c>
      <c r="F5867">
        <v>0.20760000000000001</v>
      </c>
    </row>
    <row r="5868" spans="1:6">
      <c r="A5868" t="s">
        <v>1090</v>
      </c>
      <c r="B5868" t="s">
        <v>6948</v>
      </c>
      <c r="C5868">
        <v>2.52</v>
      </c>
      <c r="D5868">
        <v>6.7999999999999996E-3</v>
      </c>
      <c r="E5868">
        <v>4.7899999999999998E-2</v>
      </c>
      <c r="F5868">
        <v>0.20760000000000001</v>
      </c>
    </row>
    <row r="5869" spans="1:6">
      <c r="A5869" t="s">
        <v>1090</v>
      </c>
      <c r="B5869" t="s">
        <v>6949</v>
      </c>
      <c r="C5869">
        <v>2.52</v>
      </c>
      <c r="D5869">
        <v>6.7999999999999996E-3</v>
      </c>
      <c r="E5869">
        <v>4.7899999999999998E-2</v>
      </c>
      <c r="F5869">
        <v>0.20760000000000001</v>
      </c>
    </row>
    <row r="5870" spans="1:6">
      <c r="A5870" t="s">
        <v>1090</v>
      </c>
      <c r="B5870" t="s">
        <v>6950</v>
      </c>
      <c r="C5870">
        <v>2.52</v>
      </c>
      <c r="D5870">
        <v>6.7999999999999996E-3</v>
      </c>
      <c r="E5870">
        <v>4.7899999999999998E-2</v>
      </c>
      <c r="F5870">
        <v>0.20760000000000001</v>
      </c>
    </row>
    <row r="5871" spans="1:6">
      <c r="A5871" t="s">
        <v>1090</v>
      </c>
      <c r="B5871" t="s">
        <v>6951</v>
      </c>
      <c r="C5871">
        <v>2.52</v>
      </c>
      <c r="D5871">
        <v>6.7999999999999996E-3</v>
      </c>
      <c r="E5871">
        <v>4.7899999999999998E-2</v>
      </c>
      <c r="F5871">
        <v>0.20760000000000001</v>
      </c>
    </row>
    <row r="5872" spans="1:6">
      <c r="A5872" t="s">
        <v>1090</v>
      </c>
      <c r="B5872" t="s">
        <v>6952</v>
      </c>
      <c r="C5872">
        <v>2.52</v>
      </c>
      <c r="D5872">
        <v>6.7999999999999996E-3</v>
      </c>
      <c r="E5872">
        <v>4.7899999999999998E-2</v>
      </c>
      <c r="F5872">
        <v>0.20760000000000001</v>
      </c>
    </row>
    <row r="5873" spans="1:6">
      <c r="A5873" t="s">
        <v>1090</v>
      </c>
      <c r="B5873" t="s">
        <v>6953</v>
      </c>
      <c r="C5873">
        <v>2.52</v>
      </c>
      <c r="D5873">
        <v>6.7999999999999996E-3</v>
      </c>
      <c r="E5873">
        <v>4.7899999999999998E-2</v>
      </c>
      <c r="F5873">
        <v>0.20760000000000001</v>
      </c>
    </row>
    <row r="5874" spans="1:6">
      <c r="A5874" t="s">
        <v>1090</v>
      </c>
      <c r="B5874" t="s">
        <v>6954</v>
      </c>
      <c r="C5874">
        <v>2.52</v>
      </c>
      <c r="D5874">
        <v>6.7999999999999996E-3</v>
      </c>
      <c r="E5874">
        <v>4.7899999999999998E-2</v>
      </c>
      <c r="F5874">
        <v>0.20760000000000001</v>
      </c>
    </row>
    <row r="5875" spans="1:6">
      <c r="A5875" t="s">
        <v>1090</v>
      </c>
      <c r="B5875" t="s">
        <v>6955</v>
      </c>
      <c r="C5875">
        <v>2.52</v>
      </c>
      <c r="D5875">
        <v>6.7999999999999996E-3</v>
      </c>
      <c r="E5875">
        <v>4.7899999999999998E-2</v>
      </c>
      <c r="F5875">
        <v>0.20760000000000001</v>
      </c>
    </row>
    <row r="5876" spans="1:6">
      <c r="A5876" t="s">
        <v>1090</v>
      </c>
      <c r="B5876" t="s">
        <v>6956</v>
      </c>
      <c r="C5876">
        <v>2.52</v>
      </c>
      <c r="D5876">
        <v>6.7999999999999996E-3</v>
      </c>
      <c r="E5876">
        <v>4.7899999999999998E-2</v>
      </c>
      <c r="F5876">
        <v>0.20760000000000001</v>
      </c>
    </row>
    <row r="5877" spans="1:6">
      <c r="A5877" t="s">
        <v>1090</v>
      </c>
      <c r="B5877" t="s">
        <v>6957</v>
      </c>
      <c r="C5877">
        <v>2.52</v>
      </c>
      <c r="D5877">
        <v>6.7999999999999996E-3</v>
      </c>
      <c r="E5877">
        <v>4.7899999999999998E-2</v>
      </c>
      <c r="F5877">
        <v>0.20760000000000001</v>
      </c>
    </row>
    <row r="5878" spans="1:6">
      <c r="A5878" t="s">
        <v>1090</v>
      </c>
      <c r="B5878" t="s">
        <v>6958</v>
      </c>
      <c r="C5878">
        <v>2.52</v>
      </c>
      <c r="D5878">
        <v>6.7999999999999996E-3</v>
      </c>
      <c r="E5878">
        <v>4.7899999999999998E-2</v>
      </c>
      <c r="F5878">
        <v>0.20760000000000001</v>
      </c>
    </row>
    <row r="5879" spans="1:6">
      <c r="A5879" t="s">
        <v>1090</v>
      </c>
      <c r="B5879" t="s">
        <v>6959</v>
      </c>
      <c r="C5879">
        <v>2.52</v>
      </c>
      <c r="D5879">
        <v>6.7999999999999996E-3</v>
      </c>
      <c r="E5879">
        <v>4.7899999999999998E-2</v>
      </c>
      <c r="F5879">
        <v>0.20760000000000001</v>
      </c>
    </row>
    <row r="5880" spans="1:6">
      <c r="A5880" t="s">
        <v>1090</v>
      </c>
      <c r="B5880" t="s">
        <v>6960</v>
      </c>
      <c r="C5880">
        <v>2.52</v>
      </c>
      <c r="D5880">
        <v>6.7999999999999996E-3</v>
      </c>
      <c r="E5880">
        <v>4.7899999999999998E-2</v>
      </c>
      <c r="F5880">
        <v>0.20760000000000001</v>
      </c>
    </row>
    <row r="5881" spans="1:6">
      <c r="A5881" t="s">
        <v>1090</v>
      </c>
      <c r="B5881" t="s">
        <v>6961</v>
      </c>
      <c r="C5881">
        <v>2.52</v>
      </c>
      <c r="D5881">
        <v>6.7999999999999996E-3</v>
      </c>
      <c r="E5881">
        <v>4.7899999999999998E-2</v>
      </c>
      <c r="F5881">
        <v>0.20760000000000001</v>
      </c>
    </row>
    <row r="5882" spans="1:6">
      <c r="A5882" t="s">
        <v>1090</v>
      </c>
      <c r="B5882" t="s">
        <v>6962</v>
      </c>
      <c r="C5882">
        <v>2.52</v>
      </c>
      <c r="D5882">
        <v>6.7999999999999996E-3</v>
      </c>
      <c r="E5882">
        <v>4.7899999999999998E-2</v>
      </c>
      <c r="F5882">
        <v>0.20760000000000001</v>
      </c>
    </row>
    <row r="5883" spans="1:6">
      <c r="A5883" t="s">
        <v>1090</v>
      </c>
      <c r="B5883" t="s">
        <v>6963</v>
      </c>
      <c r="C5883">
        <v>2.52</v>
      </c>
      <c r="D5883">
        <v>6.7999999999999996E-3</v>
      </c>
      <c r="E5883">
        <v>4.7899999999999998E-2</v>
      </c>
      <c r="F5883">
        <v>0.20760000000000001</v>
      </c>
    </row>
    <row r="5884" spans="1:6">
      <c r="A5884" t="s">
        <v>1090</v>
      </c>
      <c r="B5884" t="s">
        <v>6964</v>
      </c>
      <c r="C5884">
        <v>2.52</v>
      </c>
      <c r="D5884">
        <v>6.7999999999999996E-3</v>
      </c>
      <c r="E5884">
        <v>4.7899999999999998E-2</v>
      </c>
      <c r="F5884">
        <v>0.20760000000000001</v>
      </c>
    </row>
    <row r="5885" spans="1:6">
      <c r="A5885" t="s">
        <v>1090</v>
      </c>
      <c r="B5885" t="s">
        <v>6965</v>
      </c>
      <c r="C5885">
        <v>2.52</v>
      </c>
      <c r="D5885">
        <v>6.7999999999999996E-3</v>
      </c>
      <c r="E5885">
        <v>4.7899999999999998E-2</v>
      </c>
      <c r="F5885">
        <v>0.20760000000000001</v>
      </c>
    </row>
    <row r="5886" spans="1:6">
      <c r="A5886" t="s">
        <v>1090</v>
      </c>
      <c r="B5886" t="s">
        <v>6966</v>
      </c>
      <c r="C5886">
        <v>2.52</v>
      </c>
      <c r="D5886">
        <v>6.7999999999999996E-3</v>
      </c>
      <c r="E5886">
        <v>4.7899999999999998E-2</v>
      </c>
      <c r="F5886">
        <v>0.20760000000000001</v>
      </c>
    </row>
    <row r="5887" spans="1:6">
      <c r="A5887" t="s">
        <v>1090</v>
      </c>
      <c r="B5887" t="s">
        <v>6967</v>
      </c>
      <c r="C5887">
        <v>2.52</v>
      </c>
      <c r="D5887">
        <v>6.7999999999999996E-3</v>
      </c>
      <c r="E5887">
        <v>4.7899999999999998E-2</v>
      </c>
      <c r="F5887">
        <v>0.20760000000000001</v>
      </c>
    </row>
    <row r="5888" spans="1:6">
      <c r="A5888" t="s">
        <v>1090</v>
      </c>
      <c r="B5888" t="s">
        <v>6968</v>
      </c>
      <c r="C5888">
        <v>2.52</v>
      </c>
      <c r="D5888">
        <v>6.7999999999999996E-3</v>
      </c>
      <c r="E5888">
        <v>4.7899999999999998E-2</v>
      </c>
      <c r="F5888">
        <v>0.20760000000000001</v>
      </c>
    </row>
    <row r="5889" spans="1:6">
      <c r="A5889" t="s">
        <v>1090</v>
      </c>
      <c r="B5889" t="s">
        <v>6969</v>
      </c>
      <c r="C5889">
        <v>2.52</v>
      </c>
      <c r="D5889">
        <v>6.7999999999999996E-3</v>
      </c>
      <c r="E5889">
        <v>4.7899999999999998E-2</v>
      </c>
      <c r="F5889">
        <v>0.20760000000000001</v>
      </c>
    </row>
    <row r="5890" spans="1:6">
      <c r="A5890" t="s">
        <v>1090</v>
      </c>
      <c r="B5890" t="s">
        <v>6970</v>
      </c>
      <c r="C5890">
        <v>2.52</v>
      </c>
      <c r="D5890">
        <v>6.7999999999999996E-3</v>
      </c>
      <c r="E5890">
        <v>4.7899999999999998E-2</v>
      </c>
      <c r="F5890">
        <v>0.20760000000000001</v>
      </c>
    </row>
    <row r="5891" spans="1:6">
      <c r="A5891" t="s">
        <v>1090</v>
      </c>
      <c r="B5891" t="s">
        <v>6971</v>
      </c>
      <c r="C5891">
        <v>2.52</v>
      </c>
      <c r="D5891">
        <v>6.7999999999999996E-3</v>
      </c>
      <c r="E5891">
        <v>4.7899999999999998E-2</v>
      </c>
      <c r="F5891">
        <v>0.20760000000000001</v>
      </c>
    </row>
    <row r="5892" spans="1:6">
      <c r="A5892" t="s">
        <v>1090</v>
      </c>
      <c r="B5892" t="s">
        <v>6972</v>
      </c>
      <c r="C5892">
        <v>2.52</v>
      </c>
      <c r="D5892">
        <v>6.7999999999999996E-3</v>
      </c>
      <c r="E5892">
        <v>4.7899999999999998E-2</v>
      </c>
      <c r="F5892">
        <v>0.20760000000000001</v>
      </c>
    </row>
    <row r="5893" spans="1:6">
      <c r="A5893" t="s">
        <v>1090</v>
      </c>
      <c r="B5893" t="s">
        <v>6973</v>
      </c>
      <c r="C5893">
        <v>2.52</v>
      </c>
      <c r="D5893">
        <v>6.7999999999999996E-3</v>
      </c>
      <c r="E5893">
        <v>4.7899999999999998E-2</v>
      </c>
      <c r="F5893">
        <v>0.20760000000000001</v>
      </c>
    </row>
    <row r="5894" spans="1:6">
      <c r="A5894" t="s">
        <v>1090</v>
      </c>
      <c r="B5894" t="s">
        <v>6974</v>
      </c>
      <c r="C5894">
        <v>2.52</v>
      </c>
      <c r="D5894">
        <v>6.7999999999999996E-3</v>
      </c>
      <c r="E5894">
        <v>4.7899999999999998E-2</v>
      </c>
      <c r="F5894">
        <v>0.20760000000000001</v>
      </c>
    </row>
    <row r="5895" spans="1:6">
      <c r="A5895" t="s">
        <v>1090</v>
      </c>
      <c r="B5895" t="s">
        <v>6975</v>
      </c>
      <c r="C5895">
        <v>2.52</v>
      </c>
      <c r="D5895">
        <v>6.7999999999999996E-3</v>
      </c>
      <c r="E5895">
        <v>4.7899999999999998E-2</v>
      </c>
      <c r="F5895">
        <v>0.20760000000000001</v>
      </c>
    </row>
    <row r="5896" spans="1:6">
      <c r="A5896" t="s">
        <v>1090</v>
      </c>
      <c r="B5896" t="s">
        <v>6976</v>
      </c>
      <c r="C5896">
        <v>2.52</v>
      </c>
      <c r="D5896">
        <v>6.7999999999999996E-3</v>
      </c>
      <c r="E5896">
        <v>4.7899999999999998E-2</v>
      </c>
      <c r="F5896">
        <v>0.20760000000000001</v>
      </c>
    </row>
    <row r="5897" spans="1:6">
      <c r="A5897" t="s">
        <v>1090</v>
      </c>
      <c r="B5897" t="s">
        <v>6977</v>
      </c>
      <c r="C5897">
        <v>2.52</v>
      </c>
      <c r="D5897">
        <v>6.7999999999999996E-3</v>
      </c>
      <c r="E5897">
        <v>4.7899999999999998E-2</v>
      </c>
      <c r="F5897">
        <v>0.20760000000000001</v>
      </c>
    </row>
    <row r="5898" spans="1:6">
      <c r="A5898" t="s">
        <v>1090</v>
      </c>
      <c r="B5898" t="s">
        <v>6978</v>
      </c>
      <c r="C5898">
        <v>2.52</v>
      </c>
      <c r="D5898">
        <v>6.7999999999999996E-3</v>
      </c>
      <c r="E5898">
        <v>4.7899999999999998E-2</v>
      </c>
      <c r="F5898">
        <v>0.20760000000000001</v>
      </c>
    </row>
    <row r="5899" spans="1:6">
      <c r="A5899" t="s">
        <v>1090</v>
      </c>
      <c r="B5899" t="s">
        <v>6979</v>
      </c>
      <c r="C5899">
        <v>2.52</v>
      </c>
      <c r="D5899">
        <v>6.7999999999999996E-3</v>
      </c>
      <c r="E5899">
        <v>4.7899999999999998E-2</v>
      </c>
      <c r="F5899">
        <v>0.20760000000000001</v>
      </c>
    </row>
    <row r="5900" spans="1:6">
      <c r="A5900" t="s">
        <v>1090</v>
      </c>
      <c r="B5900" t="s">
        <v>6980</v>
      </c>
      <c r="C5900">
        <v>2.52</v>
      </c>
      <c r="D5900">
        <v>6.7999999999999996E-3</v>
      </c>
      <c r="E5900">
        <v>4.7899999999999998E-2</v>
      </c>
      <c r="F5900">
        <v>0.20760000000000001</v>
      </c>
    </row>
    <row r="5901" spans="1:6">
      <c r="A5901" t="s">
        <v>1090</v>
      </c>
      <c r="B5901" t="s">
        <v>6981</v>
      </c>
      <c r="C5901">
        <v>2.52</v>
      </c>
      <c r="D5901">
        <v>6.7999999999999996E-3</v>
      </c>
      <c r="E5901">
        <v>4.7899999999999998E-2</v>
      </c>
      <c r="F5901">
        <v>0.20760000000000001</v>
      </c>
    </row>
    <row r="5902" spans="1:6">
      <c r="A5902" t="s">
        <v>1090</v>
      </c>
      <c r="B5902" t="s">
        <v>6982</v>
      </c>
      <c r="C5902">
        <v>2.52</v>
      </c>
      <c r="D5902">
        <v>6.7999999999999996E-3</v>
      </c>
      <c r="E5902">
        <v>4.7899999999999998E-2</v>
      </c>
      <c r="F5902">
        <v>0.20760000000000001</v>
      </c>
    </row>
    <row r="5903" spans="1:6">
      <c r="A5903" t="s">
        <v>1090</v>
      </c>
      <c r="B5903" t="s">
        <v>6983</v>
      </c>
      <c r="C5903">
        <v>2.52</v>
      </c>
      <c r="D5903">
        <v>6.7999999999999996E-3</v>
      </c>
      <c r="E5903">
        <v>4.7899999999999998E-2</v>
      </c>
      <c r="F5903">
        <v>0.20760000000000001</v>
      </c>
    </row>
    <row r="5904" spans="1:6">
      <c r="A5904" t="s">
        <v>1090</v>
      </c>
      <c r="B5904" t="s">
        <v>6984</v>
      </c>
      <c r="C5904">
        <v>2.52</v>
      </c>
      <c r="D5904">
        <v>6.7999999999999996E-3</v>
      </c>
      <c r="E5904">
        <v>4.7899999999999998E-2</v>
      </c>
      <c r="F5904">
        <v>0.20760000000000001</v>
      </c>
    </row>
    <row r="5905" spans="1:6">
      <c r="A5905" t="s">
        <v>1090</v>
      </c>
      <c r="B5905" t="s">
        <v>6985</v>
      </c>
      <c r="C5905">
        <v>2.52</v>
      </c>
      <c r="D5905">
        <v>6.7999999999999996E-3</v>
      </c>
      <c r="E5905">
        <v>4.7899999999999998E-2</v>
      </c>
      <c r="F5905">
        <v>0.20760000000000001</v>
      </c>
    </row>
    <row r="5906" spans="1:6">
      <c r="A5906" t="s">
        <v>1090</v>
      </c>
      <c r="B5906" t="s">
        <v>6986</v>
      </c>
      <c r="C5906">
        <v>2.52</v>
      </c>
      <c r="D5906">
        <v>6.7999999999999996E-3</v>
      </c>
      <c r="E5906">
        <v>4.7899999999999998E-2</v>
      </c>
      <c r="F5906">
        <v>0.20760000000000001</v>
      </c>
    </row>
    <row r="5907" spans="1:6">
      <c r="A5907" t="s">
        <v>1090</v>
      </c>
      <c r="B5907" t="s">
        <v>6987</v>
      </c>
      <c r="C5907">
        <v>2.52</v>
      </c>
      <c r="D5907">
        <v>6.7999999999999996E-3</v>
      </c>
      <c r="E5907">
        <v>4.7899999999999998E-2</v>
      </c>
      <c r="F5907">
        <v>0.20760000000000001</v>
      </c>
    </row>
    <row r="5908" spans="1:6">
      <c r="A5908" t="s">
        <v>1090</v>
      </c>
      <c r="B5908" t="s">
        <v>6988</v>
      </c>
      <c r="C5908">
        <v>2.52</v>
      </c>
      <c r="D5908">
        <v>6.7999999999999996E-3</v>
      </c>
      <c r="E5908">
        <v>4.7899999999999998E-2</v>
      </c>
      <c r="F5908">
        <v>0.20760000000000001</v>
      </c>
    </row>
    <row r="5909" spans="1:6">
      <c r="A5909" t="s">
        <v>1090</v>
      </c>
      <c r="B5909" t="s">
        <v>6989</v>
      </c>
      <c r="C5909">
        <v>2.52</v>
      </c>
      <c r="D5909">
        <v>6.7999999999999996E-3</v>
      </c>
      <c r="E5909">
        <v>4.7899999999999998E-2</v>
      </c>
      <c r="F5909">
        <v>0.20760000000000001</v>
      </c>
    </row>
    <row r="5910" spans="1:6">
      <c r="A5910" t="s">
        <v>1090</v>
      </c>
      <c r="B5910" t="s">
        <v>6990</v>
      </c>
      <c r="C5910">
        <v>2.52</v>
      </c>
      <c r="D5910">
        <v>6.7999999999999996E-3</v>
      </c>
      <c r="E5910">
        <v>4.7899999999999998E-2</v>
      </c>
      <c r="F5910">
        <v>0.20760000000000001</v>
      </c>
    </row>
    <row r="5911" spans="1:6">
      <c r="A5911" t="s">
        <v>1090</v>
      </c>
      <c r="B5911" t="s">
        <v>6991</v>
      </c>
      <c r="C5911">
        <v>2.52</v>
      </c>
      <c r="D5911">
        <v>6.7999999999999996E-3</v>
      </c>
      <c r="E5911">
        <v>4.7899999999999998E-2</v>
      </c>
      <c r="F5911">
        <v>0.20760000000000001</v>
      </c>
    </row>
    <row r="5912" spans="1:6">
      <c r="A5912" t="s">
        <v>1090</v>
      </c>
      <c r="B5912" t="s">
        <v>6992</v>
      </c>
      <c r="C5912">
        <v>2.52</v>
      </c>
      <c r="D5912">
        <v>6.7999999999999996E-3</v>
      </c>
      <c r="E5912">
        <v>4.7899999999999998E-2</v>
      </c>
      <c r="F5912">
        <v>0.20760000000000001</v>
      </c>
    </row>
    <row r="5913" spans="1:6">
      <c r="A5913" t="s">
        <v>1090</v>
      </c>
      <c r="B5913" t="s">
        <v>6993</v>
      </c>
      <c r="C5913">
        <v>2.52</v>
      </c>
      <c r="D5913">
        <v>6.7999999999999996E-3</v>
      </c>
      <c r="E5913">
        <v>4.7899999999999998E-2</v>
      </c>
      <c r="F5913">
        <v>0.20760000000000001</v>
      </c>
    </row>
    <row r="5914" spans="1:6">
      <c r="A5914" t="s">
        <v>1090</v>
      </c>
      <c r="B5914" t="s">
        <v>6994</v>
      </c>
      <c r="C5914">
        <v>2.52</v>
      </c>
      <c r="D5914">
        <v>6.7999999999999996E-3</v>
      </c>
      <c r="E5914">
        <v>4.7899999999999998E-2</v>
      </c>
      <c r="F5914">
        <v>0.20760000000000001</v>
      </c>
    </row>
    <row r="5915" spans="1:6">
      <c r="A5915" t="s">
        <v>1090</v>
      </c>
      <c r="B5915" t="s">
        <v>6995</v>
      </c>
      <c r="C5915">
        <v>2.52</v>
      </c>
      <c r="D5915">
        <v>6.7999999999999996E-3</v>
      </c>
      <c r="E5915">
        <v>4.7899999999999998E-2</v>
      </c>
      <c r="F5915">
        <v>0.20760000000000001</v>
      </c>
    </row>
    <row r="5916" spans="1:6">
      <c r="A5916" t="s">
        <v>1090</v>
      </c>
      <c r="B5916" t="s">
        <v>6996</v>
      </c>
      <c r="C5916">
        <v>2.52</v>
      </c>
      <c r="D5916">
        <v>6.7999999999999996E-3</v>
      </c>
      <c r="E5916">
        <v>4.7899999999999998E-2</v>
      </c>
      <c r="F5916">
        <v>0.20760000000000001</v>
      </c>
    </row>
    <row r="5917" spans="1:6">
      <c r="A5917" t="s">
        <v>1090</v>
      </c>
      <c r="B5917" t="s">
        <v>6997</v>
      </c>
      <c r="C5917">
        <v>2.52</v>
      </c>
      <c r="D5917">
        <v>6.7999999999999996E-3</v>
      </c>
      <c r="E5917">
        <v>4.7899999999999998E-2</v>
      </c>
      <c r="F5917">
        <v>0.20760000000000001</v>
      </c>
    </row>
    <row r="5918" spans="1:6">
      <c r="A5918" t="s">
        <v>1090</v>
      </c>
      <c r="B5918" t="s">
        <v>6998</v>
      </c>
      <c r="C5918">
        <v>2.52</v>
      </c>
      <c r="D5918">
        <v>6.7999999999999996E-3</v>
      </c>
      <c r="E5918">
        <v>4.7899999999999998E-2</v>
      </c>
      <c r="F5918">
        <v>0.20760000000000001</v>
      </c>
    </row>
    <row r="5919" spans="1:6">
      <c r="A5919" t="s">
        <v>1090</v>
      </c>
      <c r="B5919" t="s">
        <v>6999</v>
      </c>
      <c r="C5919">
        <v>2.52</v>
      </c>
      <c r="D5919">
        <v>6.7999999999999996E-3</v>
      </c>
      <c r="E5919">
        <v>4.7899999999999998E-2</v>
      </c>
      <c r="F5919">
        <v>0.20760000000000001</v>
      </c>
    </row>
    <row r="5920" spans="1:6">
      <c r="A5920" t="s">
        <v>1090</v>
      </c>
      <c r="B5920" t="s">
        <v>7000</v>
      </c>
      <c r="C5920">
        <v>2.52</v>
      </c>
      <c r="D5920">
        <v>6.7999999999999996E-3</v>
      </c>
      <c r="E5920">
        <v>4.7899999999999998E-2</v>
      </c>
      <c r="F5920">
        <v>0.20760000000000001</v>
      </c>
    </row>
    <row r="5921" spans="1:6">
      <c r="A5921" t="s">
        <v>1090</v>
      </c>
      <c r="B5921" t="s">
        <v>7001</v>
      </c>
      <c r="C5921">
        <v>2.52</v>
      </c>
      <c r="D5921">
        <v>6.7999999999999996E-3</v>
      </c>
      <c r="E5921">
        <v>4.7899999999999998E-2</v>
      </c>
      <c r="F5921">
        <v>0.20760000000000001</v>
      </c>
    </row>
    <row r="5922" spans="1:6">
      <c r="A5922" t="s">
        <v>1090</v>
      </c>
      <c r="B5922" t="s">
        <v>7002</v>
      </c>
      <c r="C5922">
        <v>2.52</v>
      </c>
      <c r="D5922">
        <v>6.7999999999999996E-3</v>
      </c>
      <c r="E5922">
        <v>4.7899999999999998E-2</v>
      </c>
      <c r="F5922">
        <v>0.20760000000000001</v>
      </c>
    </row>
    <row r="5923" spans="1:6">
      <c r="A5923" t="s">
        <v>1090</v>
      </c>
      <c r="B5923" t="s">
        <v>7003</v>
      </c>
      <c r="C5923">
        <v>2.52</v>
      </c>
      <c r="D5923">
        <v>6.7999999999999996E-3</v>
      </c>
      <c r="E5923">
        <v>4.7899999999999998E-2</v>
      </c>
      <c r="F5923">
        <v>0.20760000000000001</v>
      </c>
    </row>
    <row r="5924" spans="1:6">
      <c r="A5924" t="s">
        <v>1090</v>
      </c>
      <c r="B5924" t="s">
        <v>7004</v>
      </c>
      <c r="C5924">
        <v>2.52</v>
      </c>
      <c r="D5924">
        <v>6.7999999999999996E-3</v>
      </c>
      <c r="E5924">
        <v>4.7899999999999998E-2</v>
      </c>
      <c r="F5924">
        <v>0.20760000000000001</v>
      </c>
    </row>
    <row r="5925" spans="1:6">
      <c r="A5925" t="s">
        <v>1090</v>
      </c>
      <c r="B5925" t="s">
        <v>7005</v>
      </c>
      <c r="C5925">
        <v>2.52</v>
      </c>
      <c r="D5925">
        <v>6.7999999999999996E-3</v>
      </c>
      <c r="E5925">
        <v>4.7899999999999998E-2</v>
      </c>
      <c r="F5925">
        <v>0.20760000000000001</v>
      </c>
    </row>
    <row r="5926" spans="1:6">
      <c r="A5926" t="s">
        <v>1090</v>
      </c>
      <c r="B5926" t="s">
        <v>7006</v>
      </c>
      <c r="C5926">
        <v>2.52</v>
      </c>
      <c r="D5926">
        <v>6.7999999999999996E-3</v>
      </c>
      <c r="E5926">
        <v>4.7899999999999998E-2</v>
      </c>
      <c r="F5926">
        <v>0.20760000000000001</v>
      </c>
    </row>
    <row r="5927" spans="1:6">
      <c r="A5927" t="s">
        <v>1090</v>
      </c>
      <c r="B5927" t="s">
        <v>7007</v>
      </c>
      <c r="C5927">
        <v>2.52</v>
      </c>
      <c r="D5927">
        <v>6.7999999999999996E-3</v>
      </c>
      <c r="E5927">
        <v>4.7899999999999998E-2</v>
      </c>
      <c r="F5927">
        <v>0.20760000000000001</v>
      </c>
    </row>
    <row r="5928" spans="1:6">
      <c r="A5928" t="s">
        <v>1090</v>
      </c>
      <c r="B5928" t="s">
        <v>7008</v>
      </c>
      <c r="C5928">
        <v>2.52</v>
      </c>
      <c r="D5928">
        <v>6.7999999999999996E-3</v>
      </c>
      <c r="E5928">
        <v>4.7899999999999998E-2</v>
      </c>
      <c r="F5928">
        <v>0.20760000000000001</v>
      </c>
    </row>
    <row r="5929" spans="1:6">
      <c r="A5929" t="s">
        <v>1090</v>
      </c>
      <c r="B5929" t="s">
        <v>7009</v>
      </c>
      <c r="C5929">
        <v>2.52</v>
      </c>
      <c r="D5929">
        <v>6.7999999999999996E-3</v>
      </c>
      <c r="E5929">
        <v>4.7899999999999998E-2</v>
      </c>
      <c r="F5929">
        <v>0.20760000000000001</v>
      </c>
    </row>
    <row r="5930" spans="1:6">
      <c r="A5930" t="s">
        <v>1090</v>
      </c>
      <c r="B5930" t="s">
        <v>7010</v>
      </c>
      <c r="C5930">
        <v>2.52</v>
      </c>
      <c r="D5930">
        <v>6.7999999999999996E-3</v>
      </c>
      <c r="E5930">
        <v>4.7899999999999998E-2</v>
      </c>
      <c r="F5930">
        <v>0.20760000000000001</v>
      </c>
    </row>
    <row r="5931" spans="1:6">
      <c r="A5931" t="s">
        <v>1090</v>
      </c>
      <c r="B5931" t="s">
        <v>7011</v>
      </c>
      <c r="C5931">
        <v>2.52</v>
      </c>
      <c r="D5931">
        <v>6.7999999999999996E-3</v>
      </c>
      <c r="E5931">
        <v>4.7899999999999998E-2</v>
      </c>
      <c r="F5931">
        <v>0.20760000000000001</v>
      </c>
    </row>
    <row r="5932" spans="1:6">
      <c r="A5932" t="s">
        <v>1090</v>
      </c>
      <c r="B5932" t="s">
        <v>7012</v>
      </c>
      <c r="C5932">
        <v>2.52</v>
      </c>
      <c r="D5932">
        <v>6.7999999999999996E-3</v>
      </c>
      <c r="E5932">
        <v>4.7899999999999998E-2</v>
      </c>
      <c r="F5932">
        <v>0.20760000000000001</v>
      </c>
    </row>
    <row r="5933" spans="1:6">
      <c r="A5933" t="s">
        <v>1090</v>
      </c>
      <c r="B5933" t="s">
        <v>7013</v>
      </c>
      <c r="C5933">
        <v>2.52</v>
      </c>
      <c r="D5933">
        <v>6.7999999999999996E-3</v>
      </c>
      <c r="E5933">
        <v>4.7899999999999998E-2</v>
      </c>
      <c r="F5933">
        <v>0.20760000000000001</v>
      </c>
    </row>
    <row r="5934" spans="1:6">
      <c r="A5934" t="s">
        <v>1090</v>
      </c>
      <c r="B5934" t="s">
        <v>7014</v>
      </c>
      <c r="C5934">
        <v>2.52</v>
      </c>
      <c r="D5934">
        <v>6.7999999999999996E-3</v>
      </c>
      <c r="E5934">
        <v>4.7899999999999998E-2</v>
      </c>
      <c r="F5934">
        <v>0.20760000000000001</v>
      </c>
    </row>
    <row r="5935" spans="1:6">
      <c r="A5935" t="s">
        <v>1090</v>
      </c>
      <c r="B5935" t="s">
        <v>7015</v>
      </c>
      <c r="C5935">
        <v>2.52</v>
      </c>
      <c r="D5935">
        <v>6.7999999999999996E-3</v>
      </c>
      <c r="E5935">
        <v>4.7899999999999998E-2</v>
      </c>
      <c r="F5935">
        <v>0.20760000000000001</v>
      </c>
    </row>
    <row r="5936" spans="1:6">
      <c r="A5936" t="s">
        <v>1090</v>
      </c>
      <c r="B5936" t="s">
        <v>7016</v>
      </c>
      <c r="C5936">
        <v>2.52</v>
      </c>
      <c r="D5936">
        <v>6.7999999999999996E-3</v>
      </c>
      <c r="E5936">
        <v>4.7899999999999998E-2</v>
      </c>
      <c r="F5936">
        <v>0.20760000000000001</v>
      </c>
    </row>
    <row r="5937" spans="1:6">
      <c r="A5937" t="s">
        <v>1090</v>
      </c>
      <c r="B5937" t="s">
        <v>7017</v>
      </c>
      <c r="C5937">
        <v>2.52</v>
      </c>
      <c r="D5937">
        <v>6.7999999999999996E-3</v>
      </c>
      <c r="E5937">
        <v>4.7899999999999998E-2</v>
      </c>
      <c r="F5937">
        <v>0.20760000000000001</v>
      </c>
    </row>
    <row r="5938" spans="1:6">
      <c r="A5938" t="s">
        <v>1090</v>
      </c>
      <c r="B5938" t="s">
        <v>7018</v>
      </c>
      <c r="C5938">
        <v>2.52</v>
      </c>
      <c r="D5938">
        <v>6.7999999999999996E-3</v>
      </c>
      <c r="E5938">
        <v>4.7899999999999998E-2</v>
      </c>
      <c r="F5938">
        <v>0.20760000000000001</v>
      </c>
    </row>
    <row r="5939" spans="1:6">
      <c r="A5939" t="s">
        <v>1090</v>
      </c>
      <c r="B5939" t="s">
        <v>7019</v>
      </c>
      <c r="C5939">
        <v>2.79</v>
      </c>
      <c r="D5939">
        <v>7.4999999999999997E-3</v>
      </c>
      <c r="E5939">
        <v>5.2900000000000003E-2</v>
      </c>
      <c r="F5939">
        <v>0.2296</v>
      </c>
    </row>
    <row r="5940" spans="1:6">
      <c r="A5940" t="s">
        <v>1090</v>
      </c>
      <c r="B5940" t="s">
        <v>7020</v>
      </c>
      <c r="C5940">
        <v>2.79</v>
      </c>
      <c r="D5940">
        <v>7.4999999999999997E-3</v>
      </c>
      <c r="E5940">
        <v>5.2900000000000003E-2</v>
      </c>
      <c r="F5940">
        <v>0.2296</v>
      </c>
    </row>
    <row r="5941" spans="1:6">
      <c r="A5941" t="s">
        <v>1090</v>
      </c>
      <c r="B5941" t="s">
        <v>7021</v>
      </c>
      <c r="C5941">
        <v>2.79</v>
      </c>
      <c r="D5941">
        <v>7.4999999999999997E-3</v>
      </c>
      <c r="E5941">
        <v>5.2900000000000003E-2</v>
      </c>
      <c r="F5941">
        <v>0.2296</v>
      </c>
    </row>
    <row r="5942" spans="1:6">
      <c r="A5942" t="s">
        <v>1090</v>
      </c>
      <c r="B5942" t="s">
        <v>7022</v>
      </c>
      <c r="C5942">
        <v>2.79</v>
      </c>
      <c r="D5942">
        <v>7.4999999999999997E-3</v>
      </c>
      <c r="E5942">
        <v>5.2900000000000003E-2</v>
      </c>
      <c r="F5942">
        <v>0.2296</v>
      </c>
    </row>
    <row r="5943" spans="1:6">
      <c r="A5943" t="s">
        <v>1090</v>
      </c>
      <c r="B5943" t="s">
        <v>7023</v>
      </c>
      <c r="C5943">
        <v>2.79</v>
      </c>
      <c r="D5943">
        <v>7.4999999999999997E-3</v>
      </c>
      <c r="E5943">
        <v>5.2900000000000003E-2</v>
      </c>
      <c r="F5943">
        <v>0.2296</v>
      </c>
    </row>
    <row r="5944" spans="1:6">
      <c r="A5944" t="s">
        <v>1090</v>
      </c>
      <c r="B5944" t="s">
        <v>7024</v>
      </c>
      <c r="C5944">
        <v>2.79</v>
      </c>
      <c r="D5944">
        <v>7.4999999999999997E-3</v>
      </c>
      <c r="E5944">
        <v>5.2900000000000003E-2</v>
      </c>
      <c r="F5944">
        <v>0.2296</v>
      </c>
    </row>
    <row r="5945" spans="1:6">
      <c r="A5945" t="s">
        <v>1090</v>
      </c>
      <c r="B5945" t="s">
        <v>7025</v>
      </c>
      <c r="C5945">
        <v>2.79</v>
      </c>
      <c r="D5945">
        <v>7.4999999999999997E-3</v>
      </c>
      <c r="E5945">
        <v>5.2900000000000003E-2</v>
      </c>
      <c r="F5945">
        <v>0.2296</v>
      </c>
    </row>
    <row r="5946" spans="1:6">
      <c r="A5946" t="s">
        <v>1090</v>
      </c>
      <c r="B5946" t="s">
        <v>7026</v>
      </c>
      <c r="C5946">
        <v>2.79</v>
      </c>
      <c r="D5946">
        <v>7.4999999999999997E-3</v>
      </c>
      <c r="E5946">
        <v>5.2900000000000003E-2</v>
      </c>
      <c r="F5946">
        <v>0.2296</v>
      </c>
    </row>
    <row r="5947" spans="1:6">
      <c r="A5947" t="s">
        <v>1090</v>
      </c>
      <c r="B5947" t="s">
        <v>7027</v>
      </c>
      <c r="C5947">
        <v>2.79</v>
      </c>
      <c r="D5947">
        <v>7.4999999999999997E-3</v>
      </c>
      <c r="E5947">
        <v>5.2900000000000003E-2</v>
      </c>
      <c r="F5947">
        <v>0.2296</v>
      </c>
    </row>
    <row r="5948" spans="1:6">
      <c r="A5948" t="s">
        <v>1090</v>
      </c>
      <c r="B5948" t="s">
        <v>7028</v>
      </c>
      <c r="C5948">
        <v>2.79</v>
      </c>
      <c r="D5948">
        <v>7.4999999999999997E-3</v>
      </c>
      <c r="E5948">
        <v>5.2900000000000003E-2</v>
      </c>
      <c r="F5948">
        <v>0.2296</v>
      </c>
    </row>
    <row r="5949" spans="1:6">
      <c r="A5949" t="s">
        <v>1090</v>
      </c>
      <c r="B5949" t="s">
        <v>7029</v>
      </c>
      <c r="C5949">
        <v>2.79</v>
      </c>
      <c r="D5949">
        <v>7.4999999999999997E-3</v>
      </c>
      <c r="E5949">
        <v>5.2900000000000003E-2</v>
      </c>
      <c r="F5949">
        <v>0.2296</v>
      </c>
    </row>
    <row r="5950" spans="1:6">
      <c r="A5950" t="s">
        <v>1090</v>
      </c>
      <c r="B5950" t="s">
        <v>7030</v>
      </c>
      <c r="C5950">
        <v>2.79</v>
      </c>
      <c r="D5950">
        <v>7.4999999999999997E-3</v>
      </c>
      <c r="E5950">
        <v>5.2900000000000003E-2</v>
      </c>
      <c r="F5950">
        <v>0.2296</v>
      </c>
    </row>
    <row r="5951" spans="1:6">
      <c r="A5951" t="s">
        <v>1090</v>
      </c>
      <c r="B5951" t="s">
        <v>7031</v>
      </c>
      <c r="C5951">
        <v>2.79</v>
      </c>
      <c r="D5951">
        <v>7.4999999999999997E-3</v>
      </c>
      <c r="E5951">
        <v>5.2900000000000003E-2</v>
      </c>
      <c r="F5951">
        <v>0.2296</v>
      </c>
    </row>
    <row r="5952" spans="1:6">
      <c r="A5952" t="s">
        <v>1090</v>
      </c>
      <c r="B5952" t="s">
        <v>7032</v>
      </c>
      <c r="C5952">
        <v>2.79</v>
      </c>
      <c r="D5952">
        <v>7.4999999999999997E-3</v>
      </c>
      <c r="E5952">
        <v>5.2900000000000003E-2</v>
      </c>
      <c r="F5952">
        <v>0.2296</v>
      </c>
    </row>
    <row r="5953" spans="1:6">
      <c r="A5953" t="s">
        <v>1090</v>
      </c>
      <c r="B5953" t="s">
        <v>7033</v>
      </c>
      <c r="C5953">
        <v>2.79</v>
      </c>
      <c r="D5953">
        <v>7.4999999999999997E-3</v>
      </c>
      <c r="E5953">
        <v>5.2900000000000003E-2</v>
      </c>
      <c r="F5953">
        <v>0.2296</v>
      </c>
    </row>
    <row r="5954" spans="1:6">
      <c r="A5954" t="s">
        <v>1090</v>
      </c>
      <c r="B5954" t="s">
        <v>7034</v>
      </c>
      <c r="C5954">
        <v>2.79</v>
      </c>
      <c r="D5954">
        <v>7.4999999999999997E-3</v>
      </c>
      <c r="E5954">
        <v>5.2900000000000003E-2</v>
      </c>
      <c r="F5954">
        <v>0.2296</v>
      </c>
    </row>
    <row r="5955" spans="1:6">
      <c r="A5955" t="s">
        <v>1090</v>
      </c>
      <c r="B5955" t="s">
        <v>7035</v>
      </c>
      <c r="C5955">
        <v>2.79</v>
      </c>
      <c r="D5955">
        <v>7.4999999999999997E-3</v>
      </c>
      <c r="E5955">
        <v>5.2900000000000003E-2</v>
      </c>
      <c r="F5955">
        <v>0.2296</v>
      </c>
    </row>
    <row r="5956" spans="1:6">
      <c r="A5956" t="s">
        <v>1090</v>
      </c>
      <c r="B5956" t="s">
        <v>7036</v>
      </c>
      <c r="C5956">
        <v>2.79</v>
      </c>
      <c r="D5956">
        <v>7.4999999999999997E-3</v>
      </c>
      <c r="E5956">
        <v>5.2900000000000003E-2</v>
      </c>
      <c r="F5956">
        <v>0.2296</v>
      </c>
    </row>
    <row r="5957" spans="1:6">
      <c r="A5957" t="s">
        <v>1090</v>
      </c>
      <c r="B5957" t="s">
        <v>7037</v>
      </c>
      <c r="C5957">
        <v>2.79</v>
      </c>
      <c r="D5957">
        <v>7.4999999999999997E-3</v>
      </c>
      <c r="E5957">
        <v>5.2900000000000003E-2</v>
      </c>
      <c r="F5957">
        <v>0.2296</v>
      </c>
    </row>
    <row r="5958" spans="1:6">
      <c r="A5958" t="s">
        <v>1090</v>
      </c>
      <c r="B5958" t="s">
        <v>7038</v>
      </c>
      <c r="C5958">
        <v>2.79</v>
      </c>
      <c r="D5958">
        <v>7.4999999999999997E-3</v>
      </c>
      <c r="E5958">
        <v>5.2900000000000003E-2</v>
      </c>
      <c r="F5958">
        <v>0.2296</v>
      </c>
    </row>
    <row r="5959" spans="1:6">
      <c r="A5959" t="s">
        <v>1090</v>
      </c>
      <c r="B5959" t="s">
        <v>7039</v>
      </c>
      <c r="C5959">
        <v>2.79</v>
      </c>
      <c r="D5959">
        <v>7.4999999999999997E-3</v>
      </c>
      <c r="E5959">
        <v>5.2900000000000003E-2</v>
      </c>
      <c r="F5959">
        <v>0.2296</v>
      </c>
    </row>
    <row r="5960" spans="1:6">
      <c r="A5960" t="s">
        <v>1090</v>
      </c>
      <c r="B5960" t="s">
        <v>7040</v>
      </c>
      <c r="C5960">
        <v>2.79</v>
      </c>
      <c r="D5960">
        <v>7.4999999999999997E-3</v>
      </c>
      <c r="E5960">
        <v>5.2900000000000003E-2</v>
      </c>
      <c r="F5960">
        <v>0.2296</v>
      </c>
    </row>
    <row r="5961" spans="1:6">
      <c r="A5961" t="s">
        <v>1090</v>
      </c>
      <c r="B5961" t="s">
        <v>7041</v>
      </c>
      <c r="C5961">
        <v>2.79</v>
      </c>
      <c r="D5961">
        <v>7.4999999999999997E-3</v>
      </c>
      <c r="E5961">
        <v>5.2900000000000003E-2</v>
      </c>
      <c r="F5961">
        <v>0.2296</v>
      </c>
    </row>
    <row r="5962" spans="1:6">
      <c r="A5962" t="s">
        <v>1090</v>
      </c>
      <c r="B5962" t="s">
        <v>7042</v>
      </c>
      <c r="C5962">
        <v>2.79</v>
      </c>
      <c r="D5962">
        <v>7.4999999999999997E-3</v>
      </c>
      <c r="E5962">
        <v>5.2900000000000003E-2</v>
      </c>
      <c r="F5962">
        <v>0.2296</v>
      </c>
    </row>
    <row r="5963" spans="1:6">
      <c r="A5963" t="s">
        <v>1090</v>
      </c>
      <c r="B5963" t="s">
        <v>7043</v>
      </c>
      <c r="C5963">
        <v>2.79</v>
      </c>
      <c r="D5963">
        <v>7.4999999999999997E-3</v>
      </c>
      <c r="E5963">
        <v>5.2900000000000003E-2</v>
      </c>
      <c r="F5963">
        <v>0.2296</v>
      </c>
    </row>
    <row r="5964" spans="1:6">
      <c r="A5964" t="s">
        <v>1090</v>
      </c>
      <c r="B5964" t="s">
        <v>7044</v>
      </c>
      <c r="C5964">
        <v>2.79</v>
      </c>
      <c r="D5964">
        <v>7.4999999999999997E-3</v>
      </c>
      <c r="E5964">
        <v>5.2900000000000003E-2</v>
      </c>
      <c r="F5964">
        <v>0.2296</v>
      </c>
    </row>
    <row r="5965" spans="1:6">
      <c r="A5965" t="s">
        <v>1090</v>
      </c>
      <c r="B5965" t="s">
        <v>7045</v>
      </c>
      <c r="C5965">
        <v>2.79</v>
      </c>
      <c r="D5965">
        <v>7.4999999999999997E-3</v>
      </c>
      <c r="E5965">
        <v>5.2900000000000003E-2</v>
      </c>
      <c r="F5965">
        <v>0.2296</v>
      </c>
    </row>
    <row r="5966" spans="1:6">
      <c r="A5966" t="s">
        <v>1090</v>
      </c>
      <c r="B5966" t="s">
        <v>7046</v>
      </c>
      <c r="C5966">
        <v>2.79</v>
      </c>
      <c r="D5966">
        <v>7.4999999999999997E-3</v>
      </c>
      <c r="E5966">
        <v>5.2900000000000003E-2</v>
      </c>
      <c r="F5966">
        <v>0.2296</v>
      </c>
    </row>
    <row r="5967" spans="1:6">
      <c r="A5967" t="s">
        <v>1090</v>
      </c>
      <c r="B5967" t="s">
        <v>7047</v>
      </c>
      <c r="C5967">
        <v>2.79</v>
      </c>
      <c r="D5967">
        <v>7.4999999999999997E-3</v>
      </c>
      <c r="E5967">
        <v>5.2900000000000003E-2</v>
      </c>
      <c r="F5967">
        <v>0.2296</v>
      </c>
    </row>
    <row r="5968" spans="1:6">
      <c r="A5968" t="s">
        <v>1090</v>
      </c>
      <c r="B5968" t="s">
        <v>7048</v>
      </c>
      <c r="C5968">
        <v>2.79</v>
      </c>
      <c r="D5968">
        <v>7.4999999999999997E-3</v>
      </c>
      <c r="E5968">
        <v>5.2900000000000003E-2</v>
      </c>
      <c r="F5968">
        <v>0.2296</v>
      </c>
    </row>
    <row r="5969" spans="1:6">
      <c r="A5969" t="s">
        <v>1090</v>
      </c>
      <c r="B5969" t="s">
        <v>7049</v>
      </c>
      <c r="C5969">
        <v>2.79</v>
      </c>
      <c r="D5969">
        <v>7.4999999999999997E-3</v>
      </c>
      <c r="E5969">
        <v>5.2900000000000003E-2</v>
      </c>
      <c r="F5969">
        <v>0.2296</v>
      </c>
    </row>
    <row r="5970" spans="1:6">
      <c r="A5970" t="s">
        <v>1090</v>
      </c>
      <c r="B5970" t="s">
        <v>7050</v>
      </c>
      <c r="C5970">
        <v>2.79</v>
      </c>
      <c r="D5970">
        <v>7.4999999999999997E-3</v>
      </c>
      <c r="E5970">
        <v>5.2900000000000003E-2</v>
      </c>
      <c r="F5970">
        <v>0.2296</v>
      </c>
    </row>
    <row r="5971" spans="1:6">
      <c r="A5971" t="s">
        <v>1090</v>
      </c>
      <c r="B5971" t="s">
        <v>7051</v>
      </c>
      <c r="C5971">
        <v>2.79</v>
      </c>
      <c r="D5971">
        <v>7.4999999999999997E-3</v>
      </c>
      <c r="E5971">
        <v>5.2900000000000003E-2</v>
      </c>
      <c r="F5971">
        <v>0.2296</v>
      </c>
    </row>
    <row r="5972" spans="1:6">
      <c r="A5972" t="s">
        <v>1090</v>
      </c>
      <c r="B5972" t="s">
        <v>7052</v>
      </c>
      <c r="C5972">
        <v>2.79</v>
      </c>
      <c r="D5972">
        <v>7.4999999999999997E-3</v>
      </c>
      <c r="E5972">
        <v>5.2900000000000003E-2</v>
      </c>
      <c r="F5972">
        <v>0.2296</v>
      </c>
    </row>
    <row r="5973" spans="1:6">
      <c r="A5973" t="s">
        <v>1090</v>
      </c>
      <c r="B5973" t="s">
        <v>7053</v>
      </c>
      <c r="C5973">
        <v>2.79</v>
      </c>
      <c r="D5973">
        <v>7.4999999999999997E-3</v>
      </c>
      <c r="E5973">
        <v>5.2900000000000003E-2</v>
      </c>
      <c r="F5973">
        <v>0.2296</v>
      </c>
    </row>
    <row r="5974" spans="1:6">
      <c r="A5974" t="s">
        <v>1090</v>
      </c>
      <c r="B5974" t="s">
        <v>7054</v>
      </c>
      <c r="C5974">
        <v>2.79</v>
      </c>
      <c r="D5974">
        <v>7.4999999999999997E-3</v>
      </c>
      <c r="E5974">
        <v>5.2900000000000003E-2</v>
      </c>
      <c r="F5974">
        <v>0.2296</v>
      </c>
    </row>
    <row r="5975" spans="1:6">
      <c r="A5975" t="s">
        <v>1090</v>
      </c>
      <c r="B5975" t="s">
        <v>7055</v>
      </c>
      <c r="C5975">
        <v>2.79</v>
      </c>
      <c r="D5975">
        <v>7.4999999999999997E-3</v>
      </c>
      <c r="E5975">
        <v>5.2900000000000003E-2</v>
      </c>
      <c r="F5975">
        <v>0.2296</v>
      </c>
    </row>
    <row r="5976" spans="1:6">
      <c r="A5976" t="s">
        <v>1090</v>
      </c>
      <c r="B5976" t="s">
        <v>7056</v>
      </c>
      <c r="C5976">
        <v>2.79</v>
      </c>
      <c r="D5976">
        <v>7.4999999999999997E-3</v>
      </c>
      <c r="E5976">
        <v>5.2900000000000003E-2</v>
      </c>
      <c r="F5976">
        <v>0.2296</v>
      </c>
    </row>
    <row r="5977" spans="1:6">
      <c r="A5977" t="s">
        <v>1090</v>
      </c>
      <c r="B5977" t="s">
        <v>7057</v>
      </c>
      <c r="C5977">
        <v>2.79</v>
      </c>
      <c r="D5977">
        <v>7.4999999999999997E-3</v>
      </c>
      <c r="E5977">
        <v>5.2900000000000003E-2</v>
      </c>
      <c r="F5977">
        <v>0.2296</v>
      </c>
    </row>
    <row r="5978" spans="1:6">
      <c r="A5978" t="s">
        <v>1090</v>
      </c>
      <c r="B5978" t="s">
        <v>7058</v>
      </c>
      <c r="C5978">
        <v>2.79</v>
      </c>
      <c r="D5978">
        <v>7.4999999999999997E-3</v>
      </c>
      <c r="E5978">
        <v>5.2900000000000003E-2</v>
      </c>
      <c r="F5978">
        <v>0.2296</v>
      </c>
    </row>
    <row r="5979" spans="1:6">
      <c r="A5979" t="s">
        <v>1090</v>
      </c>
      <c r="B5979" t="s">
        <v>7059</v>
      </c>
      <c r="C5979">
        <v>2.79</v>
      </c>
      <c r="D5979">
        <v>7.4999999999999997E-3</v>
      </c>
      <c r="E5979">
        <v>5.2900000000000003E-2</v>
      </c>
      <c r="F5979">
        <v>0.2296</v>
      </c>
    </row>
    <row r="5980" spans="1:6">
      <c r="A5980" t="s">
        <v>1090</v>
      </c>
      <c r="B5980" t="s">
        <v>7060</v>
      </c>
      <c r="C5980">
        <v>2.79</v>
      </c>
      <c r="D5980">
        <v>7.4999999999999997E-3</v>
      </c>
      <c r="E5980">
        <v>5.2900000000000003E-2</v>
      </c>
      <c r="F5980">
        <v>0.2296</v>
      </c>
    </row>
    <row r="5981" spans="1:6">
      <c r="A5981" t="s">
        <v>1090</v>
      </c>
      <c r="B5981" t="s">
        <v>7061</v>
      </c>
      <c r="C5981">
        <v>2.79</v>
      </c>
      <c r="D5981">
        <v>7.4999999999999997E-3</v>
      </c>
      <c r="E5981">
        <v>5.2900000000000003E-2</v>
      </c>
      <c r="F5981">
        <v>0.2296</v>
      </c>
    </row>
    <row r="5982" spans="1:6">
      <c r="A5982" t="s">
        <v>1090</v>
      </c>
      <c r="B5982" t="s">
        <v>7062</v>
      </c>
      <c r="C5982">
        <v>2.79</v>
      </c>
      <c r="D5982">
        <v>7.4999999999999997E-3</v>
      </c>
      <c r="E5982">
        <v>5.2900000000000003E-2</v>
      </c>
      <c r="F5982">
        <v>0.2296</v>
      </c>
    </row>
    <row r="5983" spans="1:6">
      <c r="A5983" t="s">
        <v>1090</v>
      </c>
      <c r="B5983" t="s">
        <v>7063</v>
      </c>
      <c r="C5983">
        <v>2.79</v>
      </c>
      <c r="D5983">
        <v>7.4999999999999997E-3</v>
      </c>
      <c r="E5983">
        <v>5.2900000000000003E-2</v>
      </c>
      <c r="F5983">
        <v>0.2296</v>
      </c>
    </row>
    <row r="5984" spans="1:6">
      <c r="A5984" t="s">
        <v>1090</v>
      </c>
      <c r="B5984" t="s">
        <v>7064</v>
      </c>
      <c r="C5984">
        <v>2.79</v>
      </c>
      <c r="D5984">
        <v>7.4999999999999997E-3</v>
      </c>
      <c r="E5984">
        <v>5.2900000000000003E-2</v>
      </c>
      <c r="F5984">
        <v>0.2296</v>
      </c>
    </row>
    <row r="5985" spans="1:6">
      <c r="A5985" t="s">
        <v>1090</v>
      </c>
      <c r="B5985" t="s">
        <v>7065</v>
      </c>
      <c r="C5985">
        <v>2.79</v>
      </c>
      <c r="D5985">
        <v>7.4999999999999997E-3</v>
      </c>
      <c r="E5985">
        <v>5.2900000000000003E-2</v>
      </c>
      <c r="F5985">
        <v>0.2296</v>
      </c>
    </row>
    <row r="5986" spans="1:6">
      <c r="A5986" t="s">
        <v>1090</v>
      </c>
      <c r="B5986" t="s">
        <v>7066</v>
      </c>
      <c r="C5986">
        <v>2.79</v>
      </c>
      <c r="D5986">
        <v>7.4999999999999997E-3</v>
      </c>
      <c r="E5986">
        <v>5.2900000000000003E-2</v>
      </c>
      <c r="F5986">
        <v>0.2296</v>
      </c>
    </row>
    <row r="5987" spans="1:6">
      <c r="A5987" t="s">
        <v>1090</v>
      </c>
      <c r="B5987" t="s">
        <v>7067</v>
      </c>
      <c r="C5987">
        <v>2.79</v>
      </c>
      <c r="D5987">
        <v>7.4999999999999997E-3</v>
      </c>
      <c r="E5987">
        <v>5.2900000000000003E-2</v>
      </c>
      <c r="F5987">
        <v>0.2296</v>
      </c>
    </row>
    <row r="5988" spans="1:6">
      <c r="A5988" t="s">
        <v>1090</v>
      </c>
      <c r="B5988" t="s">
        <v>7068</v>
      </c>
      <c r="C5988">
        <v>2.79</v>
      </c>
      <c r="D5988">
        <v>7.4999999999999997E-3</v>
      </c>
      <c r="E5988">
        <v>5.2900000000000003E-2</v>
      </c>
      <c r="F5988">
        <v>0.2296</v>
      </c>
    </row>
    <row r="5989" spans="1:6">
      <c r="A5989" t="s">
        <v>1090</v>
      </c>
      <c r="B5989" t="s">
        <v>7069</v>
      </c>
      <c r="C5989">
        <v>2.79</v>
      </c>
      <c r="D5989">
        <v>7.4999999999999997E-3</v>
      </c>
      <c r="E5989">
        <v>5.2900000000000003E-2</v>
      </c>
      <c r="F5989">
        <v>0.2296</v>
      </c>
    </row>
    <row r="5990" spans="1:6">
      <c r="A5990" t="s">
        <v>1090</v>
      </c>
      <c r="B5990" t="s">
        <v>7070</v>
      </c>
      <c r="C5990">
        <v>2.79</v>
      </c>
      <c r="D5990">
        <v>7.4999999999999997E-3</v>
      </c>
      <c r="E5990">
        <v>5.2900000000000003E-2</v>
      </c>
      <c r="F5990">
        <v>0.2296</v>
      </c>
    </row>
    <row r="5991" spans="1:6">
      <c r="A5991" t="s">
        <v>1090</v>
      </c>
      <c r="B5991" t="s">
        <v>7071</v>
      </c>
      <c r="C5991">
        <v>2.79</v>
      </c>
      <c r="D5991">
        <v>7.4999999999999997E-3</v>
      </c>
      <c r="E5991">
        <v>5.2900000000000003E-2</v>
      </c>
      <c r="F5991">
        <v>0.2296</v>
      </c>
    </row>
    <row r="5992" spans="1:6">
      <c r="A5992" t="s">
        <v>1090</v>
      </c>
      <c r="B5992" t="s">
        <v>7072</v>
      </c>
      <c r="C5992">
        <v>2.79</v>
      </c>
      <c r="D5992">
        <v>7.4999999999999997E-3</v>
      </c>
      <c r="E5992">
        <v>5.2900000000000003E-2</v>
      </c>
      <c r="F5992">
        <v>0.2296</v>
      </c>
    </row>
    <row r="5993" spans="1:6">
      <c r="A5993" t="s">
        <v>1090</v>
      </c>
      <c r="B5993" t="s">
        <v>7073</v>
      </c>
      <c r="C5993">
        <v>2.79</v>
      </c>
      <c r="D5993">
        <v>7.4999999999999997E-3</v>
      </c>
      <c r="E5993">
        <v>5.2900000000000003E-2</v>
      </c>
      <c r="F5993">
        <v>0.2296</v>
      </c>
    </row>
    <row r="5994" spans="1:6">
      <c r="A5994" t="s">
        <v>1090</v>
      </c>
      <c r="B5994" t="s">
        <v>7074</v>
      </c>
      <c r="C5994">
        <v>2.79</v>
      </c>
      <c r="D5994">
        <v>7.4999999999999997E-3</v>
      </c>
      <c r="E5994">
        <v>5.2900000000000003E-2</v>
      </c>
      <c r="F5994">
        <v>0.2296</v>
      </c>
    </row>
    <row r="5995" spans="1:6">
      <c r="A5995" t="s">
        <v>1090</v>
      </c>
      <c r="B5995" t="s">
        <v>7075</v>
      </c>
      <c r="C5995">
        <v>2.79</v>
      </c>
      <c r="D5995">
        <v>7.4999999999999997E-3</v>
      </c>
      <c r="E5995">
        <v>5.2900000000000003E-2</v>
      </c>
      <c r="F5995">
        <v>0.2296</v>
      </c>
    </row>
    <row r="5996" spans="1:6">
      <c r="A5996" t="s">
        <v>1090</v>
      </c>
      <c r="B5996" t="s">
        <v>7076</v>
      </c>
      <c r="C5996">
        <v>2.79</v>
      </c>
      <c r="D5996">
        <v>7.4999999999999997E-3</v>
      </c>
      <c r="E5996">
        <v>5.2900000000000003E-2</v>
      </c>
      <c r="F5996">
        <v>0.2296</v>
      </c>
    </row>
    <row r="5997" spans="1:6">
      <c r="A5997" t="s">
        <v>1090</v>
      </c>
      <c r="B5997" t="s">
        <v>7077</v>
      </c>
      <c r="C5997">
        <v>2.79</v>
      </c>
      <c r="D5997">
        <v>7.4999999999999997E-3</v>
      </c>
      <c r="E5997">
        <v>5.2900000000000003E-2</v>
      </c>
      <c r="F5997">
        <v>0.2296</v>
      </c>
    </row>
    <row r="5998" spans="1:6">
      <c r="A5998" t="s">
        <v>1090</v>
      </c>
      <c r="B5998" t="s">
        <v>7078</v>
      </c>
      <c r="C5998">
        <v>2.79</v>
      </c>
      <c r="D5998">
        <v>7.4999999999999997E-3</v>
      </c>
      <c r="E5998">
        <v>5.2900000000000003E-2</v>
      </c>
      <c r="F5998">
        <v>0.2296</v>
      </c>
    </row>
    <row r="5999" spans="1:6">
      <c r="A5999" t="s">
        <v>1090</v>
      </c>
      <c r="B5999" t="s">
        <v>7079</v>
      </c>
      <c r="C5999">
        <v>2.79</v>
      </c>
      <c r="D5999">
        <v>7.4999999999999997E-3</v>
      </c>
      <c r="E5999">
        <v>5.2900000000000003E-2</v>
      </c>
      <c r="F5999">
        <v>0.2296</v>
      </c>
    </row>
    <row r="6000" spans="1:6">
      <c r="A6000" t="s">
        <v>1090</v>
      </c>
      <c r="B6000" t="s">
        <v>7080</v>
      </c>
      <c r="C6000">
        <v>2.79</v>
      </c>
      <c r="D6000">
        <v>7.4999999999999997E-3</v>
      </c>
      <c r="E6000">
        <v>5.2900000000000003E-2</v>
      </c>
      <c r="F6000">
        <v>0.2296</v>
      </c>
    </row>
    <row r="6001" spans="1:6">
      <c r="A6001" t="s">
        <v>1090</v>
      </c>
      <c r="B6001" t="s">
        <v>7081</v>
      </c>
      <c r="C6001">
        <v>3.06</v>
      </c>
      <c r="D6001">
        <v>8.3000000000000001E-3</v>
      </c>
      <c r="E6001">
        <v>5.8000000000000003E-2</v>
      </c>
      <c r="F6001">
        <v>0.2515</v>
      </c>
    </row>
    <row r="6002" spans="1:6">
      <c r="A6002" t="s">
        <v>1090</v>
      </c>
      <c r="B6002" t="s">
        <v>7082</v>
      </c>
      <c r="C6002">
        <v>3.06</v>
      </c>
      <c r="D6002">
        <v>8.3000000000000001E-3</v>
      </c>
      <c r="E6002">
        <v>5.8000000000000003E-2</v>
      </c>
      <c r="F6002">
        <v>0.2515</v>
      </c>
    </row>
    <row r="6003" spans="1:6">
      <c r="A6003" t="s">
        <v>1090</v>
      </c>
      <c r="B6003" t="s">
        <v>7083</v>
      </c>
      <c r="C6003">
        <v>3.06</v>
      </c>
      <c r="D6003">
        <v>8.3000000000000001E-3</v>
      </c>
      <c r="E6003">
        <v>5.8000000000000003E-2</v>
      </c>
      <c r="F6003">
        <v>0.2515</v>
      </c>
    </row>
    <row r="6004" spans="1:6">
      <c r="A6004" t="s">
        <v>1090</v>
      </c>
      <c r="B6004" t="s">
        <v>7084</v>
      </c>
      <c r="C6004">
        <v>3.06</v>
      </c>
      <c r="D6004">
        <v>8.3000000000000001E-3</v>
      </c>
      <c r="E6004">
        <v>5.8000000000000003E-2</v>
      </c>
      <c r="F6004">
        <v>0.2515</v>
      </c>
    </row>
    <row r="6005" spans="1:6">
      <c r="A6005" t="s">
        <v>1090</v>
      </c>
      <c r="B6005" t="s">
        <v>7085</v>
      </c>
      <c r="C6005">
        <v>3.06</v>
      </c>
      <c r="D6005">
        <v>8.3000000000000001E-3</v>
      </c>
      <c r="E6005">
        <v>5.8000000000000003E-2</v>
      </c>
      <c r="F6005">
        <v>0.2515</v>
      </c>
    </row>
    <row r="6006" spans="1:6">
      <c r="A6006" t="s">
        <v>1090</v>
      </c>
      <c r="B6006" t="s">
        <v>7086</v>
      </c>
      <c r="C6006">
        <v>3.06</v>
      </c>
      <c r="D6006">
        <v>8.3000000000000001E-3</v>
      </c>
      <c r="E6006">
        <v>5.8000000000000003E-2</v>
      </c>
      <c r="F6006">
        <v>0.2515</v>
      </c>
    </row>
    <row r="6007" spans="1:6">
      <c r="A6007" t="s">
        <v>1090</v>
      </c>
      <c r="B6007" t="s">
        <v>7087</v>
      </c>
      <c r="C6007">
        <v>3.06</v>
      </c>
      <c r="D6007">
        <v>8.3000000000000001E-3</v>
      </c>
      <c r="E6007">
        <v>5.8000000000000003E-2</v>
      </c>
      <c r="F6007">
        <v>0.2515</v>
      </c>
    </row>
    <row r="6008" spans="1:6">
      <c r="A6008" t="s">
        <v>1090</v>
      </c>
      <c r="B6008" t="s">
        <v>7088</v>
      </c>
      <c r="C6008">
        <v>3.06</v>
      </c>
      <c r="D6008">
        <v>8.3000000000000001E-3</v>
      </c>
      <c r="E6008">
        <v>5.8000000000000003E-2</v>
      </c>
      <c r="F6008">
        <v>0.2515</v>
      </c>
    </row>
    <row r="6009" spans="1:6">
      <c r="A6009" t="s">
        <v>1090</v>
      </c>
      <c r="B6009" t="s">
        <v>7089</v>
      </c>
      <c r="C6009">
        <v>3.06</v>
      </c>
      <c r="D6009">
        <v>8.3000000000000001E-3</v>
      </c>
      <c r="E6009">
        <v>5.8000000000000003E-2</v>
      </c>
      <c r="F6009">
        <v>0.2515</v>
      </c>
    </row>
    <row r="6010" spans="1:6">
      <c r="A6010" t="s">
        <v>1090</v>
      </c>
      <c r="B6010" t="s">
        <v>7090</v>
      </c>
      <c r="C6010">
        <v>3.06</v>
      </c>
      <c r="D6010">
        <v>8.3000000000000001E-3</v>
      </c>
      <c r="E6010">
        <v>5.8000000000000003E-2</v>
      </c>
      <c r="F6010">
        <v>0.2515</v>
      </c>
    </row>
    <row r="6011" spans="1:6">
      <c r="A6011" t="s">
        <v>1090</v>
      </c>
      <c r="B6011" t="s">
        <v>7091</v>
      </c>
      <c r="C6011">
        <v>3.06</v>
      </c>
      <c r="D6011">
        <v>8.3000000000000001E-3</v>
      </c>
      <c r="E6011">
        <v>5.8000000000000003E-2</v>
      </c>
      <c r="F6011">
        <v>0.2515</v>
      </c>
    </row>
    <row r="6012" spans="1:6">
      <c r="A6012" t="s">
        <v>1090</v>
      </c>
      <c r="B6012" t="s">
        <v>7092</v>
      </c>
      <c r="C6012">
        <v>3.06</v>
      </c>
      <c r="D6012">
        <v>8.3000000000000001E-3</v>
      </c>
      <c r="E6012">
        <v>5.8000000000000003E-2</v>
      </c>
      <c r="F6012">
        <v>0.2515</v>
      </c>
    </row>
    <row r="6013" spans="1:6">
      <c r="A6013" t="s">
        <v>1090</v>
      </c>
      <c r="B6013" t="s">
        <v>7093</v>
      </c>
      <c r="C6013">
        <v>3.06</v>
      </c>
      <c r="D6013">
        <v>8.3000000000000001E-3</v>
      </c>
      <c r="E6013">
        <v>5.8000000000000003E-2</v>
      </c>
      <c r="F6013">
        <v>0.2515</v>
      </c>
    </row>
    <row r="6014" spans="1:6">
      <c r="A6014" t="s">
        <v>1090</v>
      </c>
      <c r="B6014" t="s">
        <v>7094</v>
      </c>
      <c r="C6014">
        <v>3.06</v>
      </c>
      <c r="D6014">
        <v>8.3000000000000001E-3</v>
      </c>
      <c r="E6014">
        <v>5.8000000000000003E-2</v>
      </c>
      <c r="F6014">
        <v>0.2515</v>
      </c>
    </row>
    <row r="6015" spans="1:6">
      <c r="A6015" t="s">
        <v>1090</v>
      </c>
      <c r="B6015" t="s">
        <v>7095</v>
      </c>
      <c r="C6015">
        <v>3.06</v>
      </c>
      <c r="D6015">
        <v>8.3000000000000001E-3</v>
      </c>
      <c r="E6015">
        <v>5.8000000000000003E-2</v>
      </c>
      <c r="F6015">
        <v>0.2515</v>
      </c>
    </row>
    <row r="6016" spans="1:6">
      <c r="A6016" t="s">
        <v>1090</v>
      </c>
      <c r="B6016" t="s">
        <v>7096</v>
      </c>
      <c r="C6016">
        <v>3.06</v>
      </c>
      <c r="D6016">
        <v>8.3000000000000001E-3</v>
      </c>
      <c r="E6016">
        <v>5.8000000000000003E-2</v>
      </c>
      <c r="F6016">
        <v>0.2515</v>
      </c>
    </row>
    <row r="6017" spans="1:6">
      <c r="A6017" t="s">
        <v>1090</v>
      </c>
      <c r="B6017" t="s">
        <v>7097</v>
      </c>
      <c r="C6017">
        <v>3.06</v>
      </c>
      <c r="D6017">
        <v>8.3000000000000001E-3</v>
      </c>
      <c r="E6017">
        <v>5.8000000000000003E-2</v>
      </c>
      <c r="F6017">
        <v>0.2515</v>
      </c>
    </row>
    <row r="6018" spans="1:6">
      <c r="A6018" t="s">
        <v>1090</v>
      </c>
      <c r="B6018" t="s">
        <v>7098</v>
      </c>
      <c r="C6018">
        <v>3.06</v>
      </c>
      <c r="D6018">
        <v>8.3000000000000001E-3</v>
      </c>
      <c r="E6018">
        <v>5.8000000000000003E-2</v>
      </c>
      <c r="F6018">
        <v>0.2515</v>
      </c>
    </row>
    <row r="6019" spans="1:6">
      <c r="A6019" t="s">
        <v>1090</v>
      </c>
      <c r="B6019" t="s">
        <v>7099</v>
      </c>
      <c r="C6019">
        <v>3.06</v>
      </c>
      <c r="D6019">
        <v>8.3000000000000001E-3</v>
      </c>
      <c r="E6019">
        <v>5.8000000000000003E-2</v>
      </c>
      <c r="F6019">
        <v>0.2515</v>
      </c>
    </row>
    <row r="6020" spans="1:6">
      <c r="A6020" t="s">
        <v>1090</v>
      </c>
      <c r="B6020" t="s">
        <v>7100</v>
      </c>
      <c r="C6020">
        <v>3.06</v>
      </c>
      <c r="D6020">
        <v>8.3000000000000001E-3</v>
      </c>
      <c r="E6020">
        <v>5.8000000000000003E-2</v>
      </c>
      <c r="F6020">
        <v>0.2515</v>
      </c>
    </row>
    <row r="6021" spans="1:6">
      <c r="A6021" t="s">
        <v>1090</v>
      </c>
      <c r="B6021" t="s">
        <v>7101</v>
      </c>
      <c r="C6021">
        <v>3.06</v>
      </c>
      <c r="D6021">
        <v>8.3000000000000001E-3</v>
      </c>
      <c r="E6021">
        <v>5.8000000000000003E-2</v>
      </c>
      <c r="F6021">
        <v>0.2515</v>
      </c>
    </row>
    <row r="6022" spans="1:6">
      <c r="A6022" t="s">
        <v>1090</v>
      </c>
      <c r="B6022" t="s">
        <v>7102</v>
      </c>
      <c r="C6022">
        <v>3.06</v>
      </c>
      <c r="D6022">
        <v>8.3000000000000001E-3</v>
      </c>
      <c r="E6022">
        <v>5.8000000000000003E-2</v>
      </c>
      <c r="F6022">
        <v>0.2515</v>
      </c>
    </row>
    <row r="6023" spans="1:6">
      <c r="A6023" t="s">
        <v>1090</v>
      </c>
      <c r="B6023" t="s">
        <v>7103</v>
      </c>
      <c r="C6023">
        <v>3.06</v>
      </c>
      <c r="D6023">
        <v>8.3000000000000001E-3</v>
      </c>
      <c r="E6023">
        <v>5.8000000000000003E-2</v>
      </c>
      <c r="F6023">
        <v>0.2515</v>
      </c>
    </row>
    <row r="6024" spans="1:6">
      <c r="A6024" t="s">
        <v>1090</v>
      </c>
      <c r="B6024" t="s">
        <v>7104</v>
      </c>
      <c r="C6024">
        <v>3.06</v>
      </c>
      <c r="D6024">
        <v>8.3000000000000001E-3</v>
      </c>
      <c r="E6024">
        <v>5.8000000000000003E-2</v>
      </c>
      <c r="F6024">
        <v>0.2515</v>
      </c>
    </row>
    <row r="6025" spans="1:6">
      <c r="A6025" t="s">
        <v>1090</v>
      </c>
      <c r="B6025" t="s">
        <v>7105</v>
      </c>
      <c r="C6025">
        <v>3.06</v>
      </c>
      <c r="D6025">
        <v>8.3000000000000001E-3</v>
      </c>
      <c r="E6025">
        <v>5.8000000000000003E-2</v>
      </c>
      <c r="F6025">
        <v>0.2515</v>
      </c>
    </row>
    <row r="6026" spans="1:6">
      <c r="A6026" t="s">
        <v>1090</v>
      </c>
      <c r="B6026" t="s">
        <v>7106</v>
      </c>
      <c r="C6026">
        <v>3.06</v>
      </c>
      <c r="D6026">
        <v>8.3000000000000001E-3</v>
      </c>
      <c r="E6026">
        <v>5.8000000000000003E-2</v>
      </c>
      <c r="F6026">
        <v>0.2515</v>
      </c>
    </row>
    <row r="6027" spans="1:6">
      <c r="A6027" t="s">
        <v>1090</v>
      </c>
      <c r="B6027" t="s">
        <v>7107</v>
      </c>
      <c r="C6027">
        <v>3.06</v>
      </c>
      <c r="D6027">
        <v>8.3000000000000001E-3</v>
      </c>
      <c r="E6027">
        <v>5.8000000000000003E-2</v>
      </c>
      <c r="F6027">
        <v>0.2515</v>
      </c>
    </row>
    <row r="6028" spans="1:6">
      <c r="A6028" t="s">
        <v>1090</v>
      </c>
      <c r="B6028" t="s">
        <v>7108</v>
      </c>
      <c r="C6028">
        <v>3.06</v>
      </c>
      <c r="D6028">
        <v>8.3000000000000001E-3</v>
      </c>
      <c r="E6028">
        <v>5.8000000000000003E-2</v>
      </c>
      <c r="F6028">
        <v>0.2515</v>
      </c>
    </row>
    <row r="6029" spans="1:6">
      <c r="A6029" t="s">
        <v>1090</v>
      </c>
      <c r="B6029" t="s">
        <v>7109</v>
      </c>
      <c r="C6029">
        <v>3.06</v>
      </c>
      <c r="D6029">
        <v>8.3000000000000001E-3</v>
      </c>
      <c r="E6029">
        <v>5.8000000000000003E-2</v>
      </c>
      <c r="F6029">
        <v>0.2515</v>
      </c>
    </row>
    <row r="6030" spans="1:6">
      <c r="A6030" t="s">
        <v>1090</v>
      </c>
      <c r="B6030" t="s">
        <v>7110</v>
      </c>
      <c r="C6030">
        <v>3.06</v>
      </c>
      <c r="D6030">
        <v>8.3000000000000001E-3</v>
      </c>
      <c r="E6030">
        <v>5.8000000000000003E-2</v>
      </c>
      <c r="F6030">
        <v>0.2515</v>
      </c>
    </row>
    <row r="6031" spans="1:6">
      <c r="A6031" t="s">
        <v>1090</v>
      </c>
      <c r="B6031" t="s">
        <v>7111</v>
      </c>
      <c r="C6031">
        <v>3.06</v>
      </c>
      <c r="D6031">
        <v>8.3000000000000001E-3</v>
      </c>
      <c r="E6031">
        <v>5.8000000000000003E-2</v>
      </c>
      <c r="F6031">
        <v>0.2515</v>
      </c>
    </row>
    <row r="6032" spans="1:6">
      <c r="A6032" t="s">
        <v>1090</v>
      </c>
      <c r="B6032" t="s">
        <v>7112</v>
      </c>
      <c r="C6032">
        <v>3.06</v>
      </c>
      <c r="D6032">
        <v>8.3000000000000001E-3</v>
      </c>
      <c r="E6032">
        <v>5.8000000000000003E-2</v>
      </c>
      <c r="F6032">
        <v>0.2515</v>
      </c>
    </row>
    <row r="6033" spans="1:6">
      <c r="A6033" t="s">
        <v>1090</v>
      </c>
      <c r="B6033" t="s">
        <v>7113</v>
      </c>
      <c r="C6033">
        <v>3.06</v>
      </c>
      <c r="D6033">
        <v>8.3000000000000001E-3</v>
      </c>
      <c r="E6033">
        <v>5.8000000000000003E-2</v>
      </c>
      <c r="F6033">
        <v>0.2515</v>
      </c>
    </row>
    <row r="6034" spans="1:6">
      <c r="A6034" t="s">
        <v>1090</v>
      </c>
      <c r="B6034" t="s">
        <v>7114</v>
      </c>
      <c r="C6034">
        <v>3.06</v>
      </c>
      <c r="D6034">
        <v>8.3000000000000001E-3</v>
      </c>
      <c r="E6034">
        <v>5.8000000000000003E-2</v>
      </c>
      <c r="F6034">
        <v>0.2515</v>
      </c>
    </row>
    <row r="6035" spans="1:6">
      <c r="A6035" t="s">
        <v>1090</v>
      </c>
      <c r="B6035" t="s">
        <v>7115</v>
      </c>
      <c r="C6035">
        <v>3.06</v>
      </c>
      <c r="D6035">
        <v>8.3000000000000001E-3</v>
      </c>
      <c r="E6035">
        <v>5.8000000000000003E-2</v>
      </c>
      <c r="F6035">
        <v>0.2515</v>
      </c>
    </row>
    <row r="6036" spans="1:6">
      <c r="A6036" t="s">
        <v>1090</v>
      </c>
      <c r="B6036" t="s">
        <v>7116</v>
      </c>
      <c r="C6036">
        <v>3.06</v>
      </c>
      <c r="D6036">
        <v>8.3000000000000001E-3</v>
      </c>
      <c r="E6036">
        <v>5.8000000000000003E-2</v>
      </c>
      <c r="F6036">
        <v>0.2515</v>
      </c>
    </row>
    <row r="6037" spans="1:6">
      <c r="A6037" t="s">
        <v>1090</v>
      </c>
      <c r="B6037" t="s">
        <v>7117</v>
      </c>
      <c r="C6037">
        <v>3.06</v>
      </c>
      <c r="D6037">
        <v>8.3000000000000001E-3</v>
      </c>
      <c r="E6037">
        <v>5.8000000000000003E-2</v>
      </c>
      <c r="F6037">
        <v>0.2515</v>
      </c>
    </row>
    <row r="6038" spans="1:6">
      <c r="A6038" t="s">
        <v>1090</v>
      </c>
      <c r="B6038" t="s">
        <v>7118</v>
      </c>
      <c r="C6038">
        <v>3.06</v>
      </c>
      <c r="D6038">
        <v>8.3000000000000001E-3</v>
      </c>
      <c r="E6038">
        <v>5.8000000000000003E-2</v>
      </c>
      <c r="F6038">
        <v>0.2515</v>
      </c>
    </row>
    <row r="6039" spans="1:6">
      <c r="A6039" t="s">
        <v>1090</v>
      </c>
      <c r="B6039" t="s">
        <v>7119</v>
      </c>
      <c r="C6039">
        <v>3.06</v>
      </c>
      <c r="D6039">
        <v>8.3000000000000001E-3</v>
      </c>
      <c r="E6039">
        <v>5.8000000000000003E-2</v>
      </c>
      <c r="F6039">
        <v>0.2515</v>
      </c>
    </row>
    <row r="6040" spans="1:6">
      <c r="A6040" t="s">
        <v>1090</v>
      </c>
      <c r="B6040" t="s">
        <v>7120</v>
      </c>
      <c r="C6040">
        <v>3.06</v>
      </c>
      <c r="D6040">
        <v>8.3000000000000001E-3</v>
      </c>
      <c r="E6040">
        <v>5.8000000000000003E-2</v>
      </c>
      <c r="F6040">
        <v>0.2515</v>
      </c>
    </row>
    <row r="6041" spans="1:6">
      <c r="A6041" t="s">
        <v>1090</v>
      </c>
      <c r="B6041" t="s">
        <v>7121</v>
      </c>
      <c r="C6041">
        <v>3.06</v>
      </c>
      <c r="D6041">
        <v>8.3000000000000001E-3</v>
      </c>
      <c r="E6041">
        <v>5.8000000000000003E-2</v>
      </c>
      <c r="F6041">
        <v>0.2515</v>
      </c>
    </row>
    <row r="6042" spans="1:6">
      <c r="A6042" t="s">
        <v>1090</v>
      </c>
      <c r="B6042" t="s">
        <v>7122</v>
      </c>
      <c r="C6042">
        <v>3.06</v>
      </c>
      <c r="D6042">
        <v>8.3000000000000001E-3</v>
      </c>
      <c r="E6042">
        <v>5.8000000000000003E-2</v>
      </c>
      <c r="F6042">
        <v>0.2515</v>
      </c>
    </row>
    <row r="6043" spans="1:6">
      <c r="A6043" t="s">
        <v>1090</v>
      </c>
      <c r="B6043" t="s">
        <v>7123</v>
      </c>
      <c r="C6043">
        <v>3.06</v>
      </c>
      <c r="D6043">
        <v>8.3000000000000001E-3</v>
      </c>
      <c r="E6043">
        <v>5.8000000000000003E-2</v>
      </c>
      <c r="F6043">
        <v>0.2515</v>
      </c>
    </row>
    <row r="6044" spans="1:6">
      <c r="A6044" t="s">
        <v>1090</v>
      </c>
      <c r="B6044" t="s">
        <v>7124</v>
      </c>
      <c r="C6044">
        <v>3.06</v>
      </c>
      <c r="D6044">
        <v>8.3000000000000001E-3</v>
      </c>
      <c r="E6044">
        <v>5.8000000000000003E-2</v>
      </c>
      <c r="F6044">
        <v>0.2515</v>
      </c>
    </row>
    <row r="6045" spans="1:6">
      <c r="A6045" t="s">
        <v>1090</v>
      </c>
      <c r="B6045" t="s">
        <v>7125</v>
      </c>
      <c r="C6045">
        <v>3.06</v>
      </c>
      <c r="D6045">
        <v>8.3000000000000001E-3</v>
      </c>
      <c r="E6045">
        <v>5.8000000000000003E-2</v>
      </c>
      <c r="F6045">
        <v>0.2515</v>
      </c>
    </row>
    <row r="6046" spans="1:6">
      <c r="A6046" t="s">
        <v>1090</v>
      </c>
      <c r="B6046" t="s">
        <v>7126</v>
      </c>
      <c r="C6046">
        <v>3.06</v>
      </c>
      <c r="D6046">
        <v>8.3000000000000001E-3</v>
      </c>
      <c r="E6046">
        <v>5.8000000000000003E-2</v>
      </c>
      <c r="F6046">
        <v>0.2515</v>
      </c>
    </row>
    <row r="6047" spans="1:6">
      <c r="A6047" t="s">
        <v>1090</v>
      </c>
      <c r="B6047" t="s">
        <v>7127</v>
      </c>
      <c r="C6047">
        <v>3.06</v>
      </c>
      <c r="D6047">
        <v>8.3000000000000001E-3</v>
      </c>
      <c r="E6047">
        <v>5.8000000000000003E-2</v>
      </c>
      <c r="F6047">
        <v>0.2515</v>
      </c>
    </row>
    <row r="6048" spans="1:6">
      <c r="A6048" t="s">
        <v>1090</v>
      </c>
      <c r="B6048" t="s">
        <v>7128</v>
      </c>
      <c r="C6048">
        <v>3.06</v>
      </c>
      <c r="D6048">
        <v>8.3000000000000001E-3</v>
      </c>
      <c r="E6048">
        <v>5.8000000000000003E-2</v>
      </c>
      <c r="F6048">
        <v>0.2515</v>
      </c>
    </row>
    <row r="6049" spans="1:6">
      <c r="A6049" t="s">
        <v>1090</v>
      </c>
      <c r="B6049" t="s">
        <v>7129</v>
      </c>
      <c r="C6049">
        <v>3.06</v>
      </c>
      <c r="D6049">
        <v>8.3000000000000001E-3</v>
      </c>
      <c r="E6049">
        <v>5.8000000000000003E-2</v>
      </c>
      <c r="F6049">
        <v>0.2515</v>
      </c>
    </row>
    <row r="6050" spans="1:6">
      <c r="A6050" t="s">
        <v>1090</v>
      </c>
      <c r="B6050" t="s">
        <v>7130</v>
      </c>
      <c r="C6050">
        <v>3.06</v>
      </c>
      <c r="D6050">
        <v>8.3000000000000001E-3</v>
      </c>
      <c r="E6050">
        <v>5.8000000000000003E-2</v>
      </c>
      <c r="F6050">
        <v>0.2515</v>
      </c>
    </row>
    <row r="6051" spans="1:6">
      <c r="A6051" t="s">
        <v>1090</v>
      </c>
      <c r="B6051" t="s">
        <v>7131</v>
      </c>
      <c r="C6051">
        <v>3.06</v>
      </c>
      <c r="D6051">
        <v>8.3000000000000001E-3</v>
      </c>
      <c r="E6051">
        <v>5.8000000000000003E-2</v>
      </c>
      <c r="F6051">
        <v>0.2515</v>
      </c>
    </row>
    <row r="6052" spans="1:6">
      <c r="A6052" t="s">
        <v>1090</v>
      </c>
      <c r="B6052" t="s">
        <v>7132</v>
      </c>
      <c r="C6052">
        <v>3.06</v>
      </c>
      <c r="D6052">
        <v>8.3000000000000001E-3</v>
      </c>
      <c r="E6052">
        <v>5.8000000000000003E-2</v>
      </c>
      <c r="F6052">
        <v>0.2515</v>
      </c>
    </row>
    <row r="6053" spans="1:6">
      <c r="A6053" t="s">
        <v>1090</v>
      </c>
      <c r="B6053" t="s">
        <v>7133</v>
      </c>
      <c r="C6053">
        <v>3.06</v>
      </c>
      <c r="D6053">
        <v>8.3000000000000001E-3</v>
      </c>
      <c r="E6053">
        <v>5.8000000000000003E-2</v>
      </c>
      <c r="F6053">
        <v>0.2515</v>
      </c>
    </row>
    <row r="6054" spans="1:6">
      <c r="A6054" t="s">
        <v>1090</v>
      </c>
      <c r="B6054" t="s">
        <v>7134</v>
      </c>
      <c r="C6054">
        <v>3.06</v>
      </c>
      <c r="D6054">
        <v>8.3000000000000001E-3</v>
      </c>
      <c r="E6054">
        <v>5.8000000000000003E-2</v>
      </c>
      <c r="F6054">
        <v>0.2515</v>
      </c>
    </row>
    <row r="6055" spans="1:6">
      <c r="A6055" t="s">
        <v>1090</v>
      </c>
      <c r="B6055" t="s">
        <v>7135</v>
      </c>
      <c r="C6055">
        <v>3.06</v>
      </c>
      <c r="D6055">
        <v>8.3000000000000001E-3</v>
      </c>
      <c r="E6055">
        <v>5.8000000000000003E-2</v>
      </c>
      <c r="F6055">
        <v>0.2515</v>
      </c>
    </row>
    <row r="6056" spans="1:6">
      <c r="A6056" t="s">
        <v>1090</v>
      </c>
      <c r="B6056" t="s">
        <v>7136</v>
      </c>
      <c r="C6056">
        <v>3.06</v>
      </c>
      <c r="D6056">
        <v>8.3000000000000001E-3</v>
      </c>
      <c r="E6056">
        <v>5.8000000000000003E-2</v>
      </c>
      <c r="F6056">
        <v>0.2515</v>
      </c>
    </row>
    <row r="6057" spans="1:6">
      <c r="A6057" t="s">
        <v>1090</v>
      </c>
      <c r="B6057" t="s">
        <v>7137</v>
      </c>
      <c r="C6057">
        <v>3.06</v>
      </c>
      <c r="D6057">
        <v>8.3000000000000001E-3</v>
      </c>
      <c r="E6057">
        <v>5.8000000000000003E-2</v>
      </c>
      <c r="F6057">
        <v>0.2515</v>
      </c>
    </row>
    <row r="6058" spans="1:6">
      <c r="A6058" t="s">
        <v>1090</v>
      </c>
      <c r="B6058" t="s">
        <v>7138</v>
      </c>
      <c r="C6058">
        <v>3.06</v>
      </c>
      <c r="D6058">
        <v>8.3000000000000001E-3</v>
      </c>
      <c r="E6058">
        <v>5.8000000000000003E-2</v>
      </c>
      <c r="F6058">
        <v>0.2515</v>
      </c>
    </row>
    <row r="6059" spans="1:6">
      <c r="A6059" t="s">
        <v>1090</v>
      </c>
      <c r="B6059" t="s">
        <v>7139</v>
      </c>
      <c r="C6059">
        <v>3.06</v>
      </c>
      <c r="D6059">
        <v>8.3000000000000001E-3</v>
      </c>
      <c r="E6059">
        <v>5.8000000000000003E-2</v>
      </c>
      <c r="F6059">
        <v>0.2515</v>
      </c>
    </row>
    <row r="6060" spans="1:6">
      <c r="A6060" t="s">
        <v>1090</v>
      </c>
      <c r="B6060" t="s">
        <v>7140</v>
      </c>
      <c r="C6060">
        <v>3.06</v>
      </c>
      <c r="D6060">
        <v>8.3000000000000001E-3</v>
      </c>
      <c r="E6060">
        <v>5.8000000000000003E-2</v>
      </c>
      <c r="F6060">
        <v>0.2515</v>
      </c>
    </row>
    <row r="6061" spans="1:6">
      <c r="A6061" t="s">
        <v>1090</v>
      </c>
      <c r="B6061" t="s">
        <v>7141</v>
      </c>
      <c r="C6061">
        <v>3.06</v>
      </c>
      <c r="D6061">
        <v>8.3000000000000001E-3</v>
      </c>
      <c r="E6061">
        <v>5.8000000000000003E-2</v>
      </c>
      <c r="F6061">
        <v>0.2515</v>
      </c>
    </row>
    <row r="6062" spans="1:6">
      <c r="A6062" t="s">
        <v>1090</v>
      </c>
      <c r="B6062" t="s">
        <v>7142</v>
      </c>
      <c r="C6062">
        <v>3.06</v>
      </c>
      <c r="D6062">
        <v>8.3000000000000001E-3</v>
      </c>
      <c r="E6062">
        <v>5.8000000000000003E-2</v>
      </c>
      <c r="F6062">
        <v>0.2515</v>
      </c>
    </row>
    <row r="6063" spans="1:6">
      <c r="A6063" t="s">
        <v>1090</v>
      </c>
      <c r="B6063" t="s">
        <v>7143</v>
      </c>
      <c r="C6063">
        <v>3.06</v>
      </c>
      <c r="D6063">
        <v>8.3000000000000001E-3</v>
      </c>
      <c r="E6063">
        <v>5.8000000000000003E-2</v>
      </c>
      <c r="F6063">
        <v>0.2515</v>
      </c>
    </row>
    <row r="6064" spans="1:6">
      <c r="A6064" t="s">
        <v>1090</v>
      </c>
      <c r="B6064" t="s">
        <v>7144</v>
      </c>
      <c r="C6064">
        <v>3.33</v>
      </c>
      <c r="D6064">
        <v>8.9999999999999993E-3</v>
      </c>
      <c r="E6064">
        <v>6.3E-2</v>
      </c>
      <c r="F6064">
        <v>0.27339999999999998</v>
      </c>
    </row>
    <row r="6065" spans="1:6">
      <c r="A6065" t="s">
        <v>1090</v>
      </c>
      <c r="B6065" t="s">
        <v>7145</v>
      </c>
      <c r="C6065">
        <v>3.33</v>
      </c>
      <c r="D6065">
        <v>8.9999999999999993E-3</v>
      </c>
      <c r="E6065">
        <v>6.3E-2</v>
      </c>
      <c r="F6065">
        <v>0.27339999999999998</v>
      </c>
    </row>
    <row r="6066" spans="1:6">
      <c r="A6066" t="s">
        <v>1090</v>
      </c>
      <c r="B6066" t="s">
        <v>7146</v>
      </c>
      <c r="C6066">
        <v>3.33</v>
      </c>
      <c r="D6066">
        <v>8.9999999999999993E-3</v>
      </c>
      <c r="E6066">
        <v>6.3E-2</v>
      </c>
      <c r="F6066">
        <v>0.27339999999999998</v>
      </c>
    </row>
    <row r="6067" spans="1:6">
      <c r="A6067" t="s">
        <v>1090</v>
      </c>
      <c r="B6067" t="s">
        <v>7147</v>
      </c>
      <c r="C6067">
        <v>3.33</v>
      </c>
      <c r="D6067">
        <v>8.9999999999999993E-3</v>
      </c>
      <c r="E6067">
        <v>6.3E-2</v>
      </c>
      <c r="F6067">
        <v>0.27339999999999998</v>
      </c>
    </row>
    <row r="6068" spans="1:6">
      <c r="A6068" t="s">
        <v>1090</v>
      </c>
      <c r="B6068" t="s">
        <v>7148</v>
      </c>
      <c r="C6068">
        <v>3.33</v>
      </c>
      <c r="D6068">
        <v>8.9999999999999993E-3</v>
      </c>
      <c r="E6068">
        <v>6.3E-2</v>
      </c>
      <c r="F6068">
        <v>0.27339999999999998</v>
      </c>
    </row>
    <row r="6069" spans="1:6">
      <c r="A6069" t="s">
        <v>1090</v>
      </c>
      <c r="B6069" t="s">
        <v>7149</v>
      </c>
      <c r="C6069">
        <v>3.33</v>
      </c>
      <c r="D6069">
        <v>8.9999999999999993E-3</v>
      </c>
      <c r="E6069">
        <v>6.3E-2</v>
      </c>
      <c r="F6069">
        <v>0.27339999999999998</v>
      </c>
    </row>
    <row r="6070" spans="1:6">
      <c r="A6070" t="s">
        <v>1090</v>
      </c>
      <c r="B6070" t="s">
        <v>7150</v>
      </c>
      <c r="C6070">
        <v>3.33</v>
      </c>
      <c r="D6070">
        <v>8.9999999999999993E-3</v>
      </c>
      <c r="E6070">
        <v>6.3E-2</v>
      </c>
      <c r="F6070">
        <v>0.27339999999999998</v>
      </c>
    </row>
    <row r="6071" spans="1:6">
      <c r="A6071" t="s">
        <v>1090</v>
      </c>
      <c r="B6071" t="s">
        <v>7151</v>
      </c>
      <c r="C6071">
        <v>3.33</v>
      </c>
      <c r="D6071">
        <v>8.9999999999999993E-3</v>
      </c>
      <c r="E6071">
        <v>6.3E-2</v>
      </c>
      <c r="F6071">
        <v>0.27339999999999998</v>
      </c>
    </row>
    <row r="6072" spans="1:6">
      <c r="A6072" t="s">
        <v>1090</v>
      </c>
      <c r="B6072" t="s">
        <v>7152</v>
      </c>
      <c r="C6072">
        <v>3.33</v>
      </c>
      <c r="D6072">
        <v>8.9999999999999993E-3</v>
      </c>
      <c r="E6072">
        <v>6.3E-2</v>
      </c>
      <c r="F6072">
        <v>0.27339999999999998</v>
      </c>
    </row>
    <row r="6073" spans="1:6">
      <c r="A6073" t="s">
        <v>1090</v>
      </c>
      <c r="B6073" t="s">
        <v>7153</v>
      </c>
      <c r="C6073">
        <v>3.33</v>
      </c>
      <c r="D6073">
        <v>8.9999999999999993E-3</v>
      </c>
      <c r="E6073">
        <v>6.3E-2</v>
      </c>
      <c r="F6073">
        <v>0.27339999999999998</v>
      </c>
    </row>
    <row r="6074" spans="1:6">
      <c r="A6074" t="s">
        <v>1090</v>
      </c>
      <c r="B6074" t="s">
        <v>7154</v>
      </c>
      <c r="C6074">
        <v>3.33</v>
      </c>
      <c r="D6074">
        <v>8.9999999999999993E-3</v>
      </c>
      <c r="E6074">
        <v>6.3E-2</v>
      </c>
      <c r="F6074">
        <v>0.27339999999999998</v>
      </c>
    </row>
    <row r="6075" spans="1:6">
      <c r="A6075" t="s">
        <v>1090</v>
      </c>
      <c r="B6075" t="s">
        <v>7155</v>
      </c>
      <c r="C6075">
        <v>3.33</v>
      </c>
      <c r="D6075">
        <v>8.9999999999999993E-3</v>
      </c>
      <c r="E6075">
        <v>6.3E-2</v>
      </c>
      <c r="F6075">
        <v>0.27339999999999998</v>
      </c>
    </row>
    <row r="6076" spans="1:6">
      <c r="A6076" t="s">
        <v>1090</v>
      </c>
      <c r="B6076" t="s">
        <v>7156</v>
      </c>
      <c r="C6076">
        <v>3.33</v>
      </c>
      <c r="D6076">
        <v>8.9999999999999993E-3</v>
      </c>
      <c r="E6076">
        <v>6.3E-2</v>
      </c>
      <c r="F6076">
        <v>0.27339999999999998</v>
      </c>
    </row>
    <row r="6077" spans="1:6">
      <c r="A6077" t="s">
        <v>1090</v>
      </c>
      <c r="B6077" t="s">
        <v>7157</v>
      </c>
      <c r="C6077">
        <v>3.33</v>
      </c>
      <c r="D6077">
        <v>8.9999999999999993E-3</v>
      </c>
      <c r="E6077">
        <v>6.3E-2</v>
      </c>
      <c r="F6077">
        <v>0.27339999999999998</v>
      </c>
    </row>
    <row r="6078" spans="1:6">
      <c r="A6078" t="s">
        <v>1090</v>
      </c>
      <c r="B6078" t="s">
        <v>7158</v>
      </c>
      <c r="C6078">
        <v>3.33</v>
      </c>
      <c r="D6078">
        <v>8.9999999999999993E-3</v>
      </c>
      <c r="E6078">
        <v>6.3E-2</v>
      </c>
      <c r="F6078">
        <v>0.27339999999999998</v>
      </c>
    </row>
    <row r="6079" spans="1:6">
      <c r="A6079" t="s">
        <v>1090</v>
      </c>
      <c r="B6079" t="s">
        <v>7159</v>
      </c>
      <c r="C6079">
        <v>3.33</v>
      </c>
      <c r="D6079">
        <v>8.9999999999999993E-3</v>
      </c>
      <c r="E6079">
        <v>6.3E-2</v>
      </c>
      <c r="F6079">
        <v>0.27339999999999998</v>
      </c>
    </row>
    <row r="6080" spans="1:6">
      <c r="A6080" t="s">
        <v>1090</v>
      </c>
      <c r="B6080" t="s">
        <v>7160</v>
      </c>
      <c r="C6080">
        <v>3.33</v>
      </c>
      <c r="D6080">
        <v>8.9999999999999993E-3</v>
      </c>
      <c r="E6080">
        <v>6.3E-2</v>
      </c>
      <c r="F6080">
        <v>0.27339999999999998</v>
      </c>
    </row>
    <row r="6081" spans="1:6">
      <c r="A6081" t="s">
        <v>1090</v>
      </c>
      <c r="B6081" t="s">
        <v>7161</v>
      </c>
      <c r="C6081">
        <v>3.33</v>
      </c>
      <c r="D6081">
        <v>8.9999999999999993E-3</v>
      </c>
      <c r="E6081">
        <v>6.3E-2</v>
      </c>
      <c r="F6081">
        <v>0.27339999999999998</v>
      </c>
    </row>
    <row r="6082" spans="1:6">
      <c r="A6082" t="s">
        <v>1090</v>
      </c>
      <c r="B6082" t="s">
        <v>7162</v>
      </c>
      <c r="C6082">
        <v>3.33</v>
      </c>
      <c r="D6082">
        <v>8.9999999999999993E-3</v>
      </c>
      <c r="E6082">
        <v>6.3E-2</v>
      </c>
      <c r="F6082">
        <v>0.27339999999999998</v>
      </c>
    </row>
    <row r="6083" spans="1:6">
      <c r="A6083" t="s">
        <v>1090</v>
      </c>
      <c r="B6083" t="s">
        <v>7163</v>
      </c>
      <c r="C6083">
        <v>3.33</v>
      </c>
      <c r="D6083">
        <v>8.9999999999999993E-3</v>
      </c>
      <c r="E6083">
        <v>6.3E-2</v>
      </c>
      <c r="F6083">
        <v>0.27339999999999998</v>
      </c>
    </row>
    <row r="6084" spans="1:6">
      <c r="A6084" t="s">
        <v>1090</v>
      </c>
      <c r="B6084" t="s">
        <v>7164</v>
      </c>
      <c r="C6084">
        <v>3.33</v>
      </c>
      <c r="D6084">
        <v>8.9999999999999993E-3</v>
      </c>
      <c r="E6084">
        <v>6.3E-2</v>
      </c>
      <c r="F6084">
        <v>0.27339999999999998</v>
      </c>
    </row>
    <row r="6085" spans="1:6">
      <c r="A6085" t="s">
        <v>1090</v>
      </c>
      <c r="B6085" t="s">
        <v>7165</v>
      </c>
      <c r="C6085">
        <v>3.33</v>
      </c>
      <c r="D6085">
        <v>8.9999999999999993E-3</v>
      </c>
      <c r="E6085">
        <v>6.3E-2</v>
      </c>
      <c r="F6085">
        <v>0.27339999999999998</v>
      </c>
    </row>
    <row r="6086" spans="1:6">
      <c r="A6086" t="s">
        <v>1090</v>
      </c>
      <c r="B6086" t="s">
        <v>7166</v>
      </c>
      <c r="C6086">
        <v>3.33</v>
      </c>
      <c r="D6086">
        <v>8.9999999999999993E-3</v>
      </c>
      <c r="E6086">
        <v>6.3E-2</v>
      </c>
      <c r="F6086">
        <v>0.27339999999999998</v>
      </c>
    </row>
    <row r="6087" spans="1:6">
      <c r="A6087" t="s">
        <v>1090</v>
      </c>
      <c r="B6087" t="s">
        <v>7167</v>
      </c>
      <c r="C6087">
        <v>3.33</v>
      </c>
      <c r="D6087">
        <v>8.9999999999999993E-3</v>
      </c>
      <c r="E6087">
        <v>6.3E-2</v>
      </c>
      <c r="F6087">
        <v>0.27339999999999998</v>
      </c>
    </row>
    <row r="6088" spans="1:6">
      <c r="A6088" t="s">
        <v>1090</v>
      </c>
      <c r="B6088" t="s">
        <v>7168</v>
      </c>
      <c r="C6088">
        <v>3.33</v>
      </c>
      <c r="D6088">
        <v>8.9999999999999993E-3</v>
      </c>
      <c r="E6088">
        <v>6.3E-2</v>
      </c>
      <c r="F6088">
        <v>0.27339999999999998</v>
      </c>
    </row>
    <row r="6089" spans="1:6">
      <c r="A6089" t="s">
        <v>1090</v>
      </c>
      <c r="B6089" t="s">
        <v>7169</v>
      </c>
      <c r="C6089">
        <v>3.33</v>
      </c>
      <c r="D6089">
        <v>8.9999999999999993E-3</v>
      </c>
      <c r="E6089">
        <v>6.3E-2</v>
      </c>
      <c r="F6089">
        <v>0.27339999999999998</v>
      </c>
    </row>
    <row r="6090" spans="1:6">
      <c r="A6090" t="s">
        <v>1090</v>
      </c>
      <c r="B6090" t="s">
        <v>7170</v>
      </c>
      <c r="C6090">
        <v>3.33</v>
      </c>
      <c r="D6090">
        <v>8.9999999999999993E-3</v>
      </c>
      <c r="E6090">
        <v>6.3E-2</v>
      </c>
      <c r="F6090">
        <v>0.27339999999999998</v>
      </c>
    </row>
    <row r="6091" spans="1:6">
      <c r="A6091" t="s">
        <v>1090</v>
      </c>
      <c r="B6091" t="s">
        <v>7171</v>
      </c>
      <c r="C6091">
        <v>3.33</v>
      </c>
      <c r="D6091">
        <v>8.9999999999999993E-3</v>
      </c>
      <c r="E6091">
        <v>6.3E-2</v>
      </c>
      <c r="F6091">
        <v>0.27339999999999998</v>
      </c>
    </row>
    <row r="6092" spans="1:6">
      <c r="A6092" t="s">
        <v>1090</v>
      </c>
      <c r="B6092" t="s">
        <v>7172</v>
      </c>
      <c r="C6092">
        <v>3.33</v>
      </c>
      <c r="D6092">
        <v>8.9999999999999993E-3</v>
      </c>
      <c r="E6092">
        <v>6.3E-2</v>
      </c>
      <c r="F6092">
        <v>0.27339999999999998</v>
      </c>
    </row>
    <row r="6093" spans="1:6">
      <c r="A6093" t="s">
        <v>1090</v>
      </c>
      <c r="B6093" t="s">
        <v>7173</v>
      </c>
      <c r="C6093">
        <v>3.33</v>
      </c>
      <c r="D6093">
        <v>8.9999999999999993E-3</v>
      </c>
      <c r="E6093">
        <v>6.3E-2</v>
      </c>
      <c r="F6093">
        <v>0.27339999999999998</v>
      </c>
    </row>
    <row r="6094" spans="1:6">
      <c r="A6094" t="s">
        <v>1090</v>
      </c>
      <c r="B6094" t="s">
        <v>549</v>
      </c>
      <c r="C6094">
        <v>3.33</v>
      </c>
      <c r="D6094">
        <v>8.9999999999999993E-3</v>
      </c>
      <c r="E6094">
        <v>6.3E-2</v>
      </c>
      <c r="F6094">
        <v>0.27339999999999998</v>
      </c>
    </row>
    <row r="6095" spans="1:6">
      <c r="A6095" t="s">
        <v>1090</v>
      </c>
      <c r="B6095" t="s">
        <v>7174</v>
      </c>
      <c r="C6095">
        <v>3.33</v>
      </c>
      <c r="D6095">
        <v>8.9999999999999993E-3</v>
      </c>
      <c r="E6095">
        <v>6.3E-2</v>
      </c>
      <c r="F6095">
        <v>0.27339999999999998</v>
      </c>
    </row>
    <row r="6096" spans="1:6">
      <c r="A6096" t="s">
        <v>1090</v>
      </c>
      <c r="B6096" t="s">
        <v>7175</v>
      </c>
      <c r="C6096">
        <v>3.6</v>
      </c>
      <c r="D6096">
        <v>9.7000000000000003E-3</v>
      </c>
      <c r="E6096">
        <v>6.8000000000000005E-2</v>
      </c>
      <c r="F6096">
        <v>0.29520000000000002</v>
      </c>
    </row>
    <row r="6097" spans="1:6">
      <c r="A6097" t="s">
        <v>1090</v>
      </c>
      <c r="B6097" t="s">
        <v>7176</v>
      </c>
      <c r="C6097">
        <v>3.6</v>
      </c>
      <c r="D6097">
        <v>9.7000000000000003E-3</v>
      </c>
      <c r="E6097">
        <v>6.8000000000000005E-2</v>
      </c>
      <c r="F6097">
        <v>0.29520000000000002</v>
      </c>
    </row>
    <row r="6098" spans="1:6">
      <c r="A6098" t="s">
        <v>1090</v>
      </c>
      <c r="B6098" t="s">
        <v>7177</v>
      </c>
      <c r="C6098">
        <v>3.6</v>
      </c>
      <c r="D6098">
        <v>9.7000000000000003E-3</v>
      </c>
      <c r="E6098">
        <v>6.8000000000000005E-2</v>
      </c>
      <c r="F6098">
        <v>0.29520000000000002</v>
      </c>
    </row>
    <row r="6099" spans="1:6">
      <c r="A6099" t="s">
        <v>1090</v>
      </c>
      <c r="B6099" t="s">
        <v>7178</v>
      </c>
      <c r="C6099">
        <v>3.6</v>
      </c>
      <c r="D6099">
        <v>9.7000000000000003E-3</v>
      </c>
      <c r="E6099">
        <v>6.8000000000000005E-2</v>
      </c>
      <c r="F6099">
        <v>0.29520000000000002</v>
      </c>
    </row>
    <row r="6100" spans="1:6">
      <c r="A6100" t="s">
        <v>1090</v>
      </c>
      <c r="B6100" t="s">
        <v>7179</v>
      </c>
      <c r="C6100">
        <v>3.6</v>
      </c>
      <c r="D6100">
        <v>9.7000000000000003E-3</v>
      </c>
      <c r="E6100">
        <v>6.8000000000000005E-2</v>
      </c>
      <c r="F6100">
        <v>0.29520000000000002</v>
      </c>
    </row>
    <row r="6101" spans="1:6">
      <c r="A6101" t="s">
        <v>1090</v>
      </c>
      <c r="B6101" t="s">
        <v>7180</v>
      </c>
      <c r="C6101">
        <v>3.6</v>
      </c>
      <c r="D6101">
        <v>9.7000000000000003E-3</v>
      </c>
      <c r="E6101">
        <v>6.8000000000000005E-2</v>
      </c>
      <c r="F6101">
        <v>0.29520000000000002</v>
      </c>
    </row>
    <row r="6102" spans="1:6">
      <c r="A6102" t="s">
        <v>1090</v>
      </c>
      <c r="B6102" t="s">
        <v>7181</v>
      </c>
      <c r="C6102">
        <v>3.6</v>
      </c>
      <c r="D6102">
        <v>9.7000000000000003E-3</v>
      </c>
      <c r="E6102">
        <v>6.8000000000000005E-2</v>
      </c>
      <c r="F6102">
        <v>0.29520000000000002</v>
      </c>
    </row>
    <row r="6103" spans="1:6">
      <c r="A6103" t="s">
        <v>1090</v>
      </c>
      <c r="B6103" t="s">
        <v>7182</v>
      </c>
      <c r="C6103">
        <v>3.6</v>
      </c>
      <c r="D6103">
        <v>9.7000000000000003E-3</v>
      </c>
      <c r="E6103">
        <v>6.8000000000000005E-2</v>
      </c>
      <c r="F6103">
        <v>0.29520000000000002</v>
      </c>
    </row>
    <row r="6104" spans="1:6">
      <c r="A6104" t="s">
        <v>1090</v>
      </c>
      <c r="B6104" t="s">
        <v>7183</v>
      </c>
      <c r="C6104">
        <v>3.6</v>
      </c>
      <c r="D6104">
        <v>9.7000000000000003E-3</v>
      </c>
      <c r="E6104">
        <v>6.8000000000000005E-2</v>
      </c>
      <c r="F6104">
        <v>0.29520000000000002</v>
      </c>
    </row>
    <row r="6105" spans="1:6">
      <c r="A6105" t="s">
        <v>1090</v>
      </c>
      <c r="B6105" t="s">
        <v>7184</v>
      </c>
      <c r="C6105">
        <v>3.6</v>
      </c>
      <c r="D6105">
        <v>9.7000000000000003E-3</v>
      </c>
      <c r="E6105">
        <v>6.8000000000000005E-2</v>
      </c>
      <c r="F6105">
        <v>0.29520000000000002</v>
      </c>
    </row>
    <row r="6106" spans="1:6">
      <c r="A6106" t="s">
        <v>1090</v>
      </c>
      <c r="B6106" t="s">
        <v>7185</v>
      </c>
      <c r="C6106">
        <v>3.6</v>
      </c>
      <c r="D6106">
        <v>9.7000000000000003E-3</v>
      </c>
      <c r="E6106">
        <v>6.8000000000000005E-2</v>
      </c>
      <c r="F6106">
        <v>0.29520000000000002</v>
      </c>
    </row>
    <row r="6107" spans="1:6">
      <c r="A6107" t="s">
        <v>1090</v>
      </c>
      <c r="B6107" t="s">
        <v>7186</v>
      </c>
      <c r="C6107">
        <v>3.6</v>
      </c>
      <c r="D6107">
        <v>9.7000000000000003E-3</v>
      </c>
      <c r="E6107">
        <v>6.8000000000000005E-2</v>
      </c>
      <c r="F6107">
        <v>0.29520000000000002</v>
      </c>
    </row>
    <row r="6108" spans="1:6">
      <c r="A6108" t="s">
        <v>1090</v>
      </c>
      <c r="B6108" t="s">
        <v>7187</v>
      </c>
      <c r="C6108">
        <v>3.6</v>
      </c>
      <c r="D6108">
        <v>9.7000000000000003E-3</v>
      </c>
      <c r="E6108">
        <v>6.8000000000000005E-2</v>
      </c>
      <c r="F6108">
        <v>0.29520000000000002</v>
      </c>
    </row>
    <row r="6109" spans="1:6">
      <c r="A6109" t="s">
        <v>1090</v>
      </c>
      <c r="B6109" t="s">
        <v>7188</v>
      </c>
      <c r="C6109">
        <v>3.6</v>
      </c>
      <c r="D6109">
        <v>9.7000000000000003E-3</v>
      </c>
      <c r="E6109">
        <v>6.8000000000000005E-2</v>
      </c>
      <c r="F6109">
        <v>0.29520000000000002</v>
      </c>
    </row>
    <row r="6110" spans="1:6">
      <c r="A6110" t="s">
        <v>1090</v>
      </c>
      <c r="B6110" t="s">
        <v>7189</v>
      </c>
      <c r="C6110">
        <v>3.6</v>
      </c>
      <c r="D6110">
        <v>9.7000000000000003E-3</v>
      </c>
      <c r="E6110">
        <v>6.8000000000000005E-2</v>
      </c>
      <c r="F6110">
        <v>0.29520000000000002</v>
      </c>
    </row>
    <row r="6111" spans="1:6">
      <c r="A6111" t="s">
        <v>1090</v>
      </c>
      <c r="B6111" t="s">
        <v>7190</v>
      </c>
      <c r="C6111">
        <v>3.6</v>
      </c>
      <c r="D6111">
        <v>9.7000000000000003E-3</v>
      </c>
      <c r="E6111">
        <v>6.8000000000000005E-2</v>
      </c>
      <c r="F6111">
        <v>0.29520000000000002</v>
      </c>
    </row>
    <row r="6112" spans="1:6">
      <c r="A6112" t="s">
        <v>1090</v>
      </c>
      <c r="B6112" t="s">
        <v>7191</v>
      </c>
      <c r="C6112">
        <v>3.6</v>
      </c>
      <c r="D6112">
        <v>9.7000000000000003E-3</v>
      </c>
      <c r="E6112">
        <v>6.8000000000000005E-2</v>
      </c>
      <c r="F6112">
        <v>0.29520000000000002</v>
      </c>
    </row>
    <row r="6113" spans="1:6">
      <c r="A6113" t="s">
        <v>1090</v>
      </c>
      <c r="B6113" t="s">
        <v>7192</v>
      </c>
      <c r="C6113">
        <v>3.6</v>
      </c>
      <c r="D6113">
        <v>9.7000000000000003E-3</v>
      </c>
      <c r="E6113">
        <v>6.8000000000000005E-2</v>
      </c>
      <c r="F6113">
        <v>0.29520000000000002</v>
      </c>
    </row>
    <row r="6114" spans="1:6">
      <c r="A6114" t="s">
        <v>1090</v>
      </c>
      <c r="B6114" t="s">
        <v>7193</v>
      </c>
      <c r="C6114">
        <v>3.6</v>
      </c>
      <c r="D6114">
        <v>9.7000000000000003E-3</v>
      </c>
      <c r="E6114">
        <v>6.8000000000000005E-2</v>
      </c>
      <c r="F6114">
        <v>0.29520000000000002</v>
      </c>
    </row>
    <row r="6115" spans="1:6">
      <c r="A6115" t="s">
        <v>1090</v>
      </c>
      <c r="B6115" t="s">
        <v>7194</v>
      </c>
      <c r="C6115">
        <v>3.6</v>
      </c>
      <c r="D6115">
        <v>9.7000000000000003E-3</v>
      </c>
      <c r="E6115">
        <v>6.8000000000000005E-2</v>
      </c>
      <c r="F6115">
        <v>0.29520000000000002</v>
      </c>
    </row>
    <row r="6116" spans="1:6">
      <c r="A6116" t="s">
        <v>1090</v>
      </c>
      <c r="B6116" t="s">
        <v>7195</v>
      </c>
      <c r="C6116">
        <v>3.6</v>
      </c>
      <c r="D6116">
        <v>9.7000000000000003E-3</v>
      </c>
      <c r="E6116">
        <v>6.8000000000000005E-2</v>
      </c>
      <c r="F6116">
        <v>0.29520000000000002</v>
      </c>
    </row>
    <row r="6117" spans="1:6">
      <c r="A6117" t="s">
        <v>1090</v>
      </c>
      <c r="B6117" t="s">
        <v>7196</v>
      </c>
      <c r="C6117">
        <v>3.6</v>
      </c>
      <c r="D6117">
        <v>9.7000000000000003E-3</v>
      </c>
      <c r="E6117">
        <v>6.8000000000000005E-2</v>
      </c>
      <c r="F6117">
        <v>0.29520000000000002</v>
      </c>
    </row>
    <row r="6118" spans="1:6">
      <c r="A6118" t="s">
        <v>1090</v>
      </c>
      <c r="B6118" t="s">
        <v>7197</v>
      </c>
      <c r="C6118">
        <v>3.6</v>
      </c>
      <c r="D6118">
        <v>9.7000000000000003E-3</v>
      </c>
      <c r="E6118">
        <v>6.8000000000000005E-2</v>
      </c>
      <c r="F6118">
        <v>0.29520000000000002</v>
      </c>
    </row>
    <row r="6119" spans="1:6">
      <c r="A6119" t="s">
        <v>1090</v>
      </c>
      <c r="B6119" t="s">
        <v>7198</v>
      </c>
      <c r="C6119">
        <v>3.6</v>
      </c>
      <c r="D6119">
        <v>9.7000000000000003E-3</v>
      </c>
      <c r="E6119">
        <v>6.8000000000000005E-2</v>
      </c>
      <c r="F6119">
        <v>0.29520000000000002</v>
      </c>
    </row>
    <row r="6120" spans="1:6">
      <c r="A6120" t="s">
        <v>1090</v>
      </c>
      <c r="B6120" t="s">
        <v>7199</v>
      </c>
      <c r="C6120">
        <v>3.87</v>
      </c>
      <c r="D6120">
        <v>1.04E-2</v>
      </c>
      <c r="E6120">
        <v>7.2999999999999995E-2</v>
      </c>
      <c r="F6120">
        <v>0.31690000000000002</v>
      </c>
    </row>
    <row r="6121" spans="1:6">
      <c r="A6121" t="s">
        <v>1090</v>
      </c>
      <c r="B6121" t="s">
        <v>7200</v>
      </c>
      <c r="C6121">
        <v>3.87</v>
      </c>
      <c r="D6121">
        <v>1.04E-2</v>
      </c>
      <c r="E6121">
        <v>7.2999999999999995E-2</v>
      </c>
      <c r="F6121">
        <v>0.31690000000000002</v>
      </c>
    </row>
    <row r="6122" spans="1:6">
      <c r="A6122" t="s">
        <v>1090</v>
      </c>
      <c r="B6122" t="s">
        <v>7201</v>
      </c>
      <c r="C6122">
        <v>3.87</v>
      </c>
      <c r="D6122">
        <v>1.04E-2</v>
      </c>
      <c r="E6122">
        <v>7.2999999999999995E-2</v>
      </c>
      <c r="F6122">
        <v>0.31690000000000002</v>
      </c>
    </row>
    <row r="6123" spans="1:6">
      <c r="A6123" t="s">
        <v>1090</v>
      </c>
      <c r="B6123" t="s">
        <v>7202</v>
      </c>
      <c r="C6123">
        <v>3.87</v>
      </c>
      <c r="D6123">
        <v>1.04E-2</v>
      </c>
      <c r="E6123">
        <v>7.2999999999999995E-2</v>
      </c>
      <c r="F6123">
        <v>0.31690000000000002</v>
      </c>
    </row>
    <row r="6124" spans="1:6">
      <c r="A6124" t="s">
        <v>1090</v>
      </c>
      <c r="B6124" t="s">
        <v>7203</v>
      </c>
      <c r="C6124">
        <v>3.87</v>
      </c>
      <c r="D6124">
        <v>1.04E-2</v>
      </c>
      <c r="E6124">
        <v>7.2999999999999995E-2</v>
      </c>
      <c r="F6124">
        <v>0.31690000000000002</v>
      </c>
    </row>
    <row r="6125" spans="1:6">
      <c r="A6125" t="s">
        <v>1090</v>
      </c>
      <c r="B6125" t="s">
        <v>7204</v>
      </c>
      <c r="C6125">
        <v>3.87</v>
      </c>
      <c r="D6125">
        <v>1.04E-2</v>
      </c>
      <c r="E6125">
        <v>7.2999999999999995E-2</v>
      </c>
      <c r="F6125">
        <v>0.31690000000000002</v>
      </c>
    </row>
    <row r="6126" spans="1:6">
      <c r="A6126" t="s">
        <v>1090</v>
      </c>
      <c r="B6126" t="s">
        <v>7205</v>
      </c>
      <c r="C6126">
        <v>3.87</v>
      </c>
      <c r="D6126">
        <v>1.04E-2</v>
      </c>
      <c r="E6126">
        <v>7.2999999999999995E-2</v>
      </c>
      <c r="F6126">
        <v>0.31690000000000002</v>
      </c>
    </row>
    <row r="6127" spans="1:6">
      <c r="A6127" t="s">
        <v>1090</v>
      </c>
      <c r="B6127" t="s">
        <v>7206</v>
      </c>
      <c r="C6127">
        <v>3.87</v>
      </c>
      <c r="D6127">
        <v>1.04E-2</v>
      </c>
      <c r="E6127">
        <v>7.2999999999999995E-2</v>
      </c>
      <c r="F6127">
        <v>0.31690000000000002</v>
      </c>
    </row>
    <row r="6128" spans="1:6">
      <c r="A6128" t="s">
        <v>1090</v>
      </c>
      <c r="B6128" t="s">
        <v>7207</v>
      </c>
      <c r="C6128">
        <v>3.87</v>
      </c>
      <c r="D6128">
        <v>1.04E-2</v>
      </c>
      <c r="E6128">
        <v>7.2999999999999995E-2</v>
      </c>
      <c r="F6128">
        <v>0.31690000000000002</v>
      </c>
    </row>
    <row r="6129" spans="1:6">
      <c r="A6129" t="s">
        <v>1090</v>
      </c>
      <c r="B6129" t="s">
        <v>7208</v>
      </c>
      <c r="C6129">
        <v>3.87</v>
      </c>
      <c r="D6129">
        <v>1.04E-2</v>
      </c>
      <c r="E6129">
        <v>7.2999999999999995E-2</v>
      </c>
      <c r="F6129">
        <v>0.31690000000000002</v>
      </c>
    </row>
    <row r="6130" spans="1:6">
      <c r="A6130" t="s">
        <v>1090</v>
      </c>
      <c r="B6130" t="s">
        <v>7209</v>
      </c>
      <c r="C6130">
        <v>3.87</v>
      </c>
      <c r="D6130">
        <v>1.04E-2</v>
      </c>
      <c r="E6130">
        <v>7.2999999999999995E-2</v>
      </c>
      <c r="F6130">
        <v>0.31690000000000002</v>
      </c>
    </row>
    <row r="6131" spans="1:6">
      <c r="A6131" t="s">
        <v>1090</v>
      </c>
      <c r="B6131" t="s">
        <v>7210</v>
      </c>
      <c r="C6131">
        <v>3.87</v>
      </c>
      <c r="D6131">
        <v>1.04E-2</v>
      </c>
      <c r="E6131">
        <v>7.2999999999999995E-2</v>
      </c>
      <c r="F6131">
        <v>0.31690000000000002</v>
      </c>
    </row>
    <row r="6132" spans="1:6">
      <c r="A6132" t="s">
        <v>1090</v>
      </c>
      <c r="B6132" t="s">
        <v>7211</v>
      </c>
      <c r="C6132">
        <v>3.87</v>
      </c>
      <c r="D6132">
        <v>1.04E-2</v>
      </c>
      <c r="E6132">
        <v>7.2999999999999995E-2</v>
      </c>
      <c r="F6132">
        <v>0.31690000000000002</v>
      </c>
    </row>
    <row r="6133" spans="1:6">
      <c r="A6133" t="s">
        <v>1090</v>
      </c>
      <c r="B6133" t="s">
        <v>7212</v>
      </c>
      <c r="C6133">
        <v>3.87</v>
      </c>
      <c r="D6133">
        <v>1.04E-2</v>
      </c>
      <c r="E6133">
        <v>7.2999999999999995E-2</v>
      </c>
      <c r="F6133">
        <v>0.31690000000000002</v>
      </c>
    </row>
    <row r="6134" spans="1:6">
      <c r="A6134" t="s">
        <v>1090</v>
      </c>
      <c r="B6134" t="s">
        <v>7213</v>
      </c>
      <c r="C6134">
        <v>3.87</v>
      </c>
      <c r="D6134">
        <v>1.04E-2</v>
      </c>
      <c r="E6134">
        <v>7.2999999999999995E-2</v>
      </c>
      <c r="F6134">
        <v>0.31690000000000002</v>
      </c>
    </row>
    <row r="6135" spans="1:6">
      <c r="A6135" t="s">
        <v>1090</v>
      </c>
      <c r="B6135" t="s">
        <v>7214</v>
      </c>
      <c r="C6135">
        <v>3.87</v>
      </c>
      <c r="D6135">
        <v>1.04E-2</v>
      </c>
      <c r="E6135">
        <v>7.2999999999999995E-2</v>
      </c>
      <c r="F6135">
        <v>0.31690000000000002</v>
      </c>
    </row>
    <row r="6136" spans="1:6">
      <c r="A6136" t="s">
        <v>1090</v>
      </c>
      <c r="B6136" t="s">
        <v>7215</v>
      </c>
      <c r="C6136">
        <v>3.87</v>
      </c>
      <c r="D6136">
        <v>1.04E-2</v>
      </c>
      <c r="E6136">
        <v>7.2999999999999995E-2</v>
      </c>
      <c r="F6136">
        <v>0.31690000000000002</v>
      </c>
    </row>
    <row r="6137" spans="1:6">
      <c r="A6137" t="s">
        <v>1090</v>
      </c>
      <c r="B6137" t="s">
        <v>7216</v>
      </c>
      <c r="C6137">
        <v>3.87</v>
      </c>
      <c r="D6137">
        <v>1.04E-2</v>
      </c>
      <c r="E6137">
        <v>7.2999999999999995E-2</v>
      </c>
      <c r="F6137">
        <v>0.31690000000000002</v>
      </c>
    </row>
    <row r="6138" spans="1:6">
      <c r="A6138" t="s">
        <v>1090</v>
      </c>
      <c r="B6138" t="s">
        <v>7217</v>
      </c>
      <c r="C6138">
        <v>3.87</v>
      </c>
      <c r="D6138">
        <v>1.04E-2</v>
      </c>
      <c r="E6138">
        <v>7.2999999999999995E-2</v>
      </c>
      <c r="F6138">
        <v>0.31690000000000002</v>
      </c>
    </row>
    <row r="6139" spans="1:6">
      <c r="A6139" t="s">
        <v>1090</v>
      </c>
      <c r="B6139" t="s">
        <v>7218</v>
      </c>
      <c r="C6139">
        <v>3.87</v>
      </c>
      <c r="D6139">
        <v>1.04E-2</v>
      </c>
      <c r="E6139">
        <v>7.2999999999999995E-2</v>
      </c>
      <c r="F6139">
        <v>0.31690000000000002</v>
      </c>
    </row>
    <row r="6140" spans="1:6">
      <c r="A6140" t="s">
        <v>1090</v>
      </c>
      <c r="B6140" t="s">
        <v>7219</v>
      </c>
      <c r="C6140">
        <v>3.87</v>
      </c>
      <c r="D6140">
        <v>1.04E-2</v>
      </c>
      <c r="E6140">
        <v>7.2999999999999995E-2</v>
      </c>
      <c r="F6140">
        <v>0.31690000000000002</v>
      </c>
    </row>
    <row r="6141" spans="1:6">
      <c r="A6141" t="s">
        <v>1090</v>
      </c>
      <c r="B6141" t="s">
        <v>7220</v>
      </c>
      <c r="C6141">
        <v>3.87</v>
      </c>
      <c r="D6141">
        <v>1.04E-2</v>
      </c>
      <c r="E6141">
        <v>7.2999999999999995E-2</v>
      </c>
      <c r="F6141">
        <v>0.31690000000000002</v>
      </c>
    </row>
    <row r="6142" spans="1:6">
      <c r="A6142" t="s">
        <v>1090</v>
      </c>
      <c r="B6142" t="s">
        <v>7221</v>
      </c>
      <c r="C6142">
        <v>3.87</v>
      </c>
      <c r="D6142">
        <v>1.04E-2</v>
      </c>
      <c r="E6142">
        <v>7.2999999999999995E-2</v>
      </c>
      <c r="F6142">
        <v>0.31690000000000002</v>
      </c>
    </row>
    <row r="6143" spans="1:6">
      <c r="A6143" t="s">
        <v>1090</v>
      </c>
      <c r="B6143" t="s">
        <v>7222</v>
      </c>
      <c r="C6143">
        <v>3.87</v>
      </c>
      <c r="D6143">
        <v>1.04E-2</v>
      </c>
      <c r="E6143">
        <v>7.2999999999999995E-2</v>
      </c>
      <c r="F6143">
        <v>0.31690000000000002</v>
      </c>
    </row>
    <row r="6144" spans="1:6">
      <c r="A6144" t="s">
        <v>1090</v>
      </c>
      <c r="B6144" t="s">
        <v>7223</v>
      </c>
      <c r="C6144">
        <v>3.87</v>
      </c>
      <c r="D6144">
        <v>1.04E-2</v>
      </c>
      <c r="E6144">
        <v>7.2999999999999995E-2</v>
      </c>
      <c r="F6144">
        <v>0.31690000000000002</v>
      </c>
    </row>
    <row r="6145" spans="1:6">
      <c r="A6145" t="s">
        <v>1090</v>
      </c>
      <c r="B6145" t="s">
        <v>7224</v>
      </c>
      <c r="C6145">
        <v>3.87</v>
      </c>
      <c r="D6145">
        <v>1.04E-2</v>
      </c>
      <c r="E6145">
        <v>7.2999999999999995E-2</v>
      </c>
      <c r="F6145">
        <v>0.31690000000000002</v>
      </c>
    </row>
    <row r="6146" spans="1:6">
      <c r="A6146" t="s">
        <v>1090</v>
      </c>
      <c r="B6146" t="s">
        <v>7225</v>
      </c>
      <c r="C6146">
        <v>3.87</v>
      </c>
      <c r="D6146">
        <v>1.04E-2</v>
      </c>
      <c r="E6146">
        <v>7.2999999999999995E-2</v>
      </c>
      <c r="F6146">
        <v>0.31690000000000002</v>
      </c>
    </row>
    <row r="6147" spans="1:6">
      <c r="A6147" t="s">
        <v>1090</v>
      </c>
      <c r="B6147" t="s">
        <v>7226</v>
      </c>
      <c r="C6147">
        <v>3.87</v>
      </c>
      <c r="D6147">
        <v>1.04E-2</v>
      </c>
      <c r="E6147">
        <v>7.2999999999999995E-2</v>
      </c>
      <c r="F6147">
        <v>0.31690000000000002</v>
      </c>
    </row>
    <row r="6148" spans="1:6">
      <c r="A6148" t="s">
        <v>1090</v>
      </c>
      <c r="B6148" t="s">
        <v>7227</v>
      </c>
      <c r="C6148">
        <v>3.87</v>
      </c>
      <c r="D6148">
        <v>1.04E-2</v>
      </c>
      <c r="E6148">
        <v>7.2999999999999995E-2</v>
      </c>
      <c r="F6148">
        <v>0.31690000000000002</v>
      </c>
    </row>
    <row r="6149" spans="1:6">
      <c r="A6149" t="s">
        <v>1090</v>
      </c>
      <c r="B6149" t="s">
        <v>7228</v>
      </c>
      <c r="C6149">
        <v>3.87</v>
      </c>
      <c r="D6149">
        <v>1.04E-2</v>
      </c>
      <c r="E6149">
        <v>7.2999999999999995E-2</v>
      </c>
      <c r="F6149">
        <v>0.31690000000000002</v>
      </c>
    </row>
    <row r="6150" spans="1:6">
      <c r="A6150" t="s">
        <v>1090</v>
      </c>
      <c r="B6150" t="s">
        <v>7229</v>
      </c>
      <c r="C6150">
        <v>3.87</v>
      </c>
      <c r="D6150">
        <v>1.04E-2</v>
      </c>
      <c r="E6150">
        <v>7.2999999999999995E-2</v>
      </c>
      <c r="F6150">
        <v>0.31690000000000002</v>
      </c>
    </row>
    <row r="6151" spans="1:6">
      <c r="A6151" t="s">
        <v>1090</v>
      </c>
      <c r="B6151" t="s">
        <v>7230</v>
      </c>
      <c r="C6151">
        <v>3.87</v>
      </c>
      <c r="D6151">
        <v>1.04E-2</v>
      </c>
      <c r="E6151">
        <v>7.2999999999999995E-2</v>
      </c>
      <c r="F6151">
        <v>0.31690000000000002</v>
      </c>
    </row>
    <row r="6152" spans="1:6">
      <c r="A6152" t="s">
        <v>1090</v>
      </c>
      <c r="B6152" t="s">
        <v>7231</v>
      </c>
      <c r="C6152">
        <v>3.87</v>
      </c>
      <c r="D6152">
        <v>1.04E-2</v>
      </c>
      <c r="E6152">
        <v>7.2999999999999995E-2</v>
      </c>
      <c r="F6152">
        <v>0.31690000000000002</v>
      </c>
    </row>
    <row r="6153" spans="1:6">
      <c r="A6153" t="s">
        <v>1090</v>
      </c>
      <c r="B6153" t="s">
        <v>7232</v>
      </c>
      <c r="C6153">
        <v>3.87</v>
      </c>
      <c r="D6153">
        <v>1.04E-2</v>
      </c>
      <c r="E6153">
        <v>7.2999999999999995E-2</v>
      </c>
      <c r="F6153">
        <v>0.31690000000000002</v>
      </c>
    </row>
    <row r="6154" spans="1:6">
      <c r="A6154" t="s">
        <v>1090</v>
      </c>
      <c r="B6154" t="s">
        <v>7233</v>
      </c>
      <c r="C6154">
        <v>3.87</v>
      </c>
      <c r="D6154">
        <v>1.04E-2</v>
      </c>
      <c r="E6154">
        <v>7.2999999999999995E-2</v>
      </c>
      <c r="F6154">
        <v>0.31690000000000002</v>
      </c>
    </row>
    <row r="6155" spans="1:6">
      <c r="A6155" t="s">
        <v>1090</v>
      </c>
      <c r="B6155" t="s">
        <v>7234</v>
      </c>
      <c r="C6155">
        <v>3.87</v>
      </c>
      <c r="D6155">
        <v>1.04E-2</v>
      </c>
      <c r="E6155">
        <v>7.2999999999999995E-2</v>
      </c>
      <c r="F6155">
        <v>0.31690000000000002</v>
      </c>
    </row>
    <row r="6156" spans="1:6">
      <c r="A6156" t="s">
        <v>1090</v>
      </c>
      <c r="B6156" t="s">
        <v>7235</v>
      </c>
      <c r="C6156">
        <v>3.87</v>
      </c>
      <c r="D6156">
        <v>1.04E-2</v>
      </c>
      <c r="E6156">
        <v>7.2999999999999995E-2</v>
      </c>
      <c r="F6156">
        <v>0.31690000000000002</v>
      </c>
    </row>
    <row r="6157" spans="1:6">
      <c r="A6157" t="s">
        <v>1090</v>
      </c>
      <c r="B6157" t="s">
        <v>7236</v>
      </c>
      <c r="C6157">
        <v>3.87</v>
      </c>
      <c r="D6157">
        <v>1.04E-2</v>
      </c>
      <c r="E6157">
        <v>7.2999999999999995E-2</v>
      </c>
      <c r="F6157">
        <v>0.31690000000000002</v>
      </c>
    </row>
    <row r="6158" spans="1:6">
      <c r="A6158" t="s">
        <v>1090</v>
      </c>
      <c r="B6158" t="s">
        <v>7237</v>
      </c>
      <c r="C6158">
        <v>3.87</v>
      </c>
      <c r="D6158">
        <v>1.04E-2</v>
      </c>
      <c r="E6158">
        <v>7.2999999999999995E-2</v>
      </c>
      <c r="F6158">
        <v>0.31690000000000002</v>
      </c>
    </row>
    <row r="6159" spans="1:6">
      <c r="A6159" t="s">
        <v>1090</v>
      </c>
      <c r="B6159" t="s">
        <v>7238</v>
      </c>
      <c r="C6159">
        <v>3.87</v>
      </c>
      <c r="D6159">
        <v>1.04E-2</v>
      </c>
      <c r="E6159">
        <v>7.2999999999999995E-2</v>
      </c>
      <c r="F6159">
        <v>0.31690000000000002</v>
      </c>
    </row>
    <row r="6160" spans="1:6">
      <c r="A6160" t="s">
        <v>1090</v>
      </c>
      <c r="B6160" t="s">
        <v>7239</v>
      </c>
      <c r="C6160">
        <v>3.87</v>
      </c>
      <c r="D6160">
        <v>1.04E-2</v>
      </c>
      <c r="E6160">
        <v>7.2999999999999995E-2</v>
      </c>
      <c r="F6160">
        <v>0.31690000000000002</v>
      </c>
    </row>
    <row r="6161" spans="1:6">
      <c r="A6161" t="s">
        <v>1090</v>
      </c>
      <c r="B6161" t="s">
        <v>7240</v>
      </c>
      <c r="C6161">
        <v>3.87</v>
      </c>
      <c r="D6161">
        <v>1.04E-2</v>
      </c>
      <c r="E6161">
        <v>7.2999999999999995E-2</v>
      </c>
      <c r="F6161">
        <v>0.31690000000000002</v>
      </c>
    </row>
    <row r="6162" spans="1:6">
      <c r="A6162" t="s">
        <v>1090</v>
      </c>
      <c r="B6162" t="s">
        <v>7241</v>
      </c>
      <c r="C6162">
        <v>3.87</v>
      </c>
      <c r="D6162">
        <v>1.04E-2</v>
      </c>
      <c r="E6162">
        <v>7.2999999999999995E-2</v>
      </c>
      <c r="F6162">
        <v>0.31690000000000002</v>
      </c>
    </row>
    <row r="6163" spans="1:6">
      <c r="A6163" t="s">
        <v>1090</v>
      </c>
      <c r="B6163" t="s">
        <v>7242</v>
      </c>
      <c r="C6163">
        <v>3.87</v>
      </c>
      <c r="D6163">
        <v>1.04E-2</v>
      </c>
      <c r="E6163">
        <v>7.2999999999999995E-2</v>
      </c>
      <c r="F6163">
        <v>0.31690000000000002</v>
      </c>
    </row>
    <row r="6164" spans="1:6">
      <c r="A6164" t="s">
        <v>1090</v>
      </c>
      <c r="B6164" t="s">
        <v>7243</v>
      </c>
      <c r="C6164">
        <v>3.87</v>
      </c>
      <c r="D6164">
        <v>1.04E-2</v>
      </c>
      <c r="E6164">
        <v>7.2999999999999995E-2</v>
      </c>
      <c r="F6164">
        <v>0.31690000000000002</v>
      </c>
    </row>
    <row r="6165" spans="1:6">
      <c r="A6165" t="s">
        <v>1090</v>
      </c>
      <c r="B6165" t="s">
        <v>7244</v>
      </c>
      <c r="C6165">
        <v>3.87</v>
      </c>
      <c r="D6165">
        <v>1.04E-2</v>
      </c>
      <c r="E6165">
        <v>7.2999999999999995E-2</v>
      </c>
      <c r="F6165">
        <v>0.31690000000000002</v>
      </c>
    </row>
    <row r="6166" spans="1:6">
      <c r="A6166" t="s">
        <v>1090</v>
      </c>
      <c r="B6166" t="s">
        <v>7245</v>
      </c>
      <c r="C6166">
        <v>3.87</v>
      </c>
      <c r="D6166">
        <v>1.04E-2</v>
      </c>
      <c r="E6166">
        <v>7.2999999999999995E-2</v>
      </c>
      <c r="F6166">
        <v>0.31690000000000002</v>
      </c>
    </row>
    <row r="6167" spans="1:6">
      <c r="A6167" t="s">
        <v>1090</v>
      </c>
      <c r="B6167" t="s">
        <v>7246</v>
      </c>
      <c r="C6167">
        <v>3.87</v>
      </c>
      <c r="D6167">
        <v>1.04E-2</v>
      </c>
      <c r="E6167">
        <v>7.2999999999999995E-2</v>
      </c>
      <c r="F6167">
        <v>0.31690000000000002</v>
      </c>
    </row>
    <row r="6168" spans="1:6">
      <c r="A6168" t="s">
        <v>1090</v>
      </c>
      <c r="B6168" t="s">
        <v>7247</v>
      </c>
      <c r="C6168">
        <v>3.87</v>
      </c>
      <c r="D6168">
        <v>1.04E-2</v>
      </c>
      <c r="E6168">
        <v>7.2999999999999995E-2</v>
      </c>
      <c r="F6168">
        <v>0.31690000000000002</v>
      </c>
    </row>
    <row r="6169" spans="1:6">
      <c r="A6169" t="s">
        <v>1090</v>
      </c>
      <c r="B6169" t="s">
        <v>7248</v>
      </c>
      <c r="C6169">
        <v>3.87</v>
      </c>
      <c r="D6169">
        <v>1.04E-2</v>
      </c>
      <c r="E6169">
        <v>7.2999999999999995E-2</v>
      </c>
      <c r="F6169">
        <v>0.31690000000000002</v>
      </c>
    </row>
    <row r="6170" spans="1:6">
      <c r="A6170" t="s">
        <v>1090</v>
      </c>
      <c r="B6170" t="s">
        <v>7249</v>
      </c>
      <c r="C6170">
        <v>3.87</v>
      </c>
      <c r="D6170">
        <v>1.04E-2</v>
      </c>
      <c r="E6170">
        <v>7.2999999999999995E-2</v>
      </c>
      <c r="F6170">
        <v>0.31690000000000002</v>
      </c>
    </row>
    <row r="6171" spans="1:6">
      <c r="A6171" t="s">
        <v>1090</v>
      </c>
      <c r="B6171" t="s">
        <v>7250</v>
      </c>
      <c r="C6171">
        <v>3.87</v>
      </c>
      <c r="D6171">
        <v>1.04E-2</v>
      </c>
      <c r="E6171">
        <v>7.2999999999999995E-2</v>
      </c>
      <c r="F6171">
        <v>0.31690000000000002</v>
      </c>
    </row>
    <row r="6172" spans="1:6">
      <c r="A6172" t="s">
        <v>1090</v>
      </c>
      <c r="B6172" t="s">
        <v>7251</v>
      </c>
      <c r="C6172">
        <v>3.87</v>
      </c>
      <c r="D6172">
        <v>1.04E-2</v>
      </c>
      <c r="E6172">
        <v>7.2999999999999995E-2</v>
      </c>
      <c r="F6172">
        <v>0.31690000000000002</v>
      </c>
    </row>
    <row r="6173" spans="1:6">
      <c r="A6173" t="s">
        <v>1090</v>
      </c>
      <c r="B6173" t="s">
        <v>7252</v>
      </c>
      <c r="C6173">
        <v>3.87</v>
      </c>
      <c r="D6173">
        <v>1.04E-2</v>
      </c>
      <c r="E6173">
        <v>7.2999999999999995E-2</v>
      </c>
      <c r="F6173">
        <v>0.31690000000000002</v>
      </c>
    </row>
    <row r="6174" spans="1:6">
      <c r="A6174" t="s">
        <v>1090</v>
      </c>
      <c r="B6174" t="s">
        <v>7253</v>
      </c>
      <c r="C6174">
        <v>3.87</v>
      </c>
      <c r="D6174">
        <v>1.04E-2</v>
      </c>
      <c r="E6174">
        <v>7.2999999999999995E-2</v>
      </c>
      <c r="F6174">
        <v>0.31690000000000002</v>
      </c>
    </row>
    <row r="6175" spans="1:6">
      <c r="A6175" t="s">
        <v>1090</v>
      </c>
      <c r="B6175" t="s">
        <v>7254</v>
      </c>
      <c r="C6175">
        <v>3.87</v>
      </c>
      <c r="D6175">
        <v>1.04E-2</v>
      </c>
      <c r="E6175">
        <v>7.2999999999999995E-2</v>
      </c>
      <c r="F6175">
        <v>0.31690000000000002</v>
      </c>
    </row>
    <row r="6176" spans="1:6">
      <c r="A6176" t="s">
        <v>1090</v>
      </c>
      <c r="B6176" t="s">
        <v>7255</v>
      </c>
      <c r="C6176">
        <v>3.87</v>
      </c>
      <c r="D6176">
        <v>1.04E-2</v>
      </c>
      <c r="E6176">
        <v>7.2999999999999995E-2</v>
      </c>
      <c r="F6176">
        <v>0.31690000000000002</v>
      </c>
    </row>
    <row r="6177" spans="1:6">
      <c r="A6177" t="s">
        <v>1090</v>
      </c>
      <c r="B6177" t="s">
        <v>7256</v>
      </c>
      <c r="C6177">
        <v>3.87</v>
      </c>
      <c r="D6177">
        <v>1.04E-2</v>
      </c>
      <c r="E6177">
        <v>7.2999999999999995E-2</v>
      </c>
      <c r="F6177">
        <v>0.31690000000000002</v>
      </c>
    </row>
    <row r="6178" spans="1:6">
      <c r="A6178" t="s">
        <v>1090</v>
      </c>
      <c r="B6178" t="s">
        <v>7257</v>
      </c>
      <c r="C6178">
        <v>3.87</v>
      </c>
      <c r="D6178">
        <v>1.04E-2</v>
      </c>
      <c r="E6178">
        <v>7.2999999999999995E-2</v>
      </c>
      <c r="F6178">
        <v>0.31690000000000002</v>
      </c>
    </row>
    <row r="6179" spans="1:6">
      <c r="A6179" t="s">
        <v>1090</v>
      </c>
      <c r="B6179" t="s">
        <v>7258</v>
      </c>
      <c r="C6179">
        <v>3.87</v>
      </c>
      <c r="D6179">
        <v>1.04E-2</v>
      </c>
      <c r="E6179">
        <v>7.2999999999999995E-2</v>
      </c>
      <c r="F6179">
        <v>0.31690000000000002</v>
      </c>
    </row>
    <row r="6180" spans="1:6">
      <c r="A6180" t="s">
        <v>1090</v>
      </c>
      <c r="B6180" t="s">
        <v>7259</v>
      </c>
      <c r="C6180">
        <v>3.87</v>
      </c>
      <c r="D6180">
        <v>1.04E-2</v>
      </c>
      <c r="E6180">
        <v>7.2999999999999995E-2</v>
      </c>
      <c r="F6180">
        <v>0.31690000000000002</v>
      </c>
    </row>
    <row r="6181" spans="1:6">
      <c r="A6181" t="s">
        <v>1090</v>
      </c>
      <c r="B6181" t="s">
        <v>7260</v>
      </c>
      <c r="C6181">
        <v>3.87</v>
      </c>
      <c r="D6181">
        <v>1.04E-2</v>
      </c>
      <c r="E6181">
        <v>7.2999999999999995E-2</v>
      </c>
      <c r="F6181">
        <v>0.31690000000000002</v>
      </c>
    </row>
    <row r="6182" spans="1:6">
      <c r="A6182" t="s">
        <v>1090</v>
      </c>
      <c r="B6182" t="s">
        <v>7261</v>
      </c>
      <c r="C6182">
        <v>3.87</v>
      </c>
      <c r="D6182">
        <v>1.04E-2</v>
      </c>
      <c r="E6182">
        <v>7.2999999999999995E-2</v>
      </c>
      <c r="F6182">
        <v>0.31690000000000002</v>
      </c>
    </row>
    <row r="6183" spans="1:6">
      <c r="A6183" t="s">
        <v>1090</v>
      </c>
      <c r="B6183" t="s">
        <v>7262</v>
      </c>
      <c r="C6183">
        <v>3.87</v>
      </c>
      <c r="D6183">
        <v>1.04E-2</v>
      </c>
      <c r="E6183">
        <v>7.2999999999999995E-2</v>
      </c>
      <c r="F6183">
        <v>0.31690000000000002</v>
      </c>
    </row>
    <row r="6184" spans="1:6">
      <c r="A6184" t="s">
        <v>1090</v>
      </c>
      <c r="B6184" t="s">
        <v>7263</v>
      </c>
      <c r="C6184">
        <v>3.87</v>
      </c>
      <c r="D6184">
        <v>1.04E-2</v>
      </c>
      <c r="E6184">
        <v>7.2999999999999995E-2</v>
      </c>
      <c r="F6184">
        <v>0.31690000000000002</v>
      </c>
    </row>
    <row r="6185" spans="1:6">
      <c r="A6185" t="s">
        <v>1090</v>
      </c>
      <c r="B6185" t="s">
        <v>7264</v>
      </c>
      <c r="C6185">
        <v>3.87</v>
      </c>
      <c r="D6185">
        <v>1.04E-2</v>
      </c>
      <c r="E6185">
        <v>7.2999999999999995E-2</v>
      </c>
      <c r="F6185">
        <v>0.31690000000000002</v>
      </c>
    </row>
    <row r="6186" spans="1:6">
      <c r="A6186" t="s">
        <v>1090</v>
      </c>
      <c r="B6186" t="s">
        <v>7265</v>
      </c>
      <c r="C6186">
        <v>3.87</v>
      </c>
      <c r="D6186">
        <v>1.04E-2</v>
      </c>
      <c r="E6186">
        <v>7.2999999999999995E-2</v>
      </c>
      <c r="F6186">
        <v>0.31690000000000002</v>
      </c>
    </row>
    <row r="6187" spans="1:6">
      <c r="A6187" t="s">
        <v>1090</v>
      </c>
      <c r="B6187" t="s">
        <v>7266</v>
      </c>
      <c r="C6187">
        <v>3.87</v>
      </c>
      <c r="D6187">
        <v>1.04E-2</v>
      </c>
      <c r="E6187">
        <v>7.2999999999999995E-2</v>
      </c>
      <c r="F6187">
        <v>0.31690000000000002</v>
      </c>
    </row>
    <row r="6188" spans="1:6">
      <c r="A6188" t="s">
        <v>1090</v>
      </c>
      <c r="B6188" t="s">
        <v>7267</v>
      </c>
      <c r="C6188">
        <v>3.87</v>
      </c>
      <c r="D6188">
        <v>1.04E-2</v>
      </c>
      <c r="E6188">
        <v>7.2999999999999995E-2</v>
      </c>
      <c r="F6188">
        <v>0.31690000000000002</v>
      </c>
    </row>
    <row r="6189" spans="1:6">
      <c r="A6189" t="s">
        <v>1090</v>
      </c>
      <c r="B6189" t="s">
        <v>7268</v>
      </c>
      <c r="C6189">
        <v>3.87</v>
      </c>
      <c r="D6189">
        <v>1.04E-2</v>
      </c>
      <c r="E6189">
        <v>7.2999999999999995E-2</v>
      </c>
      <c r="F6189">
        <v>0.31690000000000002</v>
      </c>
    </row>
    <row r="6190" spans="1:6">
      <c r="A6190" t="s">
        <v>1090</v>
      </c>
      <c r="B6190" t="s">
        <v>7269</v>
      </c>
      <c r="C6190">
        <v>3.87</v>
      </c>
      <c r="D6190">
        <v>1.04E-2</v>
      </c>
      <c r="E6190">
        <v>7.2999999999999995E-2</v>
      </c>
      <c r="F6190">
        <v>0.31690000000000002</v>
      </c>
    </row>
    <row r="6191" spans="1:6">
      <c r="A6191" t="s">
        <v>1090</v>
      </c>
      <c r="B6191" t="s">
        <v>7270</v>
      </c>
      <c r="C6191">
        <v>3.87</v>
      </c>
      <c r="D6191">
        <v>1.04E-2</v>
      </c>
      <c r="E6191">
        <v>7.2999999999999995E-2</v>
      </c>
      <c r="F6191">
        <v>0.31690000000000002</v>
      </c>
    </row>
    <row r="6192" spans="1:6">
      <c r="A6192" t="s">
        <v>1090</v>
      </c>
      <c r="B6192" t="s">
        <v>7271</v>
      </c>
      <c r="C6192">
        <v>3.87</v>
      </c>
      <c r="D6192">
        <v>1.04E-2</v>
      </c>
      <c r="E6192">
        <v>7.2999999999999995E-2</v>
      </c>
      <c r="F6192">
        <v>0.31690000000000002</v>
      </c>
    </row>
    <row r="6193" spans="1:6">
      <c r="A6193" t="s">
        <v>1090</v>
      </c>
      <c r="B6193" t="s">
        <v>7272</v>
      </c>
      <c r="C6193">
        <v>3.87</v>
      </c>
      <c r="D6193">
        <v>1.04E-2</v>
      </c>
      <c r="E6193">
        <v>7.2999999999999995E-2</v>
      </c>
      <c r="F6193">
        <v>0.31690000000000002</v>
      </c>
    </row>
    <row r="6194" spans="1:6">
      <c r="A6194" t="s">
        <v>1090</v>
      </c>
      <c r="B6194" t="s">
        <v>7273</v>
      </c>
      <c r="C6194">
        <v>3.87</v>
      </c>
      <c r="D6194">
        <v>1.04E-2</v>
      </c>
      <c r="E6194">
        <v>7.2999999999999995E-2</v>
      </c>
      <c r="F6194">
        <v>0.31690000000000002</v>
      </c>
    </row>
    <row r="6195" spans="1:6">
      <c r="A6195" t="s">
        <v>1090</v>
      </c>
      <c r="B6195" t="s">
        <v>7274</v>
      </c>
      <c r="C6195">
        <v>3.87</v>
      </c>
      <c r="D6195">
        <v>1.04E-2</v>
      </c>
      <c r="E6195">
        <v>7.2999999999999995E-2</v>
      </c>
      <c r="F6195">
        <v>0.31690000000000002</v>
      </c>
    </row>
    <row r="6196" spans="1:6">
      <c r="A6196" t="s">
        <v>1090</v>
      </c>
      <c r="B6196" t="s">
        <v>7275</v>
      </c>
      <c r="C6196">
        <v>3.87</v>
      </c>
      <c r="D6196">
        <v>1.04E-2</v>
      </c>
      <c r="E6196">
        <v>7.2999999999999995E-2</v>
      </c>
      <c r="F6196">
        <v>0.31690000000000002</v>
      </c>
    </row>
    <row r="6197" spans="1:6">
      <c r="A6197" t="s">
        <v>1090</v>
      </c>
      <c r="B6197" t="s">
        <v>7276</v>
      </c>
      <c r="C6197">
        <v>3.87</v>
      </c>
      <c r="D6197">
        <v>1.04E-2</v>
      </c>
      <c r="E6197">
        <v>7.2999999999999995E-2</v>
      </c>
      <c r="F6197">
        <v>0.31690000000000002</v>
      </c>
    </row>
    <row r="6198" spans="1:6">
      <c r="A6198" t="s">
        <v>1090</v>
      </c>
      <c r="B6198" t="s">
        <v>7277</v>
      </c>
      <c r="C6198">
        <v>3.87</v>
      </c>
      <c r="D6198">
        <v>1.04E-2</v>
      </c>
      <c r="E6198">
        <v>7.2999999999999995E-2</v>
      </c>
      <c r="F6198">
        <v>0.31690000000000002</v>
      </c>
    </row>
    <row r="6199" spans="1:6">
      <c r="A6199" t="s">
        <v>1090</v>
      </c>
      <c r="B6199" t="s">
        <v>7278</v>
      </c>
      <c r="C6199">
        <v>3.87</v>
      </c>
      <c r="D6199">
        <v>1.04E-2</v>
      </c>
      <c r="E6199">
        <v>7.2999999999999995E-2</v>
      </c>
      <c r="F6199">
        <v>0.31690000000000002</v>
      </c>
    </row>
    <row r="6200" spans="1:6">
      <c r="A6200" t="s">
        <v>1090</v>
      </c>
      <c r="B6200" t="s">
        <v>7279</v>
      </c>
      <c r="C6200">
        <v>3.87</v>
      </c>
      <c r="D6200">
        <v>1.04E-2</v>
      </c>
      <c r="E6200">
        <v>7.2999999999999995E-2</v>
      </c>
      <c r="F6200">
        <v>0.31690000000000002</v>
      </c>
    </row>
    <row r="6201" spans="1:6">
      <c r="A6201" t="s">
        <v>1090</v>
      </c>
      <c r="B6201" t="s">
        <v>7280</v>
      </c>
      <c r="C6201">
        <v>3.87</v>
      </c>
      <c r="D6201">
        <v>1.04E-2</v>
      </c>
      <c r="E6201">
        <v>7.2999999999999995E-2</v>
      </c>
      <c r="F6201">
        <v>0.31690000000000002</v>
      </c>
    </row>
    <row r="6202" spans="1:6">
      <c r="A6202" t="s">
        <v>1090</v>
      </c>
      <c r="B6202" t="s">
        <v>7281</v>
      </c>
      <c r="C6202">
        <v>3.87</v>
      </c>
      <c r="D6202">
        <v>1.04E-2</v>
      </c>
      <c r="E6202">
        <v>7.2999999999999995E-2</v>
      </c>
      <c r="F6202">
        <v>0.31690000000000002</v>
      </c>
    </row>
    <row r="6203" spans="1:6">
      <c r="A6203" t="s">
        <v>1090</v>
      </c>
      <c r="B6203" t="s">
        <v>7282</v>
      </c>
      <c r="C6203">
        <v>3.87</v>
      </c>
      <c r="D6203">
        <v>1.04E-2</v>
      </c>
      <c r="E6203">
        <v>7.2999999999999995E-2</v>
      </c>
      <c r="F6203">
        <v>0.31690000000000002</v>
      </c>
    </row>
    <row r="6204" spans="1:6">
      <c r="A6204" t="s">
        <v>1090</v>
      </c>
      <c r="B6204" t="s">
        <v>7283</v>
      </c>
      <c r="C6204">
        <v>3.87</v>
      </c>
      <c r="D6204">
        <v>1.04E-2</v>
      </c>
      <c r="E6204">
        <v>7.2999999999999995E-2</v>
      </c>
      <c r="F6204">
        <v>0.31690000000000002</v>
      </c>
    </row>
    <row r="6205" spans="1:6">
      <c r="A6205" t="s">
        <v>1090</v>
      </c>
      <c r="B6205" t="s">
        <v>7284</v>
      </c>
      <c r="C6205">
        <v>3.87</v>
      </c>
      <c r="D6205">
        <v>1.04E-2</v>
      </c>
      <c r="E6205">
        <v>7.2999999999999995E-2</v>
      </c>
      <c r="F6205">
        <v>0.31690000000000002</v>
      </c>
    </row>
    <row r="6206" spans="1:6">
      <c r="A6206" t="s">
        <v>1090</v>
      </c>
      <c r="B6206" t="s">
        <v>7285</v>
      </c>
      <c r="C6206">
        <v>3.87</v>
      </c>
      <c r="D6206">
        <v>1.04E-2</v>
      </c>
      <c r="E6206">
        <v>7.2999999999999995E-2</v>
      </c>
      <c r="F6206">
        <v>0.31690000000000002</v>
      </c>
    </row>
    <row r="6207" spans="1:6">
      <c r="A6207" t="s">
        <v>1090</v>
      </c>
      <c r="B6207" t="s">
        <v>7286</v>
      </c>
      <c r="C6207">
        <v>3.87</v>
      </c>
      <c r="D6207">
        <v>1.04E-2</v>
      </c>
      <c r="E6207">
        <v>7.2999999999999995E-2</v>
      </c>
      <c r="F6207">
        <v>0.31690000000000002</v>
      </c>
    </row>
    <row r="6208" spans="1:6">
      <c r="A6208" t="s">
        <v>1090</v>
      </c>
      <c r="B6208" t="s">
        <v>7287</v>
      </c>
      <c r="C6208">
        <v>3.87</v>
      </c>
      <c r="D6208">
        <v>1.04E-2</v>
      </c>
      <c r="E6208">
        <v>7.2999999999999995E-2</v>
      </c>
      <c r="F6208">
        <v>0.31690000000000002</v>
      </c>
    </row>
    <row r="6209" spans="1:6">
      <c r="A6209" t="s">
        <v>1090</v>
      </c>
      <c r="B6209" t="s">
        <v>7288</v>
      </c>
      <c r="C6209">
        <v>3.87</v>
      </c>
      <c r="D6209">
        <v>1.04E-2</v>
      </c>
      <c r="E6209">
        <v>7.2999999999999995E-2</v>
      </c>
      <c r="F6209">
        <v>0.31690000000000002</v>
      </c>
    </row>
    <row r="6210" spans="1:6">
      <c r="A6210" t="s">
        <v>1090</v>
      </c>
      <c r="B6210" t="s">
        <v>7289</v>
      </c>
      <c r="C6210">
        <v>3.87</v>
      </c>
      <c r="D6210">
        <v>1.04E-2</v>
      </c>
      <c r="E6210">
        <v>7.2999999999999995E-2</v>
      </c>
      <c r="F6210">
        <v>0.31690000000000002</v>
      </c>
    </row>
    <row r="6211" spans="1:6">
      <c r="A6211" t="s">
        <v>1090</v>
      </c>
      <c r="B6211" t="s">
        <v>7290</v>
      </c>
      <c r="C6211">
        <v>3.87</v>
      </c>
      <c r="D6211">
        <v>1.04E-2</v>
      </c>
      <c r="E6211">
        <v>7.2999999999999995E-2</v>
      </c>
      <c r="F6211">
        <v>0.31690000000000002</v>
      </c>
    </row>
    <row r="6212" spans="1:6">
      <c r="A6212" t="s">
        <v>1090</v>
      </c>
      <c r="B6212" t="s">
        <v>7291</v>
      </c>
      <c r="C6212">
        <v>3.87</v>
      </c>
      <c r="D6212">
        <v>1.04E-2</v>
      </c>
      <c r="E6212">
        <v>7.2999999999999995E-2</v>
      </c>
      <c r="F6212">
        <v>0.31690000000000002</v>
      </c>
    </row>
    <row r="6213" spans="1:6">
      <c r="A6213" t="s">
        <v>1090</v>
      </c>
      <c r="B6213" t="s">
        <v>7292</v>
      </c>
      <c r="C6213">
        <v>3.87</v>
      </c>
      <c r="D6213">
        <v>1.04E-2</v>
      </c>
      <c r="E6213">
        <v>7.2999999999999995E-2</v>
      </c>
      <c r="F6213">
        <v>0.31690000000000002</v>
      </c>
    </row>
    <row r="6214" spans="1:6">
      <c r="A6214" t="s">
        <v>1090</v>
      </c>
      <c r="B6214" t="s">
        <v>7293</v>
      </c>
      <c r="C6214">
        <v>3.87</v>
      </c>
      <c r="D6214">
        <v>1.04E-2</v>
      </c>
      <c r="E6214">
        <v>7.2999999999999995E-2</v>
      </c>
      <c r="F6214">
        <v>0.31690000000000002</v>
      </c>
    </row>
    <row r="6215" spans="1:6">
      <c r="A6215" t="s">
        <v>1090</v>
      </c>
      <c r="B6215" t="s">
        <v>7294</v>
      </c>
      <c r="C6215">
        <v>3.87</v>
      </c>
      <c r="D6215">
        <v>1.04E-2</v>
      </c>
      <c r="E6215">
        <v>7.2999999999999995E-2</v>
      </c>
      <c r="F6215">
        <v>0.31690000000000002</v>
      </c>
    </row>
    <row r="6216" spans="1:6">
      <c r="A6216" t="s">
        <v>1090</v>
      </c>
      <c r="B6216" t="s">
        <v>7295</v>
      </c>
      <c r="C6216">
        <v>3.87</v>
      </c>
      <c r="D6216">
        <v>1.04E-2</v>
      </c>
      <c r="E6216">
        <v>7.2999999999999995E-2</v>
      </c>
      <c r="F6216">
        <v>0.31690000000000002</v>
      </c>
    </row>
    <row r="6217" spans="1:6">
      <c r="A6217" t="s">
        <v>1090</v>
      </c>
      <c r="B6217" t="s">
        <v>7296</v>
      </c>
      <c r="C6217">
        <v>4.1399999999999997</v>
      </c>
      <c r="D6217">
        <v>1.11E-2</v>
      </c>
      <c r="E6217">
        <v>7.8E-2</v>
      </c>
      <c r="F6217">
        <v>0.33860000000000001</v>
      </c>
    </row>
    <row r="6218" spans="1:6">
      <c r="A6218" t="s">
        <v>1090</v>
      </c>
      <c r="B6218" t="s">
        <v>7297</v>
      </c>
      <c r="C6218">
        <v>4.1399999999999997</v>
      </c>
      <c r="D6218">
        <v>1.11E-2</v>
      </c>
      <c r="E6218">
        <v>7.8E-2</v>
      </c>
      <c r="F6218">
        <v>0.33860000000000001</v>
      </c>
    </row>
    <row r="6219" spans="1:6">
      <c r="A6219" t="s">
        <v>1090</v>
      </c>
      <c r="B6219" t="s">
        <v>7298</v>
      </c>
      <c r="C6219">
        <v>4.1399999999999997</v>
      </c>
      <c r="D6219">
        <v>1.11E-2</v>
      </c>
      <c r="E6219">
        <v>7.8E-2</v>
      </c>
      <c r="F6219">
        <v>0.33860000000000001</v>
      </c>
    </row>
    <row r="6220" spans="1:6">
      <c r="A6220" t="s">
        <v>1090</v>
      </c>
      <c r="B6220" t="s">
        <v>7299</v>
      </c>
      <c r="C6220">
        <v>4.1399999999999997</v>
      </c>
      <c r="D6220">
        <v>1.11E-2</v>
      </c>
      <c r="E6220">
        <v>7.8E-2</v>
      </c>
      <c r="F6220">
        <v>0.33860000000000001</v>
      </c>
    </row>
    <row r="6221" spans="1:6">
      <c r="A6221" t="s">
        <v>1090</v>
      </c>
      <c r="B6221" t="s">
        <v>7300</v>
      </c>
      <c r="C6221">
        <v>4.1399999999999997</v>
      </c>
      <c r="D6221">
        <v>1.11E-2</v>
      </c>
      <c r="E6221">
        <v>7.8E-2</v>
      </c>
      <c r="F6221">
        <v>0.33860000000000001</v>
      </c>
    </row>
    <row r="6222" spans="1:6">
      <c r="A6222" t="s">
        <v>1090</v>
      </c>
      <c r="B6222" t="s">
        <v>7301</v>
      </c>
      <c r="C6222">
        <v>4.1399999999999997</v>
      </c>
      <c r="D6222">
        <v>1.11E-2</v>
      </c>
      <c r="E6222">
        <v>7.8E-2</v>
      </c>
      <c r="F6222">
        <v>0.33860000000000001</v>
      </c>
    </row>
    <row r="6223" spans="1:6">
      <c r="A6223" t="s">
        <v>1090</v>
      </c>
      <c r="B6223" t="s">
        <v>7302</v>
      </c>
      <c r="C6223">
        <v>4.1399999999999997</v>
      </c>
      <c r="D6223">
        <v>1.11E-2</v>
      </c>
      <c r="E6223">
        <v>7.8E-2</v>
      </c>
      <c r="F6223">
        <v>0.33860000000000001</v>
      </c>
    </row>
    <row r="6224" spans="1:6">
      <c r="A6224" t="s">
        <v>1090</v>
      </c>
      <c r="B6224" t="s">
        <v>7303</v>
      </c>
      <c r="C6224">
        <v>4.1399999999999997</v>
      </c>
      <c r="D6224">
        <v>1.11E-2</v>
      </c>
      <c r="E6224">
        <v>7.8E-2</v>
      </c>
      <c r="F6224">
        <v>0.33860000000000001</v>
      </c>
    </row>
    <row r="6225" spans="1:6">
      <c r="A6225" t="s">
        <v>1090</v>
      </c>
      <c r="B6225" t="s">
        <v>7304</v>
      </c>
      <c r="C6225">
        <v>4.1399999999999997</v>
      </c>
      <c r="D6225">
        <v>1.11E-2</v>
      </c>
      <c r="E6225">
        <v>7.8E-2</v>
      </c>
      <c r="F6225">
        <v>0.33860000000000001</v>
      </c>
    </row>
    <row r="6226" spans="1:6">
      <c r="A6226" t="s">
        <v>1090</v>
      </c>
      <c r="B6226" t="s">
        <v>7305</v>
      </c>
      <c r="C6226">
        <v>4.1399999999999997</v>
      </c>
      <c r="D6226">
        <v>1.11E-2</v>
      </c>
      <c r="E6226">
        <v>7.8E-2</v>
      </c>
      <c r="F6226">
        <v>0.33860000000000001</v>
      </c>
    </row>
    <row r="6227" spans="1:6">
      <c r="A6227" t="s">
        <v>1090</v>
      </c>
      <c r="B6227" t="s">
        <v>7306</v>
      </c>
      <c r="C6227">
        <v>4.1399999999999997</v>
      </c>
      <c r="D6227">
        <v>1.11E-2</v>
      </c>
      <c r="E6227">
        <v>7.8E-2</v>
      </c>
      <c r="F6227">
        <v>0.33860000000000001</v>
      </c>
    </row>
    <row r="6228" spans="1:6">
      <c r="A6228" t="s">
        <v>1090</v>
      </c>
      <c r="B6228" t="s">
        <v>7307</v>
      </c>
      <c r="C6228">
        <v>4.1399999999999997</v>
      </c>
      <c r="D6228">
        <v>1.11E-2</v>
      </c>
      <c r="E6228">
        <v>7.8E-2</v>
      </c>
      <c r="F6228">
        <v>0.33860000000000001</v>
      </c>
    </row>
    <row r="6229" spans="1:6">
      <c r="A6229" t="s">
        <v>1090</v>
      </c>
      <c r="B6229" t="s">
        <v>7308</v>
      </c>
      <c r="C6229">
        <v>4.1399999999999997</v>
      </c>
      <c r="D6229">
        <v>1.11E-2</v>
      </c>
      <c r="E6229">
        <v>7.8E-2</v>
      </c>
      <c r="F6229">
        <v>0.33860000000000001</v>
      </c>
    </row>
    <row r="6230" spans="1:6">
      <c r="A6230" t="s">
        <v>1090</v>
      </c>
      <c r="B6230" t="s">
        <v>7309</v>
      </c>
      <c r="C6230">
        <v>4.1399999999999997</v>
      </c>
      <c r="D6230">
        <v>1.11E-2</v>
      </c>
      <c r="E6230">
        <v>7.8E-2</v>
      </c>
      <c r="F6230">
        <v>0.33860000000000001</v>
      </c>
    </row>
    <row r="6231" spans="1:6">
      <c r="A6231" t="s">
        <v>1090</v>
      </c>
      <c r="B6231" t="s">
        <v>7310</v>
      </c>
      <c r="C6231">
        <v>4.1399999999999997</v>
      </c>
      <c r="D6231">
        <v>1.11E-2</v>
      </c>
      <c r="E6231">
        <v>7.8E-2</v>
      </c>
      <c r="F6231">
        <v>0.33860000000000001</v>
      </c>
    </row>
    <row r="6232" spans="1:6">
      <c r="A6232" t="s">
        <v>1090</v>
      </c>
      <c r="B6232" t="s">
        <v>7311</v>
      </c>
      <c r="C6232">
        <v>4.1399999999999997</v>
      </c>
      <c r="D6232">
        <v>1.11E-2</v>
      </c>
      <c r="E6232">
        <v>7.8E-2</v>
      </c>
      <c r="F6232">
        <v>0.33860000000000001</v>
      </c>
    </row>
    <row r="6233" spans="1:6">
      <c r="A6233" t="s">
        <v>1090</v>
      </c>
      <c r="B6233" t="s">
        <v>7312</v>
      </c>
      <c r="C6233">
        <v>4.1399999999999997</v>
      </c>
      <c r="D6233">
        <v>1.11E-2</v>
      </c>
      <c r="E6233">
        <v>7.8E-2</v>
      </c>
      <c r="F6233">
        <v>0.33860000000000001</v>
      </c>
    </row>
    <row r="6234" spans="1:6">
      <c r="A6234" t="s">
        <v>1090</v>
      </c>
      <c r="B6234" t="s">
        <v>7313</v>
      </c>
      <c r="C6234">
        <v>4.1399999999999997</v>
      </c>
      <c r="D6234">
        <v>1.11E-2</v>
      </c>
      <c r="E6234">
        <v>7.8E-2</v>
      </c>
      <c r="F6234">
        <v>0.33860000000000001</v>
      </c>
    </row>
    <row r="6235" spans="1:6">
      <c r="A6235" t="s">
        <v>1090</v>
      </c>
      <c r="B6235" t="s">
        <v>7314</v>
      </c>
      <c r="C6235">
        <v>4.1399999999999997</v>
      </c>
      <c r="D6235">
        <v>1.11E-2</v>
      </c>
      <c r="E6235">
        <v>7.8E-2</v>
      </c>
      <c r="F6235">
        <v>0.33860000000000001</v>
      </c>
    </row>
    <row r="6236" spans="1:6">
      <c r="A6236" t="s">
        <v>1090</v>
      </c>
      <c r="B6236" t="s">
        <v>7315</v>
      </c>
      <c r="C6236">
        <v>4.1399999999999997</v>
      </c>
      <c r="D6236">
        <v>1.11E-2</v>
      </c>
      <c r="E6236">
        <v>7.8E-2</v>
      </c>
      <c r="F6236">
        <v>0.33860000000000001</v>
      </c>
    </row>
    <row r="6237" spans="1:6">
      <c r="A6237" t="s">
        <v>1090</v>
      </c>
      <c r="B6237" t="s">
        <v>7316</v>
      </c>
      <c r="C6237">
        <v>4.1399999999999997</v>
      </c>
      <c r="D6237">
        <v>1.11E-2</v>
      </c>
      <c r="E6237">
        <v>7.8E-2</v>
      </c>
      <c r="F6237">
        <v>0.33860000000000001</v>
      </c>
    </row>
    <row r="6238" spans="1:6">
      <c r="A6238" t="s">
        <v>1090</v>
      </c>
      <c r="B6238" t="s">
        <v>7317</v>
      </c>
      <c r="C6238">
        <v>4.1399999999999997</v>
      </c>
      <c r="D6238">
        <v>1.11E-2</v>
      </c>
      <c r="E6238">
        <v>7.8E-2</v>
      </c>
      <c r="F6238">
        <v>0.33860000000000001</v>
      </c>
    </row>
    <row r="6239" spans="1:6">
      <c r="A6239" t="s">
        <v>1090</v>
      </c>
      <c r="B6239" t="s">
        <v>7318</v>
      </c>
      <c r="C6239">
        <v>4.1399999999999997</v>
      </c>
      <c r="D6239">
        <v>1.11E-2</v>
      </c>
      <c r="E6239">
        <v>7.8E-2</v>
      </c>
      <c r="F6239">
        <v>0.33860000000000001</v>
      </c>
    </row>
    <row r="6240" spans="1:6">
      <c r="A6240" t="s">
        <v>1090</v>
      </c>
      <c r="B6240" t="s">
        <v>7319</v>
      </c>
      <c r="C6240">
        <v>4.1399999999999997</v>
      </c>
      <c r="D6240">
        <v>1.11E-2</v>
      </c>
      <c r="E6240">
        <v>7.8E-2</v>
      </c>
      <c r="F6240">
        <v>0.33860000000000001</v>
      </c>
    </row>
    <row r="6241" spans="1:6">
      <c r="A6241" t="s">
        <v>1090</v>
      </c>
      <c r="B6241" t="s">
        <v>7320</v>
      </c>
      <c r="C6241">
        <v>4.1399999999999997</v>
      </c>
      <c r="D6241">
        <v>1.11E-2</v>
      </c>
      <c r="E6241">
        <v>7.8E-2</v>
      </c>
      <c r="F6241">
        <v>0.33860000000000001</v>
      </c>
    </row>
    <row r="6242" spans="1:6">
      <c r="A6242" t="s">
        <v>1090</v>
      </c>
      <c r="B6242" t="s">
        <v>7321</v>
      </c>
      <c r="C6242">
        <v>4.1399999999999997</v>
      </c>
      <c r="D6242">
        <v>1.11E-2</v>
      </c>
      <c r="E6242">
        <v>7.8E-2</v>
      </c>
      <c r="F6242">
        <v>0.33860000000000001</v>
      </c>
    </row>
    <row r="6243" spans="1:6">
      <c r="A6243" t="s">
        <v>1090</v>
      </c>
      <c r="B6243" t="s">
        <v>7322</v>
      </c>
      <c r="C6243">
        <v>4.1399999999999997</v>
      </c>
      <c r="D6243">
        <v>1.11E-2</v>
      </c>
      <c r="E6243">
        <v>7.8E-2</v>
      </c>
      <c r="F6243">
        <v>0.33860000000000001</v>
      </c>
    </row>
    <row r="6244" spans="1:6">
      <c r="A6244" t="s">
        <v>1090</v>
      </c>
      <c r="B6244" t="s">
        <v>7323</v>
      </c>
      <c r="C6244">
        <v>4.1399999999999997</v>
      </c>
      <c r="D6244">
        <v>1.11E-2</v>
      </c>
      <c r="E6244">
        <v>7.8E-2</v>
      </c>
      <c r="F6244">
        <v>0.33860000000000001</v>
      </c>
    </row>
    <row r="6245" spans="1:6">
      <c r="A6245" t="s">
        <v>1090</v>
      </c>
      <c r="B6245" t="s">
        <v>7324</v>
      </c>
      <c r="C6245">
        <v>4.1399999999999997</v>
      </c>
      <c r="D6245">
        <v>1.11E-2</v>
      </c>
      <c r="E6245">
        <v>7.8E-2</v>
      </c>
      <c r="F6245">
        <v>0.33860000000000001</v>
      </c>
    </row>
    <row r="6246" spans="1:6">
      <c r="A6246" t="s">
        <v>1090</v>
      </c>
      <c r="B6246" t="s">
        <v>7325</v>
      </c>
      <c r="C6246">
        <v>4.1399999999999997</v>
      </c>
      <c r="D6246">
        <v>1.11E-2</v>
      </c>
      <c r="E6246">
        <v>7.8E-2</v>
      </c>
      <c r="F6246">
        <v>0.33860000000000001</v>
      </c>
    </row>
    <row r="6247" spans="1:6">
      <c r="A6247" t="s">
        <v>1090</v>
      </c>
      <c r="B6247" t="s">
        <v>7326</v>
      </c>
      <c r="C6247">
        <v>4.1399999999999997</v>
      </c>
      <c r="D6247">
        <v>1.11E-2</v>
      </c>
      <c r="E6247">
        <v>7.8E-2</v>
      </c>
      <c r="F6247">
        <v>0.33860000000000001</v>
      </c>
    </row>
    <row r="6248" spans="1:6">
      <c r="A6248" t="s">
        <v>1090</v>
      </c>
      <c r="B6248" t="s">
        <v>7327</v>
      </c>
      <c r="C6248">
        <v>4.1399999999999997</v>
      </c>
      <c r="D6248">
        <v>1.11E-2</v>
      </c>
      <c r="E6248">
        <v>7.8E-2</v>
      </c>
      <c r="F6248">
        <v>0.33860000000000001</v>
      </c>
    </row>
    <row r="6249" spans="1:6">
      <c r="A6249" t="s">
        <v>1090</v>
      </c>
      <c r="B6249" t="s">
        <v>7328</v>
      </c>
      <c r="C6249">
        <v>4.1399999999999997</v>
      </c>
      <c r="D6249">
        <v>1.11E-2</v>
      </c>
      <c r="E6249">
        <v>7.8E-2</v>
      </c>
      <c r="F6249">
        <v>0.33860000000000001</v>
      </c>
    </row>
    <row r="6250" spans="1:6">
      <c r="A6250" t="s">
        <v>1090</v>
      </c>
      <c r="B6250" t="s">
        <v>7329</v>
      </c>
      <c r="C6250">
        <v>4.1399999999999997</v>
      </c>
      <c r="D6250">
        <v>1.11E-2</v>
      </c>
      <c r="E6250">
        <v>7.8E-2</v>
      </c>
      <c r="F6250">
        <v>0.33860000000000001</v>
      </c>
    </row>
    <row r="6251" spans="1:6">
      <c r="A6251" t="s">
        <v>1090</v>
      </c>
      <c r="B6251" t="s">
        <v>7330</v>
      </c>
      <c r="C6251">
        <v>4.1399999999999997</v>
      </c>
      <c r="D6251">
        <v>1.11E-2</v>
      </c>
      <c r="E6251">
        <v>7.8E-2</v>
      </c>
      <c r="F6251">
        <v>0.33860000000000001</v>
      </c>
    </row>
    <row r="6252" spans="1:6">
      <c r="A6252" t="s">
        <v>1090</v>
      </c>
      <c r="B6252" t="s">
        <v>7331</v>
      </c>
      <c r="C6252">
        <v>4.1399999999999997</v>
      </c>
      <c r="D6252">
        <v>1.11E-2</v>
      </c>
      <c r="E6252">
        <v>7.8E-2</v>
      </c>
      <c r="F6252">
        <v>0.33860000000000001</v>
      </c>
    </row>
    <row r="6253" spans="1:6">
      <c r="A6253" t="s">
        <v>1090</v>
      </c>
      <c r="B6253" t="s">
        <v>7332</v>
      </c>
      <c r="C6253">
        <v>4.1399999999999997</v>
      </c>
      <c r="D6253">
        <v>1.11E-2</v>
      </c>
      <c r="E6253">
        <v>7.8E-2</v>
      </c>
      <c r="F6253">
        <v>0.33860000000000001</v>
      </c>
    </row>
    <row r="6254" spans="1:6">
      <c r="A6254" t="s">
        <v>1090</v>
      </c>
      <c r="B6254" t="s">
        <v>7333</v>
      </c>
      <c r="C6254">
        <v>4.1399999999999997</v>
      </c>
      <c r="D6254">
        <v>1.11E-2</v>
      </c>
      <c r="E6254">
        <v>7.8E-2</v>
      </c>
      <c r="F6254">
        <v>0.33860000000000001</v>
      </c>
    </row>
    <row r="6255" spans="1:6">
      <c r="A6255" t="s">
        <v>1090</v>
      </c>
      <c r="B6255" t="s">
        <v>7334</v>
      </c>
      <c r="C6255">
        <v>4.1399999999999997</v>
      </c>
      <c r="D6255">
        <v>1.11E-2</v>
      </c>
      <c r="E6255">
        <v>7.8E-2</v>
      </c>
      <c r="F6255">
        <v>0.33860000000000001</v>
      </c>
    </row>
    <row r="6256" spans="1:6">
      <c r="A6256" t="s">
        <v>1090</v>
      </c>
      <c r="B6256" t="s">
        <v>7335</v>
      </c>
      <c r="C6256">
        <v>4.1399999999999997</v>
      </c>
      <c r="D6256">
        <v>1.11E-2</v>
      </c>
      <c r="E6256">
        <v>7.8E-2</v>
      </c>
      <c r="F6256">
        <v>0.33860000000000001</v>
      </c>
    </row>
    <row r="6257" spans="1:6">
      <c r="A6257" t="s">
        <v>1090</v>
      </c>
      <c r="B6257" t="s">
        <v>7336</v>
      </c>
      <c r="C6257">
        <v>4.1399999999999997</v>
      </c>
      <c r="D6257">
        <v>1.11E-2</v>
      </c>
      <c r="E6257">
        <v>7.8E-2</v>
      </c>
      <c r="F6257">
        <v>0.33860000000000001</v>
      </c>
    </row>
    <row r="6258" spans="1:6">
      <c r="A6258" t="s">
        <v>1090</v>
      </c>
      <c r="B6258" t="s">
        <v>7337</v>
      </c>
      <c r="C6258">
        <v>4.1399999999999997</v>
      </c>
      <c r="D6258">
        <v>1.11E-2</v>
      </c>
      <c r="E6258">
        <v>7.8E-2</v>
      </c>
      <c r="F6258">
        <v>0.33860000000000001</v>
      </c>
    </row>
    <row r="6259" spans="1:6">
      <c r="A6259" t="s">
        <v>1090</v>
      </c>
      <c r="B6259" t="s">
        <v>7338</v>
      </c>
      <c r="C6259">
        <v>4.1399999999999997</v>
      </c>
      <c r="D6259">
        <v>1.11E-2</v>
      </c>
      <c r="E6259">
        <v>7.8E-2</v>
      </c>
      <c r="F6259">
        <v>0.33860000000000001</v>
      </c>
    </row>
    <row r="6260" spans="1:6">
      <c r="A6260" t="s">
        <v>1090</v>
      </c>
      <c r="B6260" t="s">
        <v>7339</v>
      </c>
      <c r="C6260">
        <v>4.1399999999999997</v>
      </c>
      <c r="D6260">
        <v>1.11E-2</v>
      </c>
      <c r="E6260">
        <v>7.8E-2</v>
      </c>
      <c r="F6260">
        <v>0.33860000000000001</v>
      </c>
    </row>
    <row r="6261" spans="1:6">
      <c r="A6261" t="s">
        <v>1090</v>
      </c>
      <c r="B6261" t="s">
        <v>7340</v>
      </c>
      <c r="C6261">
        <v>4.1399999999999997</v>
      </c>
      <c r="D6261">
        <v>1.11E-2</v>
      </c>
      <c r="E6261">
        <v>7.8E-2</v>
      </c>
      <c r="F6261">
        <v>0.33860000000000001</v>
      </c>
    </row>
    <row r="6262" spans="1:6">
      <c r="A6262" t="s">
        <v>1090</v>
      </c>
      <c r="B6262" t="s">
        <v>7341</v>
      </c>
      <c r="C6262">
        <v>4.1399999999999997</v>
      </c>
      <c r="D6262">
        <v>1.11E-2</v>
      </c>
      <c r="E6262">
        <v>7.8E-2</v>
      </c>
      <c r="F6262">
        <v>0.33860000000000001</v>
      </c>
    </row>
    <row r="6263" spans="1:6">
      <c r="A6263" t="s">
        <v>1090</v>
      </c>
      <c r="B6263" t="s">
        <v>7342</v>
      </c>
      <c r="C6263">
        <v>4.1399999999999997</v>
      </c>
      <c r="D6263">
        <v>1.11E-2</v>
      </c>
      <c r="E6263">
        <v>7.8E-2</v>
      </c>
      <c r="F6263">
        <v>0.33860000000000001</v>
      </c>
    </row>
    <row r="6264" spans="1:6">
      <c r="A6264" t="s">
        <v>1090</v>
      </c>
      <c r="B6264" t="s">
        <v>7343</v>
      </c>
      <c r="C6264">
        <v>4.1399999999999997</v>
      </c>
      <c r="D6264">
        <v>1.11E-2</v>
      </c>
      <c r="E6264">
        <v>7.8E-2</v>
      </c>
      <c r="F6264">
        <v>0.33860000000000001</v>
      </c>
    </row>
    <row r="6265" spans="1:6">
      <c r="A6265" t="s">
        <v>1090</v>
      </c>
      <c r="B6265" t="s">
        <v>7344</v>
      </c>
      <c r="C6265">
        <v>4.1399999999999997</v>
      </c>
      <c r="D6265">
        <v>1.11E-2</v>
      </c>
      <c r="E6265">
        <v>7.8E-2</v>
      </c>
      <c r="F6265">
        <v>0.33860000000000001</v>
      </c>
    </row>
    <row r="6266" spans="1:6">
      <c r="A6266" t="s">
        <v>1090</v>
      </c>
      <c r="B6266" t="s">
        <v>7345</v>
      </c>
      <c r="C6266">
        <v>4.1399999999999997</v>
      </c>
      <c r="D6266">
        <v>1.11E-2</v>
      </c>
      <c r="E6266">
        <v>7.8E-2</v>
      </c>
      <c r="F6266">
        <v>0.33860000000000001</v>
      </c>
    </row>
    <row r="6267" spans="1:6">
      <c r="A6267" t="s">
        <v>1090</v>
      </c>
      <c r="B6267" t="s">
        <v>7346</v>
      </c>
      <c r="C6267">
        <v>4.1399999999999997</v>
      </c>
      <c r="D6267">
        <v>1.11E-2</v>
      </c>
      <c r="E6267">
        <v>7.8E-2</v>
      </c>
      <c r="F6267">
        <v>0.33860000000000001</v>
      </c>
    </row>
    <row r="6268" spans="1:6">
      <c r="A6268" t="s">
        <v>1090</v>
      </c>
      <c r="B6268" t="s">
        <v>7347</v>
      </c>
      <c r="C6268">
        <v>4.1399999999999997</v>
      </c>
      <c r="D6268">
        <v>1.11E-2</v>
      </c>
      <c r="E6268">
        <v>7.8E-2</v>
      </c>
      <c r="F6268">
        <v>0.33860000000000001</v>
      </c>
    </row>
    <row r="6269" spans="1:6">
      <c r="A6269" t="s">
        <v>1090</v>
      </c>
      <c r="B6269" t="s">
        <v>7348</v>
      </c>
      <c r="C6269">
        <v>4.1399999999999997</v>
      </c>
      <c r="D6269">
        <v>1.11E-2</v>
      </c>
      <c r="E6269">
        <v>7.8E-2</v>
      </c>
      <c r="F6269">
        <v>0.33860000000000001</v>
      </c>
    </row>
    <row r="6270" spans="1:6">
      <c r="A6270" t="s">
        <v>1090</v>
      </c>
      <c r="B6270" t="s">
        <v>7349</v>
      </c>
      <c r="C6270">
        <v>4.1399999999999997</v>
      </c>
      <c r="D6270">
        <v>1.11E-2</v>
      </c>
      <c r="E6270">
        <v>7.8E-2</v>
      </c>
      <c r="F6270">
        <v>0.33860000000000001</v>
      </c>
    </row>
    <row r="6271" spans="1:6">
      <c r="A6271" t="s">
        <v>1090</v>
      </c>
      <c r="B6271" t="s">
        <v>7350</v>
      </c>
      <c r="C6271">
        <v>4.1399999999999997</v>
      </c>
      <c r="D6271">
        <v>1.11E-2</v>
      </c>
      <c r="E6271">
        <v>7.8E-2</v>
      </c>
      <c r="F6271">
        <v>0.33860000000000001</v>
      </c>
    </row>
    <row r="6272" spans="1:6">
      <c r="A6272" t="s">
        <v>1090</v>
      </c>
      <c r="B6272" t="s">
        <v>7351</v>
      </c>
      <c r="C6272">
        <v>4.1399999999999997</v>
      </c>
      <c r="D6272">
        <v>1.11E-2</v>
      </c>
      <c r="E6272">
        <v>7.8E-2</v>
      </c>
      <c r="F6272">
        <v>0.33860000000000001</v>
      </c>
    </row>
    <row r="6273" spans="1:6">
      <c r="A6273" t="s">
        <v>1090</v>
      </c>
      <c r="B6273" t="s">
        <v>7352</v>
      </c>
      <c r="C6273">
        <v>4.1399999999999997</v>
      </c>
      <c r="D6273">
        <v>1.11E-2</v>
      </c>
      <c r="E6273">
        <v>7.8E-2</v>
      </c>
      <c r="F6273">
        <v>0.33860000000000001</v>
      </c>
    </row>
    <row r="6274" spans="1:6">
      <c r="A6274" t="s">
        <v>1090</v>
      </c>
      <c r="B6274" t="s">
        <v>7353</v>
      </c>
      <c r="C6274">
        <v>4.1399999999999997</v>
      </c>
      <c r="D6274">
        <v>1.11E-2</v>
      </c>
      <c r="E6274">
        <v>7.8E-2</v>
      </c>
      <c r="F6274">
        <v>0.33860000000000001</v>
      </c>
    </row>
    <row r="6275" spans="1:6">
      <c r="A6275" t="s">
        <v>1090</v>
      </c>
      <c r="B6275" t="s">
        <v>7354</v>
      </c>
      <c r="C6275">
        <v>4.1399999999999997</v>
      </c>
      <c r="D6275">
        <v>1.11E-2</v>
      </c>
      <c r="E6275">
        <v>7.8E-2</v>
      </c>
      <c r="F6275">
        <v>0.33860000000000001</v>
      </c>
    </row>
    <row r="6276" spans="1:6">
      <c r="A6276" t="s">
        <v>1090</v>
      </c>
      <c r="B6276" t="s">
        <v>7355</v>
      </c>
      <c r="C6276">
        <v>4.1399999999999997</v>
      </c>
      <c r="D6276">
        <v>1.11E-2</v>
      </c>
      <c r="E6276">
        <v>7.8E-2</v>
      </c>
      <c r="F6276">
        <v>0.33860000000000001</v>
      </c>
    </row>
    <row r="6277" spans="1:6">
      <c r="A6277" t="s">
        <v>1090</v>
      </c>
      <c r="B6277" t="s">
        <v>7356</v>
      </c>
      <c r="C6277">
        <v>4.1399999999999997</v>
      </c>
      <c r="D6277">
        <v>1.11E-2</v>
      </c>
      <c r="E6277">
        <v>7.8E-2</v>
      </c>
      <c r="F6277">
        <v>0.33860000000000001</v>
      </c>
    </row>
    <row r="6278" spans="1:6">
      <c r="A6278" t="s">
        <v>1090</v>
      </c>
      <c r="B6278" t="s">
        <v>7357</v>
      </c>
      <c r="C6278">
        <v>4.1399999999999997</v>
      </c>
      <c r="D6278">
        <v>1.11E-2</v>
      </c>
      <c r="E6278">
        <v>7.8E-2</v>
      </c>
      <c r="F6278">
        <v>0.33860000000000001</v>
      </c>
    </row>
    <row r="6279" spans="1:6">
      <c r="A6279" t="s">
        <v>1090</v>
      </c>
      <c r="B6279" t="s">
        <v>7358</v>
      </c>
      <c r="C6279">
        <v>4.1399999999999997</v>
      </c>
      <c r="D6279">
        <v>1.11E-2</v>
      </c>
      <c r="E6279">
        <v>7.8E-2</v>
      </c>
      <c r="F6279">
        <v>0.33860000000000001</v>
      </c>
    </row>
    <row r="6280" spans="1:6">
      <c r="A6280" t="s">
        <v>1090</v>
      </c>
      <c r="B6280" t="s">
        <v>7359</v>
      </c>
      <c r="C6280">
        <v>4.1399999999999997</v>
      </c>
      <c r="D6280">
        <v>1.11E-2</v>
      </c>
      <c r="E6280">
        <v>7.8E-2</v>
      </c>
      <c r="F6280">
        <v>0.33860000000000001</v>
      </c>
    </row>
    <row r="6281" spans="1:6">
      <c r="A6281" t="s">
        <v>1090</v>
      </c>
      <c r="B6281" t="s">
        <v>7360</v>
      </c>
      <c r="C6281">
        <v>4.1399999999999997</v>
      </c>
      <c r="D6281">
        <v>1.11E-2</v>
      </c>
      <c r="E6281">
        <v>7.8E-2</v>
      </c>
      <c r="F6281">
        <v>0.33860000000000001</v>
      </c>
    </row>
    <row r="6282" spans="1:6">
      <c r="A6282" t="s">
        <v>1090</v>
      </c>
      <c r="B6282" t="s">
        <v>7361</v>
      </c>
      <c r="C6282">
        <v>4.1399999999999997</v>
      </c>
      <c r="D6282">
        <v>1.11E-2</v>
      </c>
      <c r="E6282">
        <v>7.8E-2</v>
      </c>
      <c r="F6282">
        <v>0.33860000000000001</v>
      </c>
    </row>
    <row r="6283" spans="1:6">
      <c r="A6283" t="s">
        <v>1090</v>
      </c>
      <c r="B6283" t="s">
        <v>7362</v>
      </c>
      <c r="C6283">
        <v>4.1399999999999997</v>
      </c>
      <c r="D6283">
        <v>1.11E-2</v>
      </c>
      <c r="E6283">
        <v>7.8E-2</v>
      </c>
      <c r="F6283">
        <v>0.33860000000000001</v>
      </c>
    </row>
    <row r="6284" spans="1:6">
      <c r="A6284" t="s">
        <v>1090</v>
      </c>
      <c r="B6284" t="s">
        <v>7363</v>
      </c>
      <c r="C6284">
        <v>4.1399999999999997</v>
      </c>
      <c r="D6284">
        <v>1.11E-2</v>
      </c>
      <c r="E6284">
        <v>7.8E-2</v>
      </c>
      <c r="F6284">
        <v>0.33860000000000001</v>
      </c>
    </row>
    <row r="6285" spans="1:6">
      <c r="A6285" t="s">
        <v>1090</v>
      </c>
      <c r="B6285" t="s">
        <v>7364</v>
      </c>
      <c r="C6285">
        <v>4.1399999999999997</v>
      </c>
      <c r="D6285">
        <v>1.11E-2</v>
      </c>
      <c r="E6285">
        <v>7.8E-2</v>
      </c>
      <c r="F6285">
        <v>0.33860000000000001</v>
      </c>
    </row>
    <row r="6286" spans="1:6">
      <c r="A6286" t="s">
        <v>1090</v>
      </c>
      <c r="B6286" t="s">
        <v>7365</v>
      </c>
      <c r="C6286">
        <v>4.1399999999999997</v>
      </c>
      <c r="D6286">
        <v>1.11E-2</v>
      </c>
      <c r="E6286">
        <v>7.8E-2</v>
      </c>
      <c r="F6286">
        <v>0.33860000000000001</v>
      </c>
    </row>
    <row r="6287" spans="1:6">
      <c r="A6287" t="s">
        <v>1090</v>
      </c>
      <c r="B6287" t="s">
        <v>7366</v>
      </c>
      <c r="C6287">
        <v>4.1399999999999997</v>
      </c>
      <c r="D6287">
        <v>1.11E-2</v>
      </c>
      <c r="E6287">
        <v>7.8E-2</v>
      </c>
      <c r="F6287">
        <v>0.33860000000000001</v>
      </c>
    </row>
    <row r="6288" spans="1:6">
      <c r="A6288" t="s">
        <v>1090</v>
      </c>
      <c r="B6288" t="s">
        <v>7367</v>
      </c>
      <c r="C6288">
        <v>4.1399999999999997</v>
      </c>
      <c r="D6288">
        <v>1.11E-2</v>
      </c>
      <c r="E6288">
        <v>7.8E-2</v>
      </c>
      <c r="F6288">
        <v>0.33860000000000001</v>
      </c>
    </row>
    <row r="6289" spans="1:6">
      <c r="A6289" t="s">
        <v>1090</v>
      </c>
      <c r="B6289" t="s">
        <v>7368</v>
      </c>
      <c r="C6289">
        <v>4.1399999999999997</v>
      </c>
      <c r="D6289">
        <v>1.11E-2</v>
      </c>
      <c r="E6289">
        <v>7.8E-2</v>
      </c>
      <c r="F6289">
        <v>0.33860000000000001</v>
      </c>
    </row>
    <row r="6290" spans="1:6">
      <c r="A6290" t="s">
        <v>1090</v>
      </c>
      <c r="B6290" t="s">
        <v>7369</v>
      </c>
      <c r="C6290">
        <v>4.1399999999999997</v>
      </c>
      <c r="D6290">
        <v>1.11E-2</v>
      </c>
      <c r="E6290">
        <v>7.8E-2</v>
      </c>
      <c r="F6290">
        <v>0.33860000000000001</v>
      </c>
    </row>
    <row r="6291" spans="1:6">
      <c r="A6291" t="s">
        <v>1090</v>
      </c>
      <c r="B6291" t="s">
        <v>7370</v>
      </c>
      <c r="C6291">
        <v>4.1399999999999997</v>
      </c>
      <c r="D6291">
        <v>1.11E-2</v>
      </c>
      <c r="E6291">
        <v>7.8E-2</v>
      </c>
      <c r="F6291">
        <v>0.33860000000000001</v>
      </c>
    </row>
    <row r="6292" spans="1:6">
      <c r="A6292" t="s">
        <v>1090</v>
      </c>
      <c r="B6292" t="s">
        <v>7371</v>
      </c>
      <c r="C6292">
        <v>4.1399999999999997</v>
      </c>
      <c r="D6292">
        <v>1.11E-2</v>
      </c>
      <c r="E6292">
        <v>7.8E-2</v>
      </c>
      <c r="F6292">
        <v>0.33860000000000001</v>
      </c>
    </row>
    <row r="6293" spans="1:6">
      <c r="A6293" t="s">
        <v>1090</v>
      </c>
      <c r="B6293" t="s">
        <v>7372</v>
      </c>
      <c r="C6293">
        <v>4.1399999999999997</v>
      </c>
      <c r="D6293">
        <v>1.11E-2</v>
      </c>
      <c r="E6293">
        <v>7.8E-2</v>
      </c>
      <c r="F6293">
        <v>0.33860000000000001</v>
      </c>
    </row>
    <row r="6294" spans="1:6">
      <c r="A6294" t="s">
        <v>1090</v>
      </c>
      <c r="B6294" t="s">
        <v>7373</v>
      </c>
      <c r="C6294">
        <v>4.1399999999999997</v>
      </c>
      <c r="D6294">
        <v>1.11E-2</v>
      </c>
      <c r="E6294">
        <v>7.8E-2</v>
      </c>
      <c r="F6294">
        <v>0.33860000000000001</v>
      </c>
    </row>
    <row r="6295" spans="1:6">
      <c r="A6295" t="s">
        <v>1090</v>
      </c>
      <c r="B6295" t="s">
        <v>7374</v>
      </c>
      <c r="C6295">
        <v>4.1399999999999997</v>
      </c>
      <c r="D6295">
        <v>1.11E-2</v>
      </c>
      <c r="E6295">
        <v>7.8E-2</v>
      </c>
      <c r="F6295">
        <v>0.33860000000000001</v>
      </c>
    </row>
    <row r="6296" spans="1:6">
      <c r="A6296" t="s">
        <v>1090</v>
      </c>
      <c r="B6296" t="s">
        <v>7375</v>
      </c>
      <c r="C6296">
        <v>4.1399999999999997</v>
      </c>
      <c r="D6296">
        <v>1.11E-2</v>
      </c>
      <c r="E6296">
        <v>7.8E-2</v>
      </c>
      <c r="F6296">
        <v>0.33860000000000001</v>
      </c>
    </row>
    <row r="6297" spans="1:6">
      <c r="A6297" t="s">
        <v>1090</v>
      </c>
      <c r="B6297" t="s">
        <v>7376</v>
      </c>
      <c r="C6297">
        <v>4.1399999999999997</v>
      </c>
      <c r="D6297">
        <v>1.11E-2</v>
      </c>
      <c r="E6297">
        <v>7.8E-2</v>
      </c>
      <c r="F6297">
        <v>0.33860000000000001</v>
      </c>
    </row>
    <row r="6298" spans="1:6">
      <c r="A6298" t="s">
        <v>1090</v>
      </c>
      <c r="B6298" t="s">
        <v>7377</v>
      </c>
      <c r="C6298">
        <v>4.1399999999999997</v>
      </c>
      <c r="D6298">
        <v>1.11E-2</v>
      </c>
      <c r="E6298">
        <v>7.8E-2</v>
      </c>
      <c r="F6298">
        <v>0.33860000000000001</v>
      </c>
    </row>
    <row r="6299" spans="1:6">
      <c r="A6299" t="s">
        <v>1090</v>
      </c>
      <c r="B6299" t="s">
        <v>7378</v>
      </c>
      <c r="C6299">
        <v>4.1399999999999997</v>
      </c>
      <c r="D6299">
        <v>1.11E-2</v>
      </c>
      <c r="E6299">
        <v>7.8E-2</v>
      </c>
      <c r="F6299">
        <v>0.33860000000000001</v>
      </c>
    </row>
    <row r="6300" spans="1:6">
      <c r="A6300" t="s">
        <v>1090</v>
      </c>
      <c r="B6300" t="s">
        <v>7379</v>
      </c>
      <c r="C6300">
        <v>4.1399999999999997</v>
      </c>
      <c r="D6300">
        <v>1.11E-2</v>
      </c>
      <c r="E6300">
        <v>7.8E-2</v>
      </c>
      <c r="F6300">
        <v>0.33860000000000001</v>
      </c>
    </row>
    <row r="6301" spans="1:6">
      <c r="A6301" t="s">
        <v>1090</v>
      </c>
      <c r="B6301" t="s">
        <v>7380</v>
      </c>
      <c r="C6301">
        <v>4.1399999999999997</v>
      </c>
      <c r="D6301">
        <v>1.11E-2</v>
      </c>
      <c r="E6301">
        <v>7.8E-2</v>
      </c>
      <c r="F6301">
        <v>0.33860000000000001</v>
      </c>
    </row>
    <row r="6302" spans="1:6">
      <c r="A6302" t="s">
        <v>1090</v>
      </c>
      <c r="B6302" t="s">
        <v>7381</v>
      </c>
      <c r="C6302">
        <v>4.1399999999999997</v>
      </c>
      <c r="D6302">
        <v>1.11E-2</v>
      </c>
      <c r="E6302">
        <v>7.8E-2</v>
      </c>
      <c r="F6302">
        <v>0.33860000000000001</v>
      </c>
    </row>
    <row r="6303" spans="1:6">
      <c r="A6303" t="s">
        <v>1090</v>
      </c>
      <c r="B6303" t="s">
        <v>7382</v>
      </c>
      <c r="C6303">
        <v>4.1399999999999997</v>
      </c>
      <c r="D6303">
        <v>1.11E-2</v>
      </c>
      <c r="E6303">
        <v>7.8E-2</v>
      </c>
      <c r="F6303">
        <v>0.33860000000000001</v>
      </c>
    </row>
    <row r="6304" spans="1:6">
      <c r="A6304" t="s">
        <v>1090</v>
      </c>
      <c r="B6304" t="s">
        <v>7383</v>
      </c>
      <c r="C6304">
        <v>4.1399999999999997</v>
      </c>
      <c r="D6304">
        <v>1.11E-2</v>
      </c>
      <c r="E6304">
        <v>7.8E-2</v>
      </c>
      <c r="F6304">
        <v>0.33860000000000001</v>
      </c>
    </row>
    <row r="6305" spans="1:6">
      <c r="A6305" t="s">
        <v>1090</v>
      </c>
      <c r="B6305" t="s">
        <v>7384</v>
      </c>
      <c r="C6305">
        <v>4.1399999999999997</v>
      </c>
      <c r="D6305">
        <v>1.11E-2</v>
      </c>
      <c r="E6305">
        <v>7.8E-2</v>
      </c>
      <c r="F6305">
        <v>0.33860000000000001</v>
      </c>
    </row>
    <row r="6306" spans="1:6">
      <c r="A6306" t="s">
        <v>1090</v>
      </c>
      <c r="B6306" t="s">
        <v>7385</v>
      </c>
      <c r="C6306">
        <v>4.1399999999999997</v>
      </c>
      <c r="D6306">
        <v>1.11E-2</v>
      </c>
      <c r="E6306">
        <v>7.8E-2</v>
      </c>
      <c r="F6306">
        <v>0.33860000000000001</v>
      </c>
    </row>
    <row r="6307" spans="1:6">
      <c r="A6307" t="s">
        <v>1090</v>
      </c>
      <c r="B6307" t="s">
        <v>7386</v>
      </c>
      <c r="C6307">
        <v>4.1399999999999997</v>
      </c>
      <c r="D6307">
        <v>1.11E-2</v>
      </c>
      <c r="E6307">
        <v>7.8E-2</v>
      </c>
      <c r="F6307">
        <v>0.33860000000000001</v>
      </c>
    </row>
    <row r="6308" spans="1:6">
      <c r="A6308" t="s">
        <v>1090</v>
      </c>
      <c r="B6308" t="s">
        <v>7387</v>
      </c>
      <c r="C6308">
        <v>4.1399999999999997</v>
      </c>
      <c r="D6308">
        <v>1.11E-2</v>
      </c>
      <c r="E6308">
        <v>7.8E-2</v>
      </c>
      <c r="F6308">
        <v>0.33860000000000001</v>
      </c>
    </row>
    <row r="6309" spans="1:6">
      <c r="A6309" t="s">
        <v>1090</v>
      </c>
      <c r="B6309" t="s">
        <v>7388</v>
      </c>
      <c r="C6309">
        <v>4.1399999999999997</v>
      </c>
      <c r="D6309">
        <v>1.11E-2</v>
      </c>
      <c r="E6309">
        <v>7.8E-2</v>
      </c>
      <c r="F6309">
        <v>0.33860000000000001</v>
      </c>
    </row>
    <row r="6310" spans="1:6">
      <c r="A6310" t="s">
        <v>1090</v>
      </c>
      <c r="B6310" t="s">
        <v>7389</v>
      </c>
      <c r="C6310">
        <v>4.1399999999999997</v>
      </c>
      <c r="D6310">
        <v>1.11E-2</v>
      </c>
      <c r="E6310">
        <v>7.8E-2</v>
      </c>
      <c r="F6310">
        <v>0.33860000000000001</v>
      </c>
    </row>
    <row r="6311" spans="1:6">
      <c r="A6311" t="s">
        <v>1090</v>
      </c>
      <c r="B6311" t="s">
        <v>7390</v>
      </c>
      <c r="C6311">
        <v>4.1399999999999997</v>
      </c>
      <c r="D6311">
        <v>1.11E-2</v>
      </c>
      <c r="E6311">
        <v>7.8E-2</v>
      </c>
      <c r="F6311">
        <v>0.33860000000000001</v>
      </c>
    </row>
    <row r="6312" spans="1:6">
      <c r="A6312" t="s">
        <v>1090</v>
      </c>
      <c r="B6312" t="s">
        <v>7391</v>
      </c>
      <c r="C6312">
        <v>4.1399999999999997</v>
      </c>
      <c r="D6312">
        <v>1.11E-2</v>
      </c>
      <c r="E6312">
        <v>7.8E-2</v>
      </c>
      <c r="F6312">
        <v>0.33860000000000001</v>
      </c>
    </row>
    <row r="6313" spans="1:6">
      <c r="A6313" t="s">
        <v>1090</v>
      </c>
      <c r="B6313" t="s">
        <v>7392</v>
      </c>
      <c r="C6313">
        <v>4.1399999999999997</v>
      </c>
      <c r="D6313">
        <v>1.11E-2</v>
      </c>
      <c r="E6313">
        <v>7.8E-2</v>
      </c>
      <c r="F6313">
        <v>0.33860000000000001</v>
      </c>
    </row>
    <row r="6314" spans="1:6">
      <c r="A6314" t="s">
        <v>1090</v>
      </c>
      <c r="B6314" t="s">
        <v>7393</v>
      </c>
      <c r="C6314">
        <v>4.1399999999999997</v>
      </c>
      <c r="D6314">
        <v>1.11E-2</v>
      </c>
      <c r="E6314">
        <v>7.8E-2</v>
      </c>
      <c r="F6314">
        <v>0.33860000000000001</v>
      </c>
    </row>
    <row r="6315" spans="1:6">
      <c r="A6315" t="s">
        <v>1090</v>
      </c>
      <c r="B6315" t="s">
        <v>7394</v>
      </c>
      <c r="C6315">
        <v>4.1399999999999997</v>
      </c>
      <c r="D6315">
        <v>1.11E-2</v>
      </c>
      <c r="E6315">
        <v>7.8E-2</v>
      </c>
      <c r="F6315">
        <v>0.33860000000000001</v>
      </c>
    </row>
    <row r="6316" spans="1:6">
      <c r="A6316" t="s">
        <v>1090</v>
      </c>
      <c r="B6316" t="s">
        <v>7395</v>
      </c>
      <c r="C6316">
        <v>4.1399999999999997</v>
      </c>
      <c r="D6316">
        <v>1.11E-2</v>
      </c>
      <c r="E6316">
        <v>7.8E-2</v>
      </c>
      <c r="F6316">
        <v>0.33860000000000001</v>
      </c>
    </row>
    <row r="6317" spans="1:6">
      <c r="A6317" t="s">
        <v>1090</v>
      </c>
      <c r="B6317" t="s">
        <v>7396</v>
      </c>
      <c r="C6317">
        <v>4.1399999999999997</v>
      </c>
      <c r="D6317">
        <v>1.11E-2</v>
      </c>
      <c r="E6317">
        <v>7.8E-2</v>
      </c>
      <c r="F6317">
        <v>0.33860000000000001</v>
      </c>
    </row>
    <row r="6318" spans="1:6">
      <c r="A6318" t="s">
        <v>1090</v>
      </c>
      <c r="B6318" t="s">
        <v>7397</v>
      </c>
      <c r="C6318">
        <v>4.1399999999999997</v>
      </c>
      <c r="D6318">
        <v>1.11E-2</v>
      </c>
      <c r="E6318">
        <v>7.8E-2</v>
      </c>
      <c r="F6318">
        <v>0.33860000000000001</v>
      </c>
    </row>
    <row r="6319" spans="1:6">
      <c r="A6319" t="s">
        <v>1090</v>
      </c>
      <c r="B6319" t="s">
        <v>7398</v>
      </c>
      <c r="C6319">
        <v>4.1399999999999997</v>
      </c>
      <c r="D6319">
        <v>1.11E-2</v>
      </c>
      <c r="E6319">
        <v>7.8E-2</v>
      </c>
      <c r="F6319">
        <v>0.33860000000000001</v>
      </c>
    </row>
    <row r="6320" spans="1:6">
      <c r="A6320" t="s">
        <v>1090</v>
      </c>
      <c r="B6320" t="s">
        <v>7399</v>
      </c>
      <c r="C6320">
        <v>4.1399999999999997</v>
      </c>
      <c r="D6320">
        <v>1.11E-2</v>
      </c>
      <c r="E6320">
        <v>7.8E-2</v>
      </c>
      <c r="F6320">
        <v>0.33860000000000001</v>
      </c>
    </row>
    <row r="6321" spans="1:6">
      <c r="A6321" t="s">
        <v>1090</v>
      </c>
      <c r="B6321" t="s">
        <v>7400</v>
      </c>
      <c r="C6321">
        <v>4.1399999999999997</v>
      </c>
      <c r="D6321">
        <v>1.11E-2</v>
      </c>
      <c r="E6321">
        <v>7.8E-2</v>
      </c>
      <c r="F6321">
        <v>0.33860000000000001</v>
      </c>
    </row>
    <row r="6322" spans="1:6">
      <c r="A6322" t="s">
        <v>1090</v>
      </c>
      <c r="B6322" t="s">
        <v>7401</v>
      </c>
      <c r="C6322">
        <v>4.1399999999999997</v>
      </c>
      <c r="D6322">
        <v>1.11E-2</v>
      </c>
      <c r="E6322">
        <v>7.8E-2</v>
      </c>
      <c r="F6322">
        <v>0.33860000000000001</v>
      </c>
    </row>
    <row r="6323" spans="1:6">
      <c r="A6323" t="s">
        <v>1090</v>
      </c>
      <c r="B6323" t="s">
        <v>7402</v>
      </c>
      <c r="C6323">
        <v>4.1399999999999997</v>
      </c>
      <c r="D6323">
        <v>1.11E-2</v>
      </c>
      <c r="E6323">
        <v>7.8E-2</v>
      </c>
      <c r="F6323">
        <v>0.33860000000000001</v>
      </c>
    </row>
    <row r="6324" spans="1:6">
      <c r="A6324" t="s">
        <v>1090</v>
      </c>
      <c r="B6324" t="s">
        <v>7403</v>
      </c>
      <c r="C6324">
        <v>4.1399999999999997</v>
      </c>
      <c r="D6324">
        <v>1.11E-2</v>
      </c>
      <c r="E6324">
        <v>7.8E-2</v>
      </c>
      <c r="F6324">
        <v>0.33860000000000001</v>
      </c>
    </row>
    <row r="6325" spans="1:6">
      <c r="A6325" t="s">
        <v>1090</v>
      </c>
      <c r="B6325" t="s">
        <v>7404</v>
      </c>
      <c r="C6325">
        <v>4.1399999999999997</v>
      </c>
      <c r="D6325">
        <v>1.11E-2</v>
      </c>
      <c r="E6325">
        <v>7.8E-2</v>
      </c>
      <c r="F6325">
        <v>0.33860000000000001</v>
      </c>
    </row>
    <row r="6326" spans="1:6">
      <c r="A6326" t="s">
        <v>1090</v>
      </c>
      <c r="B6326" t="s">
        <v>7405</v>
      </c>
      <c r="C6326">
        <v>4.1399999999999997</v>
      </c>
      <c r="D6326">
        <v>1.11E-2</v>
      </c>
      <c r="E6326">
        <v>7.8E-2</v>
      </c>
      <c r="F6326">
        <v>0.33860000000000001</v>
      </c>
    </row>
    <row r="6327" spans="1:6">
      <c r="A6327" t="s">
        <v>1090</v>
      </c>
      <c r="B6327" t="s">
        <v>7406</v>
      </c>
      <c r="C6327">
        <v>4.1399999999999997</v>
      </c>
      <c r="D6327">
        <v>1.11E-2</v>
      </c>
      <c r="E6327">
        <v>7.8E-2</v>
      </c>
      <c r="F6327">
        <v>0.33860000000000001</v>
      </c>
    </row>
    <row r="6328" spans="1:6">
      <c r="A6328" t="s">
        <v>1090</v>
      </c>
      <c r="B6328" t="s">
        <v>7407</v>
      </c>
      <c r="C6328">
        <v>4.1399999999999997</v>
      </c>
      <c r="D6328">
        <v>1.11E-2</v>
      </c>
      <c r="E6328">
        <v>7.8E-2</v>
      </c>
      <c r="F6328">
        <v>0.33860000000000001</v>
      </c>
    </row>
    <row r="6329" spans="1:6">
      <c r="A6329" t="s">
        <v>1090</v>
      </c>
      <c r="B6329" t="s">
        <v>7408</v>
      </c>
      <c r="C6329">
        <v>4.1399999999999997</v>
      </c>
      <c r="D6329">
        <v>1.11E-2</v>
      </c>
      <c r="E6329">
        <v>7.8E-2</v>
      </c>
      <c r="F6329">
        <v>0.33860000000000001</v>
      </c>
    </row>
    <row r="6330" spans="1:6">
      <c r="A6330" t="s">
        <v>1090</v>
      </c>
      <c r="B6330" t="s">
        <v>7409</v>
      </c>
      <c r="C6330">
        <v>4.1399999999999997</v>
      </c>
      <c r="D6330">
        <v>1.11E-2</v>
      </c>
      <c r="E6330">
        <v>7.8E-2</v>
      </c>
      <c r="F6330">
        <v>0.33860000000000001</v>
      </c>
    </row>
    <row r="6331" spans="1:6">
      <c r="A6331" t="s">
        <v>1090</v>
      </c>
      <c r="B6331" t="s">
        <v>7410</v>
      </c>
      <c r="C6331">
        <v>4.1399999999999997</v>
      </c>
      <c r="D6331">
        <v>1.11E-2</v>
      </c>
      <c r="E6331">
        <v>7.8E-2</v>
      </c>
      <c r="F6331">
        <v>0.33860000000000001</v>
      </c>
    </row>
    <row r="6332" spans="1:6">
      <c r="A6332" t="s">
        <v>1090</v>
      </c>
      <c r="B6332" t="s">
        <v>7411</v>
      </c>
      <c r="C6332">
        <v>4.1399999999999997</v>
      </c>
      <c r="D6332">
        <v>1.11E-2</v>
      </c>
      <c r="E6332">
        <v>7.8E-2</v>
      </c>
      <c r="F6332">
        <v>0.33860000000000001</v>
      </c>
    </row>
    <row r="6333" spans="1:6">
      <c r="A6333" t="s">
        <v>1090</v>
      </c>
      <c r="B6333" t="s">
        <v>7412</v>
      </c>
      <c r="C6333">
        <v>4.1399999999999997</v>
      </c>
      <c r="D6333">
        <v>1.11E-2</v>
      </c>
      <c r="E6333">
        <v>7.8E-2</v>
      </c>
      <c r="F6333">
        <v>0.33860000000000001</v>
      </c>
    </row>
    <row r="6334" spans="1:6">
      <c r="A6334" t="s">
        <v>1090</v>
      </c>
      <c r="B6334" t="s">
        <v>7413</v>
      </c>
      <c r="C6334">
        <v>4.1399999999999997</v>
      </c>
      <c r="D6334">
        <v>1.11E-2</v>
      </c>
      <c r="E6334">
        <v>7.8E-2</v>
      </c>
      <c r="F6334">
        <v>0.33860000000000001</v>
      </c>
    </row>
    <row r="6335" spans="1:6">
      <c r="A6335" t="s">
        <v>1090</v>
      </c>
      <c r="B6335" t="s">
        <v>7414</v>
      </c>
      <c r="C6335">
        <v>4.1399999999999997</v>
      </c>
      <c r="D6335">
        <v>1.11E-2</v>
      </c>
      <c r="E6335">
        <v>7.8E-2</v>
      </c>
      <c r="F6335">
        <v>0.33860000000000001</v>
      </c>
    </row>
    <row r="6336" spans="1:6">
      <c r="A6336" t="s">
        <v>1090</v>
      </c>
      <c r="B6336" t="s">
        <v>7415</v>
      </c>
      <c r="C6336">
        <v>4.1399999999999997</v>
      </c>
      <c r="D6336">
        <v>1.11E-2</v>
      </c>
      <c r="E6336">
        <v>7.8E-2</v>
      </c>
      <c r="F6336">
        <v>0.33860000000000001</v>
      </c>
    </row>
    <row r="6337" spans="1:6">
      <c r="A6337" t="s">
        <v>1090</v>
      </c>
      <c r="B6337" t="s">
        <v>7416</v>
      </c>
      <c r="C6337">
        <v>4.1399999999999997</v>
      </c>
      <c r="D6337">
        <v>1.11E-2</v>
      </c>
      <c r="E6337">
        <v>7.8E-2</v>
      </c>
      <c r="F6337">
        <v>0.33860000000000001</v>
      </c>
    </row>
    <row r="6338" spans="1:6">
      <c r="A6338" t="s">
        <v>1090</v>
      </c>
      <c r="B6338" t="s">
        <v>7417</v>
      </c>
      <c r="C6338">
        <v>4.1399999999999997</v>
      </c>
      <c r="D6338">
        <v>1.11E-2</v>
      </c>
      <c r="E6338">
        <v>7.8E-2</v>
      </c>
      <c r="F6338">
        <v>0.33860000000000001</v>
      </c>
    </row>
    <row r="6339" spans="1:6">
      <c r="A6339" t="s">
        <v>1090</v>
      </c>
      <c r="B6339" t="s">
        <v>7418</v>
      </c>
      <c r="C6339">
        <v>4.1399999999999997</v>
      </c>
      <c r="D6339">
        <v>1.11E-2</v>
      </c>
      <c r="E6339">
        <v>7.8E-2</v>
      </c>
      <c r="F6339">
        <v>0.33860000000000001</v>
      </c>
    </row>
    <row r="6340" spans="1:6">
      <c r="A6340" t="s">
        <v>1090</v>
      </c>
      <c r="B6340" t="s">
        <v>7419</v>
      </c>
      <c r="C6340">
        <v>4.1399999999999997</v>
      </c>
      <c r="D6340">
        <v>1.11E-2</v>
      </c>
      <c r="E6340">
        <v>7.8E-2</v>
      </c>
      <c r="F6340">
        <v>0.33860000000000001</v>
      </c>
    </row>
    <row r="6341" spans="1:6">
      <c r="A6341" t="s">
        <v>1090</v>
      </c>
      <c r="B6341" t="s">
        <v>7420</v>
      </c>
      <c r="C6341">
        <v>4.1399999999999997</v>
      </c>
      <c r="D6341">
        <v>1.11E-2</v>
      </c>
      <c r="E6341">
        <v>7.8E-2</v>
      </c>
      <c r="F6341">
        <v>0.33860000000000001</v>
      </c>
    </row>
    <row r="6342" spans="1:6">
      <c r="A6342" t="s">
        <v>1090</v>
      </c>
      <c r="B6342" t="s">
        <v>7421</v>
      </c>
      <c r="C6342">
        <v>4.1399999999999997</v>
      </c>
      <c r="D6342">
        <v>1.11E-2</v>
      </c>
      <c r="E6342">
        <v>7.8E-2</v>
      </c>
      <c r="F6342">
        <v>0.33860000000000001</v>
      </c>
    </row>
    <row r="6343" spans="1:6">
      <c r="A6343" t="s">
        <v>1090</v>
      </c>
      <c r="B6343" t="s">
        <v>7422</v>
      </c>
      <c r="C6343">
        <v>4.1399999999999997</v>
      </c>
      <c r="D6343">
        <v>1.11E-2</v>
      </c>
      <c r="E6343">
        <v>7.8E-2</v>
      </c>
      <c r="F6343">
        <v>0.33860000000000001</v>
      </c>
    </row>
    <row r="6344" spans="1:6">
      <c r="A6344" t="s">
        <v>1090</v>
      </c>
      <c r="B6344" t="s">
        <v>7423</v>
      </c>
      <c r="C6344">
        <v>4.1399999999999997</v>
      </c>
      <c r="D6344">
        <v>1.11E-2</v>
      </c>
      <c r="E6344">
        <v>7.8E-2</v>
      </c>
      <c r="F6344">
        <v>0.33860000000000001</v>
      </c>
    </row>
    <row r="6345" spans="1:6">
      <c r="A6345" t="s">
        <v>1090</v>
      </c>
      <c r="B6345" t="s">
        <v>7424</v>
      </c>
      <c r="C6345">
        <v>4.1399999999999997</v>
      </c>
      <c r="D6345">
        <v>1.11E-2</v>
      </c>
      <c r="E6345">
        <v>7.8E-2</v>
      </c>
      <c r="F6345">
        <v>0.33860000000000001</v>
      </c>
    </row>
    <row r="6346" spans="1:6">
      <c r="A6346" t="s">
        <v>1090</v>
      </c>
      <c r="B6346" t="s">
        <v>7425</v>
      </c>
      <c r="C6346">
        <v>4.1399999999999997</v>
      </c>
      <c r="D6346">
        <v>1.11E-2</v>
      </c>
      <c r="E6346">
        <v>7.8E-2</v>
      </c>
      <c r="F6346">
        <v>0.33860000000000001</v>
      </c>
    </row>
    <row r="6347" spans="1:6">
      <c r="A6347" t="s">
        <v>1090</v>
      </c>
      <c r="B6347" t="s">
        <v>7426</v>
      </c>
      <c r="C6347">
        <v>4.1399999999999997</v>
      </c>
      <c r="D6347">
        <v>1.11E-2</v>
      </c>
      <c r="E6347">
        <v>7.8E-2</v>
      </c>
      <c r="F6347">
        <v>0.33860000000000001</v>
      </c>
    </row>
    <row r="6348" spans="1:6">
      <c r="A6348" t="s">
        <v>1090</v>
      </c>
      <c r="B6348" t="s">
        <v>7427</v>
      </c>
      <c r="C6348">
        <v>4.1399999999999997</v>
      </c>
      <c r="D6348">
        <v>1.11E-2</v>
      </c>
      <c r="E6348">
        <v>7.8E-2</v>
      </c>
      <c r="F6348">
        <v>0.33860000000000001</v>
      </c>
    </row>
    <row r="6349" spans="1:6">
      <c r="A6349" t="s">
        <v>1090</v>
      </c>
      <c r="B6349" t="s">
        <v>7428</v>
      </c>
      <c r="C6349">
        <v>4.1399999999999997</v>
      </c>
      <c r="D6349">
        <v>1.11E-2</v>
      </c>
      <c r="E6349">
        <v>7.8E-2</v>
      </c>
      <c r="F6349">
        <v>0.33860000000000001</v>
      </c>
    </row>
    <row r="6350" spans="1:6">
      <c r="A6350" t="s">
        <v>1090</v>
      </c>
      <c r="B6350" t="s">
        <v>7429</v>
      </c>
      <c r="C6350">
        <v>4.1399999999999997</v>
      </c>
      <c r="D6350">
        <v>1.11E-2</v>
      </c>
      <c r="E6350">
        <v>7.8E-2</v>
      </c>
      <c r="F6350">
        <v>0.33860000000000001</v>
      </c>
    </row>
    <row r="6351" spans="1:6">
      <c r="A6351" t="s">
        <v>1090</v>
      </c>
      <c r="B6351" t="s">
        <v>7430</v>
      </c>
      <c r="C6351">
        <v>4.1399999999999997</v>
      </c>
      <c r="D6351">
        <v>1.11E-2</v>
      </c>
      <c r="E6351">
        <v>7.8E-2</v>
      </c>
      <c r="F6351">
        <v>0.33860000000000001</v>
      </c>
    </row>
    <row r="6352" spans="1:6">
      <c r="A6352" t="s">
        <v>1090</v>
      </c>
      <c r="B6352" t="s">
        <v>7431</v>
      </c>
      <c r="C6352">
        <v>4.1399999999999997</v>
      </c>
      <c r="D6352">
        <v>1.11E-2</v>
      </c>
      <c r="E6352">
        <v>7.8E-2</v>
      </c>
      <c r="F6352">
        <v>0.33860000000000001</v>
      </c>
    </row>
    <row r="6353" spans="1:6">
      <c r="A6353" t="s">
        <v>1090</v>
      </c>
      <c r="B6353" t="s">
        <v>7432</v>
      </c>
      <c r="C6353">
        <v>4.1399999999999997</v>
      </c>
      <c r="D6353">
        <v>1.11E-2</v>
      </c>
      <c r="E6353">
        <v>7.8E-2</v>
      </c>
      <c r="F6353">
        <v>0.33860000000000001</v>
      </c>
    </row>
    <row r="6354" spans="1:6">
      <c r="A6354" t="s">
        <v>1090</v>
      </c>
      <c r="B6354" t="s">
        <v>7433</v>
      </c>
      <c r="C6354">
        <v>4.1399999999999997</v>
      </c>
      <c r="D6354">
        <v>1.11E-2</v>
      </c>
      <c r="E6354">
        <v>7.8E-2</v>
      </c>
      <c r="F6354">
        <v>0.33860000000000001</v>
      </c>
    </row>
    <row r="6355" spans="1:6">
      <c r="A6355" t="s">
        <v>1090</v>
      </c>
      <c r="B6355" t="s">
        <v>7434</v>
      </c>
      <c r="C6355">
        <v>4.1399999999999997</v>
      </c>
      <c r="D6355">
        <v>1.11E-2</v>
      </c>
      <c r="E6355">
        <v>7.8E-2</v>
      </c>
      <c r="F6355">
        <v>0.33860000000000001</v>
      </c>
    </row>
    <row r="6356" spans="1:6">
      <c r="A6356" t="s">
        <v>1090</v>
      </c>
      <c r="B6356" t="s">
        <v>7435</v>
      </c>
      <c r="C6356">
        <v>4.1399999999999997</v>
      </c>
      <c r="D6356">
        <v>1.11E-2</v>
      </c>
      <c r="E6356">
        <v>7.8E-2</v>
      </c>
      <c r="F6356">
        <v>0.33860000000000001</v>
      </c>
    </row>
    <row r="6357" spans="1:6">
      <c r="A6357" t="s">
        <v>1090</v>
      </c>
      <c r="B6357" t="s">
        <v>7436</v>
      </c>
      <c r="C6357">
        <v>4.1399999999999997</v>
      </c>
      <c r="D6357">
        <v>1.11E-2</v>
      </c>
      <c r="E6357">
        <v>7.8E-2</v>
      </c>
      <c r="F6357">
        <v>0.33860000000000001</v>
      </c>
    </row>
    <row r="6358" spans="1:6">
      <c r="A6358" t="s">
        <v>1090</v>
      </c>
      <c r="B6358" t="s">
        <v>7437</v>
      </c>
      <c r="C6358">
        <v>4.1399999999999997</v>
      </c>
      <c r="D6358">
        <v>1.11E-2</v>
      </c>
      <c r="E6358">
        <v>7.8E-2</v>
      </c>
      <c r="F6358">
        <v>0.33860000000000001</v>
      </c>
    </row>
    <row r="6359" spans="1:6">
      <c r="A6359" t="s">
        <v>1090</v>
      </c>
      <c r="B6359" t="s">
        <v>7438</v>
      </c>
      <c r="C6359">
        <v>4.1399999999999997</v>
      </c>
      <c r="D6359">
        <v>1.11E-2</v>
      </c>
      <c r="E6359">
        <v>7.8E-2</v>
      </c>
      <c r="F6359">
        <v>0.33860000000000001</v>
      </c>
    </row>
    <row r="6360" spans="1:6">
      <c r="A6360" t="s">
        <v>1090</v>
      </c>
      <c r="B6360" t="s">
        <v>7439</v>
      </c>
      <c r="C6360">
        <v>4.1399999999999997</v>
      </c>
      <c r="D6360">
        <v>1.11E-2</v>
      </c>
      <c r="E6360">
        <v>7.8E-2</v>
      </c>
      <c r="F6360">
        <v>0.33860000000000001</v>
      </c>
    </row>
    <row r="6361" spans="1:6">
      <c r="A6361" t="s">
        <v>1090</v>
      </c>
      <c r="B6361" t="s">
        <v>7440</v>
      </c>
      <c r="C6361">
        <v>4.1399999999999997</v>
      </c>
      <c r="D6361">
        <v>1.11E-2</v>
      </c>
      <c r="E6361">
        <v>7.8E-2</v>
      </c>
      <c r="F6361">
        <v>0.33860000000000001</v>
      </c>
    </row>
    <row r="6362" spans="1:6">
      <c r="A6362" t="s">
        <v>1090</v>
      </c>
      <c r="B6362" t="s">
        <v>7441</v>
      </c>
      <c r="C6362">
        <v>4.1399999999999997</v>
      </c>
      <c r="D6362">
        <v>1.11E-2</v>
      </c>
      <c r="E6362">
        <v>7.8E-2</v>
      </c>
      <c r="F6362">
        <v>0.33860000000000001</v>
      </c>
    </row>
    <row r="6363" spans="1:6">
      <c r="A6363" t="s">
        <v>1090</v>
      </c>
      <c r="B6363" t="s">
        <v>7442</v>
      </c>
      <c r="C6363">
        <v>4.1399999999999997</v>
      </c>
      <c r="D6363">
        <v>1.11E-2</v>
      </c>
      <c r="E6363">
        <v>7.8E-2</v>
      </c>
      <c r="F6363">
        <v>0.33860000000000001</v>
      </c>
    </row>
    <row r="6364" spans="1:6">
      <c r="A6364" t="s">
        <v>1090</v>
      </c>
      <c r="B6364" t="s">
        <v>7443</v>
      </c>
      <c r="C6364">
        <v>4.1399999999999997</v>
      </c>
      <c r="D6364">
        <v>1.11E-2</v>
      </c>
      <c r="E6364">
        <v>7.8E-2</v>
      </c>
      <c r="F6364">
        <v>0.33860000000000001</v>
      </c>
    </row>
    <row r="6365" spans="1:6">
      <c r="A6365" t="s">
        <v>1090</v>
      </c>
      <c r="B6365" t="s">
        <v>7444</v>
      </c>
      <c r="C6365">
        <v>4.1399999999999997</v>
      </c>
      <c r="D6365">
        <v>1.11E-2</v>
      </c>
      <c r="E6365">
        <v>7.8E-2</v>
      </c>
      <c r="F6365">
        <v>0.33860000000000001</v>
      </c>
    </row>
    <row r="6366" spans="1:6">
      <c r="A6366" t="s">
        <v>1090</v>
      </c>
      <c r="B6366" t="s">
        <v>7445</v>
      </c>
      <c r="C6366">
        <v>4.1399999999999997</v>
      </c>
      <c r="D6366">
        <v>1.11E-2</v>
      </c>
      <c r="E6366">
        <v>7.8E-2</v>
      </c>
      <c r="F6366">
        <v>0.33860000000000001</v>
      </c>
    </row>
    <row r="6367" spans="1:6">
      <c r="A6367" t="s">
        <v>1090</v>
      </c>
      <c r="B6367" t="s">
        <v>7446</v>
      </c>
      <c r="C6367">
        <v>4.1399999999999997</v>
      </c>
      <c r="D6367">
        <v>1.11E-2</v>
      </c>
      <c r="E6367">
        <v>7.8E-2</v>
      </c>
      <c r="F6367">
        <v>0.33860000000000001</v>
      </c>
    </row>
    <row r="6368" spans="1:6">
      <c r="A6368" t="s">
        <v>1090</v>
      </c>
      <c r="B6368" t="s">
        <v>7447</v>
      </c>
      <c r="C6368">
        <v>4.1399999999999997</v>
      </c>
      <c r="D6368">
        <v>1.11E-2</v>
      </c>
      <c r="E6368">
        <v>7.8E-2</v>
      </c>
      <c r="F6368">
        <v>0.33860000000000001</v>
      </c>
    </row>
    <row r="6369" spans="1:6">
      <c r="A6369" t="s">
        <v>1090</v>
      </c>
      <c r="B6369" t="s">
        <v>7448</v>
      </c>
      <c r="C6369">
        <v>4.1399999999999997</v>
      </c>
      <c r="D6369">
        <v>1.11E-2</v>
      </c>
      <c r="E6369">
        <v>7.8E-2</v>
      </c>
      <c r="F6369">
        <v>0.33860000000000001</v>
      </c>
    </row>
    <row r="6370" spans="1:6">
      <c r="A6370" t="s">
        <v>1090</v>
      </c>
      <c r="B6370" t="s">
        <v>7449</v>
      </c>
      <c r="C6370">
        <v>4.1399999999999997</v>
      </c>
      <c r="D6370">
        <v>1.11E-2</v>
      </c>
      <c r="E6370">
        <v>7.8E-2</v>
      </c>
      <c r="F6370">
        <v>0.33860000000000001</v>
      </c>
    </row>
    <row r="6371" spans="1:6">
      <c r="A6371" t="s">
        <v>1090</v>
      </c>
      <c r="B6371" t="s">
        <v>7450</v>
      </c>
      <c r="C6371">
        <v>4.1399999999999997</v>
      </c>
      <c r="D6371">
        <v>1.11E-2</v>
      </c>
      <c r="E6371">
        <v>7.8E-2</v>
      </c>
      <c r="F6371">
        <v>0.33860000000000001</v>
      </c>
    </row>
    <row r="6372" spans="1:6">
      <c r="A6372" t="s">
        <v>1090</v>
      </c>
      <c r="B6372" t="s">
        <v>7451</v>
      </c>
      <c r="C6372">
        <v>4.1399999999999997</v>
      </c>
      <c r="D6372">
        <v>1.11E-2</v>
      </c>
      <c r="E6372">
        <v>7.8E-2</v>
      </c>
      <c r="F6372">
        <v>0.33860000000000001</v>
      </c>
    </row>
    <row r="6373" spans="1:6">
      <c r="A6373" t="s">
        <v>1090</v>
      </c>
      <c r="B6373" t="s">
        <v>7452</v>
      </c>
      <c r="C6373">
        <v>4.1399999999999997</v>
      </c>
      <c r="D6373">
        <v>1.11E-2</v>
      </c>
      <c r="E6373">
        <v>7.8E-2</v>
      </c>
      <c r="F6373">
        <v>0.33860000000000001</v>
      </c>
    </row>
    <row r="6374" spans="1:6">
      <c r="A6374" t="s">
        <v>1090</v>
      </c>
      <c r="B6374" t="s">
        <v>7453</v>
      </c>
      <c r="C6374">
        <v>4.1399999999999997</v>
      </c>
      <c r="D6374">
        <v>1.11E-2</v>
      </c>
      <c r="E6374">
        <v>7.8E-2</v>
      </c>
      <c r="F6374">
        <v>0.33860000000000001</v>
      </c>
    </row>
    <row r="6375" spans="1:6">
      <c r="A6375" t="s">
        <v>1090</v>
      </c>
      <c r="B6375" t="s">
        <v>7454</v>
      </c>
      <c r="C6375">
        <v>4.1399999999999997</v>
      </c>
      <c r="D6375">
        <v>1.11E-2</v>
      </c>
      <c r="E6375">
        <v>7.8E-2</v>
      </c>
      <c r="F6375">
        <v>0.33860000000000001</v>
      </c>
    </row>
    <row r="6376" spans="1:6">
      <c r="A6376" t="s">
        <v>1090</v>
      </c>
      <c r="B6376" t="s">
        <v>7455</v>
      </c>
      <c r="C6376">
        <v>4.1399999999999997</v>
      </c>
      <c r="D6376">
        <v>1.11E-2</v>
      </c>
      <c r="E6376">
        <v>7.8E-2</v>
      </c>
      <c r="F6376">
        <v>0.33860000000000001</v>
      </c>
    </row>
    <row r="6377" spans="1:6">
      <c r="A6377" t="s">
        <v>1090</v>
      </c>
      <c r="B6377" t="s">
        <v>7456</v>
      </c>
      <c r="C6377">
        <v>4.1399999999999997</v>
      </c>
      <c r="D6377">
        <v>1.11E-2</v>
      </c>
      <c r="E6377">
        <v>7.8E-2</v>
      </c>
      <c r="F6377">
        <v>0.33860000000000001</v>
      </c>
    </row>
    <row r="6378" spans="1:6">
      <c r="A6378" t="s">
        <v>1090</v>
      </c>
      <c r="B6378" t="s">
        <v>7457</v>
      </c>
      <c r="C6378">
        <v>4.1399999999999997</v>
      </c>
      <c r="D6378">
        <v>1.11E-2</v>
      </c>
      <c r="E6378">
        <v>7.8E-2</v>
      </c>
      <c r="F6378">
        <v>0.33860000000000001</v>
      </c>
    </row>
    <row r="6379" spans="1:6">
      <c r="A6379" t="s">
        <v>1090</v>
      </c>
      <c r="B6379" t="s">
        <v>7458</v>
      </c>
      <c r="C6379">
        <v>4.1399999999999997</v>
      </c>
      <c r="D6379">
        <v>1.11E-2</v>
      </c>
      <c r="E6379">
        <v>7.8E-2</v>
      </c>
      <c r="F6379">
        <v>0.33860000000000001</v>
      </c>
    </row>
    <row r="6380" spans="1:6">
      <c r="A6380" t="s">
        <v>1090</v>
      </c>
      <c r="B6380" t="s">
        <v>7459</v>
      </c>
      <c r="C6380">
        <v>4.1399999999999997</v>
      </c>
      <c r="D6380">
        <v>1.11E-2</v>
      </c>
      <c r="E6380">
        <v>7.8E-2</v>
      </c>
      <c r="F6380">
        <v>0.33860000000000001</v>
      </c>
    </row>
    <row r="6381" spans="1:6">
      <c r="A6381" t="s">
        <v>1090</v>
      </c>
      <c r="B6381" t="s">
        <v>7460</v>
      </c>
      <c r="C6381">
        <v>4.1399999999999997</v>
      </c>
      <c r="D6381">
        <v>1.11E-2</v>
      </c>
      <c r="E6381">
        <v>7.8E-2</v>
      </c>
      <c r="F6381">
        <v>0.33860000000000001</v>
      </c>
    </row>
    <row r="6382" spans="1:6">
      <c r="A6382" t="s">
        <v>1090</v>
      </c>
      <c r="B6382" t="s">
        <v>7461</v>
      </c>
      <c r="C6382">
        <v>4.1399999999999997</v>
      </c>
      <c r="D6382">
        <v>1.11E-2</v>
      </c>
      <c r="E6382">
        <v>7.8E-2</v>
      </c>
      <c r="F6382">
        <v>0.33860000000000001</v>
      </c>
    </row>
    <row r="6383" spans="1:6">
      <c r="A6383" t="s">
        <v>1090</v>
      </c>
      <c r="B6383" t="s">
        <v>7462</v>
      </c>
      <c r="C6383">
        <v>4.1399999999999997</v>
      </c>
      <c r="D6383">
        <v>1.11E-2</v>
      </c>
      <c r="E6383">
        <v>7.8E-2</v>
      </c>
      <c r="F6383">
        <v>0.33860000000000001</v>
      </c>
    </row>
    <row r="6384" spans="1:6">
      <c r="A6384" t="s">
        <v>1090</v>
      </c>
      <c r="B6384" t="s">
        <v>7463</v>
      </c>
      <c r="C6384">
        <v>4.1399999999999997</v>
      </c>
      <c r="D6384">
        <v>1.11E-2</v>
      </c>
      <c r="E6384">
        <v>7.8E-2</v>
      </c>
      <c r="F6384">
        <v>0.33860000000000001</v>
      </c>
    </row>
    <row r="6385" spans="1:6">
      <c r="A6385" t="s">
        <v>1090</v>
      </c>
      <c r="B6385" t="s">
        <v>7464</v>
      </c>
      <c r="C6385">
        <v>4.1399999999999997</v>
      </c>
      <c r="D6385">
        <v>1.11E-2</v>
      </c>
      <c r="E6385">
        <v>7.8E-2</v>
      </c>
      <c r="F6385">
        <v>0.33860000000000001</v>
      </c>
    </row>
    <row r="6386" spans="1:6">
      <c r="A6386" t="s">
        <v>1090</v>
      </c>
      <c r="B6386" t="s">
        <v>7465</v>
      </c>
      <c r="C6386">
        <v>4.1399999999999997</v>
      </c>
      <c r="D6386">
        <v>1.11E-2</v>
      </c>
      <c r="E6386">
        <v>7.8E-2</v>
      </c>
      <c r="F6386">
        <v>0.33860000000000001</v>
      </c>
    </row>
    <row r="6387" spans="1:6">
      <c r="A6387" t="s">
        <v>1090</v>
      </c>
      <c r="B6387" t="s">
        <v>7466</v>
      </c>
      <c r="C6387">
        <v>4.1399999999999997</v>
      </c>
      <c r="D6387">
        <v>1.11E-2</v>
      </c>
      <c r="E6387">
        <v>7.8E-2</v>
      </c>
      <c r="F6387">
        <v>0.33860000000000001</v>
      </c>
    </row>
    <row r="6388" spans="1:6">
      <c r="A6388" t="s">
        <v>1090</v>
      </c>
      <c r="B6388" t="s">
        <v>7467</v>
      </c>
      <c r="C6388">
        <v>4.1399999999999997</v>
      </c>
      <c r="D6388">
        <v>1.11E-2</v>
      </c>
      <c r="E6388">
        <v>7.8E-2</v>
      </c>
      <c r="F6388">
        <v>0.33860000000000001</v>
      </c>
    </row>
    <row r="6389" spans="1:6">
      <c r="A6389" t="s">
        <v>1090</v>
      </c>
      <c r="B6389" t="s">
        <v>7468</v>
      </c>
      <c r="C6389">
        <v>4.1399999999999997</v>
      </c>
      <c r="D6389">
        <v>1.11E-2</v>
      </c>
      <c r="E6389">
        <v>7.8E-2</v>
      </c>
      <c r="F6389">
        <v>0.33860000000000001</v>
      </c>
    </row>
    <row r="6390" spans="1:6">
      <c r="A6390" t="s">
        <v>1090</v>
      </c>
      <c r="B6390" t="s">
        <v>7469</v>
      </c>
      <c r="C6390">
        <v>4.1399999999999997</v>
      </c>
      <c r="D6390">
        <v>1.11E-2</v>
      </c>
      <c r="E6390">
        <v>7.8E-2</v>
      </c>
      <c r="F6390">
        <v>0.33860000000000001</v>
      </c>
    </row>
    <row r="6391" spans="1:6">
      <c r="A6391" t="s">
        <v>1090</v>
      </c>
      <c r="B6391" t="s">
        <v>7470</v>
      </c>
      <c r="C6391">
        <v>4.1399999999999997</v>
      </c>
      <c r="D6391">
        <v>1.11E-2</v>
      </c>
      <c r="E6391">
        <v>7.8E-2</v>
      </c>
      <c r="F6391">
        <v>0.33860000000000001</v>
      </c>
    </row>
    <row r="6392" spans="1:6">
      <c r="A6392" t="s">
        <v>1090</v>
      </c>
      <c r="B6392" t="s">
        <v>7471</v>
      </c>
      <c r="C6392">
        <v>4.1399999999999997</v>
      </c>
      <c r="D6392">
        <v>1.11E-2</v>
      </c>
      <c r="E6392">
        <v>7.8E-2</v>
      </c>
      <c r="F6392">
        <v>0.33860000000000001</v>
      </c>
    </row>
    <row r="6393" spans="1:6">
      <c r="A6393" t="s">
        <v>1090</v>
      </c>
      <c r="B6393" t="s">
        <v>7472</v>
      </c>
      <c r="C6393">
        <v>4.1399999999999997</v>
      </c>
      <c r="D6393">
        <v>1.11E-2</v>
      </c>
      <c r="E6393">
        <v>7.8E-2</v>
      </c>
      <c r="F6393">
        <v>0.33860000000000001</v>
      </c>
    </row>
    <row r="6394" spans="1:6">
      <c r="A6394" t="s">
        <v>1090</v>
      </c>
      <c r="B6394" t="s">
        <v>7473</v>
      </c>
      <c r="C6394">
        <v>4.1399999999999997</v>
      </c>
      <c r="D6394">
        <v>1.11E-2</v>
      </c>
      <c r="E6394">
        <v>7.8E-2</v>
      </c>
      <c r="F6394">
        <v>0.33860000000000001</v>
      </c>
    </row>
    <row r="6395" spans="1:6">
      <c r="A6395" t="s">
        <v>1090</v>
      </c>
      <c r="B6395" t="s">
        <v>7474</v>
      </c>
      <c r="C6395">
        <v>4.1399999999999997</v>
      </c>
      <c r="D6395">
        <v>1.11E-2</v>
      </c>
      <c r="E6395">
        <v>7.8E-2</v>
      </c>
      <c r="F6395">
        <v>0.33860000000000001</v>
      </c>
    </row>
    <row r="6396" spans="1:6">
      <c r="A6396" t="s">
        <v>1090</v>
      </c>
      <c r="B6396" t="s">
        <v>7475</v>
      </c>
      <c r="C6396">
        <v>4.1399999999999997</v>
      </c>
      <c r="D6396">
        <v>1.11E-2</v>
      </c>
      <c r="E6396">
        <v>7.8E-2</v>
      </c>
      <c r="F6396">
        <v>0.33860000000000001</v>
      </c>
    </row>
    <row r="6397" spans="1:6">
      <c r="A6397" t="s">
        <v>1090</v>
      </c>
      <c r="B6397" t="s">
        <v>7476</v>
      </c>
      <c r="C6397">
        <v>4.1399999999999997</v>
      </c>
      <c r="D6397">
        <v>1.11E-2</v>
      </c>
      <c r="E6397">
        <v>7.8E-2</v>
      </c>
      <c r="F6397">
        <v>0.33860000000000001</v>
      </c>
    </row>
    <row r="6398" spans="1:6">
      <c r="A6398" t="s">
        <v>1090</v>
      </c>
      <c r="B6398" t="s">
        <v>7477</v>
      </c>
      <c r="C6398">
        <v>4.1399999999999997</v>
      </c>
      <c r="D6398">
        <v>1.11E-2</v>
      </c>
      <c r="E6398">
        <v>7.8E-2</v>
      </c>
      <c r="F6398">
        <v>0.33860000000000001</v>
      </c>
    </row>
    <row r="6399" spans="1:6">
      <c r="A6399" t="s">
        <v>1090</v>
      </c>
      <c r="B6399" t="s">
        <v>7478</v>
      </c>
      <c r="C6399">
        <v>4.1399999999999997</v>
      </c>
      <c r="D6399">
        <v>1.11E-2</v>
      </c>
      <c r="E6399">
        <v>7.8E-2</v>
      </c>
      <c r="F6399">
        <v>0.33860000000000001</v>
      </c>
    </row>
    <row r="6400" spans="1:6">
      <c r="A6400" t="s">
        <v>1090</v>
      </c>
      <c r="B6400" t="s">
        <v>7479</v>
      </c>
      <c r="C6400">
        <v>4.1399999999999997</v>
      </c>
      <c r="D6400">
        <v>1.11E-2</v>
      </c>
      <c r="E6400">
        <v>7.8E-2</v>
      </c>
      <c r="F6400">
        <v>0.33860000000000001</v>
      </c>
    </row>
    <row r="6401" spans="1:6">
      <c r="A6401" t="s">
        <v>1090</v>
      </c>
      <c r="B6401" t="s">
        <v>7480</v>
      </c>
      <c r="C6401">
        <v>4.1399999999999997</v>
      </c>
      <c r="D6401">
        <v>1.11E-2</v>
      </c>
      <c r="E6401">
        <v>7.8E-2</v>
      </c>
      <c r="F6401">
        <v>0.33860000000000001</v>
      </c>
    </row>
    <row r="6402" spans="1:6">
      <c r="A6402" t="s">
        <v>1090</v>
      </c>
      <c r="B6402" t="s">
        <v>7481</v>
      </c>
      <c r="C6402">
        <v>4.1399999999999997</v>
      </c>
      <c r="D6402">
        <v>1.11E-2</v>
      </c>
      <c r="E6402">
        <v>7.8E-2</v>
      </c>
      <c r="F6402">
        <v>0.33860000000000001</v>
      </c>
    </row>
    <row r="6403" spans="1:6">
      <c r="A6403" t="s">
        <v>1090</v>
      </c>
      <c r="B6403" t="s">
        <v>7482</v>
      </c>
      <c r="C6403">
        <v>4.1399999999999997</v>
      </c>
      <c r="D6403">
        <v>1.11E-2</v>
      </c>
      <c r="E6403">
        <v>7.8E-2</v>
      </c>
      <c r="F6403">
        <v>0.33860000000000001</v>
      </c>
    </row>
    <row r="6404" spans="1:6">
      <c r="A6404" t="s">
        <v>1090</v>
      </c>
      <c r="B6404" t="s">
        <v>7483</v>
      </c>
      <c r="C6404">
        <v>4.1399999999999997</v>
      </c>
      <c r="D6404">
        <v>1.11E-2</v>
      </c>
      <c r="E6404">
        <v>7.8E-2</v>
      </c>
      <c r="F6404">
        <v>0.33860000000000001</v>
      </c>
    </row>
    <row r="6405" spans="1:6">
      <c r="A6405" t="s">
        <v>1090</v>
      </c>
      <c r="B6405" t="s">
        <v>7484</v>
      </c>
      <c r="C6405">
        <v>4.1399999999999997</v>
      </c>
      <c r="D6405">
        <v>1.11E-2</v>
      </c>
      <c r="E6405">
        <v>7.8E-2</v>
      </c>
      <c r="F6405">
        <v>0.33860000000000001</v>
      </c>
    </row>
    <row r="6406" spans="1:6">
      <c r="A6406" t="s">
        <v>1090</v>
      </c>
      <c r="B6406" t="s">
        <v>7485</v>
      </c>
      <c r="C6406">
        <v>4.1399999999999997</v>
      </c>
      <c r="D6406">
        <v>1.11E-2</v>
      </c>
      <c r="E6406">
        <v>7.8E-2</v>
      </c>
      <c r="F6406">
        <v>0.33860000000000001</v>
      </c>
    </row>
    <row r="6407" spans="1:6">
      <c r="A6407" t="s">
        <v>1090</v>
      </c>
      <c r="B6407" t="s">
        <v>7486</v>
      </c>
      <c r="C6407">
        <v>4.1399999999999997</v>
      </c>
      <c r="D6407">
        <v>1.11E-2</v>
      </c>
      <c r="E6407">
        <v>7.8E-2</v>
      </c>
      <c r="F6407">
        <v>0.33860000000000001</v>
      </c>
    </row>
    <row r="6408" spans="1:6">
      <c r="A6408" t="s">
        <v>1090</v>
      </c>
      <c r="B6408" t="s">
        <v>7487</v>
      </c>
      <c r="C6408">
        <v>4.1399999999999997</v>
      </c>
      <c r="D6408">
        <v>1.11E-2</v>
      </c>
      <c r="E6408">
        <v>7.8E-2</v>
      </c>
      <c r="F6408">
        <v>0.33860000000000001</v>
      </c>
    </row>
    <row r="6409" spans="1:6">
      <c r="A6409" t="s">
        <v>1090</v>
      </c>
      <c r="B6409" t="s">
        <v>7488</v>
      </c>
      <c r="C6409">
        <v>4.1399999999999997</v>
      </c>
      <c r="D6409">
        <v>1.11E-2</v>
      </c>
      <c r="E6409">
        <v>7.8E-2</v>
      </c>
      <c r="F6409">
        <v>0.33860000000000001</v>
      </c>
    </row>
    <row r="6410" spans="1:6">
      <c r="A6410" t="s">
        <v>1090</v>
      </c>
      <c r="B6410" t="s">
        <v>7489</v>
      </c>
      <c r="C6410">
        <v>4.1399999999999997</v>
      </c>
      <c r="D6410">
        <v>1.11E-2</v>
      </c>
      <c r="E6410">
        <v>7.8E-2</v>
      </c>
      <c r="F6410">
        <v>0.33860000000000001</v>
      </c>
    </row>
    <row r="6411" spans="1:6">
      <c r="A6411" t="s">
        <v>1090</v>
      </c>
      <c r="B6411" t="s">
        <v>7490</v>
      </c>
      <c r="C6411">
        <v>4.1399999999999997</v>
      </c>
      <c r="D6411">
        <v>1.11E-2</v>
      </c>
      <c r="E6411">
        <v>7.8E-2</v>
      </c>
      <c r="F6411">
        <v>0.33860000000000001</v>
      </c>
    </row>
    <row r="6412" spans="1:6">
      <c r="A6412" t="s">
        <v>1090</v>
      </c>
      <c r="B6412" t="s">
        <v>7491</v>
      </c>
      <c r="C6412">
        <v>4.1399999999999997</v>
      </c>
      <c r="D6412">
        <v>1.11E-2</v>
      </c>
      <c r="E6412">
        <v>7.8E-2</v>
      </c>
      <c r="F6412">
        <v>0.33860000000000001</v>
      </c>
    </row>
    <row r="6413" spans="1:6">
      <c r="A6413" t="s">
        <v>1090</v>
      </c>
      <c r="B6413" t="s">
        <v>7492</v>
      </c>
      <c r="C6413">
        <v>4.1399999999999997</v>
      </c>
      <c r="D6413">
        <v>1.11E-2</v>
      </c>
      <c r="E6413">
        <v>7.8E-2</v>
      </c>
      <c r="F6413">
        <v>0.33860000000000001</v>
      </c>
    </row>
    <row r="6414" spans="1:6">
      <c r="A6414" t="s">
        <v>1090</v>
      </c>
      <c r="B6414" t="s">
        <v>7493</v>
      </c>
      <c r="C6414">
        <v>4.1399999999999997</v>
      </c>
      <c r="D6414">
        <v>1.11E-2</v>
      </c>
      <c r="E6414">
        <v>7.8E-2</v>
      </c>
      <c r="F6414">
        <v>0.33860000000000001</v>
      </c>
    </row>
    <row r="6415" spans="1:6">
      <c r="A6415" t="s">
        <v>1090</v>
      </c>
      <c r="B6415" t="s">
        <v>7494</v>
      </c>
      <c r="C6415">
        <v>4.1399999999999997</v>
      </c>
      <c r="D6415">
        <v>1.11E-2</v>
      </c>
      <c r="E6415">
        <v>7.8E-2</v>
      </c>
      <c r="F6415">
        <v>0.33860000000000001</v>
      </c>
    </row>
    <row r="6416" spans="1:6">
      <c r="A6416" t="s">
        <v>1090</v>
      </c>
      <c r="B6416" t="s">
        <v>7495</v>
      </c>
      <c r="C6416">
        <v>4.1399999999999997</v>
      </c>
      <c r="D6416">
        <v>1.11E-2</v>
      </c>
      <c r="E6416">
        <v>7.8E-2</v>
      </c>
      <c r="F6416">
        <v>0.33860000000000001</v>
      </c>
    </row>
    <row r="6417" spans="1:6">
      <c r="A6417" t="s">
        <v>1090</v>
      </c>
      <c r="B6417" t="s">
        <v>7496</v>
      </c>
      <c r="C6417">
        <v>4.1399999999999997</v>
      </c>
      <c r="D6417">
        <v>1.11E-2</v>
      </c>
      <c r="E6417">
        <v>7.8E-2</v>
      </c>
      <c r="F6417">
        <v>0.33860000000000001</v>
      </c>
    </row>
    <row r="6418" spans="1:6">
      <c r="A6418" t="s">
        <v>1090</v>
      </c>
      <c r="B6418" t="s">
        <v>7497</v>
      </c>
      <c r="C6418">
        <v>4.1399999999999997</v>
      </c>
      <c r="D6418">
        <v>1.11E-2</v>
      </c>
      <c r="E6418">
        <v>7.8E-2</v>
      </c>
      <c r="F6418">
        <v>0.33860000000000001</v>
      </c>
    </row>
    <row r="6419" spans="1:6">
      <c r="A6419" t="s">
        <v>1090</v>
      </c>
      <c r="B6419" t="s">
        <v>7498</v>
      </c>
      <c r="C6419">
        <v>4.1399999999999997</v>
      </c>
      <c r="D6419">
        <v>1.11E-2</v>
      </c>
      <c r="E6419">
        <v>7.8E-2</v>
      </c>
      <c r="F6419">
        <v>0.33860000000000001</v>
      </c>
    </row>
    <row r="6420" spans="1:6">
      <c r="A6420" t="s">
        <v>1090</v>
      </c>
      <c r="B6420" t="s">
        <v>7499</v>
      </c>
      <c r="C6420">
        <v>4.1399999999999997</v>
      </c>
      <c r="D6420">
        <v>1.11E-2</v>
      </c>
      <c r="E6420">
        <v>7.8E-2</v>
      </c>
      <c r="F6420">
        <v>0.33860000000000001</v>
      </c>
    </row>
    <row r="6421" spans="1:6">
      <c r="A6421" t="s">
        <v>1090</v>
      </c>
      <c r="B6421" t="s">
        <v>7500</v>
      </c>
      <c r="C6421">
        <v>4.1399999999999997</v>
      </c>
      <c r="D6421">
        <v>1.11E-2</v>
      </c>
      <c r="E6421">
        <v>7.8E-2</v>
      </c>
      <c r="F6421">
        <v>0.33860000000000001</v>
      </c>
    </row>
    <row r="6422" spans="1:6">
      <c r="A6422" t="s">
        <v>1090</v>
      </c>
      <c r="B6422" t="s">
        <v>7501</v>
      </c>
      <c r="C6422">
        <v>4.1399999999999997</v>
      </c>
      <c r="D6422">
        <v>1.11E-2</v>
      </c>
      <c r="E6422">
        <v>7.8E-2</v>
      </c>
      <c r="F6422">
        <v>0.33860000000000001</v>
      </c>
    </row>
    <row r="6423" spans="1:6">
      <c r="A6423" t="s">
        <v>1090</v>
      </c>
      <c r="B6423" t="s">
        <v>7502</v>
      </c>
      <c r="C6423">
        <v>4.1399999999999997</v>
      </c>
      <c r="D6423">
        <v>1.11E-2</v>
      </c>
      <c r="E6423">
        <v>7.8E-2</v>
      </c>
      <c r="F6423">
        <v>0.33860000000000001</v>
      </c>
    </row>
    <row r="6424" spans="1:6">
      <c r="A6424" t="s">
        <v>1090</v>
      </c>
      <c r="B6424" t="s">
        <v>7503</v>
      </c>
      <c r="C6424">
        <v>4.1399999999999997</v>
      </c>
      <c r="D6424">
        <v>1.11E-2</v>
      </c>
      <c r="E6424">
        <v>7.8E-2</v>
      </c>
      <c r="F6424">
        <v>0.33860000000000001</v>
      </c>
    </row>
    <row r="6425" spans="1:6">
      <c r="A6425" t="s">
        <v>1090</v>
      </c>
      <c r="B6425" t="s">
        <v>7504</v>
      </c>
      <c r="C6425">
        <v>4.1399999999999997</v>
      </c>
      <c r="D6425">
        <v>1.11E-2</v>
      </c>
      <c r="E6425">
        <v>7.8E-2</v>
      </c>
      <c r="F6425">
        <v>0.33860000000000001</v>
      </c>
    </row>
    <row r="6426" spans="1:6">
      <c r="A6426" t="s">
        <v>1090</v>
      </c>
      <c r="B6426" t="s">
        <v>7505</v>
      </c>
      <c r="C6426">
        <v>4.1399999999999997</v>
      </c>
      <c r="D6426">
        <v>1.11E-2</v>
      </c>
      <c r="E6426">
        <v>7.8E-2</v>
      </c>
      <c r="F6426">
        <v>0.33860000000000001</v>
      </c>
    </row>
    <row r="6427" spans="1:6">
      <c r="A6427" t="s">
        <v>1090</v>
      </c>
      <c r="B6427" t="s">
        <v>7506</v>
      </c>
      <c r="C6427">
        <v>4.1399999999999997</v>
      </c>
      <c r="D6427">
        <v>1.11E-2</v>
      </c>
      <c r="E6427">
        <v>7.8E-2</v>
      </c>
      <c r="F6427">
        <v>0.33860000000000001</v>
      </c>
    </row>
    <row r="6428" spans="1:6">
      <c r="A6428" t="s">
        <v>1090</v>
      </c>
      <c r="B6428" t="s">
        <v>7507</v>
      </c>
      <c r="C6428">
        <v>4.1399999999999997</v>
      </c>
      <c r="D6428">
        <v>1.11E-2</v>
      </c>
      <c r="E6428">
        <v>7.8E-2</v>
      </c>
      <c r="F6428">
        <v>0.33860000000000001</v>
      </c>
    </row>
    <row r="6429" spans="1:6">
      <c r="A6429" t="s">
        <v>1090</v>
      </c>
      <c r="B6429" t="s">
        <v>7508</v>
      </c>
      <c r="C6429">
        <v>4.1399999999999997</v>
      </c>
      <c r="D6429">
        <v>1.11E-2</v>
      </c>
      <c r="E6429">
        <v>7.8E-2</v>
      </c>
      <c r="F6429">
        <v>0.33860000000000001</v>
      </c>
    </row>
    <row r="6430" spans="1:6">
      <c r="A6430" t="s">
        <v>1090</v>
      </c>
      <c r="B6430" t="s">
        <v>7509</v>
      </c>
      <c r="C6430">
        <v>4.1399999999999997</v>
      </c>
      <c r="D6430">
        <v>1.11E-2</v>
      </c>
      <c r="E6430">
        <v>7.8E-2</v>
      </c>
      <c r="F6430">
        <v>0.33860000000000001</v>
      </c>
    </row>
    <row r="6431" spans="1:6">
      <c r="A6431" t="s">
        <v>1090</v>
      </c>
      <c r="B6431" t="s">
        <v>7510</v>
      </c>
      <c r="C6431">
        <v>4.1399999999999997</v>
      </c>
      <c r="D6431">
        <v>1.11E-2</v>
      </c>
      <c r="E6431">
        <v>7.8E-2</v>
      </c>
      <c r="F6431">
        <v>0.33860000000000001</v>
      </c>
    </row>
    <row r="6432" spans="1:6">
      <c r="A6432" t="s">
        <v>1090</v>
      </c>
      <c r="B6432" t="s">
        <v>7511</v>
      </c>
      <c r="C6432">
        <v>4.1399999999999997</v>
      </c>
      <c r="D6432">
        <v>1.11E-2</v>
      </c>
      <c r="E6432">
        <v>7.8E-2</v>
      </c>
      <c r="F6432">
        <v>0.33860000000000001</v>
      </c>
    </row>
    <row r="6433" spans="1:6">
      <c r="A6433" t="s">
        <v>1090</v>
      </c>
      <c r="B6433" t="s">
        <v>7512</v>
      </c>
      <c r="C6433">
        <v>4.1399999999999997</v>
      </c>
      <c r="D6433">
        <v>1.11E-2</v>
      </c>
      <c r="E6433">
        <v>7.8E-2</v>
      </c>
      <c r="F6433">
        <v>0.33860000000000001</v>
      </c>
    </row>
    <row r="6434" spans="1:6">
      <c r="A6434" t="s">
        <v>1090</v>
      </c>
      <c r="B6434" t="s">
        <v>7513</v>
      </c>
      <c r="C6434">
        <v>4.1399999999999997</v>
      </c>
      <c r="D6434">
        <v>1.11E-2</v>
      </c>
      <c r="E6434">
        <v>7.8E-2</v>
      </c>
      <c r="F6434">
        <v>0.33860000000000001</v>
      </c>
    </row>
    <row r="6435" spans="1:6">
      <c r="A6435" t="s">
        <v>1090</v>
      </c>
      <c r="B6435" t="s">
        <v>7514</v>
      </c>
      <c r="C6435">
        <v>4.1399999999999997</v>
      </c>
      <c r="D6435">
        <v>1.11E-2</v>
      </c>
      <c r="E6435">
        <v>7.8E-2</v>
      </c>
      <c r="F6435">
        <v>0.33860000000000001</v>
      </c>
    </row>
    <row r="6436" spans="1:6">
      <c r="A6436" t="s">
        <v>1090</v>
      </c>
      <c r="B6436" t="s">
        <v>7515</v>
      </c>
      <c r="C6436">
        <v>4.1399999999999997</v>
      </c>
      <c r="D6436">
        <v>1.11E-2</v>
      </c>
      <c r="E6436">
        <v>7.8E-2</v>
      </c>
      <c r="F6436">
        <v>0.33860000000000001</v>
      </c>
    </row>
    <row r="6437" spans="1:6">
      <c r="A6437" t="s">
        <v>1090</v>
      </c>
      <c r="B6437" t="s">
        <v>7516</v>
      </c>
      <c r="C6437">
        <v>4.1399999999999997</v>
      </c>
      <c r="D6437">
        <v>1.11E-2</v>
      </c>
      <c r="E6437">
        <v>7.8E-2</v>
      </c>
      <c r="F6437">
        <v>0.33860000000000001</v>
      </c>
    </row>
    <row r="6438" spans="1:6">
      <c r="A6438" t="s">
        <v>1090</v>
      </c>
      <c r="B6438" t="s">
        <v>7517</v>
      </c>
      <c r="C6438">
        <v>4.1399999999999997</v>
      </c>
      <c r="D6438">
        <v>1.11E-2</v>
      </c>
      <c r="E6438">
        <v>7.8E-2</v>
      </c>
      <c r="F6438">
        <v>0.33860000000000001</v>
      </c>
    </row>
    <row r="6439" spans="1:6">
      <c r="A6439" t="s">
        <v>1090</v>
      </c>
      <c r="B6439" t="s">
        <v>7518</v>
      </c>
      <c r="C6439">
        <v>4.1399999999999997</v>
      </c>
      <c r="D6439">
        <v>1.11E-2</v>
      </c>
      <c r="E6439">
        <v>7.8E-2</v>
      </c>
      <c r="F6439">
        <v>0.33860000000000001</v>
      </c>
    </row>
    <row r="6440" spans="1:6">
      <c r="A6440" t="s">
        <v>1090</v>
      </c>
      <c r="B6440" t="s">
        <v>7519</v>
      </c>
      <c r="C6440">
        <v>4.1399999999999997</v>
      </c>
      <c r="D6440">
        <v>1.11E-2</v>
      </c>
      <c r="E6440">
        <v>7.8E-2</v>
      </c>
      <c r="F6440">
        <v>0.33860000000000001</v>
      </c>
    </row>
    <row r="6441" spans="1:6">
      <c r="A6441" t="s">
        <v>1090</v>
      </c>
      <c r="B6441" t="s">
        <v>7520</v>
      </c>
      <c r="C6441">
        <v>4.1399999999999997</v>
      </c>
      <c r="D6441">
        <v>1.11E-2</v>
      </c>
      <c r="E6441">
        <v>7.8E-2</v>
      </c>
      <c r="F6441">
        <v>0.33860000000000001</v>
      </c>
    </row>
    <row r="6442" spans="1:6">
      <c r="A6442" t="s">
        <v>1090</v>
      </c>
      <c r="B6442" t="s">
        <v>7521</v>
      </c>
      <c r="C6442">
        <v>4.1399999999999997</v>
      </c>
      <c r="D6442">
        <v>1.11E-2</v>
      </c>
      <c r="E6442">
        <v>7.8E-2</v>
      </c>
      <c r="F6442">
        <v>0.33860000000000001</v>
      </c>
    </row>
    <row r="6443" spans="1:6">
      <c r="A6443" t="s">
        <v>1090</v>
      </c>
      <c r="B6443" t="s">
        <v>7522</v>
      </c>
      <c r="C6443">
        <v>4.1399999999999997</v>
      </c>
      <c r="D6443">
        <v>1.11E-2</v>
      </c>
      <c r="E6443">
        <v>7.8E-2</v>
      </c>
      <c r="F6443">
        <v>0.33860000000000001</v>
      </c>
    </row>
    <row r="6444" spans="1:6">
      <c r="A6444" t="s">
        <v>1090</v>
      </c>
      <c r="B6444" t="s">
        <v>7523</v>
      </c>
      <c r="C6444">
        <v>4.1399999999999997</v>
      </c>
      <c r="D6444">
        <v>1.11E-2</v>
      </c>
      <c r="E6444">
        <v>7.8E-2</v>
      </c>
      <c r="F6444">
        <v>0.33860000000000001</v>
      </c>
    </row>
    <row r="6445" spans="1:6">
      <c r="A6445" t="s">
        <v>1090</v>
      </c>
      <c r="B6445" t="s">
        <v>7524</v>
      </c>
      <c r="C6445">
        <v>4.1399999999999997</v>
      </c>
      <c r="D6445">
        <v>1.11E-2</v>
      </c>
      <c r="E6445">
        <v>7.8E-2</v>
      </c>
      <c r="F6445">
        <v>0.33860000000000001</v>
      </c>
    </row>
    <row r="6446" spans="1:6">
      <c r="A6446" t="s">
        <v>1090</v>
      </c>
      <c r="B6446" t="s">
        <v>7525</v>
      </c>
      <c r="C6446">
        <v>4.1399999999999997</v>
      </c>
      <c r="D6446">
        <v>1.11E-2</v>
      </c>
      <c r="E6446">
        <v>7.8E-2</v>
      </c>
      <c r="F6446">
        <v>0.33860000000000001</v>
      </c>
    </row>
    <row r="6447" spans="1:6">
      <c r="A6447" t="s">
        <v>1090</v>
      </c>
      <c r="B6447" t="s">
        <v>7526</v>
      </c>
      <c r="C6447">
        <v>4.1399999999999997</v>
      </c>
      <c r="D6447">
        <v>1.11E-2</v>
      </c>
      <c r="E6447">
        <v>7.8E-2</v>
      </c>
      <c r="F6447">
        <v>0.33860000000000001</v>
      </c>
    </row>
    <row r="6448" spans="1:6">
      <c r="A6448" t="s">
        <v>1090</v>
      </c>
      <c r="B6448" t="s">
        <v>7527</v>
      </c>
      <c r="C6448">
        <v>4.1399999999999997</v>
      </c>
      <c r="D6448">
        <v>1.11E-2</v>
      </c>
      <c r="E6448">
        <v>7.8E-2</v>
      </c>
      <c r="F6448">
        <v>0.33860000000000001</v>
      </c>
    </row>
    <row r="6449" spans="1:6">
      <c r="A6449" t="s">
        <v>1090</v>
      </c>
      <c r="B6449" t="s">
        <v>7528</v>
      </c>
      <c r="C6449">
        <v>4.1399999999999997</v>
      </c>
      <c r="D6449">
        <v>1.11E-2</v>
      </c>
      <c r="E6449">
        <v>7.8E-2</v>
      </c>
      <c r="F6449">
        <v>0.33860000000000001</v>
      </c>
    </row>
    <row r="6450" spans="1:6">
      <c r="A6450" t="s">
        <v>1090</v>
      </c>
      <c r="B6450" t="s">
        <v>7529</v>
      </c>
      <c r="C6450">
        <v>4.1399999999999997</v>
      </c>
      <c r="D6450">
        <v>1.11E-2</v>
      </c>
      <c r="E6450">
        <v>7.8E-2</v>
      </c>
      <c r="F6450">
        <v>0.33860000000000001</v>
      </c>
    </row>
    <row r="6451" spans="1:6">
      <c r="A6451" t="s">
        <v>1090</v>
      </c>
      <c r="B6451" t="s">
        <v>7530</v>
      </c>
      <c r="C6451">
        <v>4.1399999999999997</v>
      </c>
      <c r="D6451">
        <v>1.11E-2</v>
      </c>
      <c r="E6451">
        <v>7.8E-2</v>
      </c>
      <c r="F6451">
        <v>0.33860000000000001</v>
      </c>
    </row>
    <row r="6452" spans="1:6">
      <c r="A6452" t="s">
        <v>1090</v>
      </c>
      <c r="B6452" t="s">
        <v>7531</v>
      </c>
      <c r="C6452">
        <v>4.1399999999999997</v>
      </c>
      <c r="D6452">
        <v>1.11E-2</v>
      </c>
      <c r="E6452">
        <v>7.8E-2</v>
      </c>
      <c r="F6452">
        <v>0.33860000000000001</v>
      </c>
    </row>
    <row r="6453" spans="1:6">
      <c r="A6453" t="s">
        <v>1090</v>
      </c>
      <c r="B6453" t="s">
        <v>7532</v>
      </c>
      <c r="C6453">
        <v>4.1399999999999997</v>
      </c>
      <c r="D6453">
        <v>1.11E-2</v>
      </c>
      <c r="E6453">
        <v>7.8E-2</v>
      </c>
      <c r="F6453">
        <v>0.33860000000000001</v>
      </c>
    </row>
    <row r="6454" spans="1:6">
      <c r="A6454" t="s">
        <v>1090</v>
      </c>
      <c r="B6454" t="s">
        <v>7533</v>
      </c>
      <c r="C6454">
        <v>4.1399999999999997</v>
      </c>
      <c r="D6454">
        <v>1.11E-2</v>
      </c>
      <c r="E6454">
        <v>7.8E-2</v>
      </c>
      <c r="F6454">
        <v>0.33860000000000001</v>
      </c>
    </row>
    <row r="6455" spans="1:6">
      <c r="A6455" t="s">
        <v>1090</v>
      </c>
      <c r="B6455" t="s">
        <v>7534</v>
      </c>
      <c r="C6455">
        <v>4.1399999999999997</v>
      </c>
      <c r="D6455">
        <v>1.11E-2</v>
      </c>
      <c r="E6455">
        <v>7.8E-2</v>
      </c>
      <c r="F6455">
        <v>0.33860000000000001</v>
      </c>
    </row>
    <row r="6456" spans="1:6">
      <c r="A6456" t="s">
        <v>1090</v>
      </c>
      <c r="B6456" t="s">
        <v>7535</v>
      </c>
      <c r="C6456">
        <v>4.1399999999999997</v>
      </c>
      <c r="D6456">
        <v>1.11E-2</v>
      </c>
      <c r="E6456">
        <v>7.8E-2</v>
      </c>
      <c r="F6456">
        <v>0.33860000000000001</v>
      </c>
    </row>
    <row r="6457" spans="1:6">
      <c r="A6457" t="s">
        <v>1090</v>
      </c>
      <c r="B6457" t="s">
        <v>7536</v>
      </c>
      <c r="C6457">
        <v>4.1399999999999997</v>
      </c>
      <c r="D6457">
        <v>1.11E-2</v>
      </c>
      <c r="E6457">
        <v>7.8E-2</v>
      </c>
      <c r="F6457">
        <v>0.33860000000000001</v>
      </c>
    </row>
    <row r="6458" spans="1:6">
      <c r="A6458" t="s">
        <v>1090</v>
      </c>
      <c r="B6458" t="s">
        <v>7537</v>
      </c>
      <c r="C6458">
        <v>4.1399999999999997</v>
      </c>
      <c r="D6458">
        <v>1.11E-2</v>
      </c>
      <c r="E6458">
        <v>7.8E-2</v>
      </c>
      <c r="F6458">
        <v>0.33860000000000001</v>
      </c>
    </row>
    <row r="6459" spans="1:6">
      <c r="A6459" t="s">
        <v>1090</v>
      </c>
      <c r="B6459" t="s">
        <v>548</v>
      </c>
      <c r="C6459">
        <v>4.1399999999999997</v>
      </c>
      <c r="D6459">
        <v>1.11E-2</v>
      </c>
      <c r="E6459">
        <v>7.8E-2</v>
      </c>
      <c r="F6459">
        <v>0.33860000000000001</v>
      </c>
    </row>
    <row r="6460" spans="1:6">
      <c r="A6460" t="s">
        <v>1090</v>
      </c>
      <c r="B6460" t="s">
        <v>7538</v>
      </c>
      <c r="C6460">
        <v>4.1399999999999997</v>
      </c>
      <c r="D6460">
        <v>1.11E-2</v>
      </c>
      <c r="E6460">
        <v>7.8E-2</v>
      </c>
      <c r="F6460">
        <v>0.33860000000000001</v>
      </c>
    </row>
    <row r="6461" spans="1:6">
      <c r="A6461" t="s">
        <v>1090</v>
      </c>
      <c r="B6461" t="s">
        <v>7539</v>
      </c>
      <c r="C6461">
        <v>4.1399999999999997</v>
      </c>
      <c r="D6461">
        <v>1.11E-2</v>
      </c>
      <c r="E6461">
        <v>7.8E-2</v>
      </c>
      <c r="F6461">
        <v>0.33860000000000001</v>
      </c>
    </row>
    <row r="6462" spans="1:6">
      <c r="A6462" t="s">
        <v>1090</v>
      </c>
      <c r="B6462" t="s">
        <v>7540</v>
      </c>
      <c r="C6462">
        <v>4.1399999999999997</v>
      </c>
      <c r="D6462">
        <v>1.11E-2</v>
      </c>
      <c r="E6462">
        <v>7.8E-2</v>
      </c>
      <c r="F6462">
        <v>0.33860000000000001</v>
      </c>
    </row>
    <row r="6463" spans="1:6">
      <c r="A6463" t="s">
        <v>1090</v>
      </c>
      <c r="B6463" t="s">
        <v>7541</v>
      </c>
      <c r="C6463">
        <v>4.1399999999999997</v>
      </c>
      <c r="D6463">
        <v>1.11E-2</v>
      </c>
      <c r="E6463">
        <v>7.8E-2</v>
      </c>
      <c r="F6463">
        <v>0.33860000000000001</v>
      </c>
    </row>
    <row r="6464" spans="1:6">
      <c r="A6464" t="s">
        <v>1090</v>
      </c>
      <c r="B6464" t="s">
        <v>7542</v>
      </c>
      <c r="C6464">
        <v>4.1399999999999997</v>
      </c>
      <c r="D6464">
        <v>1.11E-2</v>
      </c>
      <c r="E6464">
        <v>7.8E-2</v>
      </c>
      <c r="F6464">
        <v>0.33860000000000001</v>
      </c>
    </row>
    <row r="6465" spans="1:6">
      <c r="A6465" t="s">
        <v>1090</v>
      </c>
      <c r="B6465" t="s">
        <v>7543</v>
      </c>
      <c r="C6465">
        <v>4.1399999999999997</v>
      </c>
      <c r="D6465">
        <v>1.11E-2</v>
      </c>
      <c r="E6465">
        <v>7.8E-2</v>
      </c>
      <c r="F6465">
        <v>0.33860000000000001</v>
      </c>
    </row>
    <row r="6466" spans="1:6">
      <c r="A6466" t="s">
        <v>1090</v>
      </c>
      <c r="B6466" t="s">
        <v>7544</v>
      </c>
      <c r="C6466">
        <v>4.1399999999999997</v>
      </c>
      <c r="D6466">
        <v>1.11E-2</v>
      </c>
      <c r="E6466">
        <v>7.8E-2</v>
      </c>
      <c r="F6466">
        <v>0.33860000000000001</v>
      </c>
    </row>
    <row r="6467" spans="1:6">
      <c r="A6467" t="s">
        <v>1090</v>
      </c>
      <c r="B6467" t="s">
        <v>7545</v>
      </c>
      <c r="C6467">
        <v>4.1399999999999997</v>
      </c>
      <c r="D6467">
        <v>1.11E-2</v>
      </c>
      <c r="E6467">
        <v>7.8E-2</v>
      </c>
      <c r="F6467">
        <v>0.33860000000000001</v>
      </c>
    </row>
    <row r="6468" spans="1:6">
      <c r="A6468" t="s">
        <v>1090</v>
      </c>
      <c r="B6468" t="s">
        <v>7546</v>
      </c>
      <c r="C6468">
        <v>4.1399999999999997</v>
      </c>
      <c r="D6468">
        <v>1.11E-2</v>
      </c>
      <c r="E6468">
        <v>7.8E-2</v>
      </c>
      <c r="F6468">
        <v>0.33860000000000001</v>
      </c>
    </row>
    <row r="6469" spans="1:6">
      <c r="A6469" t="s">
        <v>1090</v>
      </c>
      <c r="B6469" t="s">
        <v>7547</v>
      </c>
      <c r="C6469">
        <v>4.1399999999999997</v>
      </c>
      <c r="D6469">
        <v>1.11E-2</v>
      </c>
      <c r="E6469">
        <v>7.8E-2</v>
      </c>
      <c r="F6469">
        <v>0.33860000000000001</v>
      </c>
    </row>
    <row r="6470" spans="1:6">
      <c r="A6470" t="s">
        <v>1090</v>
      </c>
      <c r="B6470" t="s">
        <v>7548</v>
      </c>
      <c r="C6470">
        <v>4.1399999999999997</v>
      </c>
      <c r="D6470">
        <v>1.11E-2</v>
      </c>
      <c r="E6470">
        <v>7.8E-2</v>
      </c>
      <c r="F6470">
        <v>0.33860000000000001</v>
      </c>
    </row>
    <row r="6471" spans="1:6">
      <c r="A6471" t="s">
        <v>1090</v>
      </c>
      <c r="B6471" t="s">
        <v>7549</v>
      </c>
      <c r="C6471">
        <v>4.1399999999999997</v>
      </c>
      <c r="D6471">
        <v>1.11E-2</v>
      </c>
      <c r="E6471">
        <v>7.8E-2</v>
      </c>
      <c r="F6471">
        <v>0.33860000000000001</v>
      </c>
    </row>
    <row r="6472" spans="1:6">
      <c r="A6472" t="s">
        <v>1090</v>
      </c>
      <c r="B6472" t="s">
        <v>7550</v>
      </c>
      <c r="C6472">
        <v>4.1399999999999997</v>
      </c>
      <c r="D6472">
        <v>1.11E-2</v>
      </c>
      <c r="E6472">
        <v>7.8E-2</v>
      </c>
      <c r="F6472">
        <v>0.33860000000000001</v>
      </c>
    </row>
    <row r="6473" spans="1:6">
      <c r="A6473" t="s">
        <v>1090</v>
      </c>
      <c r="B6473" t="s">
        <v>7551</v>
      </c>
      <c r="C6473">
        <v>4.1399999999999997</v>
      </c>
      <c r="D6473">
        <v>1.11E-2</v>
      </c>
      <c r="E6473">
        <v>7.8E-2</v>
      </c>
      <c r="F6473">
        <v>0.33860000000000001</v>
      </c>
    </row>
    <row r="6474" spans="1:6">
      <c r="A6474" t="s">
        <v>1090</v>
      </c>
      <c r="B6474" t="s">
        <v>7552</v>
      </c>
      <c r="C6474">
        <v>4.1399999999999997</v>
      </c>
      <c r="D6474">
        <v>1.11E-2</v>
      </c>
      <c r="E6474">
        <v>7.8E-2</v>
      </c>
      <c r="F6474">
        <v>0.33860000000000001</v>
      </c>
    </row>
    <row r="6475" spans="1:6">
      <c r="A6475" t="s">
        <v>1090</v>
      </c>
      <c r="B6475" t="s">
        <v>7553</v>
      </c>
      <c r="C6475">
        <v>4.1399999999999997</v>
      </c>
      <c r="D6475">
        <v>1.11E-2</v>
      </c>
      <c r="E6475">
        <v>7.8E-2</v>
      </c>
      <c r="F6475">
        <v>0.33860000000000001</v>
      </c>
    </row>
    <row r="6476" spans="1:6">
      <c r="A6476" t="s">
        <v>1090</v>
      </c>
      <c r="B6476" t="s">
        <v>7554</v>
      </c>
      <c r="C6476">
        <v>4.1399999999999997</v>
      </c>
      <c r="D6476">
        <v>1.11E-2</v>
      </c>
      <c r="E6476">
        <v>7.8E-2</v>
      </c>
      <c r="F6476">
        <v>0.33860000000000001</v>
      </c>
    </row>
    <row r="6477" spans="1:6">
      <c r="A6477" t="s">
        <v>1090</v>
      </c>
      <c r="B6477" t="s">
        <v>7555</v>
      </c>
      <c r="C6477">
        <v>4.1399999999999997</v>
      </c>
      <c r="D6477">
        <v>1.11E-2</v>
      </c>
      <c r="E6477">
        <v>7.8E-2</v>
      </c>
      <c r="F6477">
        <v>0.33860000000000001</v>
      </c>
    </row>
    <row r="6478" spans="1:6">
      <c r="A6478" t="s">
        <v>1090</v>
      </c>
      <c r="B6478" t="s">
        <v>7556</v>
      </c>
      <c r="C6478">
        <v>4.1399999999999997</v>
      </c>
      <c r="D6478">
        <v>1.11E-2</v>
      </c>
      <c r="E6478">
        <v>7.8E-2</v>
      </c>
      <c r="F6478">
        <v>0.33860000000000001</v>
      </c>
    </row>
    <row r="6479" spans="1:6">
      <c r="A6479" t="s">
        <v>1090</v>
      </c>
      <c r="B6479" t="s">
        <v>7557</v>
      </c>
      <c r="C6479">
        <v>4.1399999999999997</v>
      </c>
      <c r="D6479">
        <v>1.11E-2</v>
      </c>
      <c r="E6479">
        <v>7.8E-2</v>
      </c>
      <c r="F6479">
        <v>0.33860000000000001</v>
      </c>
    </row>
    <row r="6480" spans="1:6">
      <c r="A6480" t="s">
        <v>1090</v>
      </c>
      <c r="B6480" t="s">
        <v>7558</v>
      </c>
      <c r="C6480">
        <v>4.1399999999999997</v>
      </c>
      <c r="D6480">
        <v>1.11E-2</v>
      </c>
      <c r="E6480">
        <v>7.8E-2</v>
      </c>
      <c r="F6480">
        <v>0.33860000000000001</v>
      </c>
    </row>
    <row r="6481" spans="1:6">
      <c r="A6481" t="s">
        <v>1090</v>
      </c>
      <c r="B6481" t="s">
        <v>7559</v>
      </c>
      <c r="C6481">
        <v>4.1399999999999997</v>
      </c>
      <c r="D6481">
        <v>1.11E-2</v>
      </c>
      <c r="E6481">
        <v>7.8E-2</v>
      </c>
      <c r="F6481">
        <v>0.33860000000000001</v>
      </c>
    </row>
    <row r="6482" spans="1:6">
      <c r="A6482" t="s">
        <v>1090</v>
      </c>
      <c r="B6482" t="s">
        <v>7560</v>
      </c>
      <c r="C6482">
        <v>4.1399999999999997</v>
      </c>
      <c r="D6482">
        <v>1.11E-2</v>
      </c>
      <c r="E6482">
        <v>7.8E-2</v>
      </c>
      <c r="F6482">
        <v>0.33860000000000001</v>
      </c>
    </row>
    <row r="6483" spans="1:6">
      <c r="A6483" t="s">
        <v>1090</v>
      </c>
      <c r="B6483" t="s">
        <v>7561</v>
      </c>
      <c r="C6483">
        <v>4.1399999999999997</v>
      </c>
      <c r="D6483">
        <v>1.11E-2</v>
      </c>
      <c r="E6483">
        <v>7.8E-2</v>
      </c>
      <c r="F6483">
        <v>0.33860000000000001</v>
      </c>
    </row>
    <row r="6484" spans="1:6">
      <c r="A6484" t="s">
        <v>1090</v>
      </c>
      <c r="B6484" t="s">
        <v>7562</v>
      </c>
      <c r="C6484">
        <v>4.1399999999999997</v>
      </c>
      <c r="D6484">
        <v>1.11E-2</v>
      </c>
      <c r="E6484">
        <v>7.8E-2</v>
      </c>
      <c r="F6484">
        <v>0.33860000000000001</v>
      </c>
    </row>
    <row r="6485" spans="1:6">
      <c r="A6485" t="s">
        <v>1090</v>
      </c>
      <c r="B6485" t="s">
        <v>7563</v>
      </c>
      <c r="C6485">
        <v>4.1399999999999997</v>
      </c>
      <c r="D6485">
        <v>1.11E-2</v>
      </c>
      <c r="E6485">
        <v>7.8E-2</v>
      </c>
      <c r="F6485">
        <v>0.33860000000000001</v>
      </c>
    </row>
    <row r="6486" spans="1:6">
      <c r="A6486" t="s">
        <v>1090</v>
      </c>
      <c r="B6486" t="s">
        <v>7564</v>
      </c>
      <c r="C6486">
        <v>4.1399999999999997</v>
      </c>
      <c r="D6486">
        <v>1.11E-2</v>
      </c>
      <c r="E6486">
        <v>7.8E-2</v>
      </c>
      <c r="F6486">
        <v>0.33860000000000001</v>
      </c>
    </row>
    <row r="6487" spans="1:6">
      <c r="A6487" t="s">
        <v>1090</v>
      </c>
      <c r="B6487" t="s">
        <v>7565</v>
      </c>
      <c r="C6487">
        <v>4.1399999999999997</v>
      </c>
      <c r="D6487">
        <v>1.11E-2</v>
      </c>
      <c r="E6487">
        <v>7.8E-2</v>
      </c>
      <c r="F6487">
        <v>0.33860000000000001</v>
      </c>
    </row>
    <row r="6488" spans="1:6">
      <c r="A6488" t="s">
        <v>1090</v>
      </c>
      <c r="B6488" t="s">
        <v>7566</v>
      </c>
      <c r="C6488">
        <v>4.1399999999999997</v>
      </c>
      <c r="D6488">
        <v>1.11E-2</v>
      </c>
      <c r="E6488">
        <v>7.8E-2</v>
      </c>
      <c r="F6488">
        <v>0.33860000000000001</v>
      </c>
    </row>
    <row r="6489" spans="1:6">
      <c r="A6489" t="s">
        <v>1090</v>
      </c>
      <c r="B6489" t="s">
        <v>7567</v>
      </c>
      <c r="C6489">
        <v>4.1399999999999997</v>
      </c>
      <c r="D6489">
        <v>1.11E-2</v>
      </c>
      <c r="E6489">
        <v>7.8E-2</v>
      </c>
      <c r="F6489">
        <v>0.33860000000000001</v>
      </c>
    </row>
    <row r="6490" spans="1:6">
      <c r="A6490" t="s">
        <v>1090</v>
      </c>
      <c r="B6490" t="s">
        <v>7568</v>
      </c>
      <c r="C6490">
        <v>4.1399999999999997</v>
      </c>
      <c r="D6490">
        <v>1.11E-2</v>
      </c>
      <c r="E6490">
        <v>7.8E-2</v>
      </c>
      <c r="F6490">
        <v>0.33860000000000001</v>
      </c>
    </row>
    <row r="6491" spans="1:6">
      <c r="A6491" t="s">
        <v>1090</v>
      </c>
      <c r="B6491" t="s">
        <v>7569</v>
      </c>
      <c r="C6491">
        <v>4.1399999999999997</v>
      </c>
      <c r="D6491">
        <v>1.11E-2</v>
      </c>
      <c r="E6491">
        <v>7.8E-2</v>
      </c>
      <c r="F6491">
        <v>0.33860000000000001</v>
      </c>
    </row>
    <row r="6492" spans="1:6">
      <c r="A6492" t="s">
        <v>1090</v>
      </c>
      <c r="B6492" t="s">
        <v>7570</v>
      </c>
      <c r="C6492">
        <v>4.1399999999999997</v>
      </c>
      <c r="D6492">
        <v>1.11E-2</v>
      </c>
      <c r="E6492">
        <v>7.8E-2</v>
      </c>
      <c r="F6492">
        <v>0.33860000000000001</v>
      </c>
    </row>
    <row r="6493" spans="1:6">
      <c r="A6493" t="s">
        <v>1090</v>
      </c>
      <c r="B6493" t="s">
        <v>7571</v>
      </c>
      <c r="C6493">
        <v>4.1399999999999997</v>
      </c>
      <c r="D6493">
        <v>1.11E-2</v>
      </c>
      <c r="E6493">
        <v>7.8E-2</v>
      </c>
      <c r="F6493">
        <v>0.33860000000000001</v>
      </c>
    </row>
    <row r="6494" spans="1:6">
      <c r="A6494" t="s">
        <v>1090</v>
      </c>
      <c r="B6494" t="s">
        <v>7572</v>
      </c>
      <c r="C6494">
        <v>4.1399999999999997</v>
      </c>
      <c r="D6494">
        <v>1.11E-2</v>
      </c>
      <c r="E6494">
        <v>7.8E-2</v>
      </c>
      <c r="F6494">
        <v>0.33860000000000001</v>
      </c>
    </row>
    <row r="6495" spans="1:6">
      <c r="A6495" t="s">
        <v>1090</v>
      </c>
      <c r="B6495" t="s">
        <v>7573</v>
      </c>
      <c r="C6495">
        <v>4.1399999999999997</v>
      </c>
      <c r="D6495">
        <v>1.11E-2</v>
      </c>
      <c r="E6495">
        <v>7.8E-2</v>
      </c>
      <c r="F6495">
        <v>0.33860000000000001</v>
      </c>
    </row>
    <row r="6496" spans="1:6">
      <c r="A6496" t="s">
        <v>1090</v>
      </c>
      <c r="B6496" t="s">
        <v>7574</v>
      </c>
      <c r="C6496">
        <v>4.1399999999999997</v>
      </c>
      <c r="D6496">
        <v>1.11E-2</v>
      </c>
      <c r="E6496">
        <v>7.8E-2</v>
      </c>
      <c r="F6496">
        <v>0.33860000000000001</v>
      </c>
    </row>
    <row r="6497" spans="1:6">
      <c r="A6497" t="s">
        <v>1090</v>
      </c>
      <c r="B6497" t="s">
        <v>7575</v>
      </c>
      <c r="C6497">
        <v>4.1399999999999997</v>
      </c>
      <c r="D6497">
        <v>1.11E-2</v>
      </c>
      <c r="E6497">
        <v>7.8E-2</v>
      </c>
      <c r="F6497">
        <v>0.33860000000000001</v>
      </c>
    </row>
    <row r="6498" spans="1:6">
      <c r="A6498" t="s">
        <v>1090</v>
      </c>
      <c r="B6498" t="s">
        <v>7576</v>
      </c>
      <c r="C6498">
        <v>4.1399999999999997</v>
      </c>
      <c r="D6498">
        <v>1.11E-2</v>
      </c>
      <c r="E6498">
        <v>7.8E-2</v>
      </c>
      <c r="F6498">
        <v>0.33860000000000001</v>
      </c>
    </row>
    <row r="6499" spans="1:6">
      <c r="A6499" t="s">
        <v>1090</v>
      </c>
      <c r="B6499" t="s">
        <v>7577</v>
      </c>
      <c r="C6499">
        <v>4.1399999999999997</v>
      </c>
      <c r="D6499">
        <v>1.11E-2</v>
      </c>
      <c r="E6499">
        <v>7.8E-2</v>
      </c>
      <c r="F6499">
        <v>0.33860000000000001</v>
      </c>
    </row>
    <row r="6500" spans="1:6">
      <c r="A6500" t="s">
        <v>1090</v>
      </c>
      <c r="B6500" t="s">
        <v>7578</v>
      </c>
      <c r="C6500">
        <v>4.1399999999999997</v>
      </c>
      <c r="D6500">
        <v>1.11E-2</v>
      </c>
      <c r="E6500">
        <v>7.8E-2</v>
      </c>
      <c r="F6500">
        <v>0.33860000000000001</v>
      </c>
    </row>
    <row r="6501" spans="1:6">
      <c r="A6501" t="s">
        <v>1090</v>
      </c>
      <c r="B6501" t="s">
        <v>7579</v>
      </c>
      <c r="C6501">
        <v>4.1399999999999997</v>
      </c>
      <c r="D6501">
        <v>1.11E-2</v>
      </c>
      <c r="E6501">
        <v>7.8E-2</v>
      </c>
      <c r="F6501">
        <v>0.33860000000000001</v>
      </c>
    </row>
    <row r="6502" spans="1:6">
      <c r="A6502" t="s">
        <v>1090</v>
      </c>
      <c r="B6502" t="s">
        <v>7580</v>
      </c>
      <c r="C6502">
        <v>4.1399999999999997</v>
      </c>
      <c r="D6502">
        <v>1.11E-2</v>
      </c>
      <c r="E6502">
        <v>7.8E-2</v>
      </c>
      <c r="F6502">
        <v>0.33860000000000001</v>
      </c>
    </row>
    <row r="6503" spans="1:6">
      <c r="A6503" t="s">
        <v>1090</v>
      </c>
      <c r="B6503" t="s">
        <v>7581</v>
      </c>
      <c r="C6503">
        <v>4.1399999999999997</v>
      </c>
      <c r="D6503">
        <v>1.11E-2</v>
      </c>
      <c r="E6503">
        <v>7.8E-2</v>
      </c>
      <c r="F6503">
        <v>0.33860000000000001</v>
      </c>
    </row>
    <row r="6504" spans="1:6">
      <c r="A6504" t="s">
        <v>1090</v>
      </c>
      <c r="B6504" t="s">
        <v>7582</v>
      </c>
      <c r="C6504">
        <v>4.1399999999999997</v>
      </c>
      <c r="D6504">
        <v>1.11E-2</v>
      </c>
      <c r="E6504">
        <v>7.8E-2</v>
      </c>
      <c r="F6504">
        <v>0.33860000000000001</v>
      </c>
    </row>
    <row r="6505" spans="1:6">
      <c r="A6505" t="s">
        <v>1090</v>
      </c>
      <c r="B6505" t="s">
        <v>7583</v>
      </c>
      <c r="C6505">
        <v>4.1399999999999997</v>
      </c>
      <c r="D6505">
        <v>1.11E-2</v>
      </c>
      <c r="E6505">
        <v>7.8E-2</v>
      </c>
      <c r="F6505">
        <v>0.33860000000000001</v>
      </c>
    </row>
    <row r="6506" spans="1:6">
      <c r="A6506" t="s">
        <v>1090</v>
      </c>
      <c r="B6506" t="s">
        <v>7584</v>
      </c>
      <c r="C6506">
        <v>4.1399999999999997</v>
      </c>
      <c r="D6506">
        <v>1.11E-2</v>
      </c>
      <c r="E6506">
        <v>7.8E-2</v>
      </c>
      <c r="F6506">
        <v>0.33860000000000001</v>
      </c>
    </row>
    <row r="6507" spans="1:6">
      <c r="A6507" t="s">
        <v>1090</v>
      </c>
      <c r="B6507" t="s">
        <v>7585</v>
      </c>
      <c r="C6507">
        <v>4.1399999999999997</v>
      </c>
      <c r="D6507">
        <v>1.11E-2</v>
      </c>
      <c r="E6507">
        <v>7.8E-2</v>
      </c>
      <c r="F6507">
        <v>0.33860000000000001</v>
      </c>
    </row>
    <row r="6508" spans="1:6">
      <c r="A6508" t="s">
        <v>1090</v>
      </c>
      <c r="B6508" t="s">
        <v>7586</v>
      </c>
      <c r="C6508">
        <v>4.1399999999999997</v>
      </c>
      <c r="D6508">
        <v>1.11E-2</v>
      </c>
      <c r="E6508">
        <v>7.8E-2</v>
      </c>
      <c r="F6508">
        <v>0.33860000000000001</v>
      </c>
    </row>
    <row r="6509" spans="1:6">
      <c r="A6509" t="s">
        <v>1090</v>
      </c>
      <c r="B6509" t="s">
        <v>7587</v>
      </c>
      <c r="C6509">
        <v>4.1399999999999997</v>
      </c>
      <c r="D6509">
        <v>1.11E-2</v>
      </c>
      <c r="E6509">
        <v>7.8E-2</v>
      </c>
      <c r="F6509">
        <v>0.33860000000000001</v>
      </c>
    </row>
    <row r="6510" spans="1:6">
      <c r="A6510" t="s">
        <v>1090</v>
      </c>
      <c r="B6510" t="s">
        <v>7588</v>
      </c>
      <c r="C6510">
        <v>3.87</v>
      </c>
      <c r="D6510">
        <v>1.04E-2</v>
      </c>
      <c r="E6510">
        <v>7.2999999999999995E-2</v>
      </c>
      <c r="F6510">
        <v>0.31690000000000002</v>
      </c>
    </row>
    <row r="6511" spans="1:6">
      <c r="A6511" t="s">
        <v>1090</v>
      </c>
      <c r="B6511" t="s">
        <v>7589</v>
      </c>
      <c r="C6511">
        <v>3.87</v>
      </c>
      <c r="D6511">
        <v>1.04E-2</v>
      </c>
      <c r="E6511">
        <v>7.2999999999999995E-2</v>
      </c>
      <c r="F6511">
        <v>0.31690000000000002</v>
      </c>
    </row>
    <row r="6512" spans="1:6">
      <c r="A6512" t="s">
        <v>1090</v>
      </c>
      <c r="B6512" t="s">
        <v>7590</v>
      </c>
      <c r="C6512">
        <v>3.87</v>
      </c>
      <c r="D6512">
        <v>1.04E-2</v>
      </c>
      <c r="E6512">
        <v>7.2999999999999995E-2</v>
      </c>
      <c r="F6512">
        <v>0.31690000000000002</v>
      </c>
    </row>
    <row r="6513" spans="1:6">
      <c r="A6513" t="s">
        <v>1090</v>
      </c>
      <c r="B6513" t="s">
        <v>7591</v>
      </c>
      <c r="C6513">
        <v>3.87</v>
      </c>
      <c r="D6513">
        <v>1.04E-2</v>
      </c>
      <c r="E6513">
        <v>7.2999999999999995E-2</v>
      </c>
      <c r="F6513">
        <v>0.31690000000000002</v>
      </c>
    </row>
    <row r="6514" spans="1:6">
      <c r="A6514" t="s">
        <v>1090</v>
      </c>
      <c r="B6514" t="s">
        <v>7592</v>
      </c>
      <c r="C6514">
        <v>3.87</v>
      </c>
      <c r="D6514">
        <v>1.04E-2</v>
      </c>
      <c r="E6514">
        <v>7.2999999999999995E-2</v>
      </c>
      <c r="F6514">
        <v>0.31690000000000002</v>
      </c>
    </row>
    <row r="6515" spans="1:6">
      <c r="A6515" t="s">
        <v>1090</v>
      </c>
      <c r="B6515" t="s">
        <v>7593</v>
      </c>
      <c r="C6515">
        <v>3.87</v>
      </c>
      <c r="D6515">
        <v>1.04E-2</v>
      </c>
      <c r="E6515">
        <v>7.2999999999999995E-2</v>
      </c>
      <c r="F6515">
        <v>0.31690000000000002</v>
      </c>
    </row>
    <row r="6516" spans="1:6">
      <c r="A6516" t="s">
        <v>1090</v>
      </c>
      <c r="B6516" t="s">
        <v>7594</v>
      </c>
      <c r="C6516">
        <v>3.87</v>
      </c>
      <c r="D6516">
        <v>1.04E-2</v>
      </c>
      <c r="E6516">
        <v>7.2999999999999995E-2</v>
      </c>
      <c r="F6516">
        <v>0.31690000000000002</v>
      </c>
    </row>
    <row r="6517" spans="1:6">
      <c r="A6517" t="s">
        <v>1090</v>
      </c>
      <c r="B6517" t="s">
        <v>7595</v>
      </c>
      <c r="C6517">
        <v>3.87</v>
      </c>
      <c r="D6517">
        <v>1.04E-2</v>
      </c>
      <c r="E6517">
        <v>7.2999999999999995E-2</v>
      </c>
      <c r="F6517">
        <v>0.31690000000000002</v>
      </c>
    </row>
    <row r="6518" spans="1:6">
      <c r="A6518" t="s">
        <v>1090</v>
      </c>
      <c r="B6518" t="s">
        <v>7596</v>
      </c>
      <c r="C6518">
        <v>3.87</v>
      </c>
      <c r="D6518">
        <v>1.04E-2</v>
      </c>
      <c r="E6518">
        <v>7.2999999999999995E-2</v>
      </c>
      <c r="F6518">
        <v>0.31690000000000002</v>
      </c>
    </row>
    <row r="6519" spans="1:6">
      <c r="A6519" t="s">
        <v>1090</v>
      </c>
      <c r="B6519" t="s">
        <v>7597</v>
      </c>
      <c r="C6519">
        <v>3.87</v>
      </c>
      <c r="D6519">
        <v>1.04E-2</v>
      </c>
      <c r="E6519">
        <v>7.2999999999999995E-2</v>
      </c>
      <c r="F6519">
        <v>0.31690000000000002</v>
      </c>
    </row>
    <row r="6520" spans="1:6">
      <c r="A6520" t="s">
        <v>1090</v>
      </c>
      <c r="B6520" t="s">
        <v>7598</v>
      </c>
      <c r="C6520">
        <v>3.87</v>
      </c>
      <c r="D6520">
        <v>1.04E-2</v>
      </c>
      <c r="E6520">
        <v>7.2999999999999995E-2</v>
      </c>
      <c r="F6520">
        <v>0.31690000000000002</v>
      </c>
    </row>
    <row r="6521" spans="1:6">
      <c r="A6521" t="s">
        <v>1090</v>
      </c>
      <c r="B6521" t="s">
        <v>7599</v>
      </c>
      <c r="C6521">
        <v>3.87</v>
      </c>
      <c r="D6521">
        <v>1.04E-2</v>
      </c>
      <c r="E6521">
        <v>7.2999999999999995E-2</v>
      </c>
      <c r="F6521">
        <v>0.31690000000000002</v>
      </c>
    </row>
    <row r="6522" spans="1:6">
      <c r="A6522" t="s">
        <v>1090</v>
      </c>
      <c r="B6522" t="s">
        <v>7600</v>
      </c>
      <c r="C6522">
        <v>3.87</v>
      </c>
      <c r="D6522">
        <v>1.04E-2</v>
      </c>
      <c r="E6522">
        <v>7.2999999999999995E-2</v>
      </c>
      <c r="F6522">
        <v>0.31690000000000002</v>
      </c>
    </row>
    <row r="6523" spans="1:6">
      <c r="A6523" t="s">
        <v>1090</v>
      </c>
      <c r="B6523" t="s">
        <v>7601</v>
      </c>
      <c r="C6523">
        <v>3.87</v>
      </c>
      <c r="D6523">
        <v>1.04E-2</v>
      </c>
      <c r="E6523">
        <v>7.2999999999999995E-2</v>
      </c>
      <c r="F6523">
        <v>0.31690000000000002</v>
      </c>
    </row>
    <row r="6524" spans="1:6">
      <c r="A6524" t="s">
        <v>1090</v>
      </c>
      <c r="B6524" t="s">
        <v>7602</v>
      </c>
      <c r="C6524">
        <v>3.87</v>
      </c>
      <c r="D6524">
        <v>1.04E-2</v>
      </c>
      <c r="E6524">
        <v>7.2999999999999995E-2</v>
      </c>
      <c r="F6524">
        <v>0.31690000000000002</v>
      </c>
    </row>
    <row r="6525" spans="1:6">
      <c r="A6525" t="s">
        <v>1090</v>
      </c>
      <c r="B6525" t="s">
        <v>7603</v>
      </c>
      <c r="C6525">
        <v>3.87</v>
      </c>
      <c r="D6525">
        <v>1.04E-2</v>
      </c>
      <c r="E6525">
        <v>7.2999999999999995E-2</v>
      </c>
      <c r="F6525">
        <v>0.31690000000000002</v>
      </c>
    </row>
    <row r="6526" spans="1:6">
      <c r="A6526" t="s">
        <v>1090</v>
      </c>
      <c r="B6526" t="s">
        <v>7604</v>
      </c>
      <c r="C6526">
        <v>3.87</v>
      </c>
      <c r="D6526">
        <v>1.04E-2</v>
      </c>
      <c r="E6526">
        <v>7.2999999999999995E-2</v>
      </c>
      <c r="F6526">
        <v>0.31690000000000002</v>
      </c>
    </row>
    <row r="6527" spans="1:6">
      <c r="A6527" t="s">
        <v>1090</v>
      </c>
      <c r="B6527" t="s">
        <v>7605</v>
      </c>
      <c r="C6527">
        <v>3.87</v>
      </c>
      <c r="D6527">
        <v>1.04E-2</v>
      </c>
      <c r="E6527">
        <v>7.2999999999999995E-2</v>
      </c>
      <c r="F6527">
        <v>0.31690000000000002</v>
      </c>
    </row>
    <row r="6528" spans="1:6">
      <c r="A6528" t="s">
        <v>1090</v>
      </c>
      <c r="B6528" t="s">
        <v>7606</v>
      </c>
      <c r="C6528">
        <v>3.87</v>
      </c>
      <c r="D6528">
        <v>1.04E-2</v>
      </c>
      <c r="E6528">
        <v>7.2999999999999995E-2</v>
      </c>
      <c r="F6528">
        <v>0.31690000000000002</v>
      </c>
    </row>
    <row r="6529" spans="1:6">
      <c r="A6529" t="s">
        <v>1090</v>
      </c>
      <c r="B6529" t="s">
        <v>7607</v>
      </c>
      <c r="C6529">
        <v>3.87</v>
      </c>
      <c r="D6529">
        <v>1.04E-2</v>
      </c>
      <c r="E6529">
        <v>7.2999999999999995E-2</v>
      </c>
      <c r="F6529">
        <v>0.31690000000000002</v>
      </c>
    </row>
    <row r="6530" spans="1:6">
      <c r="A6530" t="s">
        <v>1090</v>
      </c>
      <c r="B6530" t="s">
        <v>7608</v>
      </c>
      <c r="C6530">
        <v>3.87</v>
      </c>
      <c r="D6530">
        <v>1.04E-2</v>
      </c>
      <c r="E6530">
        <v>7.2999999999999995E-2</v>
      </c>
      <c r="F6530">
        <v>0.31690000000000002</v>
      </c>
    </row>
    <row r="6531" spans="1:6">
      <c r="A6531" t="s">
        <v>1090</v>
      </c>
      <c r="B6531" t="s">
        <v>7609</v>
      </c>
      <c r="C6531">
        <v>3.6</v>
      </c>
      <c r="D6531">
        <v>9.7000000000000003E-3</v>
      </c>
      <c r="E6531">
        <v>6.8000000000000005E-2</v>
      </c>
      <c r="F6531">
        <v>0.29520000000000002</v>
      </c>
    </row>
    <row r="6532" spans="1:6">
      <c r="A6532" t="s">
        <v>1090</v>
      </c>
      <c r="B6532" t="s">
        <v>7610</v>
      </c>
      <c r="C6532">
        <v>3.6</v>
      </c>
      <c r="D6532">
        <v>9.7000000000000003E-3</v>
      </c>
      <c r="E6532">
        <v>6.8000000000000005E-2</v>
      </c>
      <c r="F6532">
        <v>0.29520000000000002</v>
      </c>
    </row>
    <row r="6533" spans="1:6">
      <c r="A6533" t="s">
        <v>1090</v>
      </c>
      <c r="B6533" t="s">
        <v>7611</v>
      </c>
      <c r="C6533">
        <v>3.6</v>
      </c>
      <c r="D6533">
        <v>9.7000000000000003E-3</v>
      </c>
      <c r="E6533">
        <v>6.8000000000000005E-2</v>
      </c>
      <c r="F6533">
        <v>0.29520000000000002</v>
      </c>
    </row>
    <row r="6534" spans="1:6">
      <c r="A6534" t="s">
        <v>1090</v>
      </c>
      <c r="B6534" t="s">
        <v>7612</v>
      </c>
      <c r="C6534">
        <v>3.6</v>
      </c>
      <c r="D6534">
        <v>9.7000000000000003E-3</v>
      </c>
      <c r="E6534">
        <v>6.8000000000000005E-2</v>
      </c>
      <c r="F6534">
        <v>0.29520000000000002</v>
      </c>
    </row>
    <row r="6535" spans="1:6">
      <c r="A6535" t="s">
        <v>1090</v>
      </c>
      <c r="B6535" t="s">
        <v>7613</v>
      </c>
      <c r="C6535">
        <v>3.6</v>
      </c>
      <c r="D6535">
        <v>9.7000000000000003E-3</v>
      </c>
      <c r="E6535">
        <v>6.8000000000000005E-2</v>
      </c>
      <c r="F6535">
        <v>0.29520000000000002</v>
      </c>
    </row>
    <row r="6536" spans="1:6">
      <c r="A6536" t="s">
        <v>1090</v>
      </c>
      <c r="B6536" t="s">
        <v>7614</v>
      </c>
      <c r="C6536">
        <v>3.6</v>
      </c>
      <c r="D6536">
        <v>9.7000000000000003E-3</v>
      </c>
      <c r="E6536">
        <v>6.8000000000000005E-2</v>
      </c>
      <c r="F6536">
        <v>0.29520000000000002</v>
      </c>
    </row>
    <row r="6537" spans="1:6">
      <c r="A6537" t="s">
        <v>1090</v>
      </c>
      <c r="B6537" t="s">
        <v>7615</v>
      </c>
      <c r="C6537">
        <v>3.6</v>
      </c>
      <c r="D6537">
        <v>9.7000000000000003E-3</v>
      </c>
      <c r="E6537">
        <v>6.8000000000000005E-2</v>
      </c>
      <c r="F6537">
        <v>0.29520000000000002</v>
      </c>
    </row>
    <row r="6538" spans="1:6">
      <c r="A6538" t="s">
        <v>1090</v>
      </c>
      <c r="B6538" t="s">
        <v>7616</v>
      </c>
      <c r="C6538">
        <v>3.6</v>
      </c>
      <c r="D6538">
        <v>9.7000000000000003E-3</v>
      </c>
      <c r="E6538">
        <v>6.8000000000000005E-2</v>
      </c>
      <c r="F6538">
        <v>0.29520000000000002</v>
      </c>
    </row>
    <row r="6539" spans="1:6">
      <c r="A6539" t="s">
        <v>1090</v>
      </c>
      <c r="B6539" t="s">
        <v>7617</v>
      </c>
      <c r="C6539">
        <v>3.6</v>
      </c>
      <c r="D6539">
        <v>9.7000000000000003E-3</v>
      </c>
      <c r="E6539">
        <v>6.8000000000000005E-2</v>
      </c>
      <c r="F6539">
        <v>0.29520000000000002</v>
      </c>
    </row>
    <row r="6540" spans="1:6">
      <c r="A6540" t="s">
        <v>1090</v>
      </c>
      <c r="B6540" t="s">
        <v>7618</v>
      </c>
      <c r="C6540">
        <v>3.6</v>
      </c>
      <c r="D6540">
        <v>9.7000000000000003E-3</v>
      </c>
      <c r="E6540">
        <v>6.8000000000000005E-2</v>
      </c>
      <c r="F6540">
        <v>0.29520000000000002</v>
      </c>
    </row>
    <row r="6541" spans="1:6">
      <c r="A6541" t="s">
        <v>1090</v>
      </c>
      <c r="B6541" t="s">
        <v>7619</v>
      </c>
      <c r="C6541">
        <v>3.6</v>
      </c>
      <c r="D6541">
        <v>9.7000000000000003E-3</v>
      </c>
      <c r="E6541">
        <v>6.8000000000000005E-2</v>
      </c>
      <c r="F6541">
        <v>0.29520000000000002</v>
      </c>
    </row>
    <row r="6542" spans="1:6">
      <c r="A6542" t="s">
        <v>1090</v>
      </c>
      <c r="B6542" t="s">
        <v>7620</v>
      </c>
      <c r="C6542">
        <v>3.6</v>
      </c>
      <c r="D6542">
        <v>9.7000000000000003E-3</v>
      </c>
      <c r="E6542">
        <v>6.8000000000000005E-2</v>
      </c>
      <c r="F6542">
        <v>0.29520000000000002</v>
      </c>
    </row>
    <row r="6543" spans="1:6">
      <c r="A6543" t="s">
        <v>1090</v>
      </c>
      <c r="B6543" t="s">
        <v>7621</v>
      </c>
      <c r="C6543">
        <v>3.6</v>
      </c>
      <c r="D6543">
        <v>9.7000000000000003E-3</v>
      </c>
      <c r="E6543">
        <v>6.8000000000000005E-2</v>
      </c>
      <c r="F6543">
        <v>0.29520000000000002</v>
      </c>
    </row>
    <row r="6544" spans="1:6">
      <c r="A6544" t="s">
        <v>1090</v>
      </c>
      <c r="B6544" t="s">
        <v>7622</v>
      </c>
      <c r="C6544">
        <v>3.6</v>
      </c>
      <c r="D6544">
        <v>9.7000000000000003E-3</v>
      </c>
      <c r="E6544">
        <v>6.8000000000000005E-2</v>
      </c>
      <c r="F6544">
        <v>0.29520000000000002</v>
      </c>
    </row>
    <row r="6545" spans="1:6">
      <c r="A6545" t="s">
        <v>1090</v>
      </c>
      <c r="B6545" t="s">
        <v>7623</v>
      </c>
      <c r="C6545">
        <v>3.6</v>
      </c>
      <c r="D6545">
        <v>9.7000000000000003E-3</v>
      </c>
      <c r="E6545">
        <v>6.8000000000000005E-2</v>
      </c>
      <c r="F6545">
        <v>0.29520000000000002</v>
      </c>
    </row>
    <row r="6546" spans="1:6">
      <c r="A6546" t="s">
        <v>1090</v>
      </c>
      <c r="B6546" t="s">
        <v>7624</v>
      </c>
      <c r="C6546">
        <v>3.6</v>
      </c>
      <c r="D6546">
        <v>9.7000000000000003E-3</v>
      </c>
      <c r="E6546">
        <v>6.8000000000000005E-2</v>
      </c>
      <c r="F6546">
        <v>0.29520000000000002</v>
      </c>
    </row>
    <row r="6547" spans="1:6">
      <c r="A6547" t="s">
        <v>1090</v>
      </c>
      <c r="B6547" t="s">
        <v>7625</v>
      </c>
      <c r="C6547">
        <v>3.6</v>
      </c>
      <c r="D6547">
        <v>9.7000000000000003E-3</v>
      </c>
      <c r="E6547">
        <v>6.8000000000000005E-2</v>
      </c>
      <c r="F6547">
        <v>0.29520000000000002</v>
      </c>
    </row>
    <row r="6548" spans="1:6">
      <c r="A6548" t="s">
        <v>1090</v>
      </c>
      <c r="B6548" t="s">
        <v>7626</v>
      </c>
      <c r="C6548">
        <v>3.6</v>
      </c>
      <c r="D6548">
        <v>9.7000000000000003E-3</v>
      </c>
      <c r="E6548">
        <v>6.8000000000000005E-2</v>
      </c>
      <c r="F6548">
        <v>0.29520000000000002</v>
      </c>
    </row>
    <row r="6549" spans="1:6">
      <c r="A6549" t="s">
        <v>1090</v>
      </c>
      <c r="B6549" t="s">
        <v>7627</v>
      </c>
      <c r="C6549">
        <v>3.6</v>
      </c>
      <c r="D6549">
        <v>9.7000000000000003E-3</v>
      </c>
      <c r="E6549">
        <v>6.8000000000000005E-2</v>
      </c>
      <c r="F6549">
        <v>0.29520000000000002</v>
      </c>
    </row>
    <row r="6550" spans="1:6">
      <c r="A6550" t="s">
        <v>1090</v>
      </c>
      <c r="B6550" t="s">
        <v>7628</v>
      </c>
      <c r="C6550">
        <v>3.6</v>
      </c>
      <c r="D6550">
        <v>9.7000000000000003E-3</v>
      </c>
      <c r="E6550">
        <v>6.8000000000000005E-2</v>
      </c>
      <c r="F6550">
        <v>0.29520000000000002</v>
      </c>
    </row>
    <row r="6551" spans="1:6">
      <c r="A6551" t="s">
        <v>1090</v>
      </c>
      <c r="B6551" t="s">
        <v>7629</v>
      </c>
      <c r="C6551">
        <v>3.6</v>
      </c>
      <c r="D6551">
        <v>9.7000000000000003E-3</v>
      </c>
      <c r="E6551">
        <v>6.8000000000000005E-2</v>
      </c>
      <c r="F6551">
        <v>0.29520000000000002</v>
      </c>
    </row>
    <row r="6552" spans="1:6">
      <c r="A6552" t="s">
        <v>1090</v>
      </c>
      <c r="B6552" t="s">
        <v>7630</v>
      </c>
      <c r="C6552">
        <v>3.6</v>
      </c>
      <c r="D6552">
        <v>9.7000000000000003E-3</v>
      </c>
      <c r="E6552">
        <v>6.8000000000000005E-2</v>
      </c>
      <c r="F6552">
        <v>0.29520000000000002</v>
      </c>
    </row>
    <row r="6553" spans="1:6">
      <c r="A6553" t="s">
        <v>1090</v>
      </c>
      <c r="B6553" t="s">
        <v>7631</v>
      </c>
      <c r="C6553">
        <v>3.6</v>
      </c>
      <c r="D6553">
        <v>9.7000000000000003E-3</v>
      </c>
      <c r="E6553">
        <v>6.8000000000000005E-2</v>
      </c>
      <c r="F6553">
        <v>0.29520000000000002</v>
      </c>
    </row>
    <row r="6554" spans="1:6">
      <c r="A6554" t="s">
        <v>1090</v>
      </c>
      <c r="B6554" t="s">
        <v>7632</v>
      </c>
      <c r="C6554">
        <v>3.6</v>
      </c>
      <c r="D6554">
        <v>9.7000000000000003E-3</v>
      </c>
      <c r="E6554">
        <v>6.8000000000000005E-2</v>
      </c>
      <c r="F6554">
        <v>0.29520000000000002</v>
      </c>
    </row>
    <row r="6555" spans="1:6">
      <c r="A6555" t="s">
        <v>1090</v>
      </c>
      <c r="B6555" t="s">
        <v>7633</v>
      </c>
      <c r="C6555">
        <v>3.6</v>
      </c>
      <c r="D6555">
        <v>9.7000000000000003E-3</v>
      </c>
      <c r="E6555">
        <v>6.8000000000000005E-2</v>
      </c>
      <c r="F6555">
        <v>0.29520000000000002</v>
      </c>
    </row>
    <row r="6556" spans="1:6">
      <c r="A6556" t="s">
        <v>1090</v>
      </c>
      <c r="B6556" t="s">
        <v>7634</v>
      </c>
      <c r="C6556">
        <v>3.6</v>
      </c>
      <c r="D6556">
        <v>9.7000000000000003E-3</v>
      </c>
      <c r="E6556">
        <v>6.8000000000000005E-2</v>
      </c>
      <c r="F6556">
        <v>0.29520000000000002</v>
      </c>
    </row>
    <row r="6557" spans="1:6">
      <c r="A6557" t="s">
        <v>1090</v>
      </c>
      <c r="B6557" t="s">
        <v>7635</v>
      </c>
      <c r="C6557">
        <v>3.6</v>
      </c>
      <c r="D6557">
        <v>9.7000000000000003E-3</v>
      </c>
      <c r="E6557">
        <v>6.8000000000000005E-2</v>
      </c>
      <c r="F6557">
        <v>0.29520000000000002</v>
      </c>
    </row>
    <row r="6558" spans="1:6">
      <c r="A6558" t="s">
        <v>1090</v>
      </c>
      <c r="B6558" t="s">
        <v>7636</v>
      </c>
      <c r="C6558">
        <v>3.6</v>
      </c>
      <c r="D6558">
        <v>9.7000000000000003E-3</v>
      </c>
      <c r="E6558">
        <v>6.8000000000000005E-2</v>
      </c>
      <c r="F6558">
        <v>0.29520000000000002</v>
      </c>
    </row>
    <row r="6559" spans="1:6">
      <c r="A6559" t="s">
        <v>1090</v>
      </c>
      <c r="B6559" t="s">
        <v>7637</v>
      </c>
      <c r="C6559">
        <v>2.52</v>
      </c>
      <c r="D6559">
        <v>6.7999999999999996E-3</v>
      </c>
      <c r="E6559">
        <v>4.7899999999999998E-2</v>
      </c>
      <c r="F6559">
        <v>0.20760000000000001</v>
      </c>
    </row>
    <row r="6560" spans="1:6">
      <c r="A6560" t="s">
        <v>1090</v>
      </c>
      <c r="B6560" t="s">
        <v>7638</v>
      </c>
      <c r="C6560">
        <v>2.52</v>
      </c>
      <c r="D6560">
        <v>6.7999999999999996E-3</v>
      </c>
      <c r="E6560">
        <v>4.7899999999999998E-2</v>
      </c>
      <c r="F6560">
        <v>0.20760000000000001</v>
      </c>
    </row>
    <row r="6561" spans="1:6">
      <c r="A6561" t="s">
        <v>1090</v>
      </c>
      <c r="B6561" t="s">
        <v>7639</v>
      </c>
      <c r="C6561">
        <v>2.52</v>
      </c>
      <c r="D6561">
        <v>6.7999999999999996E-3</v>
      </c>
      <c r="E6561">
        <v>4.7899999999999998E-2</v>
      </c>
      <c r="F6561">
        <v>0.20760000000000001</v>
      </c>
    </row>
    <row r="6562" spans="1:6">
      <c r="A6562" t="s">
        <v>1090</v>
      </c>
      <c r="B6562" t="s">
        <v>7640</v>
      </c>
      <c r="C6562">
        <v>2.52</v>
      </c>
      <c r="D6562">
        <v>6.7999999999999996E-3</v>
      </c>
      <c r="E6562">
        <v>4.7899999999999998E-2</v>
      </c>
      <c r="F6562">
        <v>0.20760000000000001</v>
      </c>
    </row>
    <row r="6563" spans="1:6">
      <c r="A6563" t="s">
        <v>1090</v>
      </c>
      <c r="B6563" t="s">
        <v>7641</v>
      </c>
      <c r="C6563">
        <v>2.52</v>
      </c>
      <c r="D6563">
        <v>6.7999999999999996E-3</v>
      </c>
      <c r="E6563">
        <v>4.7899999999999998E-2</v>
      </c>
      <c r="F6563">
        <v>0.20760000000000001</v>
      </c>
    </row>
    <row r="6564" spans="1:6">
      <c r="A6564" t="s">
        <v>1090</v>
      </c>
      <c r="B6564" t="s">
        <v>7642</v>
      </c>
      <c r="C6564">
        <v>2.52</v>
      </c>
      <c r="D6564">
        <v>6.7999999999999996E-3</v>
      </c>
      <c r="E6564">
        <v>4.7899999999999998E-2</v>
      </c>
      <c r="F6564">
        <v>0.20760000000000001</v>
      </c>
    </row>
    <row r="6565" spans="1:6">
      <c r="A6565" t="s">
        <v>1090</v>
      </c>
      <c r="B6565" t="s">
        <v>7643</v>
      </c>
      <c r="C6565">
        <v>2.52</v>
      </c>
      <c r="D6565">
        <v>6.7999999999999996E-3</v>
      </c>
      <c r="E6565">
        <v>4.7899999999999998E-2</v>
      </c>
      <c r="F6565">
        <v>0.20760000000000001</v>
      </c>
    </row>
    <row r="6566" spans="1:6">
      <c r="A6566" t="s">
        <v>1090</v>
      </c>
      <c r="B6566" t="s">
        <v>7644</v>
      </c>
      <c r="C6566">
        <v>2.52</v>
      </c>
      <c r="D6566">
        <v>6.7999999999999996E-3</v>
      </c>
      <c r="E6566">
        <v>4.7899999999999998E-2</v>
      </c>
      <c r="F6566">
        <v>0.20760000000000001</v>
      </c>
    </row>
    <row r="6567" spans="1:6">
      <c r="A6567" t="s">
        <v>1090</v>
      </c>
      <c r="B6567" t="s">
        <v>7645</v>
      </c>
      <c r="C6567">
        <v>2.52</v>
      </c>
      <c r="D6567">
        <v>6.7999999999999996E-3</v>
      </c>
      <c r="E6567">
        <v>4.7899999999999998E-2</v>
      </c>
      <c r="F6567">
        <v>0.20760000000000001</v>
      </c>
    </row>
    <row r="6568" spans="1:6">
      <c r="A6568" t="s">
        <v>1090</v>
      </c>
      <c r="B6568" t="s">
        <v>7646</v>
      </c>
      <c r="C6568">
        <v>2.52</v>
      </c>
      <c r="D6568">
        <v>6.7999999999999996E-3</v>
      </c>
      <c r="E6568">
        <v>4.7899999999999998E-2</v>
      </c>
      <c r="F6568">
        <v>0.20760000000000001</v>
      </c>
    </row>
    <row r="6569" spans="1:6">
      <c r="A6569" t="s">
        <v>1090</v>
      </c>
      <c r="B6569" t="s">
        <v>7647</v>
      </c>
      <c r="C6569">
        <v>2.52</v>
      </c>
      <c r="D6569">
        <v>6.7999999999999996E-3</v>
      </c>
      <c r="E6569">
        <v>4.7899999999999998E-2</v>
      </c>
      <c r="F6569">
        <v>0.20760000000000001</v>
      </c>
    </row>
    <row r="6570" spans="1:6">
      <c r="A6570" t="s">
        <v>1090</v>
      </c>
      <c r="B6570" t="s">
        <v>7648</v>
      </c>
      <c r="C6570">
        <v>2.52</v>
      </c>
      <c r="D6570">
        <v>6.7999999999999996E-3</v>
      </c>
      <c r="E6570">
        <v>4.7899999999999998E-2</v>
      </c>
      <c r="F6570">
        <v>0.20760000000000001</v>
      </c>
    </row>
    <row r="6571" spans="1:6">
      <c r="A6571" t="s">
        <v>1090</v>
      </c>
      <c r="B6571" t="s">
        <v>7649</v>
      </c>
      <c r="C6571">
        <v>2.52</v>
      </c>
      <c r="D6571">
        <v>6.7999999999999996E-3</v>
      </c>
      <c r="E6571">
        <v>4.7899999999999998E-2</v>
      </c>
      <c r="F6571">
        <v>0.20760000000000001</v>
      </c>
    </row>
    <row r="6572" spans="1:6">
      <c r="A6572" t="s">
        <v>1090</v>
      </c>
      <c r="B6572" t="s">
        <v>7650</v>
      </c>
      <c r="C6572">
        <v>2.52</v>
      </c>
      <c r="D6572">
        <v>6.7999999999999996E-3</v>
      </c>
      <c r="E6572">
        <v>4.7899999999999998E-2</v>
      </c>
      <c r="F6572">
        <v>0.20760000000000001</v>
      </c>
    </row>
    <row r="6573" spans="1:6">
      <c r="A6573" t="s">
        <v>1090</v>
      </c>
      <c r="B6573" t="s">
        <v>7651</v>
      </c>
      <c r="C6573">
        <v>2.52</v>
      </c>
      <c r="D6573">
        <v>6.7999999999999996E-3</v>
      </c>
      <c r="E6573">
        <v>4.7899999999999998E-2</v>
      </c>
      <c r="F6573">
        <v>0.20760000000000001</v>
      </c>
    </row>
    <row r="6574" spans="1:6">
      <c r="A6574" t="s">
        <v>1090</v>
      </c>
      <c r="B6574" t="s">
        <v>7652</v>
      </c>
      <c r="C6574">
        <v>2.52</v>
      </c>
      <c r="D6574">
        <v>6.7999999999999996E-3</v>
      </c>
      <c r="E6574">
        <v>4.7899999999999998E-2</v>
      </c>
      <c r="F6574">
        <v>0.20760000000000001</v>
      </c>
    </row>
    <row r="6575" spans="1:6">
      <c r="A6575" t="s">
        <v>1090</v>
      </c>
      <c r="B6575" t="s">
        <v>7653</v>
      </c>
      <c r="C6575">
        <v>2.52</v>
      </c>
      <c r="D6575">
        <v>6.7999999999999996E-3</v>
      </c>
      <c r="E6575">
        <v>4.7899999999999998E-2</v>
      </c>
      <c r="F6575">
        <v>0.20760000000000001</v>
      </c>
    </row>
    <row r="6576" spans="1:6">
      <c r="A6576" t="s">
        <v>1090</v>
      </c>
      <c r="B6576" t="s">
        <v>7654</v>
      </c>
      <c r="C6576">
        <v>2.52</v>
      </c>
      <c r="D6576">
        <v>6.7999999999999996E-3</v>
      </c>
      <c r="E6576">
        <v>4.7899999999999998E-2</v>
      </c>
      <c r="F6576">
        <v>0.20760000000000001</v>
      </c>
    </row>
    <row r="6577" spans="1:6">
      <c r="A6577" t="s">
        <v>1090</v>
      </c>
      <c r="B6577" t="s">
        <v>7655</v>
      </c>
      <c r="C6577">
        <v>2.52</v>
      </c>
      <c r="D6577">
        <v>6.7999999999999996E-3</v>
      </c>
      <c r="E6577">
        <v>4.7899999999999998E-2</v>
      </c>
      <c r="F6577">
        <v>0.20760000000000001</v>
      </c>
    </row>
    <row r="6578" spans="1:6">
      <c r="A6578" t="s">
        <v>1090</v>
      </c>
      <c r="B6578" t="s">
        <v>7656</v>
      </c>
      <c r="C6578">
        <v>2.52</v>
      </c>
      <c r="D6578">
        <v>6.7999999999999996E-3</v>
      </c>
      <c r="E6578">
        <v>4.7899999999999998E-2</v>
      </c>
      <c r="F6578">
        <v>0.20760000000000001</v>
      </c>
    </row>
    <row r="6579" spans="1:6">
      <c r="A6579" t="s">
        <v>1090</v>
      </c>
      <c r="B6579" t="s">
        <v>7657</v>
      </c>
      <c r="C6579">
        <v>2.52</v>
      </c>
      <c r="D6579">
        <v>6.7999999999999996E-3</v>
      </c>
      <c r="E6579">
        <v>4.7899999999999998E-2</v>
      </c>
      <c r="F6579">
        <v>0.20760000000000001</v>
      </c>
    </row>
    <row r="6580" spans="1:6">
      <c r="A6580" t="s">
        <v>1090</v>
      </c>
      <c r="B6580" t="s">
        <v>7658</v>
      </c>
      <c r="C6580">
        <v>2.52</v>
      </c>
      <c r="D6580">
        <v>6.7999999999999996E-3</v>
      </c>
      <c r="E6580">
        <v>4.7899999999999998E-2</v>
      </c>
      <c r="F6580">
        <v>0.20760000000000001</v>
      </c>
    </row>
    <row r="6581" spans="1:6">
      <c r="A6581" t="s">
        <v>1090</v>
      </c>
      <c r="B6581" t="s">
        <v>7659</v>
      </c>
      <c r="C6581">
        <v>2.52</v>
      </c>
      <c r="D6581">
        <v>6.7999999999999996E-3</v>
      </c>
      <c r="E6581">
        <v>4.7899999999999998E-2</v>
      </c>
      <c r="F6581">
        <v>0.20760000000000001</v>
      </c>
    </row>
    <row r="6582" spans="1:6">
      <c r="A6582" t="s">
        <v>1090</v>
      </c>
      <c r="B6582" t="s">
        <v>7660</v>
      </c>
      <c r="C6582">
        <v>2.52</v>
      </c>
      <c r="D6582">
        <v>6.7999999999999996E-3</v>
      </c>
      <c r="E6582">
        <v>4.7899999999999998E-2</v>
      </c>
      <c r="F6582">
        <v>0.20760000000000001</v>
      </c>
    </row>
    <row r="6583" spans="1:6">
      <c r="A6583" t="s">
        <v>1090</v>
      </c>
      <c r="B6583" t="s">
        <v>7661</v>
      </c>
      <c r="C6583">
        <v>2.52</v>
      </c>
      <c r="D6583">
        <v>6.7999999999999996E-3</v>
      </c>
      <c r="E6583">
        <v>4.7899999999999998E-2</v>
      </c>
      <c r="F6583">
        <v>0.20760000000000001</v>
      </c>
    </row>
    <row r="6584" spans="1:6">
      <c r="A6584" t="s">
        <v>1090</v>
      </c>
      <c r="B6584" t="s">
        <v>7662</v>
      </c>
      <c r="C6584">
        <v>2.52</v>
      </c>
      <c r="D6584">
        <v>6.7999999999999996E-3</v>
      </c>
      <c r="E6584">
        <v>4.7899999999999998E-2</v>
      </c>
      <c r="F6584">
        <v>0.20760000000000001</v>
      </c>
    </row>
    <row r="6585" spans="1:6">
      <c r="A6585" t="s">
        <v>1090</v>
      </c>
      <c r="B6585" t="s">
        <v>7663</v>
      </c>
      <c r="C6585">
        <v>2.25</v>
      </c>
      <c r="D6585">
        <v>6.1000000000000004E-3</v>
      </c>
      <c r="E6585">
        <v>4.2799999999999998E-2</v>
      </c>
      <c r="F6585">
        <v>0.18559999999999999</v>
      </c>
    </row>
    <row r="6586" spans="1:6">
      <c r="A6586" t="s">
        <v>1090</v>
      </c>
      <c r="B6586" t="s">
        <v>7664</v>
      </c>
      <c r="C6586">
        <v>2.25</v>
      </c>
      <c r="D6586">
        <v>6.1000000000000004E-3</v>
      </c>
      <c r="E6586">
        <v>4.2799999999999998E-2</v>
      </c>
      <c r="F6586">
        <v>0.18559999999999999</v>
      </c>
    </row>
    <row r="6587" spans="1:6">
      <c r="A6587" t="s">
        <v>1090</v>
      </c>
      <c r="B6587" t="s">
        <v>7665</v>
      </c>
      <c r="C6587">
        <v>2.25</v>
      </c>
      <c r="D6587">
        <v>6.1000000000000004E-3</v>
      </c>
      <c r="E6587">
        <v>4.2799999999999998E-2</v>
      </c>
      <c r="F6587">
        <v>0.18559999999999999</v>
      </c>
    </row>
    <row r="6588" spans="1:6">
      <c r="A6588" t="s">
        <v>1090</v>
      </c>
      <c r="B6588" t="s">
        <v>7666</v>
      </c>
      <c r="C6588">
        <v>2.25</v>
      </c>
      <c r="D6588">
        <v>6.1000000000000004E-3</v>
      </c>
      <c r="E6588">
        <v>4.2799999999999998E-2</v>
      </c>
      <c r="F6588">
        <v>0.18559999999999999</v>
      </c>
    </row>
    <row r="6589" spans="1:6">
      <c r="A6589" t="s">
        <v>1090</v>
      </c>
      <c r="B6589" t="s">
        <v>7667</v>
      </c>
      <c r="C6589">
        <v>2.25</v>
      </c>
      <c r="D6589">
        <v>6.1000000000000004E-3</v>
      </c>
      <c r="E6589">
        <v>4.2799999999999998E-2</v>
      </c>
      <c r="F6589">
        <v>0.18559999999999999</v>
      </c>
    </row>
    <row r="6590" spans="1:6">
      <c r="A6590" t="s">
        <v>1090</v>
      </c>
      <c r="B6590" t="s">
        <v>7668</v>
      </c>
      <c r="C6590">
        <v>2.25</v>
      </c>
      <c r="D6590">
        <v>6.1000000000000004E-3</v>
      </c>
      <c r="E6590">
        <v>4.2799999999999998E-2</v>
      </c>
      <c r="F6590">
        <v>0.18559999999999999</v>
      </c>
    </row>
    <row r="6591" spans="1:6">
      <c r="A6591" t="s">
        <v>1090</v>
      </c>
      <c r="B6591" t="s">
        <v>7669</v>
      </c>
      <c r="C6591">
        <v>2.25</v>
      </c>
      <c r="D6591">
        <v>6.1000000000000004E-3</v>
      </c>
      <c r="E6591">
        <v>4.2799999999999998E-2</v>
      </c>
      <c r="F6591">
        <v>0.18559999999999999</v>
      </c>
    </row>
    <row r="6592" spans="1:6">
      <c r="A6592" t="s">
        <v>1090</v>
      </c>
      <c r="B6592" t="s">
        <v>7670</v>
      </c>
      <c r="C6592">
        <v>2.25</v>
      </c>
      <c r="D6592">
        <v>6.1000000000000004E-3</v>
      </c>
      <c r="E6592">
        <v>4.2799999999999998E-2</v>
      </c>
      <c r="F6592">
        <v>0.18559999999999999</v>
      </c>
    </row>
    <row r="6593" spans="1:6">
      <c r="A6593" t="s">
        <v>1090</v>
      </c>
      <c r="B6593" t="s">
        <v>7671</v>
      </c>
      <c r="C6593">
        <v>2.25</v>
      </c>
      <c r="D6593">
        <v>6.1000000000000004E-3</v>
      </c>
      <c r="E6593">
        <v>4.2799999999999998E-2</v>
      </c>
      <c r="F6593">
        <v>0.18559999999999999</v>
      </c>
    </row>
    <row r="6594" spans="1:6">
      <c r="A6594" t="s">
        <v>1090</v>
      </c>
      <c r="B6594" t="s">
        <v>7672</v>
      </c>
      <c r="C6594">
        <v>2.25</v>
      </c>
      <c r="D6594">
        <v>6.1000000000000004E-3</v>
      </c>
      <c r="E6594">
        <v>4.2799999999999998E-2</v>
      </c>
      <c r="F6594">
        <v>0.18559999999999999</v>
      </c>
    </row>
    <row r="6595" spans="1:6">
      <c r="A6595" t="s">
        <v>1090</v>
      </c>
      <c r="B6595" t="s">
        <v>7673</v>
      </c>
      <c r="C6595">
        <v>2.25</v>
      </c>
      <c r="D6595">
        <v>6.1000000000000004E-3</v>
      </c>
      <c r="E6595">
        <v>4.2799999999999998E-2</v>
      </c>
      <c r="F6595">
        <v>0.18559999999999999</v>
      </c>
    </row>
    <row r="6596" spans="1:6">
      <c r="A6596" t="s">
        <v>1090</v>
      </c>
      <c r="B6596" t="s">
        <v>7674</v>
      </c>
      <c r="C6596">
        <v>2.25</v>
      </c>
      <c r="D6596">
        <v>6.1000000000000004E-3</v>
      </c>
      <c r="E6596">
        <v>4.2799999999999998E-2</v>
      </c>
      <c r="F6596">
        <v>0.18559999999999999</v>
      </c>
    </row>
    <row r="6597" spans="1:6">
      <c r="A6597" t="s">
        <v>1090</v>
      </c>
      <c r="B6597" t="s">
        <v>7675</v>
      </c>
      <c r="C6597">
        <v>2.25</v>
      </c>
      <c r="D6597">
        <v>6.1000000000000004E-3</v>
      </c>
      <c r="E6597">
        <v>4.2799999999999998E-2</v>
      </c>
      <c r="F6597">
        <v>0.18559999999999999</v>
      </c>
    </row>
    <row r="6598" spans="1:6">
      <c r="A6598" t="s">
        <v>1090</v>
      </c>
      <c r="B6598" t="s">
        <v>7676</v>
      </c>
      <c r="C6598">
        <v>2.25</v>
      </c>
      <c r="D6598">
        <v>6.1000000000000004E-3</v>
      </c>
      <c r="E6598">
        <v>4.2799999999999998E-2</v>
      </c>
      <c r="F6598">
        <v>0.18559999999999999</v>
      </c>
    </row>
    <row r="6599" spans="1:6">
      <c r="A6599" t="s">
        <v>1090</v>
      </c>
      <c r="B6599" t="s">
        <v>7677</v>
      </c>
      <c r="C6599">
        <v>2.25</v>
      </c>
      <c r="D6599">
        <v>6.1000000000000004E-3</v>
      </c>
      <c r="E6599">
        <v>4.2799999999999998E-2</v>
      </c>
      <c r="F6599">
        <v>0.18559999999999999</v>
      </c>
    </row>
    <row r="6600" spans="1:6">
      <c r="A6600" t="s">
        <v>1090</v>
      </c>
      <c r="B6600" t="s">
        <v>7678</v>
      </c>
      <c r="C6600">
        <v>2.25</v>
      </c>
      <c r="D6600">
        <v>6.1000000000000004E-3</v>
      </c>
      <c r="E6600">
        <v>4.2799999999999998E-2</v>
      </c>
      <c r="F6600">
        <v>0.18559999999999999</v>
      </c>
    </row>
    <row r="6601" spans="1:6">
      <c r="A6601" t="s">
        <v>1090</v>
      </c>
      <c r="B6601" t="s">
        <v>7679</v>
      </c>
      <c r="C6601">
        <v>2.25</v>
      </c>
      <c r="D6601">
        <v>6.1000000000000004E-3</v>
      </c>
      <c r="E6601">
        <v>4.2799999999999998E-2</v>
      </c>
      <c r="F6601">
        <v>0.18559999999999999</v>
      </c>
    </row>
    <row r="6602" spans="1:6">
      <c r="A6602" t="s">
        <v>1090</v>
      </c>
      <c r="B6602" t="s">
        <v>7680</v>
      </c>
      <c r="C6602">
        <v>2.25</v>
      </c>
      <c r="D6602">
        <v>6.1000000000000004E-3</v>
      </c>
      <c r="E6602">
        <v>4.2799999999999998E-2</v>
      </c>
      <c r="F6602">
        <v>0.18559999999999999</v>
      </c>
    </row>
    <row r="6603" spans="1:6">
      <c r="A6603" t="s">
        <v>1090</v>
      </c>
      <c r="B6603" t="s">
        <v>7681</v>
      </c>
      <c r="C6603">
        <v>2.25</v>
      </c>
      <c r="D6603">
        <v>6.1000000000000004E-3</v>
      </c>
      <c r="E6603">
        <v>4.2799999999999998E-2</v>
      </c>
      <c r="F6603">
        <v>0.18559999999999999</v>
      </c>
    </row>
    <row r="6604" spans="1:6">
      <c r="A6604" t="s">
        <v>1090</v>
      </c>
      <c r="B6604" t="s">
        <v>7682</v>
      </c>
      <c r="C6604">
        <v>2.25</v>
      </c>
      <c r="D6604">
        <v>6.1000000000000004E-3</v>
      </c>
      <c r="E6604">
        <v>4.2799999999999998E-2</v>
      </c>
      <c r="F6604">
        <v>0.18559999999999999</v>
      </c>
    </row>
    <row r="6605" spans="1:6">
      <c r="A6605" t="s">
        <v>1090</v>
      </c>
      <c r="B6605" t="s">
        <v>7683</v>
      </c>
      <c r="C6605">
        <v>2.25</v>
      </c>
      <c r="D6605">
        <v>6.1000000000000004E-3</v>
      </c>
      <c r="E6605">
        <v>4.2799999999999998E-2</v>
      </c>
      <c r="F6605">
        <v>0.18559999999999999</v>
      </c>
    </row>
    <row r="6606" spans="1:6">
      <c r="A6606" t="s">
        <v>1090</v>
      </c>
      <c r="B6606" t="s">
        <v>7684</v>
      </c>
      <c r="C6606">
        <v>2.25</v>
      </c>
      <c r="D6606">
        <v>6.1000000000000004E-3</v>
      </c>
      <c r="E6606">
        <v>4.2799999999999998E-2</v>
      </c>
      <c r="F6606">
        <v>0.18559999999999999</v>
      </c>
    </row>
    <row r="6607" spans="1:6">
      <c r="A6607" t="s">
        <v>1090</v>
      </c>
      <c r="B6607" t="s">
        <v>7685</v>
      </c>
      <c r="C6607">
        <v>2.25</v>
      </c>
      <c r="D6607">
        <v>6.1000000000000004E-3</v>
      </c>
      <c r="E6607">
        <v>4.2799999999999998E-2</v>
      </c>
      <c r="F6607">
        <v>0.18559999999999999</v>
      </c>
    </row>
    <row r="6608" spans="1:6">
      <c r="A6608" t="s">
        <v>1090</v>
      </c>
      <c r="B6608" t="s">
        <v>7686</v>
      </c>
      <c r="C6608">
        <v>2.25</v>
      </c>
      <c r="D6608">
        <v>6.1000000000000004E-3</v>
      </c>
      <c r="E6608">
        <v>4.2799999999999998E-2</v>
      </c>
      <c r="F6608">
        <v>0.18559999999999999</v>
      </c>
    </row>
    <row r="6609" spans="1:6">
      <c r="A6609" t="s">
        <v>1090</v>
      </c>
      <c r="B6609" t="s">
        <v>7687</v>
      </c>
      <c r="C6609">
        <v>2.25</v>
      </c>
      <c r="D6609">
        <v>6.1000000000000004E-3</v>
      </c>
      <c r="E6609">
        <v>4.2799999999999998E-2</v>
      </c>
      <c r="F6609">
        <v>0.18559999999999999</v>
      </c>
    </row>
    <row r="6610" spans="1:6">
      <c r="A6610" t="s">
        <v>1090</v>
      </c>
      <c r="B6610" t="s">
        <v>7688</v>
      </c>
      <c r="C6610">
        <v>2.25</v>
      </c>
      <c r="D6610">
        <v>6.1000000000000004E-3</v>
      </c>
      <c r="E6610">
        <v>4.2799999999999998E-2</v>
      </c>
      <c r="F6610">
        <v>0.18559999999999999</v>
      </c>
    </row>
    <row r="6611" spans="1:6">
      <c r="A6611" t="s">
        <v>1090</v>
      </c>
      <c r="B6611" t="s">
        <v>7689</v>
      </c>
      <c r="C6611">
        <v>2.25</v>
      </c>
      <c r="D6611">
        <v>6.1000000000000004E-3</v>
      </c>
      <c r="E6611">
        <v>4.2799999999999998E-2</v>
      </c>
      <c r="F6611">
        <v>0.18559999999999999</v>
      </c>
    </row>
    <row r="6612" spans="1:6">
      <c r="A6612" t="s">
        <v>1090</v>
      </c>
      <c r="B6612" t="s">
        <v>7690</v>
      </c>
      <c r="C6612">
        <v>2.25</v>
      </c>
      <c r="D6612">
        <v>6.1000000000000004E-3</v>
      </c>
      <c r="E6612">
        <v>4.2799999999999998E-2</v>
      </c>
      <c r="F6612">
        <v>0.18559999999999999</v>
      </c>
    </row>
    <row r="6613" spans="1:6">
      <c r="A6613" t="s">
        <v>1090</v>
      </c>
      <c r="B6613" t="s">
        <v>7691</v>
      </c>
      <c r="C6613">
        <v>2.25</v>
      </c>
      <c r="D6613">
        <v>6.1000000000000004E-3</v>
      </c>
      <c r="E6613">
        <v>4.2799999999999998E-2</v>
      </c>
      <c r="F6613">
        <v>0.18559999999999999</v>
      </c>
    </row>
    <row r="6614" spans="1:6">
      <c r="A6614" t="s">
        <v>1090</v>
      </c>
      <c r="B6614" t="s">
        <v>7692</v>
      </c>
      <c r="C6614">
        <v>2.25</v>
      </c>
      <c r="D6614">
        <v>6.1000000000000004E-3</v>
      </c>
      <c r="E6614">
        <v>4.2799999999999998E-2</v>
      </c>
      <c r="F6614">
        <v>0.18559999999999999</v>
      </c>
    </row>
    <row r="6615" spans="1:6">
      <c r="A6615" t="s">
        <v>1090</v>
      </c>
      <c r="B6615" t="s">
        <v>7693</v>
      </c>
      <c r="C6615">
        <v>2.25</v>
      </c>
      <c r="D6615">
        <v>6.1000000000000004E-3</v>
      </c>
      <c r="E6615">
        <v>4.2799999999999998E-2</v>
      </c>
      <c r="F6615">
        <v>0.18559999999999999</v>
      </c>
    </row>
    <row r="6616" spans="1:6">
      <c r="A6616" t="s">
        <v>1090</v>
      </c>
      <c r="B6616" t="s">
        <v>7694</v>
      </c>
      <c r="C6616">
        <v>2.25</v>
      </c>
      <c r="D6616">
        <v>6.1000000000000004E-3</v>
      </c>
      <c r="E6616">
        <v>4.2799999999999998E-2</v>
      </c>
      <c r="F6616">
        <v>0.18559999999999999</v>
      </c>
    </row>
    <row r="6617" spans="1:6">
      <c r="A6617" t="s">
        <v>1090</v>
      </c>
      <c r="B6617" t="s">
        <v>7695</v>
      </c>
      <c r="C6617">
        <v>2.25</v>
      </c>
      <c r="D6617">
        <v>6.1000000000000004E-3</v>
      </c>
      <c r="E6617">
        <v>4.2799999999999998E-2</v>
      </c>
      <c r="F6617">
        <v>0.18559999999999999</v>
      </c>
    </row>
    <row r="6618" spans="1:6">
      <c r="A6618" t="s">
        <v>1090</v>
      </c>
      <c r="B6618" t="s">
        <v>7696</v>
      </c>
      <c r="C6618">
        <v>2.25</v>
      </c>
      <c r="D6618">
        <v>6.1000000000000004E-3</v>
      </c>
      <c r="E6618">
        <v>4.2799999999999998E-2</v>
      </c>
      <c r="F6618">
        <v>0.18559999999999999</v>
      </c>
    </row>
    <row r="6619" spans="1:6">
      <c r="A6619" t="s">
        <v>1090</v>
      </c>
      <c r="B6619" t="s">
        <v>7697</v>
      </c>
      <c r="C6619">
        <v>2.25</v>
      </c>
      <c r="D6619">
        <v>6.1000000000000004E-3</v>
      </c>
      <c r="E6619">
        <v>4.2799999999999998E-2</v>
      </c>
      <c r="F6619">
        <v>0.18559999999999999</v>
      </c>
    </row>
    <row r="6620" spans="1:6">
      <c r="A6620" t="s">
        <v>1090</v>
      </c>
      <c r="B6620" t="s">
        <v>7698</v>
      </c>
      <c r="C6620">
        <v>2.25</v>
      </c>
      <c r="D6620">
        <v>6.1000000000000004E-3</v>
      </c>
      <c r="E6620">
        <v>4.2799999999999998E-2</v>
      </c>
      <c r="F6620">
        <v>0.18559999999999999</v>
      </c>
    </row>
    <row r="6621" spans="1:6">
      <c r="A6621" t="s">
        <v>1090</v>
      </c>
      <c r="B6621" t="s">
        <v>7699</v>
      </c>
      <c r="C6621">
        <v>2.25</v>
      </c>
      <c r="D6621">
        <v>6.1000000000000004E-3</v>
      </c>
      <c r="E6621">
        <v>4.2799999999999998E-2</v>
      </c>
      <c r="F6621">
        <v>0.18559999999999999</v>
      </c>
    </row>
    <row r="6622" spans="1:6">
      <c r="A6622" t="s">
        <v>1090</v>
      </c>
      <c r="B6622" t="s">
        <v>7700</v>
      </c>
      <c r="C6622">
        <v>2.25</v>
      </c>
      <c r="D6622">
        <v>6.1000000000000004E-3</v>
      </c>
      <c r="E6622">
        <v>4.2799999999999998E-2</v>
      </c>
      <c r="F6622">
        <v>0.18559999999999999</v>
      </c>
    </row>
    <row r="6623" spans="1:6">
      <c r="A6623" t="s">
        <v>1090</v>
      </c>
      <c r="B6623" t="s">
        <v>7701</v>
      </c>
      <c r="C6623">
        <v>2.25</v>
      </c>
      <c r="D6623">
        <v>6.1000000000000004E-3</v>
      </c>
      <c r="E6623">
        <v>4.2799999999999998E-2</v>
      </c>
      <c r="F6623">
        <v>0.18559999999999999</v>
      </c>
    </row>
    <row r="6624" spans="1:6">
      <c r="A6624" t="s">
        <v>1090</v>
      </c>
      <c r="B6624" t="s">
        <v>7702</v>
      </c>
      <c r="C6624">
        <v>2.25</v>
      </c>
      <c r="D6624">
        <v>6.1000000000000004E-3</v>
      </c>
      <c r="E6624">
        <v>4.2799999999999998E-2</v>
      </c>
      <c r="F6624">
        <v>0.18559999999999999</v>
      </c>
    </row>
    <row r="6625" spans="1:6">
      <c r="A6625" t="s">
        <v>1090</v>
      </c>
      <c r="B6625" t="s">
        <v>7703</v>
      </c>
      <c r="C6625">
        <v>2.25</v>
      </c>
      <c r="D6625">
        <v>6.1000000000000004E-3</v>
      </c>
      <c r="E6625">
        <v>4.2799999999999998E-2</v>
      </c>
      <c r="F6625">
        <v>0.18559999999999999</v>
      </c>
    </row>
    <row r="6626" spans="1:6">
      <c r="A6626" t="s">
        <v>1090</v>
      </c>
      <c r="B6626" t="s">
        <v>7704</v>
      </c>
      <c r="C6626">
        <v>2.25</v>
      </c>
      <c r="D6626">
        <v>6.1000000000000004E-3</v>
      </c>
      <c r="E6626">
        <v>4.2799999999999998E-2</v>
      </c>
      <c r="F6626">
        <v>0.18559999999999999</v>
      </c>
    </row>
    <row r="6627" spans="1:6">
      <c r="A6627" t="s">
        <v>1090</v>
      </c>
      <c r="B6627" t="s">
        <v>7705</v>
      </c>
      <c r="C6627">
        <v>2.25</v>
      </c>
      <c r="D6627">
        <v>6.1000000000000004E-3</v>
      </c>
      <c r="E6627">
        <v>4.2799999999999998E-2</v>
      </c>
      <c r="F6627">
        <v>0.18559999999999999</v>
      </c>
    </row>
    <row r="6628" spans="1:6">
      <c r="A6628" t="s">
        <v>1090</v>
      </c>
      <c r="B6628" t="s">
        <v>7706</v>
      </c>
      <c r="C6628">
        <v>2.25</v>
      </c>
      <c r="D6628">
        <v>6.1000000000000004E-3</v>
      </c>
      <c r="E6628">
        <v>4.2799999999999998E-2</v>
      </c>
      <c r="F6628">
        <v>0.18559999999999999</v>
      </c>
    </row>
    <row r="6629" spans="1:6">
      <c r="A6629" t="s">
        <v>1090</v>
      </c>
      <c r="B6629" t="s">
        <v>7707</v>
      </c>
      <c r="C6629">
        <v>2.25</v>
      </c>
      <c r="D6629">
        <v>6.1000000000000004E-3</v>
      </c>
      <c r="E6629">
        <v>4.2799999999999998E-2</v>
      </c>
      <c r="F6629">
        <v>0.18559999999999999</v>
      </c>
    </row>
    <row r="6630" spans="1:6">
      <c r="A6630" t="s">
        <v>1090</v>
      </c>
      <c r="B6630" t="s">
        <v>7708</v>
      </c>
      <c r="C6630">
        <v>2.25</v>
      </c>
      <c r="D6630">
        <v>6.1000000000000004E-3</v>
      </c>
      <c r="E6630">
        <v>4.2799999999999998E-2</v>
      </c>
      <c r="F6630">
        <v>0.18559999999999999</v>
      </c>
    </row>
    <row r="6631" spans="1:6">
      <c r="A6631" t="s">
        <v>1090</v>
      </c>
      <c r="B6631" t="s">
        <v>7709</v>
      </c>
      <c r="C6631">
        <v>2.25</v>
      </c>
      <c r="D6631">
        <v>6.1000000000000004E-3</v>
      </c>
      <c r="E6631">
        <v>4.2799999999999998E-2</v>
      </c>
      <c r="F6631">
        <v>0.18559999999999999</v>
      </c>
    </row>
    <row r="6632" spans="1:6">
      <c r="A6632" t="s">
        <v>1090</v>
      </c>
      <c r="B6632" t="s">
        <v>7710</v>
      </c>
      <c r="C6632">
        <v>2.25</v>
      </c>
      <c r="D6632">
        <v>6.1000000000000004E-3</v>
      </c>
      <c r="E6632">
        <v>4.2799999999999998E-2</v>
      </c>
      <c r="F6632">
        <v>0.18559999999999999</v>
      </c>
    </row>
    <row r="6633" spans="1:6">
      <c r="A6633" t="s">
        <v>1090</v>
      </c>
      <c r="B6633" t="s">
        <v>7711</v>
      </c>
      <c r="C6633">
        <v>2.25</v>
      </c>
      <c r="D6633">
        <v>6.1000000000000004E-3</v>
      </c>
      <c r="E6633">
        <v>4.2799999999999998E-2</v>
      </c>
      <c r="F6633">
        <v>0.18559999999999999</v>
      </c>
    </row>
    <row r="6634" spans="1:6">
      <c r="A6634" t="s">
        <v>1090</v>
      </c>
      <c r="B6634" t="s">
        <v>7712</v>
      </c>
      <c r="C6634">
        <v>2.25</v>
      </c>
      <c r="D6634">
        <v>6.1000000000000004E-3</v>
      </c>
      <c r="E6634">
        <v>4.2799999999999998E-2</v>
      </c>
      <c r="F6634">
        <v>0.18559999999999999</v>
      </c>
    </row>
    <row r="6635" spans="1:6">
      <c r="A6635" t="s">
        <v>1090</v>
      </c>
      <c r="B6635" t="s">
        <v>7713</v>
      </c>
      <c r="C6635">
        <v>2.25</v>
      </c>
      <c r="D6635">
        <v>6.1000000000000004E-3</v>
      </c>
      <c r="E6635">
        <v>4.2799999999999998E-2</v>
      </c>
      <c r="F6635">
        <v>0.18559999999999999</v>
      </c>
    </row>
    <row r="6636" spans="1:6">
      <c r="A6636" t="s">
        <v>1090</v>
      </c>
      <c r="B6636" t="s">
        <v>7714</v>
      </c>
      <c r="C6636">
        <v>2.25</v>
      </c>
      <c r="D6636">
        <v>6.1000000000000004E-3</v>
      </c>
      <c r="E6636">
        <v>4.2799999999999998E-2</v>
      </c>
      <c r="F6636">
        <v>0.18559999999999999</v>
      </c>
    </row>
    <row r="6637" spans="1:6">
      <c r="A6637" t="s">
        <v>1090</v>
      </c>
      <c r="B6637" t="s">
        <v>7715</v>
      </c>
      <c r="C6637">
        <v>2.25</v>
      </c>
      <c r="D6637">
        <v>6.1000000000000004E-3</v>
      </c>
      <c r="E6637">
        <v>4.2799999999999998E-2</v>
      </c>
      <c r="F6637">
        <v>0.18559999999999999</v>
      </c>
    </row>
    <row r="6638" spans="1:6">
      <c r="A6638" t="s">
        <v>1090</v>
      </c>
      <c r="B6638" t="s">
        <v>7716</v>
      </c>
      <c r="C6638">
        <v>2.25</v>
      </c>
      <c r="D6638">
        <v>6.1000000000000004E-3</v>
      </c>
      <c r="E6638">
        <v>4.2799999999999998E-2</v>
      </c>
      <c r="F6638">
        <v>0.18559999999999999</v>
      </c>
    </row>
    <row r="6639" spans="1:6">
      <c r="A6639" t="s">
        <v>1090</v>
      </c>
      <c r="B6639" t="s">
        <v>7717</v>
      </c>
      <c r="C6639">
        <v>2.25</v>
      </c>
      <c r="D6639">
        <v>6.1000000000000004E-3</v>
      </c>
      <c r="E6639">
        <v>4.2799999999999998E-2</v>
      </c>
      <c r="F6639">
        <v>0.18559999999999999</v>
      </c>
    </row>
    <row r="6640" spans="1:6">
      <c r="A6640" t="s">
        <v>1090</v>
      </c>
      <c r="B6640" t="s">
        <v>7718</v>
      </c>
      <c r="C6640">
        <v>2.25</v>
      </c>
      <c r="D6640">
        <v>6.1000000000000004E-3</v>
      </c>
      <c r="E6640">
        <v>4.2799999999999998E-2</v>
      </c>
      <c r="F6640">
        <v>0.18559999999999999</v>
      </c>
    </row>
    <row r="6641" spans="1:6">
      <c r="A6641" t="s">
        <v>1090</v>
      </c>
      <c r="B6641" t="s">
        <v>7719</v>
      </c>
      <c r="C6641">
        <v>2.25</v>
      </c>
      <c r="D6641">
        <v>6.1000000000000004E-3</v>
      </c>
      <c r="E6641">
        <v>4.2799999999999998E-2</v>
      </c>
      <c r="F6641">
        <v>0.18559999999999999</v>
      </c>
    </row>
    <row r="6642" spans="1:6">
      <c r="A6642" t="s">
        <v>1090</v>
      </c>
      <c r="B6642" t="s">
        <v>7720</v>
      </c>
      <c r="C6642">
        <v>2.25</v>
      </c>
      <c r="D6642">
        <v>6.1000000000000004E-3</v>
      </c>
      <c r="E6642">
        <v>4.2799999999999998E-2</v>
      </c>
      <c r="F6642">
        <v>0.18559999999999999</v>
      </c>
    </row>
    <row r="6643" spans="1:6">
      <c r="A6643" t="s">
        <v>1090</v>
      </c>
      <c r="B6643" t="s">
        <v>7721</v>
      </c>
      <c r="C6643">
        <v>2.25</v>
      </c>
      <c r="D6643">
        <v>6.1000000000000004E-3</v>
      </c>
      <c r="E6643">
        <v>4.2799999999999998E-2</v>
      </c>
      <c r="F6643">
        <v>0.18559999999999999</v>
      </c>
    </row>
    <row r="6644" spans="1:6">
      <c r="A6644" t="s">
        <v>1090</v>
      </c>
      <c r="B6644" t="s">
        <v>7722</v>
      </c>
      <c r="C6644">
        <v>2.25</v>
      </c>
      <c r="D6644">
        <v>6.1000000000000004E-3</v>
      </c>
      <c r="E6644">
        <v>4.2799999999999998E-2</v>
      </c>
      <c r="F6644">
        <v>0.18559999999999999</v>
      </c>
    </row>
    <row r="6645" spans="1:6">
      <c r="A6645" t="s">
        <v>1090</v>
      </c>
      <c r="B6645" t="s">
        <v>7723</v>
      </c>
      <c r="C6645">
        <v>2.25</v>
      </c>
      <c r="D6645">
        <v>6.1000000000000004E-3</v>
      </c>
      <c r="E6645">
        <v>4.2799999999999998E-2</v>
      </c>
      <c r="F6645">
        <v>0.18559999999999999</v>
      </c>
    </row>
    <row r="6646" spans="1:6">
      <c r="A6646" t="s">
        <v>1090</v>
      </c>
      <c r="B6646" t="s">
        <v>7724</v>
      </c>
      <c r="C6646">
        <v>2.25</v>
      </c>
      <c r="D6646">
        <v>6.1000000000000004E-3</v>
      </c>
      <c r="E6646">
        <v>4.2799999999999998E-2</v>
      </c>
      <c r="F6646">
        <v>0.18559999999999999</v>
      </c>
    </row>
    <row r="6647" spans="1:6">
      <c r="A6647" t="s">
        <v>1090</v>
      </c>
      <c r="B6647" t="s">
        <v>7725</v>
      </c>
      <c r="C6647">
        <v>2.25</v>
      </c>
      <c r="D6647">
        <v>6.1000000000000004E-3</v>
      </c>
      <c r="E6647">
        <v>4.2799999999999998E-2</v>
      </c>
      <c r="F6647">
        <v>0.18559999999999999</v>
      </c>
    </row>
    <row r="6648" spans="1:6">
      <c r="A6648" t="s">
        <v>1090</v>
      </c>
      <c r="B6648" t="s">
        <v>7726</v>
      </c>
      <c r="C6648">
        <v>2.25</v>
      </c>
      <c r="D6648">
        <v>6.1000000000000004E-3</v>
      </c>
      <c r="E6648">
        <v>4.2799999999999998E-2</v>
      </c>
      <c r="F6648">
        <v>0.18559999999999999</v>
      </c>
    </row>
    <row r="6649" spans="1:6">
      <c r="A6649" t="s">
        <v>1090</v>
      </c>
      <c r="B6649" t="s">
        <v>7727</v>
      </c>
      <c r="C6649">
        <v>2.25</v>
      </c>
      <c r="D6649">
        <v>6.1000000000000004E-3</v>
      </c>
      <c r="E6649">
        <v>4.2799999999999998E-2</v>
      </c>
      <c r="F6649">
        <v>0.18559999999999999</v>
      </c>
    </row>
    <row r="6650" spans="1:6">
      <c r="A6650" t="s">
        <v>1090</v>
      </c>
      <c r="B6650" t="s">
        <v>7728</v>
      </c>
      <c r="C6650">
        <v>2.25</v>
      </c>
      <c r="D6650">
        <v>6.1000000000000004E-3</v>
      </c>
      <c r="E6650">
        <v>4.2799999999999998E-2</v>
      </c>
      <c r="F6650">
        <v>0.18559999999999999</v>
      </c>
    </row>
    <row r="6651" spans="1:6">
      <c r="A6651" t="s">
        <v>1090</v>
      </c>
      <c r="B6651" t="s">
        <v>7729</v>
      </c>
      <c r="C6651">
        <v>2.25</v>
      </c>
      <c r="D6651">
        <v>6.1000000000000004E-3</v>
      </c>
      <c r="E6651">
        <v>4.2799999999999998E-2</v>
      </c>
      <c r="F6651">
        <v>0.18559999999999999</v>
      </c>
    </row>
    <row r="6652" spans="1:6">
      <c r="A6652" t="s">
        <v>1090</v>
      </c>
      <c r="B6652" t="s">
        <v>7730</v>
      </c>
      <c r="C6652">
        <v>2.25</v>
      </c>
      <c r="D6652">
        <v>6.1000000000000004E-3</v>
      </c>
      <c r="E6652">
        <v>4.2799999999999998E-2</v>
      </c>
      <c r="F6652">
        <v>0.18559999999999999</v>
      </c>
    </row>
    <row r="6653" spans="1:6">
      <c r="A6653" t="s">
        <v>1090</v>
      </c>
      <c r="B6653" t="s">
        <v>7731</v>
      </c>
      <c r="C6653">
        <v>2.25</v>
      </c>
      <c r="D6653">
        <v>6.1000000000000004E-3</v>
      </c>
      <c r="E6653">
        <v>4.2799999999999998E-2</v>
      </c>
      <c r="F6653">
        <v>0.18559999999999999</v>
      </c>
    </row>
    <row r="6654" spans="1:6">
      <c r="A6654" t="s">
        <v>1090</v>
      </c>
      <c r="B6654" t="s">
        <v>7732</v>
      </c>
      <c r="C6654">
        <v>2.25</v>
      </c>
      <c r="D6654">
        <v>6.1000000000000004E-3</v>
      </c>
      <c r="E6654">
        <v>4.2799999999999998E-2</v>
      </c>
      <c r="F6654">
        <v>0.18559999999999999</v>
      </c>
    </row>
    <row r="6655" spans="1:6">
      <c r="A6655" t="s">
        <v>1090</v>
      </c>
      <c r="B6655" t="s">
        <v>7733</v>
      </c>
      <c r="C6655">
        <v>2.25</v>
      </c>
      <c r="D6655">
        <v>6.1000000000000004E-3</v>
      </c>
      <c r="E6655">
        <v>4.2799999999999998E-2</v>
      </c>
      <c r="F6655">
        <v>0.18559999999999999</v>
      </c>
    </row>
    <row r="6656" spans="1:6">
      <c r="A6656" t="s">
        <v>1090</v>
      </c>
      <c r="B6656" t="s">
        <v>7734</v>
      </c>
      <c r="C6656">
        <v>2.25</v>
      </c>
      <c r="D6656">
        <v>6.1000000000000004E-3</v>
      </c>
      <c r="E6656">
        <v>4.2799999999999998E-2</v>
      </c>
      <c r="F6656">
        <v>0.18559999999999999</v>
      </c>
    </row>
    <row r="6657" spans="1:6">
      <c r="A6657" t="s">
        <v>1090</v>
      </c>
      <c r="B6657" t="s">
        <v>7735</v>
      </c>
      <c r="C6657">
        <v>2.25</v>
      </c>
      <c r="D6657">
        <v>6.1000000000000004E-3</v>
      </c>
      <c r="E6657">
        <v>4.2799999999999998E-2</v>
      </c>
      <c r="F6657">
        <v>0.18559999999999999</v>
      </c>
    </row>
    <row r="6658" spans="1:6">
      <c r="A6658" t="s">
        <v>1090</v>
      </c>
      <c r="B6658" t="s">
        <v>7736</v>
      </c>
      <c r="C6658">
        <v>2.25</v>
      </c>
      <c r="D6658">
        <v>6.1000000000000004E-3</v>
      </c>
      <c r="E6658">
        <v>4.2799999999999998E-2</v>
      </c>
      <c r="F6658">
        <v>0.18559999999999999</v>
      </c>
    </row>
    <row r="6659" spans="1:6">
      <c r="A6659" t="s">
        <v>1090</v>
      </c>
      <c r="B6659" t="s">
        <v>7737</v>
      </c>
      <c r="C6659">
        <v>2.25</v>
      </c>
      <c r="D6659">
        <v>6.1000000000000004E-3</v>
      </c>
      <c r="E6659">
        <v>4.2799999999999998E-2</v>
      </c>
      <c r="F6659">
        <v>0.18559999999999999</v>
      </c>
    </row>
    <row r="6660" spans="1:6">
      <c r="A6660" t="s">
        <v>1090</v>
      </c>
      <c r="B6660" t="s">
        <v>7738</v>
      </c>
      <c r="C6660">
        <v>2.25</v>
      </c>
      <c r="D6660">
        <v>6.1000000000000004E-3</v>
      </c>
      <c r="E6660">
        <v>4.2799999999999998E-2</v>
      </c>
      <c r="F6660">
        <v>0.18559999999999999</v>
      </c>
    </row>
    <row r="6661" spans="1:6">
      <c r="A6661" t="s">
        <v>1090</v>
      </c>
      <c r="B6661" t="s">
        <v>7739</v>
      </c>
      <c r="C6661">
        <v>2.25</v>
      </c>
      <c r="D6661">
        <v>6.1000000000000004E-3</v>
      </c>
      <c r="E6661">
        <v>4.2799999999999998E-2</v>
      </c>
      <c r="F6661">
        <v>0.18559999999999999</v>
      </c>
    </row>
    <row r="6662" spans="1:6">
      <c r="A6662" t="s">
        <v>1090</v>
      </c>
      <c r="B6662" t="s">
        <v>7740</v>
      </c>
      <c r="C6662">
        <v>2.25</v>
      </c>
      <c r="D6662">
        <v>6.1000000000000004E-3</v>
      </c>
      <c r="E6662">
        <v>4.2799999999999998E-2</v>
      </c>
      <c r="F6662">
        <v>0.18559999999999999</v>
      </c>
    </row>
    <row r="6663" spans="1:6">
      <c r="A6663" t="s">
        <v>1090</v>
      </c>
      <c r="B6663" t="s">
        <v>7741</v>
      </c>
      <c r="C6663">
        <v>2.25</v>
      </c>
      <c r="D6663">
        <v>6.1000000000000004E-3</v>
      </c>
      <c r="E6663">
        <v>4.2799999999999998E-2</v>
      </c>
      <c r="F6663">
        <v>0.18559999999999999</v>
      </c>
    </row>
    <row r="6664" spans="1:6">
      <c r="A6664" t="s">
        <v>1090</v>
      </c>
      <c r="B6664" t="s">
        <v>7742</v>
      </c>
      <c r="C6664">
        <v>2.25</v>
      </c>
      <c r="D6664">
        <v>6.1000000000000004E-3</v>
      </c>
      <c r="E6664">
        <v>4.2799999999999998E-2</v>
      </c>
      <c r="F6664">
        <v>0.18559999999999999</v>
      </c>
    </row>
    <row r="6665" spans="1:6">
      <c r="A6665" t="s">
        <v>1090</v>
      </c>
      <c r="B6665" t="s">
        <v>7743</v>
      </c>
      <c r="C6665">
        <v>2.25</v>
      </c>
      <c r="D6665">
        <v>6.1000000000000004E-3</v>
      </c>
      <c r="E6665">
        <v>4.2799999999999998E-2</v>
      </c>
      <c r="F6665">
        <v>0.18559999999999999</v>
      </c>
    </row>
    <row r="6666" spans="1:6">
      <c r="A6666" t="s">
        <v>1090</v>
      </c>
      <c r="B6666" t="s">
        <v>7744</v>
      </c>
      <c r="C6666">
        <v>2.25</v>
      </c>
      <c r="D6666">
        <v>6.1000000000000004E-3</v>
      </c>
      <c r="E6666">
        <v>4.2799999999999998E-2</v>
      </c>
      <c r="F6666">
        <v>0.18559999999999999</v>
      </c>
    </row>
    <row r="6667" spans="1:6">
      <c r="A6667" t="s">
        <v>1090</v>
      </c>
      <c r="B6667" t="s">
        <v>7745</v>
      </c>
      <c r="C6667">
        <v>2.25</v>
      </c>
      <c r="D6667">
        <v>6.1000000000000004E-3</v>
      </c>
      <c r="E6667">
        <v>4.2799999999999998E-2</v>
      </c>
      <c r="F6667">
        <v>0.18559999999999999</v>
      </c>
    </row>
    <row r="6668" spans="1:6">
      <c r="A6668" t="s">
        <v>1090</v>
      </c>
      <c r="B6668" t="s">
        <v>7746</v>
      </c>
      <c r="C6668">
        <v>2.25</v>
      </c>
      <c r="D6668">
        <v>6.1000000000000004E-3</v>
      </c>
      <c r="E6668">
        <v>4.2799999999999998E-2</v>
      </c>
      <c r="F6668">
        <v>0.18559999999999999</v>
      </c>
    </row>
    <row r="6669" spans="1:6">
      <c r="A6669" t="s">
        <v>1090</v>
      </c>
      <c r="B6669" t="s">
        <v>7747</v>
      </c>
      <c r="C6669">
        <v>2.25</v>
      </c>
      <c r="D6669">
        <v>6.1000000000000004E-3</v>
      </c>
      <c r="E6669">
        <v>4.2799999999999998E-2</v>
      </c>
      <c r="F6669">
        <v>0.18559999999999999</v>
      </c>
    </row>
    <row r="6670" spans="1:6">
      <c r="A6670" t="s">
        <v>1090</v>
      </c>
      <c r="B6670" t="s">
        <v>7748</v>
      </c>
      <c r="C6670">
        <v>2.25</v>
      </c>
      <c r="D6670">
        <v>6.1000000000000004E-3</v>
      </c>
      <c r="E6670">
        <v>4.2799999999999998E-2</v>
      </c>
      <c r="F6670">
        <v>0.18559999999999999</v>
      </c>
    </row>
    <row r="6671" spans="1:6">
      <c r="A6671" t="s">
        <v>1090</v>
      </c>
      <c r="B6671" t="s">
        <v>7749</v>
      </c>
      <c r="C6671">
        <v>2.25</v>
      </c>
      <c r="D6671">
        <v>6.1000000000000004E-3</v>
      </c>
      <c r="E6671">
        <v>4.2799999999999998E-2</v>
      </c>
      <c r="F6671">
        <v>0.18559999999999999</v>
      </c>
    </row>
    <row r="6672" spans="1:6">
      <c r="A6672" t="s">
        <v>1090</v>
      </c>
      <c r="B6672" t="s">
        <v>7750</v>
      </c>
      <c r="C6672">
        <v>2.25</v>
      </c>
      <c r="D6672">
        <v>6.1000000000000004E-3</v>
      </c>
      <c r="E6672">
        <v>4.2799999999999998E-2</v>
      </c>
      <c r="F6672">
        <v>0.18559999999999999</v>
      </c>
    </row>
    <row r="6673" spans="1:6">
      <c r="A6673" t="s">
        <v>1090</v>
      </c>
      <c r="B6673" t="s">
        <v>7751</v>
      </c>
      <c r="C6673">
        <v>2.25</v>
      </c>
      <c r="D6673">
        <v>6.1000000000000004E-3</v>
      </c>
      <c r="E6673">
        <v>4.2799999999999998E-2</v>
      </c>
      <c r="F6673">
        <v>0.18559999999999999</v>
      </c>
    </row>
    <row r="6674" spans="1:6">
      <c r="A6674" t="s">
        <v>1090</v>
      </c>
      <c r="B6674" t="s">
        <v>7752</v>
      </c>
      <c r="C6674">
        <v>2.25</v>
      </c>
      <c r="D6674">
        <v>6.1000000000000004E-3</v>
      </c>
      <c r="E6674">
        <v>4.2799999999999998E-2</v>
      </c>
      <c r="F6674">
        <v>0.18559999999999999</v>
      </c>
    </row>
    <row r="6675" spans="1:6">
      <c r="A6675" t="s">
        <v>1090</v>
      </c>
      <c r="B6675" t="s">
        <v>7753</v>
      </c>
      <c r="C6675">
        <v>2.25</v>
      </c>
      <c r="D6675">
        <v>6.1000000000000004E-3</v>
      </c>
      <c r="E6675">
        <v>4.2799999999999998E-2</v>
      </c>
      <c r="F6675">
        <v>0.18559999999999999</v>
      </c>
    </row>
    <row r="6676" spans="1:6">
      <c r="A6676" t="s">
        <v>1090</v>
      </c>
      <c r="B6676" t="s">
        <v>7754</v>
      </c>
      <c r="C6676">
        <v>2.25</v>
      </c>
      <c r="D6676">
        <v>6.1000000000000004E-3</v>
      </c>
      <c r="E6676">
        <v>4.2799999999999998E-2</v>
      </c>
      <c r="F6676">
        <v>0.18559999999999999</v>
      </c>
    </row>
    <row r="6677" spans="1:6">
      <c r="A6677" t="s">
        <v>1090</v>
      </c>
      <c r="B6677" t="s">
        <v>7755</v>
      </c>
      <c r="C6677">
        <v>2.25</v>
      </c>
      <c r="D6677">
        <v>6.1000000000000004E-3</v>
      </c>
      <c r="E6677">
        <v>4.2799999999999998E-2</v>
      </c>
      <c r="F6677">
        <v>0.18559999999999999</v>
      </c>
    </row>
    <row r="6678" spans="1:6">
      <c r="A6678" t="s">
        <v>1090</v>
      </c>
      <c r="B6678" t="s">
        <v>7756</v>
      </c>
      <c r="C6678">
        <v>2.25</v>
      </c>
      <c r="D6678">
        <v>6.1000000000000004E-3</v>
      </c>
      <c r="E6678">
        <v>4.2799999999999998E-2</v>
      </c>
      <c r="F6678">
        <v>0.18559999999999999</v>
      </c>
    </row>
    <row r="6679" spans="1:6">
      <c r="A6679" t="s">
        <v>1090</v>
      </c>
      <c r="B6679" t="s">
        <v>7757</v>
      </c>
      <c r="C6679">
        <v>2.25</v>
      </c>
      <c r="D6679">
        <v>6.1000000000000004E-3</v>
      </c>
      <c r="E6679">
        <v>4.2799999999999998E-2</v>
      </c>
      <c r="F6679">
        <v>0.18559999999999999</v>
      </c>
    </row>
    <row r="6680" spans="1:6">
      <c r="A6680" t="s">
        <v>1090</v>
      </c>
      <c r="B6680" t="s">
        <v>7758</v>
      </c>
      <c r="C6680">
        <v>2.25</v>
      </c>
      <c r="D6680">
        <v>6.1000000000000004E-3</v>
      </c>
      <c r="E6680">
        <v>4.2799999999999998E-2</v>
      </c>
      <c r="F6680">
        <v>0.18559999999999999</v>
      </c>
    </row>
    <row r="6681" spans="1:6">
      <c r="A6681" t="s">
        <v>1090</v>
      </c>
      <c r="B6681" t="s">
        <v>7759</v>
      </c>
      <c r="C6681">
        <v>2.25</v>
      </c>
      <c r="D6681">
        <v>6.1000000000000004E-3</v>
      </c>
      <c r="E6681">
        <v>4.2799999999999998E-2</v>
      </c>
      <c r="F6681">
        <v>0.18559999999999999</v>
      </c>
    </row>
    <row r="6682" spans="1:6">
      <c r="A6682" t="s">
        <v>1090</v>
      </c>
      <c r="B6682" t="s">
        <v>7760</v>
      </c>
      <c r="C6682">
        <v>2.25</v>
      </c>
      <c r="D6682">
        <v>6.1000000000000004E-3</v>
      </c>
      <c r="E6682">
        <v>4.2799999999999998E-2</v>
      </c>
      <c r="F6682">
        <v>0.18559999999999999</v>
      </c>
    </row>
    <row r="6683" spans="1:6">
      <c r="A6683" t="s">
        <v>1090</v>
      </c>
      <c r="B6683" t="s">
        <v>7761</v>
      </c>
      <c r="C6683">
        <v>2.25</v>
      </c>
      <c r="D6683">
        <v>6.1000000000000004E-3</v>
      </c>
      <c r="E6683">
        <v>4.2799999999999998E-2</v>
      </c>
      <c r="F6683">
        <v>0.18559999999999999</v>
      </c>
    </row>
    <row r="6684" spans="1:6">
      <c r="A6684" t="s">
        <v>1090</v>
      </c>
      <c r="B6684" t="s">
        <v>7762</v>
      </c>
      <c r="C6684">
        <v>2.25</v>
      </c>
      <c r="D6684">
        <v>6.1000000000000004E-3</v>
      </c>
      <c r="E6684">
        <v>4.2799999999999998E-2</v>
      </c>
      <c r="F6684">
        <v>0.18559999999999999</v>
      </c>
    </row>
    <row r="6685" spans="1:6">
      <c r="A6685" t="s">
        <v>1090</v>
      </c>
      <c r="B6685" t="s">
        <v>7763</v>
      </c>
      <c r="C6685">
        <v>2.25</v>
      </c>
      <c r="D6685">
        <v>6.1000000000000004E-3</v>
      </c>
      <c r="E6685">
        <v>4.2799999999999998E-2</v>
      </c>
      <c r="F6685">
        <v>0.18559999999999999</v>
      </c>
    </row>
    <row r="6686" spans="1:6">
      <c r="A6686" t="s">
        <v>1090</v>
      </c>
      <c r="B6686" t="s">
        <v>7764</v>
      </c>
      <c r="C6686">
        <v>2.25</v>
      </c>
      <c r="D6686">
        <v>6.1000000000000004E-3</v>
      </c>
      <c r="E6686">
        <v>4.2799999999999998E-2</v>
      </c>
      <c r="F6686">
        <v>0.18559999999999999</v>
      </c>
    </row>
    <row r="6687" spans="1:6">
      <c r="A6687" t="s">
        <v>1090</v>
      </c>
      <c r="B6687" t="s">
        <v>7765</v>
      </c>
      <c r="C6687">
        <v>2.25</v>
      </c>
      <c r="D6687">
        <v>6.1000000000000004E-3</v>
      </c>
      <c r="E6687">
        <v>4.2799999999999998E-2</v>
      </c>
      <c r="F6687">
        <v>0.18559999999999999</v>
      </c>
    </row>
    <row r="6688" spans="1:6">
      <c r="A6688" t="s">
        <v>1090</v>
      </c>
      <c r="B6688" t="s">
        <v>7766</v>
      </c>
      <c r="C6688">
        <v>2.25</v>
      </c>
      <c r="D6688">
        <v>6.1000000000000004E-3</v>
      </c>
      <c r="E6688">
        <v>4.2799999999999998E-2</v>
      </c>
      <c r="F6688">
        <v>0.18559999999999999</v>
      </c>
    </row>
    <row r="6689" spans="1:6">
      <c r="A6689" t="s">
        <v>1090</v>
      </c>
      <c r="B6689" t="s">
        <v>7767</v>
      </c>
      <c r="C6689">
        <v>2.25</v>
      </c>
      <c r="D6689">
        <v>6.1000000000000004E-3</v>
      </c>
      <c r="E6689">
        <v>4.2799999999999998E-2</v>
      </c>
      <c r="F6689">
        <v>0.18559999999999999</v>
      </c>
    </row>
    <row r="6690" spans="1:6">
      <c r="A6690" t="s">
        <v>1090</v>
      </c>
      <c r="B6690" t="s">
        <v>7768</v>
      </c>
      <c r="C6690">
        <v>2.25</v>
      </c>
      <c r="D6690">
        <v>6.1000000000000004E-3</v>
      </c>
      <c r="E6690">
        <v>4.2799999999999998E-2</v>
      </c>
      <c r="F6690">
        <v>0.18559999999999999</v>
      </c>
    </row>
    <row r="6691" spans="1:6">
      <c r="A6691" t="s">
        <v>1090</v>
      </c>
      <c r="B6691" t="s">
        <v>7769</v>
      </c>
      <c r="C6691">
        <v>2.25</v>
      </c>
      <c r="D6691">
        <v>6.1000000000000004E-3</v>
      </c>
      <c r="E6691">
        <v>4.2799999999999998E-2</v>
      </c>
      <c r="F6691">
        <v>0.18559999999999999</v>
      </c>
    </row>
    <row r="6692" spans="1:6">
      <c r="A6692" t="s">
        <v>1090</v>
      </c>
      <c r="B6692" t="s">
        <v>7770</v>
      </c>
      <c r="C6692">
        <v>2.25</v>
      </c>
      <c r="D6692">
        <v>6.1000000000000004E-3</v>
      </c>
      <c r="E6692">
        <v>4.2799999999999998E-2</v>
      </c>
      <c r="F6692">
        <v>0.18559999999999999</v>
      </c>
    </row>
    <row r="6693" spans="1:6">
      <c r="A6693" t="s">
        <v>1090</v>
      </c>
      <c r="B6693" t="s">
        <v>7771</v>
      </c>
      <c r="C6693">
        <v>2.25</v>
      </c>
      <c r="D6693">
        <v>6.1000000000000004E-3</v>
      </c>
      <c r="E6693">
        <v>4.2799999999999998E-2</v>
      </c>
      <c r="F6693">
        <v>0.18559999999999999</v>
      </c>
    </row>
    <row r="6694" spans="1:6">
      <c r="A6694" t="s">
        <v>1090</v>
      </c>
      <c r="B6694" t="s">
        <v>7772</v>
      </c>
      <c r="C6694">
        <v>2.25</v>
      </c>
      <c r="D6694">
        <v>6.1000000000000004E-3</v>
      </c>
      <c r="E6694">
        <v>4.2799999999999998E-2</v>
      </c>
      <c r="F6694">
        <v>0.18559999999999999</v>
      </c>
    </row>
    <row r="6695" spans="1:6">
      <c r="A6695" t="s">
        <v>1090</v>
      </c>
      <c r="B6695" t="s">
        <v>7773</v>
      </c>
      <c r="C6695">
        <v>2.25</v>
      </c>
      <c r="D6695">
        <v>6.1000000000000004E-3</v>
      </c>
      <c r="E6695">
        <v>4.2799999999999998E-2</v>
      </c>
      <c r="F6695">
        <v>0.18559999999999999</v>
      </c>
    </row>
    <row r="6696" spans="1:6">
      <c r="A6696" t="s">
        <v>1090</v>
      </c>
      <c r="B6696" t="s">
        <v>7774</v>
      </c>
      <c r="C6696">
        <v>2.25</v>
      </c>
      <c r="D6696">
        <v>6.1000000000000004E-3</v>
      </c>
      <c r="E6696">
        <v>4.2799999999999998E-2</v>
      </c>
      <c r="F6696">
        <v>0.18559999999999999</v>
      </c>
    </row>
    <row r="6697" spans="1:6">
      <c r="A6697" t="s">
        <v>1090</v>
      </c>
      <c r="B6697" t="s">
        <v>7775</v>
      </c>
      <c r="C6697">
        <v>2.25</v>
      </c>
      <c r="D6697">
        <v>6.1000000000000004E-3</v>
      </c>
      <c r="E6697">
        <v>4.2799999999999998E-2</v>
      </c>
      <c r="F6697">
        <v>0.18559999999999999</v>
      </c>
    </row>
    <row r="6698" spans="1:6">
      <c r="A6698" t="s">
        <v>1090</v>
      </c>
      <c r="B6698" t="s">
        <v>7776</v>
      </c>
      <c r="C6698">
        <v>2.25</v>
      </c>
      <c r="D6698">
        <v>6.1000000000000004E-3</v>
      </c>
      <c r="E6698">
        <v>4.2799999999999998E-2</v>
      </c>
      <c r="F6698">
        <v>0.18559999999999999</v>
      </c>
    </row>
    <row r="6699" spans="1:6">
      <c r="A6699" t="s">
        <v>1090</v>
      </c>
      <c r="B6699" t="s">
        <v>7777</v>
      </c>
      <c r="C6699">
        <v>2.25</v>
      </c>
      <c r="D6699">
        <v>6.1000000000000004E-3</v>
      </c>
      <c r="E6699">
        <v>4.2799999999999998E-2</v>
      </c>
      <c r="F6699">
        <v>0.18559999999999999</v>
      </c>
    </row>
    <row r="6700" spans="1:6">
      <c r="A6700" t="s">
        <v>1090</v>
      </c>
      <c r="B6700" t="s">
        <v>7778</v>
      </c>
      <c r="C6700">
        <v>2.25</v>
      </c>
      <c r="D6700">
        <v>6.1000000000000004E-3</v>
      </c>
      <c r="E6700">
        <v>4.2799999999999998E-2</v>
      </c>
      <c r="F6700">
        <v>0.18559999999999999</v>
      </c>
    </row>
    <row r="6701" spans="1:6">
      <c r="A6701" t="s">
        <v>1090</v>
      </c>
      <c r="B6701" t="s">
        <v>7779</v>
      </c>
      <c r="C6701">
        <v>2.25</v>
      </c>
      <c r="D6701">
        <v>6.1000000000000004E-3</v>
      </c>
      <c r="E6701">
        <v>4.2799999999999998E-2</v>
      </c>
      <c r="F6701">
        <v>0.18559999999999999</v>
      </c>
    </row>
    <row r="6702" spans="1:6">
      <c r="A6702" t="s">
        <v>1090</v>
      </c>
      <c r="B6702" t="s">
        <v>7780</v>
      </c>
      <c r="C6702">
        <v>2.25</v>
      </c>
      <c r="D6702">
        <v>6.1000000000000004E-3</v>
      </c>
      <c r="E6702">
        <v>4.2799999999999998E-2</v>
      </c>
      <c r="F6702">
        <v>0.18559999999999999</v>
      </c>
    </row>
    <row r="6703" spans="1:6">
      <c r="A6703" t="s">
        <v>1090</v>
      </c>
      <c r="B6703" t="s">
        <v>7781</v>
      </c>
      <c r="C6703">
        <v>2.25</v>
      </c>
      <c r="D6703">
        <v>6.1000000000000004E-3</v>
      </c>
      <c r="E6703">
        <v>4.2799999999999998E-2</v>
      </c>
      <c r="F6703">
        <v>0.18559999999999999</v>
      </c>
    </row>
    <row r="6704" spans="1:6">
      <c r="A6704" t="s">
        <v>1090</v>
      </c>
      <c r="B6704" t="s">
        <v>7782</v>
      </c>
      <c r="C6704">
        <v>2.25</v>
      </c>
      <c r="D6704">
        <v>6.1000000000000004E-3</v>
      </c>
      <c r="E6704">
        <v>4.2799999999999998E-2</v>
      </c>
      <c r="F6704">
        <v>0.18559999999999999</v>
      </c>
    </row>
    <row r="6705" spans="1:6">
      <c r="A6705" t="s">
        <v>1090</v>
      </c>
      <c r="B6705" t="s">
        <v>7783</v>
      </c>
      <c r="C6705">
        <v>2.25</v>
      </c>
      <c r="D6705">
        <v>6.1000000000000004E-3</v>
      </c>
      <c r="E6705">
        <v>4.2799999999999998E-2</v>
      </c>
      <c r="F6705">
        <v>0.18559999999999999</v>
      </c>
    </row>
    <row r="6706" spans="1:6">
      <c r="A6706" t="s">
        <v>1090</v>
      </c>
      <c r="B6706" t="s">
        <v>7784</v>
      </c>
      <c r="C6706">
        <v>2.25</v>
      </c>
      <c r="D6706">
        <v>6.1000000000000004E-3</v>
      </c>
      <c r="E6706">
        <v>4.2799999999999998E-2</v>
      </c>
      <c r="F6706">
        <v>0.18559999999999999</v>
      </c>
    </row>
    <row r="6707" spans="1:6">
      <c r="A6707" t="s">
        <v>1090</v>
      </c>
      <c r="B6707" t="s">
        <v>7785</v>
      </c>
      <c r="C6707">
        <v>2.25</v>
      </c>
      <c r="D6707">
        <v>6.1000000000000004E-3</v>
      </c>
      <c r="E6707">
        <v>4.2799999999999998E-2</v>
      </c>
      <c r="F6707">
        <v>0.18559999999999999</v>
      </c>
    </row>
    <row r="6708" spans="1:6">
      <c r="A6708" t="s">
        <v>1090</v>
      </c>
      <c r="B6708" t="s">
        <v>7786</v>
      </c>
      <c r="C6708">
        <v>2.25</v>
      </c>
      <c r="D6708">
        <v>6.1000000000000004E-3</v>
      </c>
      <c r="E6708">
        <v>4.2799999999999998E-2</v>
      </c>
      <c r="F6708">
        <v>0.18559999999999999</v>
      </c>
    </row>
    <row r="6709" spans="1:6">
      <c r="A6709" t="s">
        <v>1090</v>
      </c>
      <c r="B6709" t="s">
        <v>7787</v>
      </c>
      <c r="C6709">
        <v>2.25</v>
      </c>
      <c r="D6709">
        <v>6.1000000000000004E-3</v>
      </c>
      <c r="E6709">
        <v>4.2799999999999998E-2</v>
      </c>
      <c r="F6709">
        <v>0.18559999999999999</v>
      </c>
    </row>
    <row r="6710" spans="1:6">
      <c r="A6710" t="s">
        <v>1090</v>
      </c>
      <c r="B6710" t="s">
        <v>7788</v>
      </c>
      <c r="C6710">
        <v>2.25</v>
      </c>
      <c r="D6710">
        <v>6.1000000000000004E-3</v>
      </c>
      <c r="E6710">
        <v>4.2799999999999998E-2</v>
      </c>
      <c r="F6710">
        <v>0.18559999999999999</v>
      </c>
    </row>
    <row r="6711" spans="1:6">
      <c r="A6711" t="s">
        <v>1090</v>
      </c>
      <c r="B6711" t="s">
        <v>7789</v>
      </c>
      <c r="C6711">
        <v>2.25</v>
      </c>
      <c r="D6711">
        <v>6.1000000000000004E-3</v>
      </c>
      <c r="E6711">
        <v>4.2799999999999998E-2</v>
      </c>
      <c r="F6711">
        <v>0.18559999999999999</v>
      </c>
    </row>
    <row r="6712" spans="1:6">
      <c r="A6712" t="s">
        <v>1090</v>
      </c>
      <c r="B6712" t="s">
        <v>7790</v>
      </c>
      <c r="C6712">
        <v>2.25</v>
      </c>
      <c r="D6712">
        <v>6.1000000000000004E-3</v>
      </c>
      <c r="E6712">
        <v>4.2799999999999998E-2</v>
      </c>
      <c r="F6712">
        <v>0.18559999999999999</v>
      </c>
    </row>
    <row r="6713" spans="1:6">
      <c r="A6713" t="s">
        <v>1090</v>
      </c>
      <c r="B6713" t="s">
        <v>7791</v>
      </c>
      <c r="C6713">
        <v>2.25</v>
      </c>
      <c r="D6713">
        <v>6.1000000000000004E-3</v>
      </c>
      <c r="E6713">
        <v>4.2799999999999998E-2</v>
      </c>
      <c r="F6713">
        <v>0.18559999999999999</v>
      </c>
    </row>
    <row r="6714" spans="1:6">
      <c r="A6714" t="s">
        <v>1090</v>
      </c>
      <c r="B6714" t="s">
        <v>7792</v>
      </c>
      <c r="C6714">
        <v>2.25</v>
      </c>
      <c r="D6714">
        <v>6.1000000000000004E-3</v>
      </c>
      <c r="E6714">
        <v>4.2799999999999998E-2</v>
      </c>
      <c r="F6714">
        <v>0.18559999999999999</v>
      </c>
    </row>
    <row r="6715" spans="1:6">
      <c r="A6715" t="s">
        <v>1090</v>
      </c>
      <c r="B6715" t="s">
        <v>7793</v>
      </c>
      <c r="C6715">
        <v>2.25</v>
      </c>
      <c r="D6715">
        <v>6.1000000000000004E-3</v>
      </c>
      <c r="E6715">
        <v>4.2799999999999998E-2</v>
      </c>
      <c r="F6715">
        <v>0.18559999999999999</v>
      </c>
    </row>
    <row r="6716" spans="1:6">
      <c r="A6716" t="s">
        <v>1090</v>
      </c>
      <c r="B6716" t="s">
        <v>7794</v>
      </c>
      <c r="C6716">
        <v>2.25</v>
      </c>
      <c r="D6716">
        <v>6.1000000000000004E-3</v>
      </c>
      <c r="E6716">
        <v>4.2799999999999998E-2</v>
      </c>
      <c r="F6716">
        <v>0.18559999999999999</v>
      </c>
    </row>
    <row r="6717" spans="1:6">
      <c r="A6717" t="s">
        <v>1090</v>
      </c>
      <c r="B6717" t="s">
        <v>7795</v>
      </c>
      <c r="C6717">
        <v>2.25</v>
      </c>
      <c r="D6717">
        <v>6.1000000000000004E-3</v>
      </c>
      <c r="E6717">
        <v>4.2799999999999998E-2</v>
      </c>
      <c r="F6717">
        <v>0.18559999999999999</v>
      </c>
    </row>
    <row r="6718" spans="1:6">
      <c r="A6718" t="s">
        <v>1090</v>
      </c>
      <c r="B6718" t="s">
        <v>7796</v>
      </c>
      <c r="C6718">
        <v>2.25</v>
      </c>
      <c r="D6718">
        <v>6.1000000000000004E-3</v>
      </c>
      <c r="E6718">
        <v>4.2799999999999998E-2</v>
      </c>
      <c r="F6718">
        <v>0.18559999999999999</v>
      </c>
    </row>
    <row r="6719" spans="1:6">
      <c r="A6719" t="s">
        <v>1090</v>
      </c>
      <c r="B6719" t="s">
        <v>7797</v>
      </c>
      <c r="C6719">
        <v>2.25</v>
      </c>
      <c r="D6719">
        <v>6.1000000000000004E-3</v>
      </c>
      <c r="E6719">
        <v>4.2799999999999998E-2</v>
      </c>
      <c r="F6719">
        <v>0.18559999999999999</v>
      </c>
    </row>
    <row r="6720" spans="1:6">
      <c r="A6720" t="s">
        <v>1090</v>
      </c>
      <c r="B6720" t="s">
        <v>7798</v>
      </c>
      <c r="C6720">
        <v>2.25</v>
      </c>
      <c r="D6720">
        <v>6.1000000000000004E-3</v>
      </c>
      <c r="E6720">
        <v>4.2799999999999998E-2</v>
      </c>
      <c r="F6720">
        <v>0.18559999999999999</v>
      </c>
    </row>
    <row r="6721" spans="1:6">
      <c r="A6721" t="s">
        <v>1090</v>
      </c>
      <c r="B6721" t="s">
        <v>7799</v>
      </c>
      <c r="C6721">
        <v>2.25</v>
      </c>
      <c r="D6721">
        <v>6.1000000000000004E-3</v>
      </c>
      <c r="E6721">
        <v>4.2799999999999998E-2</v>
      </c>
      <c r="F6721">
        <v>0.18559999999999999</v>
      </c>
    </row>
    <row r="6722" spans="1:6">
      <c r="A6722" t="s">
        <v>1090</v>
      </c>
      <c r="B6722" t="s">
        <v>7800</v>
      </c>
      <c r="C6722">
        <v>2.25</v>
      </c>
      <c r="D6722">
        <v>6.1000000000000004E-3</v>
      </c>
      <c r="E6722">
        <v>4.2799999999999998E-2</v>
      </c>
      <c r="F6722">
        <v>0.18559999999999999</v>
      </c>
    </row>
    <row r="6723" spans="1:6">
      <c r="A6723" t="s">
        <v>1090</v>
      </c>
      <c r="B6723" t="s">
        <v>7801</v>
      </c>
      <c r="C6723">
        <v>2.25</v>
      </c>
      <c r="D6723">
        <v>6.1000000000000004E-3</v>
      </c>
      <c r="E6723">
        <v>4.2799999999999998E-2</v>
      </c>
      <c r="F6723">
        <v>0.18559999999999999</v>
      </c>
    </row>
    <row r="6724" spans="1:6">
      <c r="A6724" t="s">
        <v>1090</v>
      </c>
      <c r="B6724" t="s">
        <v>7802</v>
      </c>
      <c r="C6724">
        <v>2.25</v>
      </c>
      <c r="D6724">
        <v>6.1000000000000004E-3</v>
      </c>
      <c r="E6724">
        <v>4.2799999999999998E-2</v>
      </c>
      <c r="F6724">
        <v>0.18559999999999999</v>
      </c>
    </row>
    <row r="6725" spans="1:6">
      <c r="A6725" t="s">
        <v>1090</v>
      </c>
      <c r="B6725" t="s">
        <v>7803</v>
      </c>
      <c r="C6725">
        <v>2.25</v>
      </c>
      <c r="D6725">
        <v>6.1000000000000004E-3</v>
      </c>
      <c r="E6725">
        <v>4.2799999999999998E-2</v>
      </c>
      <c r="F6725">
        <v>0.18559999999999999</v>
      </c>
    </row>
    <row r="6726" spans="1:6">
      <c r="A6726" t="s">
        <v>1090</v>
      </c>
      <c r="B6726" t="s">
        <v>7804</v>
      </c>
      <c r="C6726">
        <v>2.25</v>
      </c>
      <c r="D6726">
        <v>6.1000000000000004E-3</v>
      </c>
      <c r="E6726">
        <v>4.2799999999999998E-2</v>
      </c>
      <c r="F6726">
        <v>0.18559999999999999</v>
      </c>
    </row>
    <row r="6727" spans="1:6">
      <c r="A6727" t="s">
        <v>1090</v>
      </c>
      <c r="B6727" t="s">
        <v>7805</v>
      </c>
      <c r="C6727">
        <v>2.25</v>
      </c>
      <c r="D6727">
        <v>6.1000000000000004E-3</v>
      </c>
      <c r="E6727">
        <v>4.2799999999999998E-2</v>
      </c>
      <c r="F6727">
        <v>0.18559999999999999</v>
      </c>
    </row>
    <row r="6728" spans="1:6">
      <c r="A6728" t="s">
        <v>1090</v>
      </c>
      <c r="B6728" t="s">
        <v>7806</v>
      </c>
      <c r="C6728">
        <v>2.25</v>
      </c>
      <c r="D6728">
        <v>6.1000000000000004E-3</v>
      </c>
      <c r="E6728">
        <v>4.2799999999999998E-2</v>
      </c>
      <c r="F6728">
        <v>0.18559999999999999</v>
      </c>
    </row>
    <row r="6729" spans="1:6">
      <c r="A6729" t="s">
        <v>1090</v>
      </c>
      <c r="B6729" t="s">
        <v>7807</v>
      </c>
      <c r="C6729">
        <v>2.25</v>
      </c>
      <c r="D6729">
        <v>6.1000000000000004E-3</v>
      </c>
      <c r="E6729">
        <v>4.2799999999999998E-2</v>
      </c>
      <c r="F6729">
        <v>0.18559999999999999</v>
      </c>
    </row>
    <row r="6730" spans="1:6">
      <c r="A6730" t="s">
        <v>1090</v>
      </c>
      <c r="B6730" t="s">
        <v>7808</v>
      </c>
      <c r="C6730">
        <v>2.25</v>
      </c>
      <c r="D6730">
        <v>6.1000000000000004E-3</v>
      </c>
      <c r="E6730">
        <v>4.2799999999999998E-2</v>
      </c>
      <c r="F6730">
        <v>0.18559999999999999</v>
      </c>
    </row>
    <row r="6731" spans="1:6">
      <c r="A6731" t="s">
        <v>1090</v>
      </c>
      <c r="B6731" t="s">
        <v>7809</v>
      </c>
      <c r="C6731">
        <v>2.25</v>
      </c>
      <c r="D6731">
        <v>6.1000000000000004E-3</v>
      </c>
      <c r="E6731">
        <v>4.2799999999999998E-2</v>
      </c>
      <c r="F6731">
        <v>0.18559999999999999</v>
      </c>
    </row>
    <row r="6732" spans="1:6">
      <c r="A6732" t="s">
        <v>1090</v>
      </c>
      <c r="B6732" t="s">
        <v>7810</v>
      </c>
      <c r="C6732">
        <v>2.25</v>
      </c>
      <c r="D6732">
        <v>6.1000000000000004E-3</v>
      </c>
      <c r="E6732">
        <v>4.2799999999999998E-2</v>
      </c>
      <c r="F6732">
        <v>0.18559999999999999</v>
      </c>
    </row>
    <row r="6733" spans="1:6">
      <c r="A6733" t="s">
        <v>1090</v>
      </c>
      <c r="B6733" t="s">
        <v>7811</v>
      </c>
      <c r="C6733">
        <v>2.25</v>
      </c>
      <c r="D6733">
        <v>6.1000000000000004E-3</v>
      </c>
      <c r="E6733">
        <v>4.2799999999999998E-2</v>
      </c>
      <c r="F6733">
        <v>0.18559999999999999</v>
      </c>
    </row>
    <row r="6734" spans="1:6">
      <c r="A6734" t="s">
        <v>1090</v>
      </c>
      <c r="B6734" t="s">
        <v>7812</v>
      </c>
      <c r="C6734">
        <v>2.25</v>
      </c>
      <c r="D6734">
        <v>6.1000000000000004E-3</v>
      </c>
      <c r="E6734">
        <v>4.2799999999999998E-2</v>
      </c>
      <c r="F6734">
        <v>0.18559999999999999</v>
      </c>
    </row>
    <row r="6735" spans="1:6">
      <c r="A6735" t="s">
        <v>1090</v>
      </c>
      <c r="B6735" t="s">
        <v>7813</v>
      </c>
      <c r="C6735">
        <v>2.25</v>
      </c>
      <c r="D6735">
        <v>6.1000000000000004E-3</v>
      </c>
      <c r="E6735">
        <v>4.2799999999999998E-2</v>
      </c>
      <c r="F6735">
        <v>0.18559999999999999</v>
      </c>
    </row>
    <row r="6736" spans="1:6">
      <c r="A6736" t="s">
        <v>1090</v>
      </c>
      <c r="B6736" t="s">
        <v>7814</v>
      </c>
      <c r="C6736">
        <v>2.25</v>
      </c>
      <c r="D6736">
        <v>6.1000000000000004E-3</v>
      </c>
      <c r="E6736">
        <v>4.2799999999999998E-2</v>
      </c>
      <c r="F6736">
        <v>0.18559999999999999</v>
      </c>
    </row>
    <row r="6737" spans="1:6">
      <c r="A6737" t="s">
        <v>1090</v>
      </c>
      <c r="B6737" t="s">
        <v>7815</v>
      </c>
      <c r="C6737">
        <v>2.25</v>
      </c>
      <c r="D6737">
        <v>6.1000000000000004E-3</v>
      </c>
      <c r="E6737">
        <v>4.2799999999999998E-2</v>
      </c>
      <c r="F6737">
        <v>0.18559999999999999</v>
      </c>
    </row>
    <row r="6738" spans="1:6">
      <c r="A6738" t="s">
        <v>1090</v>
      </c>
      <c r="B6738" t="s">
        <v>7816</v>
      </c>
      <c r="C6738">
        <v>2.25</v>
      </c>
      <c r="D6738">
        <v>6.1000000000000004E-3</v>
      </c>
      <c r="E6738">
        <v>4.2799999999999998E-2</v>
      </c>
      <c r="F6738">
        <v>0.18559999999999999</v>
      </c>
    </row>
    <row r="6739" spans="1:6">
      <c r="A6739" t="s">
        <v>1090</v>
      </c>
      <c r="B6739" t="s">
        <v>7817</v>
      </c>
      <c r="C6739">
        <v>2.25</v>
      </c>
      <c r="D6739">
        <v>6.1000000000000004E-3</v>
      </c>
      <c r="E6739">
        <v>4.2799999999999998E-2</v>
      </c>
      <c r="F6739">
        <v>0.18559999999999999</v>
      </c>
    </row>
    <row r="6740" spans="1:6">
      <c r="A6740" t="s">
        <v>1090</v>
      </c>
      <c r="B6740" t="s">
        <v>7818</v>
      </c>
      <c r="C6740">
        <v>2.25</v>
      </c>
      <c r="D6740">
        <v>6.1000000000000004E-3</v>
      </c>
      <c r="E6740">
        <v>4.2799999999999998E-2</v>
      </c>
      <c r="F6740">
        <v>0.18559999999999999</v>
      </c>
    </row>
    <row r="6741" spans="1:6">
      <c r="A6741" t="s">
        <v>1090</v>
      </c>
      <c r="B6741" t="s">
        <v>7819</v>
      </c>
      <c r="C6741">
        <v>2.25</v>
      </c>
      <c r="D6741">
        <v>6.1000000000000004E-3</v>
      </c>
      <c r="E6741">
        <v>4.2799999999999998E-2</v>
      </c>
      <c r="F6741">
        <v>0.18559999999999999</v>
      </c>
    </row>
    <row r="6742" spans="1:6">
      <c r="A6742" t="s">
        <v>1090</v>
      </c>
      <c r="B6742" t="s">
        <v>7820</v>
      </c>
      <c r="C6742">
        <v>2.25</v>
      </c>
      <c r="D6742">
        <v>6.1000000000000004E-3</v>
      </c>
      <c r="E6742">
        <v>4.2799999999999998E-2</v>
      </c>
      <c r="F6742">
        <v>0.18559999999999999</v>
      </c>
    </row>
    <row r="6743" spans="1:6">
      <c r="A6743" t="s">
        <v>1090</v>
      </c>
      <c r="B6743" t="s">
        <v>7821</v>
      </c>
      <c r="C6743">
        <v>2.25</v>
      </c>
      <c r="D6743">
        <v>6.1000000000000004E-3</v>
      </c>
      <c r="E6743">
        <v>4.2799999999999998E-2</v>
      </c>
      <c r="F6743">
        <v>0.18559999999999999</v>
      </c>
    </row>
    <row r="6744" spans="1:6">
      <c r="A6744" t="s">
        <v>1090</v>
      </c>
      <c r="B6744" t="s">
        <v>7822</v>
      </c>
      <c r="C6744">
        <v>2.25</v>
      </c>
      <c r="D6744">
        <v>6.1000000000000004E-3</v>
      </c>
      <c r="E6744">
        <v>4.2799999999999998E-2</v>
      </c>
      <c r="F6744">
        <v>0.18559999999999999</v>
      </c>
    </row>
    <row r="6745" spans="1:6">
      <c r="A6745" t="s">
        <v>1090</v>
      </c>
      <c r="B6745" t="s">
        <v>7823</v>
      </c>
      <c r="C6745">
        <v>2.25</v>
      </c>
      <c r="D6745">
        <v>6.1000000000000004E-3</v>
      </c>
      <c r="E6745">
        <v>4.2799999999999998E-2</v>
      </c>
      <c r="F6745">
        <v>0.18559999999999999</v>
      </c>
    </row>
    <row r="6746" spans="1:6">
      <c r="A6746" t="s">
        <v>1090</v>
      </c>
      <c r="B6746" t="s">
        <v>7824</v>
      </c>
      <c r="C6746">
        <v>2.25</v>
      </c>
      <c r="D6746">
        <v>6.1000000000000004E-3</v>
      </c>
      <c r="E6746">
        <v>4.2799999999999998E-2</v>
      </c>
      <c r="F6746">
        <v>0.18559999999999999</v>
      </c>
    </row>
    <row r="6747" spans="1:6">
      <c r="A6747" t="s">
        <v>1090</v>
      </c>
      <c r="B6747" t="s">
        <v>7825</v>
      </c>
      <c r="C6747">
        <v>2.25</v>
      </c>
      <c r="D6747">
        <v>6.1000000000000004E-3</v>
      </c>
      <c r="E6747">
        <v>4.2799999999999998E-2</v>
      </c>
      <c r="F6747">
        <v>0.18559999999999999</v>
      </c>
    </row>
    <row r="6748" spans="1:6">
      <c r="A6748" t="s">
        <v>1090</v>
      </c>
      <c r="B6748" t="s">
        <v>7826</v>
      </c>
      <c r="C6748">
        <v>2.25</v>
      </c>
      <c r="D6748">
        <v>6.1000000000000004E-3</v>
      </c>
      <c r="E6748">
        <v>4.2799999999999998E-2</v>
      </c>
      <c r="F6748">
        <v>0.18559999999999999</v>
      </c>
    </row>
    <row r="6749" spans="1:6">
      <c r="A6749" t="s">
        <v>1090</v>
      </c>
      <c r="B6749" t="s">
        <v>7827</v>
      </c>
      <c r="C6749">
        <v>2.25</v>
      </c>
      <c r="D6749">
        <v>6.1000000000000004E-3</v>
      </c>
      <c r="E6749">
        <v>4.2799999999999998E-2</v>
      </c>
      <c r="F6749">
        <v>0.18559999999999999</v>
      </c>
    </row>
    <row r="6750" spans="1:6">
      <c r="A6750" t="s">
        <v>1090</v>
      </c>
      <c r="B6750" t="s">
        <v>7828</v>
      </c>
      <c r="C6750">
        <v>2.25</v>
      </c>
      <c r="D6750">
        <v>6.1000000000000004E-3</v>
      </c>
      <c r="E6750">
        <v>4.2799999999999998E-2</v>
      </c>
      <c r="F6750">
        <v>0.18559999999999999</v>
      </c>
    </row>
    <row r="6751" spans="1:6">
      <c r="A6751" t="s">
        <v>1090</v>
      </c>
      <c r="B6751" t="s">
        <v>7829</v>
      </c>
      <c r="C6751">
        <v>2.25</v>
      </c>
      <c r="D6751">
        <v>6.1000000000000004E-3</v>
      </c>
      <c r="E6751">
        <v>4.2799999999999998E-2</v>
      </c>
      <c r="F6751">
        <v>0.18559999999999999</v>
      </c>
    </row>
    <row r="6752" spans="1:6">
      <c r="A6752" t="s">
        <v>1090</v>
      </c>
      <c r="B6752" t="s">
        <v>7830</v>
      </c>
      <c r="C6752">
        <v>2.25</v>
      </c>
      <c r="D6752">
        <v>6.1000000000000004E-3</v>
      </c>
      <c r="E6752">
        <v>4.2799999999999998E-2</v>
      </c>
      <c r="F6752">
        <v>0.18559999999999999</v>
      </c>
    </row>
    <row r="6753" spans="1:6">
      <c r="A6753" t="s">
        <v>1090</v>
      </c>
      <c r="B6753" t="s">
        <v>7831</v>
      </c>
      <c r="C6753">
        <v>2.25</v>
      </c>
      <c r="D6753">
        <v>6.1000000000000004E-3</v>
      </c>
      <c r="E6753">
        <v>4.2799999999999998E-2</v>
      </c>
      <c r="F6753">
        <v>0.18559999999999999</v>
      </c>
    </row>
    <row r="6754" spans="1:6">
      <c r="A6754" t="s">
        <v>1090</v>
      </c>
      <c r="B6754" t="s">
        <v>7832</v>
      </c>
      <c r="C6754">
        <v>2.25</v>
      </c>
      <c r="D6754">
        <v>6.1000000000000004E-3</v>
      </c>
      <c r="E6754">
        <v>4.2799999999999998E-2</v>
      </c>
      <c r="F6754">
        <v>0.18559999999999999</v>
      </c>
    </row>
    <row r="6755" spans="1:6">
      <c r="A6755" t="s">
        <v>1090</v>
      </c>
      <c r="B6755" t="s">
        <v>7833</v>
      </c>
      <c r="C6755">
        <v>2.25</v>
      </c>
      <c r="D6755">
        <v>6.1000000000000004E-3</v>
      </c>
      <c r="E6755">
        <v>4.2799999999999998E-2</v>
      </c>
      <c r="F6755">
        <v>0.18559999999999999</v>
      </c>
    </row>
    <row r="6756" spans="1:6">
      <c r="A6756" t="s">
        <v>1090</v>
      </c>
      <c r="B6756" t="s">
        <v>7834</v>
      </c>
      <c r="C6756">
        <v>2.25</v>
      </c>
      <c r="D6756">
        <v>6.1000000000000004E-3</v>
      </c>
      <c r="E6756">
        <v>4.2799999999999998E-2</v>
      </c>
      <c r="F6756">
        <v>0.18559999999999999</v>
      </c>
    </row>
    <row r="6757" spans="1:6">
      <c r="A6757" t="s">
        <v>1090</v>
      </c>
      <c r="B6757" t="s">
        <v>7835</v>
      </c>
      <c r="C6757">
        <v>2.25</v>
      </c>
      <c r="D6757">
        <v>6.1000000000000004E-3</v>
      </c>
      <c r="E6757">
        <v>4.2799999999999998E-2</v>
      </c>
      <c r="F6757">
        <v>0.18559999999999999</v>
      </c>
    </row>
    <row r="6758" spans="1:6">
      <c r="A6758" t="s">
        <v>1090</v>
      </c>
      <c r="B6758" t="s">
        <v>7836</v>
      </c>
      <c r="C6758">
        <v>2.25</v>
      </c>
      <c r="D6758">
        <v>6.1000000000000004E-3</v>
      </c>
      <c r="E6758">
        <v>4.2799999999999998E-2</v>
      </c>
      <c r="F6758">
        <v>0.18559999999999999</v>
      </c>
    </row>
    <row r="6759" spans="1:6">
      <c r="A6759" t="s">
        <v>1090</v>
      </c>
      <c r="B6759" t="s">
        <v>7837</v>
      </c>
      <c r="C6759">
        <v>2.25</v>
      </c>
      <c r="D6759">
        <v>6.1000000000000004E-3</v>
      </c>
      <c r="E6759">
        <v>4.2799999999999998E-2</v>
      </c>
      <c r="F6759">
        <v>0.18559999999999999</v>
      </c>
    </row>
    <row r="6760" spans="1:6">
      <c r="A6760" t="s">
        <v>1090</v>
      </c>
      <c r="B6760" t="s">
        <v>7838</v>
      </c>
      <c r="C6760">
        <v>2.25</v>
      </c>
      <c r="D6760">
        <v>6.1000000000000004E-3</v>
      </c>
      <c r="E6760">
        <v>4.2799999999999998E-2</v>
      </c>
      <c r="F6760">
        <v>0.18559999999999999</v>
      </c>
    </row>
    <row r="6761" spans="1:6">
      <c r="A6761" t="s">
        <v>1090</v>
      </c>
      <c r="B6761" t="s">
        <v>7839</v>
      </c>
      <c r="C6761">
        <v>2.25</v>
      </c>
      <c r="D6761">
        <v>6.1000000000000004E-3</v>
      </c>
      <c r="E6761">
        <v>4.2799999999999998E-2</v>
      </c>
      <c r="F6761">
        <v>0.18559999999999999</v>
      </c>
    </row>
    <row r="6762" spans="1:6">
      <c r="A6762" t="s">
        <v>1090</v>
      </c>
      <c r="B6762" t="s">
        <v>7840</v>
      </c>
      <c r="C6762">
        <v>2.25</v>
      </c>
      <c r="D6762">
        <v>6.1000000000000004E-3</v>
      </c>
      <c r="E6762">
        <v>4.2799999999999998E-2</v>
      </c>
      <c r="F6762">
        <v>0.18559999999999999</v>
      </c>
    </row>
    <row r="6763" spans="1:6">
      <c r="A6763" t="s">
        <v>1090</v>
      </c>
      <c r="B6763" t="s">
        <v>7841</v>
      </c>
      <c r="C6763">
        <v>2.25</v>
      </c>
      <c r="D6763">
        <v>6.1000000000000004E-3</v>
      </c>
      <c r="E6763">
        <v>4.2799999999999998E-2</v>
      </c>
      <c r="F6763">
        <v>0.18559999999999999</v>
      </c>
    </row>
    <row r="6764" spans="1:6">
      <c r="A6764" t="s">
        <v>1090</v>
      </c>
      <c r="B6764" t="s">
        <v>7842</v>
      </c>
      <c r="C6764">
        <v>2.25</v>
      </c>
      <c r="D6764">
        <v>6.1000000000000004E-3</v>
      </c>
      <c r="E6764">
        <v>4.2799999999999998E-2</v>
      </c>
      <c r="F6764">
        <v>0.18559999999999999</v>
      </c>
    </row>
    <row r="6765" spans="1:6">
      <c r="A6765" t="s">
        <v>1090</v>
      </c>
      <c r="B6765" t="s">
        <v>7843</v>
      </c>
      <c r="C6765">
        <v>2.25</v>
      </c>
      <c r="D6765">
        <v>6.1000000000000004E-3</v>
      </c>
      <c r="E6765">
        <v>4.2799999999999998E-2</v>
      </c>
      <c r="F6765">
        <v>0.18559999999999999</v>
      </c>
    </row>
    <row r="6766" spans="1:6">
      <c r="A6766" t="s">
        <v>1090</v>
      </c>
      <c r="B6766" t="s">
        <v>7844</v>
      </c>
      <c r="C6766">
        <v>2.25</v>
      </c>
      <c r="D6766">
        <v>6.1000000000000004E-3</v>
      </c>
      <c r="E6766">
        <v>4.2799999999999998E-2</v>
      </c>
      <c r="F6766">
        <v>0.18559999999999999</v>
      </c>
    </row>
    <row r="6767" spans="1:6">
      <c r="A6767" t="s">
        <v>1090</v>
      </c>
      <c r="B6767" t="s">
        <v>7845</v>
      </c>
      <c r="C6767">
        <v>2.25</v>
      </c>
      <c r="D6767">
        <v>6.1000000000000004E-3</v>
      </c>
      <c r="E6767">
        <v>4.2799999999999998E-2</v>
      </c>
      <c r="F6767">
        <v>0.18559999999999999</v>
      </c>
    </row>
    <row r="6768" spans="1:6">
      <c r="A6768" t="s">
        <v>1090</v>
      </c>
      <c r="B6768" t="s">
        <v>7846</v>
      </c>
      <c r="C6768">
        <v>2.25</v>
      </c>
      <c r="D6768">
        <v>6.1000000000000004E-3</v>
      </c>
      <c r="E6768">
        <v>4.2799999999999998E-2</v>
      </c>
      <c r="F6768">
        <v>0.18559999999999999</v>
      </c>
    </row>
    <row r="6769" spans="1:6">
      <c r="A6769" t="s">
        <v>1090</v>
      </c>
      <c r="B6769" t="s">
        <v>7847</v>
      </c>
      <c r="C6769">
        <v>2.25</v>
      </c>
      <c r="D6769">
        <v>6.1000000000000004E-3</v>
      </c>
      <c r="E6769">
        <v>4.2799999999999998E-2</v>
      </c>
      <c r="F6769">
        <v>0.18559999999999999</v>
      </c>
    </row>
    <row r="6770" spans="1:6">
      <c r="A6770" t="s">
        <v>1090</v>
      </c>
      <c r="B6770" t="s">
        <v>7848</v>
      </c>
      <c r="C6770">
        <v>2.25</v>
      </c>
      <c r="D6770">
        <v>6.1000000000000004E-3</v>
      </c>
      <c r="E6770">
        <v>4.2799999999999998E-2</v>
      </c>
      <c r="F6770">
        <v>0.18559999999999999</v>
      </c>
    </row>
    <row r="6771" spans="1:6">
      <c r="A6771" t="s">
        <v>1090</v>
      </c>
      <c r="B6771" t="s">
        <v>7849</v>
      </c>
      <c r="C6771">
        <v>2.25</v>
      </c>
      <c r="D6771">
        <v>6.1000000000000004E-3</v>
      </c>
      <c r="E6771">
        <v>4.2799999999999998E-2</v>
      </c>
      <c r="F6771">
        <v>0.18559999999999999</v>
      </c>
    </row>
    <row r="6772" spans="1:6">
      <c r="A6772" t="s">
        <v>1090</v>
      </c>
      <c r="B6772" t="s">
        <v>7850</v>
      </c>
      <c r="C6772">
        <v>2.25</v>
      </c>
      <c r="D6772">
        <v>6.1000000000000004E-3</v>
      </c>
      <c r="E6772">
        <v>4.2799999999999998E-2</v>
      </c>
      <c r="F6772">
        <v>0.18559999999999999</v>
      </c>
    </row>
    <row r="6773" spans="1:6">
      <c r="A6773" t="s">
        <v>1090</v>
      </c>
      <c r="B6773" t="s">
        <v>7851</v>
      </c>
      <c r="C6773">
        <v>2.25</v>
      </c>
      <c r="D6773">
        <v>6.1000000000000004E-3</v>
      </c>
      <c r="E6773">
        <v>4.2799999999999998E-2</v>
      </c>
      <c r="F6773">
        <v>0.18559999999999999</v>
      </c>
    </row>
    <row r="6774" spans="1:6">
      <c r="A6774" t="s">
        <v>1090</v>
      </c>
      <c r="B6774" t="s">
        <v>7852</v>
      </c>
      <c r="C6774">
        <v>2.25</v>
      </c>
      <c r="D6774">
        <v>6.1000000000000004E-3</v>
      </c>
      <c r="E6774">
        <v>4.2799999999999998E-2</v>
      </c>
      <c r="F6774">
        <v>0.18559999999999999</v>
      </c>
    </row>
    <row r="6775" spans="1:6">
      <c r="A6775" t="s">
        <v>1090</v>
      </c>
      <c r="B6775" t="s">
        <v>7853</v>
      </c>
      <c r="C6775">
        <v>2.25</v>
      </c>
      <c r="D6775">
        <v>6.1000000000000004E-3</v>
      </c>
      <c r="E6775">
        <v>4.2799999999999998E-2</v>
      </c>
      <c r="F6775">
        <v>0.18559999999999999</v>
      </c>
    </row>
    <row r="6776" spans="1:6">
      <c r="A6776" t="s">
        <v>1090</v>
      </c>
      <c r="B6776" t="s">
        <v>7854</v>
      </c>
      <c r="C6776">
        <v>2.25</v>
      </c>
      <c r="D6776">
        <v>6.1000000000000004E-3</v>
      </c>
      <c r="E6776">
        <v>4.2799999999999998E-2</v>
      </c>
      <c r="F6776">
        <v>0.18559999999999999</v>
      </c>
    </row>
    <row r="6777" spans="1:6">
      <c r="A6777" t="s">
        <v>1090</v>
      </c>
      <c r="B6777" t="s">
        <v>7855</v>
      </c>
      <c r="C6777">
        <v>2.25</v>
      </c>
      <c r="D6777">
        <v>6.1000000000000004E-3</v>
      </c>
      <c r="E6777">
        <v>4.2799999999999998E-2</v>
      </c>
      <c r="F6777">
        <v>0.18559999999999999</v>
      </c>
    </row>
    <row r="6778" spans="1:6">
      <c r="A6778" t="s">
        <v>1090</v>
      </c>
      <c r="B6778" t="s">
        <v>7856</v>
      </c>
      <c r="C6778">
        <v>2.25</v>
      </c>
      <c r="D6778">
        <v>6.1000000000000004E-3</v>
      </c>
      <c r="E6778">
        <v>4.2799999999999998E-2</v>
      </c>
      <c r="F6778">
        <v>0.18559999999999999</v>
      </c>
    </row>
    <row r="6779" spans="1:6">
      <c r="A6779" t="s">
        <v>1090</v>
      </c>
      <c r="B6779" t="s">
        <v>7857</v>
      </c>
      <c r="C6779">
        <v>2.25</v>
      </c>
      <c r="D6779">
        <v>6.1000000000000004E-3</v>
      </c>
      <c r="E6779">
        <v>4.2799999999999998E-2</v>
      </c>
      <c r="F6779">
        <v>0.18559999999999999</v>
      </c>
    </row>
    <row r="6780" spans="1:6">
      <c r="A6780" t="s">
        <v>1090</v>
      </c>
      <c r="B6780" t="s">
        <v>7858</v>
      </c>
      <c r="C6780">
        <v>2.25</v>
      </c>
      <c r="D6780">
        <v>6.1000000000000004E-3</v>
      </c>
      <c r="E6780">
        <v>4.2799999999999998E-2</v>
      </c>
      <c r="F6780">
        <v>0.18559999999999999</v>
      </c>
    </row>
    <row r="6781" spans="1:6">
      <c r="A6781" t="s">
        <v>1090</v>
      </c>
      <c r="B6781" t="s">
        <v>7859</v>
      </c>
      <c r="C6781">
        <v>2.25</v>
      </c>
      <c r="D6781">
        <v>6.1000000000000004E-3</v>
      </c>
      <c r="E6781">
        <v>4.2799999999999998E-2</v>
      </c>
      <c r="F6781">
        <v>0.18559999999999999</v>
      </c>
    </row>
    <row r="6782" spans="1:6">
      <c r="A6782" t="s">
        <v>1090</v>
      </c>
      <c r="B6782" t="s">
        <v>7860</v>
      </c>
      <c r="C6782">
        <v>2.25</v>
      </c>
      <c r="D6782">
        <v>6.1000000000000004E-3</v>
      </c>
      <c r="E6782">
        <v>4.2799999999999998E-2</v>
      </c>
      <c r="F6782">
        <v>0.18559999999999999</v>
      </c>
    </row>
    <row r="6783" spans="1:6">
      <c r="A6783" t="s">
        <v>1090</v>
      </c>
      <c r="B6783" t="s">
        <v>7861</v>
      </c>
      <c r="C6783">
        <v>2.25</v>
      </c>
      <c r="D6783">
        <v>6.1000000000000004E-3</v>
      </c>
      <c r="E6783">
        <v>4.2799999999999998E-2</v>
      </c>
      <c r="F6783">
        <v>0.18559999999999999</v>
      </c>
    </row>
    <row r="6784" spans="1:6">
      <c r="A6784" t="s">
        <v>1090</v>
      </c>
      <c r="B6784" t="s">
        <v>7862</v>
      </c>
      <c r="C6784">
        <v>2.25</v>
      </c>
      <c r="D6784">
        <v>6.1000000000000004E-3</v>
      </c>
      <c r="E6784">
        <v>4.2799999999999998E-2</v>
      </c>
      <c r="F6784">
        <v>0.18559999999999999</v>
      </c>
    </row>
    <row r="6785" spans="1:6">
      <c r="A6785" t="s">
        <v>1090</v>
      </c>
      <c r="B6785" t="s">
        <v>7863</v>
      </c>
      <c r="C6785">
        <v>2.25</v>
      </c>
      <c r="D6785">
        <v>6.1000000000000004E-3</v>
      </c>
      <c r="E6785">
        <v>4.2799999999999998E-2</v>
      </c>
      <c r="F6785">
        <v>0.18559999999999999</v>
      </c>
    </row>
    <row r="6786" spans="1:6">
      <c r="A6786" t="s">
        <v>1090</v>
      </c>
      <c r="B6786" t="s">
        <v>7864</v>
      </c>
      <c r="C6786">
        <v>2.25</v>
      </c>
      <c r="D6786">
        <v>6.1000000000000004E-3</v>
      </c>
      <c r="E6786">
        <v>4.2799999999999998E-2</v>
      </c>
      <c r="F6786">
        <v>0.18559999999999999</v>
      </c>
    </row>
    <row r="6787" spans="1:6">
      <c r="A6787" t="s">
        <v>1090</v>
      </c>
      <c r="B6787" t="s">
        <v>7865</v>
      </c>
      <c r="C6787">
        <v>2.25</v>
      </c>
      <c r="D6787">
        <v>6.1000000000000004E-3</v>
      </c>
      <c r="E6787">
        <v>4.2799999999999998E-2</v>
      </c>
      <c r="F6787">
        <v>0.18559999999999999</v>
      </c>
    </row>
    <row r="6788" spans="1:6">
      <c r="A6788" t="s">
        <v>1090</v>
      </c>
      <c r="B6788" t="s">
        <v>7866</v>
      </c>
      <c r="C6788">
        <v>2.25</v>
      </c>
      <c r="D6788">
        <v>6.1000000000000004E-3</v>
      </c>
      <c r="E6788">
        <v>4.2799999999999998E-2</v>
      </c>
      <c r="F6788">
        <v>0.18559999999999999</v>
      </c>
    </row>
    <row r="6789" spans="1:6">
      <c r="A6789" t="s">
        <v>1090</v>
      </c>
      <c r="B6789" t="s">
        <v>7867</v>
      </c>
      <c r="C6789">
        <v>2.25</v>
      </c>
      <c r="D6789">
        <v>6.1000000000000004E-3</v>
      </c>
      <c r="E6789">
        <v>4.2799999999999998E-2</v>
      </c>
      <c r="F6789">
        <v>0.18559999999999999</v>
      </c>
    </row>
    <row r="6790" spans="1:6">
      <c r="A6790" t="s">
        <v>1090</v>
      </c>
      <c r="B6790" t="s">
        <v>7868</v>
      </c>
      <c r="C6790">
        <v>2.25</v>
      </c>
      <c r="D6790">
        <v>6.1000000000000004E-3</v>
      </c>
      <c r="E6790">
        <v>4.2799999999999998E-2</v>
      </c>
      <c r="F6790">
        <v>0.18559999999999999</v>
      </c>
    </row>
    <row r="6791" spans="1:6">
      <c r="A6791" t="s">
        <v>1090</v>
      </c>
      <c r="B6791" t="s">
        <v>7869</v>
      </c>
      <c r="C6791">
        <v>2.25</v>
      </c>
      <c r="D6791">
        <v>6.1000000000000004E-3</v>
      </c>
      <c r="E6791">
        <v>4.2799999999999998E-2</v>
      </c>
      <c r="F6791">
        <v>0.18559999999999999</v>
      </c>
    </row>
    <row r="6792" spans="1:6">
      <c r="A6792" t="s">
        <v>1090</v>
      </c>
      <c r="B6792" t="s">
        <v>7870</v>
      </c>
      <c r="C6792">
        <v>2.25</v>
      </c>
      <c r="D6792">
        <v>6.1000000000000004E-3</v>
      </c>
      <c r="E6792">
        <v>4.2799999999999998E-2</v>
      </c>
      <c r="F6792">
        <v>0.18559999999999999</v>
      </c>
    </row>
    <row r="6793" spans="1:6">
      <c r="A6793" t="s">
        <v>1090</v>
      </c>
      <c r="B6793" t="s">
        <v>7871</v>
      </c>
      <c r="C6793">
        <v>2.25</v>
      </c>
      <c r="D6793">
        <v>6.1000000000000004E-3</v>
      </c>
      <c r="E6793">
        <v>4.2799999999999998E-2</v>
      </c>
      <c r="F6793">
        <v>0.18559999999999999</v>
      </c>
    </row>
    <row r="6794" spans="1:6">
      <c r="A6794" t="s">
        <v>1090</v>
      </c>
      <c r="B6794" t="s">
        <v>7872</v>
      </c>
      <c r="C6794">
        <v>2.25</v>
      </c>
      <c r="D6794">
        <v>6.1000000000000004E-3</v>
      </c>
      <c r="E6794">
        <v>4.2799999999999998E-2</v>
      </c>
      <c r="F6794">
        <v>0.18559999999999999</v>
      </c>
    </row>
    <row r="6795" spans="1:6">
      <c r="A6795" t="s">
        <v>1090</v>
      </c>
      <c r="B6795" t="s">
        <v>7873</v>
      </c>
      <c r="C6795">
        <v>2.25</v>
      </c>
      <c r="D6795">
        <v>6.1000000000000004E-3</v>
      </c>
      <c r="E6795">
        <v>4.2799999999999998E-2</v>
      </c>
      <c r="F6795">
        <v>0.18559999999999999</v>
      </c>
    </row>
    <row r="6796" spans="1:6">
      <c r="A6796" t="s">
        <v>1090</v>
      </c>
      <c r="B6796" t="s">
        <v>7874</v>
      </c>
      <c r="C6796">
        <v>2.25</v>
      </c>
      <c r="D6796">
        <v>6.1000000000000004E-3</v>
      </c>
      <c r="E6796">
        <v>4.2799999999999998E-2</v>
      </c>
      <c r="F6796">
        <v>0.18559999999999999</v>
      </c>
    </row>
    <row r="6797" spans="1:6">
      <c r="A6797" t="s">
        <v>1090</v>
      </c>
      <c r="B6797" t="s">
        <v>7875</v>
      </c>
      <c r="C6797">
        <v>2.25</v>
      </c>
      <c r="D6797">
        <v>6.1000000000000004E-3</v>
      </c>
      <c r="E6797">
        <v>4.2799999999999998E-2</v>
      </c>
      <c r="F6797">
        <v>0.18559999999999999</v>
      </c>
    </row>
    <row r="6798" spans="1:6">
      <c r="A6798" t="s">
        <v>1090</v>
      </c>
      <c r="B6798" t="s">
        <v>7876</v>
      </c>
      <c r="C6798">
        <v>2.25</v>
      </c>
      <c r="D6798">
        <v>6.1000000000000004E-3</v>
      </c>
      <c r="E6798">
        <v>4.2799999999999998E-2</v>
      </c>
      <c r="F6798">
        <v>0.18559999999999999</v>
      </c>
    </row>
    <row r="6799" spans="1:6">
      <c r="A6799" t="s">
        <v>1090</v>
      </c>
      <c r="B6799" t="s">
        <v>7877</v>
      </c>
      <c r="C6799">
        <v>2.25</v>
      </c>
      <c r="D6799">
        <v>6.1000000000000004E-3</v>
      </c>
      <c r="E6799">
        <v>4.2799999999999998E-2</v>
      </c>
      <c r="F6799">
        <v>0.18559999999999999</v>
      </c>
    </row>
    <row r="6800" spans="1:6">
      <c r="A6800" t="s">
        <v>1090</v>
      </c>
      <c r="B6800" t="s">
        <v>7878</v>
      </c>
      <c r="C6800">
        <v>2.25</v>
      </c>
      <c r="D6800">
        <v>6.1000000000000004E-3</v>
      </c>
      <c r="E6800">
        <v>4.2799999999999998E-2</v>
      </c>
      <c r="F6800">
        <v>0.18559999999999999</v>
      </c>
    </row>
    <row r="6801" spans="1:6">
      <c r="A6801" t="s">
        <v>1090</v>
      </c>
      <c r="B6801" t="s">
        <v>7879</v>
      </c>
      <c r="C6801">
        <v>2.25</v>
      </c>
      <c r="D6801">
        <v>6.1000000000000004E-3</v>
      </c>
      <c r="E6801">
        <v>4.2799999999999998E-2</v>
      </c>
      <c r="F6801">
        <v>0.18559999999999999</v>
      </c>
    </row>
    <row r="6802" spans="1:6">
      <c r="A6802" t="s">
        <v>1090</v>
      </c>
      <c r="B6802" t="s">
        <v>7880</v>
      </c>
      <c r="C6802">
        <v>2.25</v>
      </c>
      <c r="D6802">
        <v>6.1000000000000004E-3</v>
      </c>
      <c r="E6802">
        <v>4.2799999999999998E-2</v>
      </c>
      <c r="F6802">
        <v>0.18559999999999999</v>
      </c>
    </row>
    <row r="6803" spans="1:6">
      <c r="A6803" t="s">
        <v>1090</v>
      </c>
      <c r="B6803" t="s">
        <v>7881</v>
      </c>
      <c r="C6803">
        <v>2.25</v>
      </c>
      <c r="D6803">
        <v>6.1000000000000004E-3</v>
      </c>
      <c r="E6803">
        <v>4.2799999999999998E-2</v>
      </c>
      <c r="F6803">
        <v>0.18559999999999999</v>
      </c>
    </row>
    <row r="6804" spans="1:6">
      <c r="A6804" t="s">
        <v>1090</v>
      </c>
      <c r="B6804" t="s">
        <v>7882</v>
      </c>
      <c r="C6804">
        <v>2.25</v>
      </c>
      <c r="D6804">
        <v>6.1000000000000004E-3</v>
      </c>
      <c r="E6804">
        <v>4.2799999999999998E-2</v>
      </c>
      <c r="F6804">
        <v>0.18559999999999999</v>
      </c>
    </row>
    <row r="6805" spans="1:6">
      <c r="A6805" t="s">
        <v>1090</v>
      </c>
      <c r="B6805" t="s">
        <v>7883</v>
      </c>
      <c r="C6805">
        <v>2.25</v>
      </c>
      <c r="D6805">
        <v>6.1000000000000004E-3</v>
      </c>
      <c r="E6805">
        <v>4.2799999999999998E-2</v>
      </c>
      <c r="F6805">
        <v>0.18559999999999999</v>
      </c>
    </row>
    <row r="6806" spans="1:6">
      <c r="A6806" t="s">
        <v>1090</v>
      </c>
      <c r="B6806" t="s">
        <v>7884</v>
      </c>
      <c r="C6806">
        <v>2.25</v>
      </c>
      <c r="D6806">
        <v>6.1000000000000004E-3</v>
      </c>
      <c r="E6806">
        <v>4.2799999999999998E-2</v>
      </c>
      <c r="F6806">
        <v>0.18559999999999999</v>
      </c>
    </row>
    <row r="6807" spans="1:6">
      <c r="A6807" t="s">
        <v>1090</v>
      </c>
      <c r="B6807" t="s">
        <v>7885</v>
      </c>
      <c r="C6807">
        <v>2.25</v>
      </c>
      <c r="D6807">
        <v>6.1000000000000004E-3</v>
      </c>
      <c r="E6807">
        <v>4.2799999999999998E-2</v>
      </c>
      <c r="F6807">
        <v>0.18559999999999999</v>
      </c>
    </row>
    <row r="6808" spans="1:6">
      <c r="A6808" t="s">
        <v>1090</v>
      </c>
      <c r="B6808" t="s">
        <v>7886</v>
      </c>
      <c r="C6808">
        <v>2.25</v>
      </c>
      <c r="D6808">
        <v>6.1000000000000004E-3</v>
      </c>
      <c r="E6808">
        <v>4.2799999999999998E-2</v>
      </c>
      <c r="F6808">
        <v>0.18559999999999999</v>
      </c>
    </row>
    <row r="6809" spans="1:6">
      <c r="A6809" t="s">
        <v>1090</v>
      </c>
      <c r="B6809" t="s">
        <v>7887</v>
      </c>
      <c r="C6809">
        <v>2.25</v>
      </c>
      <c r="D6809">
        <v>6.1000000000000004E-3</v>
      </c>
      <c r="E6809">
        <v>4.2799999999999998E-2</v>
      </c>
      <c r="F6809">
        <v>0.18559999999999999</v>
      </c>
    </row>
    <row r="6810" spans="1:6">
      <c r="A6810" t="s">
        <v>1090</v>
      </c>
      <c r="B6810" t="s">
        <v>7888</v>
      </c>
      <c r="C6810">
        <v>2.25</v>
      </c>
      <c r="D6810">
        <v>6.1000000000000004E-3</v>
      </c>
      <c r="E6810">
        <v>4.2799999999999998E-2</v>
      </c>
      <c r="F6810">
        <v>0.18559999999999999</v>
      </c>
    </row>
    <row r="6811" spans="1:6">
      <c r="A6811" t="s">
        <v>1090</v>
      </c>
      <c r="B6811" t="s">
        <v>7889</v>
      </c>
      <c r="C6811">
        <v>2.25</v>
      </c>
      <c r="D6811">
        <v>6.1000000000000004E-3</v>
      </c>
      <c r="E6811">
        <v>4.2799999999999998E-2</v>
      </c>
      <c r="F6811">
        <v>0.18559999999999999</v>
      </c>
    </row>
    <row r="6812" spans="1:6">
      <c r="A6812" t="s">
        <v>1090</v>
      </c>
      <c r="B6812" t="s">
        <v>7890</v>
      </c>
      <c r="C6812">
        <v>2.25</v>
      </c>
      <c r="D6812">
        <v>6.1000000000000004E-3</v>
      </c>
      <c r="E6812">
        <v>4.2799999999999998E-2</v>
      </c>
      <c r="F6812">
        <v>0.18559999999999999</v>
      </c>
    </row>
    <row r="6813" spans="1:6">
      <c r="A6813" t="s">
        <v>1090</v>
      </c>
      <c r="B6813" t="s">
        <v>7891</v>
      </c>
      <c r="C6813">
        <v>2.25</v>
      </c>
      <c r="D6813">
        <v>6.1000000000000004E-3</v>
      </c>
      <c r="E6813">
        <v>4.2799999999999998E-2</v>
      </c>
      <c r="F6813">
        <v>0.18559999999999999</v>
      </c>
    </row>
    <row r="6814" spans="1:6">
      <c r="A6814" t="s">
        <v>1090</v>
      </c>
      <c r="B6814" t="s">
        <v>7892</v>
      </c>
      <c r="C6814">
        <v>2.25</v>
      </c>
      <c r="D6814">
        <v>6.1000000000000004E-3</v>
      </c>
      <c r="E6814">
        <v>4.2799999999999998E-2</v>
      </c>
      <c r="F6814">
        <v>0.18559999999999999</v>
      </c>
    </row>
    <row r="6815" spans="1:6">
      <c r="A6815" t="s">
        <v>1090</v>
      </c>
      <c r="B6815" t="s">
        <v>7893</v>
      </c>
      <c r="C6815">
        <v>2.25</v>
      </c>
      <c r="D6815">
        <v>6.1000000000000004E-3</v>
      </c>
      <c r="E6815">
        <v>4.2799999999999998E-2</v>
      </c>
      <c r="F6815">
        <v>0.18559999999999999</v>
      </c>
    </row>
    <row r="6816" spans="1:6">
      <c r="A6816" t="s">
        <v>1090</v>
      </c>
      <c r="B6816" t="s">
        <v>7894</v>
      </c>
      <c r="C6816">
        <v>2.25</v>
      </c>
      <c r="D6816">
        <v>6.1000000000000004E-3</v>
      </c>
      <c r="E6816">
        <v>4.2799999999999998E-2</v>
      </c>
      <c r="F6816">
        <v>0.18559999999999999</v>
      </c>
    </row>
    <row r="6817" spans="1:6">
      <c r="A6817" t="s">
        <v>1090</v>
      </c>
      <c r="B6817" t="s">
        <v>7895</v>
      </c>
      <c r="C6817">
        <v>2.25</v>
      </c>
      <c r="D6817">
        <v>6.1000000000000004E-3</v>
      </c>
      <c r="E6817">
        <v>4.2799999999999998E-2</v>
      </c>
      <c r="F6817">
        <v>0.18559999999999999</v>
      </c>
    </row>
    <row r="6818" spans="1:6">
      <c r="A6818" t="s">
        <v>1090</v>
      </c>
      <c r="B6818" t="s">
        <v>7896</v>
      </c>
      <c r="C6818">
        <v>2.25</v>
      </c>
      <c r="D6818">
        <v>6.1000000000000004E-3</v>
      </c>
      <c r="E6818">
        <v>4.2799999999999998E-2</v>
      </c>
      <c r="F6818">
        <v>0.18559999999999999</v>
      </c>
    </row>
    <row r="6819" spans="1:6">
      <c r="A6819" t="s">
        <v>1090</v>
      </c>
      <c r="B6819" t="s">
        <v>7897</v>
      </c>
      <c r="C6819">
        <v>2.25</v>
      </c>
      <c r="D6819">
        <v>6.1000000000000004E-3</v>
      </c>
      <c r="E6819">
        <v>4.2799999999999998E-2</v>
      </c>
      <c r="F6819">
        <v>0.18559999999999999</v>
      </c>
    </row>
    <row r="6820" spans="1:6">
      <c r="A6820" t="s">
        <v>1090</v>
      </c>
      <c r="B6820" t="s">
        <v>7898</v>
      </c>
      <c r="C6820">
        <v>2.25</v>
      </c>
      <c r="D6820">
        <v>6.1000000000000004E-3</v>
      </c>
      <c r="E6820">
        <v>4.2799999999999998E-2</v>
      </c>
      <c r="F6820">
        <v>0.18559999999999999</v>
      </c>
    </row>
    <row r="6821" spans="1:6">
      <c r="A6821" t="s">
        <v>1090</v>
      </c>
      <c r="B6821" t="s">
        <v>7899</v>
      </c>
      <c r="C6821">
        <v>2.25</v>
      </c>
      <c r="D6821">
        <v>6.1000000000000004E-3</v>
      </c>
      <c r="E6821">
        <v>4.2799999999999998E-2</v>
      </c>
      <c r="F6821">
        <v>0.18559999999999999</v>
      </c>
    </row>
    <row r="6822" spans="1:6">
      <c r="A6822" t="s">
        <v>1090</v>
      </c>
      <c r="B6822" t="s">
        <v>7900</v>
      </c>
      <c r="C6822">
        <v>2.25</v>
      </c>
      <c r="D6822">
        <v>6.1000000000000004E-3</v>
      </c>
      <c r="E6822">
        <v>4.2799999999999998E-2</v>
      </c>
      <c r="F6822">
        <v>0.18559999999999999</v>
      </c>
    </row>
    <row r="6823" spans="1:6">
      <c r="A6823" t="s">
        <v>1090</v>
      </c>
      <c r="B6823" t="s">
        <v>7901</v>
      </c>
      <c r="C6823">
        <v>2.25</v>
      </c>
      <c r="D6823">
        <v>6.1000000000000004E-3</v>
      </c>
      <c r="E6823">
        <v>4.2799999999999998E-2</v>
      </c>
      <c r="F6823">
        <v>0.18559999999999999</v>
      </c>
    </row>
    <row r="6824" spans="1:6">
      <c r="A6824" t="s">
        <v>1090</v>
      </c>
      <c r="B6824" t="s">
        <v>7902</v>
      </c>
      <c r="C6824">
        <v>2.25</v>
      </c>
      <c r="D6824">
        <v>6.1000000000000004E-3</v>
      </c>
      <c r="E6824">
        <v>4.2799999999999998E-2</v>
      </c>
      <c r="F6824">
        <v>0.18559999999999999</v>
      </c>
    </row>
    <row r="6825" spans="1:6">
      <c r="A6825" t="s">
        <v>1090</v>
      </c>
      <c r="B6825" t="s">
        <v>7903</v>
      </c>
      <c r="C6825">
        <v>2.25</v>
      </c>
      <c r="D6825">
        <v>6.1000000000000004E-3</v>
      </c>
      <c r="E6825">
        <v>4.2799999999999998E-2</v>
      </c>
      <c r="F6825">
        <v>0.18559999999999999</v>
      </c>
    </row>
    <row r="6826" spans="1:6">
      <c r="A6826" t="s">
        <v>1090</v>
      </c>
      <c r="B6826" t="s">
        <v>7904</v>
      </c>
      <c r="C6826">
        <v>2.25</v>
      </c>
      <c r="D6826">
        <v>6.1000000000000004E-3</v>
      </c>
      <c r="E6826">
        <v>4.2799999999999998E-2</v>
      </c>
      <c r="F6826">
        <v>0.18559999999999999</v>
      </c>
    </row>
    <row r="6827" spans="1:6">
      <c r="A6827" t="s">
        <v>1090</v>
      </c>
      <c r="B6827" t="s">
        <v>7905</v>
      </c>
      <c r="C6827">
        <v>2.25</v>
      </c>
      <c r="D6827">
        <v>6.1000000000000004E-3</v>
      </c>
      <c r="E6827">
        <v>4.2799999999999998E-2</v>
      </c>
      <c r="F6827">
        <v>0.18559999999999999</v>
      </c>
    </row>
    <row r="6828" spans="1:6">
      <c r="A6828" t="s">
        <v>1090</v>
      </c>
      <c r="B6828" t="s">
        <v>7906</v>
      </c>
      <c r="C6828">
        <v>2.25</v>
      </c>
      <c r="D6828">
        <v>6.1000000000000004E-3</v>
      </c>
      <c r="E6828">
        <v>4.2799999999999998E-2</v>
      </c>
      <c r="F6828">
        <v>0.18559999999999999</v>
      </c>
    </row>
    <row r="6829" spans="1:6">
      <c r="A6829" t="s">
        <v>1090</v>
      </c>
      <c r="B6829" t="s">
        <v>7907</v>
      </c>
      <c r="C6829">
        <v>2.25</v>
      </c>
      <c r="D6829">
        <v>6.1000000000000004E-3</v>
      </c>
      <c r="E6829">
        <v>4.2799999999999998E-2</v>
      </c>
      <c r="F6829">
        <v>0.18559999999999999</v>
      </c>
    </row>
    <row r="6830" spans="1:6">
      <c r="A6830" t="s">
        <v>1090</v>
      </c>
      <c r="B6830" t="s">
        <v>7908</v>
      </c>
      <c r="C6830">
        <v>2.25</v>
      </c>
      <c r="D6830">
        <v>6.1000000000000004E-3</v>
      </c>
      <c r="E6830">
        <v>4.2799999999999998E-2</v>
      </c>
      <c r="F6830">
        <v>0.18559999999999999</v>
      </c>
    </row>
    <row r="6831" spans="1:6">
      <c r="A6831" t="s">
        <v>1090</v>
      </c>
      <c r="B6831" t="s">
        <v>7909</v>
      </c>
      <c r="C6831">
        <v>2.25</v>
      </c>
      <c r="D6831">
        <v>6.1000000000000004E-3</v>
      </c>
      <c r="E6831">
        <v>4.2799999999999998E-2</v>
      </c>
      <c r="F6831">
        <v>0.18559999999999999</v>
      </c>
    </row>
    <row r="6832" spans="1:6">
      <c r="A6832" t="s">
        <v>1090</v>
      </c>
      <c r="B6832" t="s">
        <v>7910</v>
      </c>
      <c r="C6832">
        <v>2.25</v>
      </c>
      <c r="D6832">
        <v>6.1000000000000004E-3</v>
      </c>
      <c r="E6832">
        <v>4.2799999999999998E-2</v>
      </c>
      <c r="F6832">
        <v>0.18559999999999999</v>
      </c>
    </row>
    <row r="6833" spans="1:6">
      <c r="A6833" t="s">
        <v>1090</v>
      </c>
      <c r="B6833" t="s">
        <v>7911</v>
      </c>
      <c r="C6833">
        <v>2.25</v>
      </c>
      <c r="D6833">
        <v>6.1000000000000004E-3</v>
      </c>
      <c r="E6833">
        <v>4.2799999999999998E-2</v>
      </c>
      <c r="F6833">
        <v>0.18559999999999999</v>
      </c>
    </row>
    <row r="6834" spans="1:6">
      <c r="A6834" t="s">
        <v>1090</v>
      </c>
      <c r="B6834" t="s">
        <v>7912</v>
      </c>
      <c r="C6834">
        <v>2.25</v>
      </c>
      <c r="D6834">
        <v>6.1000000000000004E-3</v>
      </c>
      <c r="E6834">
        <v>4.2799999999999998E-2</v>
      </c>
      <c r="F6834">
        <v>0.18559999999999999</v>
      </c>
    </row>
    <row r="6835" spans="1:6">
      <c r="A6835" t="s">
        <v>1090</v>
      </c>
      <c r="B6835" t="s">
        <v>7913</v>
      </c>
      <c r="C6835">
        <v>2.25</v>
      </c>
      <c r="D6835">
        <v>6.1000000000000004E-3</v>
      </c>
      <c r="E6835">
        <v>4.2799999999999998E-2</v>
      </c>
      <c r="F6835">
        <v>0.18559999999999999</v>
      </c>
    </row>
    <row r="6836" spans="1:6">
      <c r="A6836" t="s">
        <v>1090</v>
      </c>
      <c r="B6836" t="s">
        <v>7914</v>
      </c>
      <c r="C6836">
        <v>2.25</v>
      </c>
      <c r="D6836">
        <v>6.1000000000000004E-3</v>
      </c>
      <c r="E6836">
        <v>4.2799999999999998E-2</v>
      </c>
      <c r="F6836">
        <v>0.18559999999999999</v>
      </c>
    </row>
    <row r="6837" spans="1:6">
      <c r="A6837" t="s">
        <v>1090</v>
      </c>
      <c r="B6837" t="s">
        <v>7915</v>
      </c>
      <c r="C6837">
        <v>2.25</v>
      </c>
      <c r="D6837">
        <v>6.1000000000000004E-3</v>
      </c>
      <c r="E6837">
        <v>4.2799999999999998E-2</v>
      </c>
      <c r="F6837">
        <v>0.18559999999999999</v>
      </c>
    </row>
    <row r="6838" spans="1:6">
      <c r="A6838" t="s">
        <v>1090</v>
      </c>
      <c r="B6838" t="s">
        <v>7916</v>
      </c>
      <c r="C6838">
        <v>2.25</v>
      </c>
      <c r="D6838">
        <v>6.1000000000000004E-3</v>
      </c>
      <c r="E6838">
        <v>4.2799999999999998E-2</v>
      </c>
      <c r="F6838">
        <v>0.18559999999999999</v>
      </c>
    </row>
    <row r="6839" spans="1:6">
      <c r="A6839" t="s">
        <v>1090</v>
      </c>
      <c r="B6839" t="s">
        <v>7917</v>
      </c>
      <c r="C6839">
        <v>2.25</v>
      </c>
      <c r="D6839">
        <v>6.1000000000000004E-3</v>
      </c>
      <c r="E6839">
        <v>4.2799999999999998E-2</v>
      </c>
      <c r="F6839">
        <v>0.18559999999999999</v>
      </c>
    </row>
    <row r="6840" spans="1:6">
      <c r="A6840" t="s">
        <v>1090</v>
      </c>
      <c r="B6840" t="s">
        <v>7918</v>
      </c>
      <c r="C6840">
        <v>2.25</v>
      </c>
      <c r="D6840">
        <v>6.1000000000000004E-3</v>
      </c>
      <c r="E6840">
        <v>4.2799999999999998E-2</v>
      </c>
      <c r="F6840">
        <v>0.18559999999999999</v>
      </c>
    </row>
    <row r="6841" spans="1:6">
      <c r="A6841" t="s">
        <v>1090</v>
      </c>
      <c r="B6841" t="s">
        <v>7919</v>
      </c>
      <c r="C6841">
        <v>2.25</v>
      </c>
      <c r="D6841">
        <v>6.1000000000000004E-3</v>
      </c>
      <c r="E6841">
        <v>4.2799999999999998E-2</v>
      </c>
      <c r="F6841">
        <v>0.18559999999999999</v>
      </c>
    </row>
    <row r="6842" spans="1:6">
      <c r="A6842" t="s">
        <v>1090</v>
      </c>
      <c r="B6842" t="s">
        <v>7920</v>
      </c>
      <c r="C6842">
        <v>2.25</v>
      </c>
      <c r="D6842">
        <v>6.1000000000000004E-3</v>
      </c>
      <c r="E6842">
        <v>4.2799999999999998E-2</v>
      </c>
      <c r="F6842">
        <v>0.18559999999999999</v>
      </c>
    </row>
    <row r="6843" spans="1:6">
      <c r="A6843" t="s">
        <v>1090</v>
      </c>
      <c r="B6843" t="s">
        <v>7921</v>
      </c>
      <c r="C6843">
        <v>2.25</v>
      </c>
      <c r="D6843">
        <v>6.1000000000000004E-3</v>
      </c>
      <c r="E6843">
        <v>4.2799999999999998E-2</v>
      </c>
      <c r="F6843">
        <v>0.18559999999999999</v>
      </c>
    </row>
    <row r="6844" spans="1:6">
      <c r="A6844" t="s">
        <v>1090</v>
      </c>
      <c r="B6844" t="s">
        <v>7922</v>
      </c>
      <c r="C6844">
        <v>2.25</v>
      </c>
      <c r="D6844">
        <v>6.1000000000000004E-3</v>
      </c>
      <c r="E6844">
        <v>4.2799999999999998E-2</v>
      </c>
      <c r="F6844">
        <v>0.18559999999999999</v>
      </c>
    </row>
    <row r="6845" spans="1:6">
      <c r="A6845" t="s">
        <v>1090</v>
      </c>
      <c r="B6845" t="s">
        <v>7923</v>
      </c>
      <c r="C6845">
        <v>2.25</v>
      </c>
      <c r="D6845">
        <v>6.1000000000000004E-3</v>
      </c>
      <c r="E6845">
        <v>4.2799999999999998E-2</v>
      </c>
      <c r="F6845">
        <v>0.18559999999999999</v>
      </c>
    </row>
    <row r="6846" spans="1:6">
      <c r="A6846" t="s">
        <v>1090</v>
      </c>
      <c r="B6846" t="s">
        <v>7924</v>
      </c>
      <c r="C6846">
        <v>2.25</v>
      </c>
      <c r="D6846">
        <v>6.1000000000000004E-3</v>
      </c>
      <c r="E6846">
        <v>4.2799999999999998E-2</v>
      </c>
      <c r="F6846">
        <v>0.18559999999999999</v>
      </c>
    </row>
    <row r="6847" spans="1:6">
      <c r="A6847" t="s">
        <v>1090</v>
      </c>
      <c r="B6847" t="s">
        <v>7925</v>
      </c>
      <c r="C6847">
        <v>2.25</v>
      </c>
      <c r="D6847">
        <v>6.1000000000000004E-3</v>
      </c>
      <c r="E6847">
        <v>4.2799999999999998E-2</v>
      </c>
      <c r="F6847">
        <v>0.18559999999999999</v>
      </c>
    </row>
    <row r="6848" spans="1:6">
      <c r="A6848" t="s">
        <v>1090</v>
      </c>
      <c r="B6848" t="s">
        <v>7926</v>
      </c>
      <c r="C6848">
        <v>2.25</v>
      </c>
      <c r="D6848">
        <v>6.1000000000000004E-3</v>
      </c>
      <c r="E6848">
        <v>4.2799999999999998E-2</v>
      </c>
      <c r="F6848">
        <v>0.18559999999999999</v>
      </c>
    </row>
    <row r="6849" spans="1:6">
      <c r="A6849" t="s">
        <v>1090</v>
      </c>
      <c r="B6849" t="s">
        <v>7927</v>
      </c>
      <c r="C6849">
        <v>2.25</v>
      </c>
      <c r="D6849">
        <v>6.1000000000000004E-3</v>
      </c>
      <c r="E6849">
        <v>4.2799999999999998E-2</v>
      </c>
      <c r="F6849">
        <v>0.18559999999999999</v>
      </c>
    </row>
    <row r="6850" spans="1:6">
      <c r="A6850" t="s">
        <v>1090</v>
      </c>
      <c r="B6850" t="s">
        <v>7928</v>
      </c>
      <c r="C6850">
        <v>2.25</v>
      </c>
      <c r="D6850">
        <v>6.1000000000000004E-3</v>
      </c>
      <c r="E6850">
        <v>4.2799999999999998E-2</v>
      </c>
      <c r="F6850">
        <v>0.18559999999999999</v>
      </c>
    </row>
    <row r="6851" spans="1:6">
      <c r="A6851" t="s">
        <v>1090</v>
      </c>
      <c r="B6851" t="s">
        <v>7929</v>
      </c>
      <c r="C6851">
        <v>2.25</v>
      </c>
      <c r="D6851">
        <v>6.1000000000000004E-3</v>
      </c>
      <c r="E6851">
        <v>4.2799999999999998E-2</v>
      </c>
      <c r="F6851">
        <v>0.18559999999999999</v>
      </c>
    </row>
    <row r="6852" spans="1:6">
      <c r="A6852" t="s">
        <v>1090</v>
      </c>
      <c r="B6852" t="s">
        <v>7930</v>
      </c>
      <c r="C6852">
        <v>2.25</v>
      </c>
      <c r="D6852">
        <v>6.1000000000000004E-3</v>
      </c>
      <c r="E6852">
        <v>4.2799999999999998E-2</v>
      </c>
      <c r="F6852">
        <v>0.18559999999999999</v>
      </c>
    </row>
    <row r="6853" spans="1:6">
      <c r="A6853" t="s">
        <v>1090</v>
      </c>
      <c r="B6853" t="s">
        <v>7931</v>
      </c>
      <c r="C6853">
        <v>2.25</v>
      </c>
      <c r="D6853">
        <v>6.1000000000000004E-3</v>
      </c>
      <c r="E6853">
        <v>4.2799999999999998E-2</v>
      </c>
      <c r="F6853">
        <v>0.18559999999999999</v>
      </c>
    </row>
    <row r="6854" spans="1:6">
      <c r="A6854" t="s">
        <v>1090</v>
      </c>
      <c r="B6854" t="s">
        <v>7932</v>
      </c>
      <c r="C6854">
        <v>2.25</v>
      </c>
      <c r="D6854">
        <v>6.1000000000000004E-3</v>
      </c>
      <c r="E6854">
        <v>4.2799999999999998E-2</v>
      </c>
      <c r="F6854">
        <v>0.18559999999999999</v>
      </c>
    </row>
    <row r="6855" spans="1:6">
      <c r="A6855" t="s">
        <v>1090</v>
      </c>
      <c r="B6855" t="s">
        <v>7933</v>
      </c>
      <c r="C6855">
        <v>2.25</v>
      </c>
      <c r="D6855">
        <v>6.1000000000000004E-3</v>
      </c>
      <c r="E6855">
        <v>4.2799999999999998E-2</v>
      </c>
      <c r="F6855">
        <v>0.18559999999999999</v>
      </c>
    </row>
    <row r="6856" spans="1:6">
      <c r="A6856" t="s">
        <v>1090</v>
      </c>
      <c r="B6856" t="s">
        <v>7934</v>
      </c>
      <c r="C6856">
        <v>2.25</v>
      </c>
      <c r="D6856">
        <v>6.1000000000000004E-3</v>
      </c>
      <c r="E6856">
        <v>4.2799999999999998E-2</v>
      </c>
      <c r="F6856">
        <v>0.18559999999999999</v>
      </c>
    </row>
    <row r="6857" spans="1:6">
      <c r="A6857" t="s">
        <v>1090</v>
      </c>
      <c r="B6857" t="s">
        <v>7935</v>
      </c>
      <c r="C6857">
        <v>2.25</v>
      </c>
      <c r="D6857">
        <v>6.1000000000000004E-3</v>
      </c>
      <c r="E6857">
        <v>4.2799999999999998E-2</v>
      </c>
      <c r="F6857">
        <v>0.18559999999999999</v>
      </c>
    </row>
    <row r="6858" spans="1:6">
      <c r="A6858" t="s">
        <v>1090</v>
      </c>
      <c r="B6858" t="s">
        <v>7936</v>
      </c>
      <c r="C6858">
        <v>2.25</v>
      </c>
      <c r="D6858">
        <v>6.1000000000000004E-3</v>
      </c>
      <c r="E6858">
        <v>4.2799999999999998E-2</v>
      </c>
      <c r="F6858">
        <v>0.18559999999999999</v>
      </c>
    </row>
    <row r="6859" spans="1:6">
      <c r="A6859" t="s">
        <v>1090</v>
      </c>
      <c r="B6859" t="s">
        <v>7937</v>
      </c>
      <c r="C6859">
        <v>2.25</v>
      </c>
      <c r="D6859">
        <v>6.1000000000000004E-3</v>
      </c>
      <c r="E6859">
        <v>4.2799999999999998E-2</v>
      </c>
      <c r="F6859">
        <v>0.18559999999999999</v>
      </c>
    </row>
    <row r="6860" spans="1:6">
      <c r="A6860" t="s">
        <v>1090</v>
      </c>
      <c r="B6860" t="s">
        <v>7938</v>
      </c>
      <c r="C6860">
        <v>2.25</v>
      </c>
      <c r="D6860">
        <v>6.1000000000000004E-3</v>
      </c>
      <c r="E6860">
        <v>4.2799999999999998E-2</v>
      </c>
      <c r="F6860">
        <v>0.18559999999999999</v>
      </c>
    </row>
    <row r="6861" spans="1:6">
      <c r="A6861" t="s">
        <v>1090</v>
      </c>
      <c r="B6861" t="s">
        <v>7939</v>
      </c>
      <c r="C6861">
        <v>2.25</v>
      </c>
      <c r="D6861">
        <v>6.1000000000000004E-3</v>
      </c>
      <c r="E6861">
        <v>4.2799999999999998E-2</v>
      </c>
      <c r="F6861">
        <v>0.18559999999999999</v>
      </c>
    </row>
    <row r="6862" spans="1:6">
      <c r="A6862" t="s">
        <v>1090</v>
      </c>
      <c r="B6862" t="s">
        <v>7940</v>
      </c>
      <c r="C6862">
        <v>2.25</v>
      </c>
      <c r="D6862">
        <v>6.1000000000000004E-3</v>
      </c>
      <c r="E6862">
        <v>4.2799999999999998E-2</v>
      </c>
      <c r="F6862">
        <v>0.18559999999999999</v>
      </c>
    </row>
    <row r="6863" spans="1:6">
      <c r="A6863" t="s">
        <v>1090</v>
      </c>
      <c r="B6863" t="s">
        <v>7941</v>
      </c>
      <c r="C6863">
        <v>2.25</v>
      </c>
      <c r="D6863">
        <v>6.1000000000000004E-3</v>
      </c>
      <c r="E6863">
        <v>4.2799999999999998E-2</v>
      </c>
      <c r="F6863">
        <v>0.18559999999999999</v>
      </c>
    </row>
    <row r="6864" spans="1:6">
      <c r="A6864" t="s">
        <v>1090</v>
      </c>
      <c r="B6864" t="s">
        <v>7942</v>
      </c>
      <c r="C6864">
        <v>2.25</v>
      </c>
      <c r="D6864">
        <v>6.1000000000000004E-3</v>
      </c>
      <c r="E6864">
        <v>4.2799999999999998E-2</v>
      </c>
      <c r="F6864">
        <v>0.18559999999999999</v>
      </c>
    </row>
    <row r="6865" spans="1:6">
      <c r="A6865" t="s">
        <v>1090</v>
      </c>
      <c r="B6865" t="s">
        <v>7943</v>
      </c>
      <c r="C6865">
        <v>2.25</v>
      </c>
      <c r="D6865">
        <v>6.1000000000000004E-3</v>
      </c>
      <c r="E6865">
        <v>4.2799999999999998E-2</v>
      </c>
      <c r="F6865">
        <v>0.18559999999999999</v>
      </c>
    </row>
    <row r="6866" spans="1:6">
      <c r="A6866" t="s">
        <v>1090</v>
      </c>
      <c r="B6866" t="s">
        <v>7944</v>
      </c>
      <c r="C6866">
        <v>2.25</v>
      </c>
      <c r="D6866">
        <v>6.1000000000000004E-3</v>
      </c>
      <c r="E6866">
        <v>4.2799999999999998E-2</v>
      </c>
      <c r="F6866">
        <v>0.18559999999999999</v>
      </c>
    </row>
    <row r="6867" spans="1:6">
      <c r="A6867" t="s">
        <v>1090</v>
      </c>
      <c r="B6867" t="s">
        <v>7945</v>
      </c>
      <c r="C6867">
        <v>2.25</v>
      </c>
      <c r="D6867">
        <v>6.1000000000000004E-3</v>
      </c>
      <c r="E6867">
        <v>4.2799999999999998E-2</v>
      </c>
      <c r="F6867">
        <v>0.18559999999999999</v>
      </c>
    </row>
    <row r="6868" spans="1:6">
      <c r="A6868" t="s">
        <v>1090</v>
      </c>
      <c r="B6868" t="s">
        <v>7946</v>
      </c>
      <c r="C6868">
        <v>2.25</v>
      </c>
      <c r="D6868">
        <v>6.1000000000000004E-3</v>
      </c>
      <c r="E6868">
        <v>4.2799999999999998E-2</v>
      </c>
      <c r="F6868">
        <v>0.18559999999999999</v>
      </c>
    </row>
    <row r="6869" spans="1:6">
      <c r="A6869" t="s">
        <v>1090</v>
      </c>
      <c r="B6869" t="s">
        <v>7947</v>
      </c>
      <c r="C6869">
        <v>2.25</v>
      </c>
      <c r="D6869">
        <v>6.1000000000000004E-3</v>
      </c>
      <c r="E6869">
        <v>4.2799999999999998E-2</v>
      </c>
      <c r="F6869">
        <v>0.18559999999999999</v>
      </c>
    </row>
    <row r="6870" spans="1:6">
      <c r="A6870" t="s">
        <v>1090</v>
      </c>
      <c r="B6870" t="s">
        <v>7948</v>
      </c>
      <c r="C6870">
        <v>2.25</v>
      </c>
      <c r="D6870">
        <v>6.1000000000000004E-3</v>
      </c>
      <c r="E6870">
        <v>4.2799999999999998E-2</v>
      </c>
      <c r="F6870">
        <v>0.18559999999999999</v>
      </c>
    </row>
    <row r="6871" spans="1:6">
      <c r="A6871" t="s">
        <v>1090</v>
      </c>
      <c r="B6871" t="s">
        <v>7949</v>
      </c>
      <c r="C6871">
        <v>2.25</v>
      </c>
      <c r="D6871">
        <v>6.1000000000000004E-3</v>
      </c>
      <c r="E6871">
        <v>4.2799999999999998E-2</v>
      </c>
      <c r="F6871">
        <v>0.18559999999999999</v>
      </c>
    </row>
    <row r="6872" spans="1:6">
      <c r="A6872" t="s">
        <v>1090</v>
      </c>
      <c r="B6872" t="s">
        <v>7950</v>
      </c>
      <c r="C6872">
        <v>2.25</v>
      </c>
      <c r="D6872">
        <v>6.1000000000000004E-3</v>
      </c>
      <c r="E6872">
        <v>4.2799999999999998E-2</v>
      </c>
      <c r="F6872">
        <v>0.18559999999999999</v>
      </c>
    </row>
    <row r="6873" spans="1:6">
      <c r="A6873" t="s">
        <v>1090</v>
      </c>
      <c r="B6873" t="s">
        <v>7951</v>
      </c>
      <c r="C6873">
        <v>2.25</v>
      </c>
      <c r="D6873">
        <v>6.1000000000000004E-3</v>
      </c>
      <c r="E6873">
        <v>4.2799999999999998E-2</v>
      </c>
      <c r="F6873">
        <v>0.18559999999999999</v>
      </c>
    </row>
    <row r="6874" spans="1:6">
      <c r="A6874" t="s">
        <v>1090</v>
      </c>
      <c r="B6874" t="s">
        <v>7952</v>
      </c>
      <c r="C6874">
        <v>2.25</v>
      </c>
      <c r="D6874">
        <v>6.1000000000000004E-3</v>
      </c>
      <c r="E6874">
        <v>4.2799999999999998E-2</v>
      </c>
      <c r="F6874">
        <v>0.18559999999999999</v>
      </c>
    </row>
    <row r="6875" spans="1:6">
      <c r="A6875" t="s">
        <v>1090</v>
      </c>
      <c r="B6875" t="s">
        <v>7953</v>
      </c>
      <c r="C6875">
        <v>2.25</v>
      </c>
      <c r="D6875">
        <v>6.1000000000000004E-3</v>
      </c>
      <c r="E6875">
        <v>4.2799999999999998E-2</v>
      </c>
      <c r="F6875">
        <v>0.18559999999999999</v>
      </c>
    </row>
    <row r="6876" spans="1:6">
      <c r="A6876" t="s">
        <v>1090</v>
      </c>
      <c r="B6876" t="s">
        <v>7954</v>
      </c>
      <c r="C6876">
        <v>2.25</v>
      </c>
      <c r="D6876">
        <v>6.1000000000000004E-3</v>
      </c>
      <c r="E6876">
        <v>4.2799999999999998E-2</v>
      </c>
      <c r="F6876">
        <v>0.18559999999999999</v>
      </c>
    </row>
    <row r="6877" spans="1:6">
      <c r="A6877" t="s">
        <v>1090</v>
      </c>
      <c r="B6877" t="s">
        <v>7955</v>
      </c>
      <c r="C6877">
        <v>2.25</v>
      </c>
      <c r="D6877">
        <v>6.1000000000000004E-3</v>
      </c>
      <c r="E6877">
        <v>4.2799999999999998E-2</v>
      </c>
      <c r="F6877">
        <v>0.18559999999999999</v>
      </c>
    </row>
    <row r="6878" spans="1:6">
      <c r="A6878" t="s">
        <v>1090</v>
      </c>
      <c r="B6878" t="s">
        <v>7956</v>
      </c>
      <c r="C6878">
        <v>2.25</v>
      </c>
      <c r="D6878">
        <v>6.1000000000000004E-3</v>
      </c>
      <c r="E6878">
        <v>4.2799999999999998E-2</v>
      </c>
      <c r="F6878">
        <v>0.18559999999999999</v>
      </c>
    </row>
    <row r="6879" spans="1:6">
      <c r="A6879" t="s">
        <v>1090</v>
      </c>
      <c r="B6879" t="s">
        <v>7957</v>
      </c>
      <c r="C6879">
        <v>2.25</v>
      </c>
      <c r="D6879">
        <v>6.1000000000000004E-3</v>
      </c>
      <c r="E6879">
        <v>4.2799999999999998E-2</v>
      </c>
      <c r="F6879">
        <v>0.18559999999999999</v>
      </c>
    </row>
    <row r="6880" spans="1:6">
      <c r="A6880" t="s">
        <v>1090</v>
      </c>
      <c r="B6880" t="s">
        <v>7958</v>
      </c>
      <c r="C6880">
        <v>2.25</v>
      </c>
      <c r="D6880">
        <v>6.1000000000000004E-3</v>
      </c>
      <c r="E6880">
        <v>4.2799999999999998E-2</v>
      </c>
      <c r="F6880">
        <v>0.18559999999999999</v>
      </c>
    </row>
    <row r="6881" spans="1:6">
      <c r="A6881" t="s">
        <v>1090</v>
      </c>
      <c r="B6881" t="s">
        <v>7959</v>
      </c>
      <c r="C6881">
        <v>2.25</v>
      </c>
      <c r="D6881">
        <v>6.1000000000000004E-3</v>
      </c>
      <c r="E6881">
        <v>4.2799999999999998E-2</v>
      </c>
      <c r="F6881">
        <v>0.18559999999999999</v>
      </c>
    </row>
    <row r="6882" spans="1:6">
      <c r="A6882" t="s">
        <v>1090</v>
      </c>
      <c r="B6882" t="s">
        <v>7960</v>
      </c>
      <c r="C6882">
        <v>2.25</v>
      </c>
      <c r="D6882">
        <v>6.1000000000000004E-3</v>
      </c>
      <c r="E6882">
        <v>4.2799999999999998E-2</v>
      </c>
      <c r="F6882">
        <v>0.18559999999999999</v>
      </c>
    </row>
    <row r="6883" spans="1:6">
      <c r="A6883" t="s">
        <v>1090</v>
      </c>
      <c r="B6883" t="s">
        <v>7961</v>
      </c>
      <c r="C6883">
        <v>2.25</v>
      </c>
      <c r="D6883">
        <v>6.1000000000000004E-3</v>
      </c>
      <c r="E6883">
        <v>4.2799999999999998E-2</v>
      </c>
      <c r="F6883">
        <v>0.18559999999999999</v>
      </c>
    </row>
    <row r="6884" spans="1:6">
      <c r="A6884" t="s">
        <v>1090</v>
      </c>
      <c r="B6884" t="s">
        <v>7962</v>
      </c>
      <c r="C6884">
        <v>2.25</v>
      </c>
      <c r="D6884">
        <v>6.1000000000000004E-3</v>
      </c>
      <c r="E6884">
        <v>4.2799999999999998E-2</v>
      </c>
      <c r="F6884">
        <v>0.18559999999999999</v>
      </c>
    </row>
    <row r="6885" spans="1:6">
      <c r="A6885" t="s">
        <v>1090</v>
      </c>
      <c r="B6885" t="s">
        <v>7963</v>
      </c>
      <c r="C6885">
        <v>2.25</v>
      </c>
      <c r="D6885">
        <v>6.1000000000000004E-3</v>
      </c>
      <c r="E6885">
        <v>4.2799999999999998E-2</v>
      </c>
      <c r="F6885">
        <v>0.18559999999999999</v>
      </c>
    </row>
    <row r="6886" spans="1:6">
      <c r="A6886" t="s">
        <v>1090</v>
      </c>
      <c r="B6886" t="s">
        <v>7964</v>
      </c>
      <c r="C6886">
        <v>2.25</v>
      </c>
      <c r="D6886">
        <v>6.1000000000000004E-3</v>
      </c>
      <c r="E6886">
        <v>4.2799999999999998E-2</v>
      </c>
      <c r="F6886">
        <v>0.18559999999999999</v>
      </c>
    </row>
    <row r="6887" spans="1:6">
      <c r="A6887" t="s">
        <v>1090</v>
      </c>
      <c r="B6887" t="s">
        <v>7965</v>
      </c>
      <c r="C6887">
        <v>2.25</v>
      </c>
      <c r="D6887">
        <v>6.1000000000000004E-3</v>
      </c>
      <c r="E6887">
        <v>4.2799999999999998E-2</v>
      </c>
      <c r="F6887">
        <v>0.18559999999999999</v>
      </c>
    </row>
    <row r="6888" spans="1:6">
      <c r="A6888" t="s">
        <v>1090</v>
      </c>
      <c r="B6888" t="s">
        <v>7966</v>
      </c>
      <c r="C6888">
        <v>2.25</v>
      </c>
      <c r="D6888">
        <v>6.1000000000000004E-3</v>
      </c>
      <c r="E6888">
        <v>4.2799999999999998E-2</v>
      </c>
      <c r="F6888">
        <v>0.18559999999999999</v>
      </c>
    </row>
    <row r="6889" spans="1:6">
      <c r="A6889" t="s">
        <v>1090</v>
      </c>
      <c r="B6889" t="s">
        <v>7967</v>
      </c>
      <c r="C6889">
        <v>2.25</v>
      </c>
      <c r="D6889">
        <v>6.1000000000000004E-3</v>
      </c>
      <c r="E6889">
        <v>4.2799999999999998E-2</v>
      </c>
      <c r="F6889">
        <v>0.18559999999999999</v>
      </c>
    </row>
    <row r="6890" spans="1:6">
      <c r="A6890" t="s">
        <v>1090</v>
      </c>
      <c r="B6890" t="s">
        <v>7968</v>
      </c>
      <c r="C6890">
        <v>2.25</v>
      </c>
      <c r="D6890">
        <v>6.1000000000000004E-3</v>
      </c>
      <c r="E6890">
        <v>4.2799999999999998E-2</v>
      </c>
      <c r="F6890">
        <v>0.18559999999999999</v>
      </c>
    </row>
    <row r="6891" spans="1:6">
      <c r="A6891" t="s">
        <v>1090</v>
      </c>
      <c r="B6891" t="s">
        <v>7969</v>
      </c>
      <c r="C6891">
        <v>2.25</v>
      </c>
      <c r="D6891">
        <v>6.1000000000000004E-3</v>
      </c>
      <c r="E6891">
        <v>4.2799999999999998E-2</v>
      </c>
      <c r="F6891">
        <v>0.18559999999999999</v>
      </c>
    </row>
    <row r="6892" spans="1:6">
      <c r="A6892" t="s">
        <v>1090</v>
      </c>
      <c r="B6892" t="s">
        <v>7970</v>
      </c>
      <c r="C6892">
        <v>2.25</v>
      </c>
      <c r="D6892">
        <v>6.1000000000000004E-3</v>
      </c>
      <c r="E6892">
        <v>4.2799999999999998E-2</v>
      </c>
      <c r="F6892">
        <v>0.18559999999999999</v>
      </c>
    </row>
    <row r="6893" spans="1:6">
      <c r="A6893" t="s">
        <v>1090</v>
      </c>
      <c r="B6893" t="s">
        <v>7971</v>
      </c>
      <c r="C6893">
        <v>2.25</v>
      </c>
      <c r="D6893">
        <v>6.1000000000000004E-3</v>
      </c>
      <c r="E6893">
        <v>4.2799999999999998E-2</v>
      </c>
      <c r="F6893">
        <v>0.18559999999999999</v>
      </c>
    </row>
    <row r="6894" spans="1:6">
      <c r="A6894" t="s">
        <v>1090</v>
      </c>
      <c r="B6894" t="s">
        <v>7972</v>
      </c>
      <c r="C6894">
        <v>2.25</v>
      </c>
      <c r="D6894">
        <v>6.1000000000000004E-3</v>
      </c>
      <c r="E6894">
        <v>4.2799999999999998E-2</v>
      </c>
      <c r="F6894">
        <v>0.18559999999999999</v>
      </c>
    </row>
    <row r="6895" spans="1:6">
      <c r="A6895" t="s">
        <v>1090</v>
      </c>
      <c r="B6895" t="s">
        <v>7973</v>
      </c>
      <c r="C6895">
        <v>2.25</v>
      </c>
      <c r="D6895">
        <v>6.1000000000000004E-3</v>
      </c>
      <c r="E6895">
        <v>4.2799999999999998E-2</v>
      </c>
      <c r="F6895">
        <v>0.18559999999999999</v>
      </c>
    </row>
    <row r="6896" spans="1:6">
      <c r="A6896" t="s">
        <v>1090</v>
      </c>
      <c r="B6896" t="s">
        <v>7974</v>
      </c>
      <c r="C6896">
        <v>2.25</v>
      </c>
      <c r="D6896">
        <v>6.1000000000000004E-3</v>
      </c>
      <c r="E6896">
        <v>4.2799999999999998E-2</v>
      </c>
      <c r="F6896">
        <v>0.18559999999999999</v>
      </c>
    </row>
    <row r="6897" spans="1:6">
      <c r="A6897" t="s">
        <v>1090</v>
      </c>
      <c r="B6897" t="s">
        <v>7975</v>
      </c>
      <c r="C6897">
        <v>2.25</v>
      </c>
      <c r="D6897">
        <v>6.1000000000000004E-3</v>
      </c>
      <c r="E6897">
        <v>4.2799999999999998E-2</v>
      </c>
      <c r="F6897">
        <v>0.18559999999999999</v>
      </c>
    </row>
    <row r="6898" spans="1:6">
      <c r="A6898" t="s">
        <v>1090</v>
      </c>
      <c r="B6898" t="s">
        <v>7976</v>
      </c>
      <c r="C6898">
        <v>2.25</v>
      </c>
      <c r="D6898">
        <v>6.1000000000000004E-3</v>
      </c>
      <c r="E6898">
        <v>4.2799999999999998E-2</v>
      </c>
      <c r="F6898">
        <v>0.18559999999999999</v>
      </c>
    </row>
    <row r="6899" spans="1:6">
      <c r="A6899" t="s">
        <v>1090</v>
      </c>
      <c r="B6899" t="s">
        <v>7977</v>
      </c>
      <c r="C6899">
        <v>2.25</v>
      </c>
      <c r="D6899">
        <v>6.1000000000000004E-3</v>
      </c>
      <c r="E6899">
        <v>4.2799999999999998E-2</v>
      </c>
      <c r="F6899">
        <v>0.18559999999999999</v>
      </c>
    </row>
    <row r="6900" spans="1:6">
      <c r="A6900" t="s">
        <v>1090</v>
      </c>
      <c r="B6900" t="s">
        <v>7978</v>
      </c>
      <c r="C6900">
        <v>2.25</v>
      </c>
      <c r="D6900">
        <v>6.1000000000000004E-3</v>
      </c>
      <c r="E6900">
        <v>4.2799999999999998E-2</v>
      </c>
      <c r="F6900">
        <v>0.18559999999999999</v>
      </c>
    </row>
    <row r="6901" spans="1:6">
      <c r="A6901" t="s">
        <v>1090</v>
      </c>
      <c r="B6901" t="s">
        <v>7979</v>
      </c>
      <c r="C6901">
        <v>2.25</v>
      </c>
      <c r="D6901">
        <v>6.1000000000000004E-3</v>
      </c>
      <c r="E6901">
        <v>4.2799999999999998E-2</v>
      </c>
      <c r="F6901">
        <v>0.18559999999999999</v>
      </c>
    </row>
    <row r="6902" spans="1:6">
      <c r="A6902" t="s">
        <v>1090</v>
      </c>
      <c r="B6902" t="s">
        <v>7980</v>
      </c>
      <c r="C6902">
        <v>2.25</v>
      </c>
      <c r="D6902">
        <v>6.1000000000000004E-3</v>
      </c>
      <c r="E6902">
        <v>4.2799999999999998E-2</v>
      </c>
      <c r="F6902">
        <v>0.18559999999999999</v>
      </c>
    </row>
    <row r="6903" spans="1:6">
      <c r="A6903" t="s">
        <v>1090</v>
      </c>
      <c r="B6903" t="s">
        <v>7981</v>
      </c>
      <c r="C6903">
        <v>2.25</v>
      </c>
      <c r="D6903">
        <v>6.1000000000000004E-3</v>
      </c>
      <c r="E6903">
        <v>4.2799999999999998E-2</v>
      </c>
      <c r="F6903">
        <v>0.18559999999999999</v>
      </c>
    </row>
    <row r="6904" spans="1:6">
      <c r="A6904" t="s">
        <v>1090</v>
      </c>
      <c r="B6904" t="s">
        <v>7982</v>
      </c>
      <c r="C6904">
        <v>2.25</v>
      </c>
      <c r="D6904">
        <v>6.1000000000000004E-3</v>
      </c>
      <c r="E6904">
        <v>4.2799999999999998E-2</v>
      </c>
      <c r="F6904">
        <v>0.18559999999999999</v>
      </c>
    </row>
    <row r="6905" spans="1:6">
      <c r="A6905" t="s">
        <v>1090</v>
      </c>
      <c r="B6905" t="s">
        <v>7983</v>
      </c>
      <c r="C6905">
        <v>2.25</v>
      </c>
      <c r="D6905">
        <v>6.1000000000000004E-3</v>
      </c>
      <c r="E6905">
        <v>4.2799999999999998E-2</v>
      </c>
      <c r="F6905">
        <v>0.18559999999999999</v>
      </c>
    </row>
    <row r="6906" spans="1:6">
      <c r="A6906" t="s">
        <v>1090</v>
      </c>
      <c r="B6906" t="s">
        <v>7984</v>
      </c>
      <c r="C6906">
        <v>2.25</v>
      </c>
      <c r="D6906">
        <v>6.1000000000000004E-3</v>
      </c>
      <c r="E6906">
        <v>4.2799999999999998E-2</v>
      </c>
      <c r="F6906">
        <v>0.18559999999999999</v>
      </c>
    </row>
    <row r="6907" spans="1:6">
      <c r="A6907" t="s">
        <v>1090</v>
      </c>
      <c r="B6907" t="s">
        <v>7985</v>
      </c>
      <c r="C6907">
        <v>2.25</v>
      </c>
      <c r="D6907">
        <v>6.1000000000000004E-3</v>
      </c>
      <c r="E6907">
        <v>4.2799999999999998E-2</v>
      </c>
      <c r="F6907">
        <v>0.18559999999999999</v>
      </c>
    </row>
    <row r="6908" spans="1:6">
      <c r="A6908" t="s">
        <v>1090</v>
      </c>
      <c r="B6908" t="s">
        <v>7986</v>
      </c>
      <c r="C6908">
        <v>2.25</v>
      </c>
      <c r="D6908">
        <v>6.1000000000000004E-3</v>
      </c>
      <c r="E6908">
        <v>4.2799999999999998E-2</v>
      </c>
      <c r="F6908">
        <v>0.18559999999999999</v>
      </c>
    </row>
    <row r="6909" spans="1:6">
      <c r="A6909" t="s">
        <v>1090</v>
      </c>
      <c r="B6909" t="s">
        <v>7987</v>
      </c>
      <c r="C6909">
        <v>2.25</v>
      </c>
      <c r="D6909">
        <v>6.1000000000000004E-3</v>
      </c>
      <c r="E6909">
        <v>4.2799999999999998E-2</v>
      </c>
      <c r="F6909">
        <v>0.18559999999999999</v>
      </c>
    </row>
    <row r="6910" spans="1:6">
      <c r="A6910" t="s">
        <v>1090</v>
      </c>
      <c r="B6910" t="s">
        <v>7988</v>
      </c>
      <c r="C6910">
        <v>2.25</v>
      </c>
      <c r="D6910">
        <v>6.1000000000000004E-3</v>
      </c>
      <c r="E6910">
        <v>4.2799999999999998E-2</v>
      </c>
      <c r="F6910">
        <v>0.18559999999999999</v>
      </c>
    </row>
    <row r="6911" spans="1:6">
      <c r="A6911" t="s">
        <v>1090</v>
      </c>
      <c r="B6911" t="s">
        <v>7989</v>
      </c>
      <c r="C6911">
        <v>2.25</v>
      </c>
      <c r="D6911">
        <v>6.1000000000000004E-3</v>
      </c>
      <c r="E6911">
        <v>4.2799999999999998E-2</v>
      </c>
      <c r="F6911">
        <v>0.18559999999999999</v>
      </c>
    </row>
    <row r="6912" spans="1:6">
      <c r="A6912" t="s">
        <v>1090</v>
      </c>
      <c r="B6912" t="s">
        <v>7990</v>
      </c>
      <c r="C6912">
        <v>2.25</v>
      </c>
      <c r="D6912">
        <v>6.1000000000000004E-3</v>
      </c>
      <c r="E6912">
        <v>4.2799999999999998E-2</v>
      </c>
      <c r="F6912">
        <v>0.18559999999999999</v>
      </c>
    </row>
    <row r="6913" spans="1:6">
      <c r="A6913" t="s">
        <v>1090</v>
      </c>
      <c r="B6913" t="s">
        <v>7991</v>
      </c>
      <c r="C6913">
        <v>2.25</v>
      </c>
      <c r="D6913">
        <v>6.1000000000000004E-3</v>
      </c>
      <c r="E6913">
        <v>4.2799999999999998E-2</v>
      </c>
      <c r="F6913">
        <v>0.18559999999999999</v>
      </c>
    </row>
    <row r="6914" spans="1:6">
      <c r="A6914" t="s">
        <v>1090</v>
      </c>
      <c r="B6914" t="s">
        <v>7992</v>
      </c>
      <c r="C6914">
        <v>2.25</v>
      </c>
      <c r="D6914">
        <v>6.1000000000000004E-3</v>
      </c>
      <c r="E6914">
        <v>4.2799999999999998E-2</v>
      </c>
      <c r="F6914">
        <v>0.18559999999999999</v>
      </c>
    </row>
    <row r="6915" spans="1:6">
      <c r="A6915" t="s">
        <v>1090</v>
      </c>
      <c r="B6915" t="s">
        <v>7993</v>
      </c>
      <c r="C6915">
        <v>2.25</v>
      </c>
      <c r="D6915">
        <v>6.1000000000000004E-3</v>
      </c>
      <c r="E6915">
        <v>4.2799999999999998E-2</v>
      </c>
      <c r="F6915">
        <v>0.18559999999999999</v>
      </c>
    </row>
    <row r="6916" spans="1:6">
      <c r="A6916" t="s">
        <v>1090</v>
      </c>
      <c r="B6916" t="s">
        <v>7994</v>
      </c>
      <c r="C6916">
        <v>2.25</v>
      </c>
      <c r="D6916">
        <v>6.1000000000000004E-3</v>
      </c>
      <c r="E6916">
        <v>4.2799999999999998E-2</v>
      </c>
      <c r="F6916">
        <v>0.18559999999999999</v>
      </c>
    </row>
    <row r="6917" spans="1:6">
      <c r="A6917" t="s">
        <v>1090</v>
      </c>
      <c r="B6917" t="s">
        <v>7995</v>
      </c>
      <c r="C6917">
        <v>2.25</v>
      </c>
      <c r="D6917">
        <v>6.1000000000000004E-3</v>
      </c>
      <c r="E6917">
        <v>4.2799999999999998E-2</v>
      </c>
      <c r="F6917">
        <v>0.18559999999999999</v>
      </c>
    </row>
    <row r="6918" spans="1:6">
      <c r="A6918" t="s">
        <v>1090</v>
      </c>
      <c r="B6918" t="s">
        <v>7996</v>
      </c>
      <c r="C6918">
        <v>2.25</v>
      </c>
      <c r="D6918">
        <v>6.1000000000000004E-3</v>
      </c>
      <c r="E6918">
        <v>4.2799999999999998E-2</v>
      </c>
      <c r="F6918">
        <v>0.18559999999999999</v>
      </c>
    </row>
    <row r="6919" spans="1:6">
      <c r="A6919" t="s">
        <v>1090</v>
      </c>
      <c r="B6919" t="s">
        <v>7997</v>
      </c>
      <c r="C6919">
        <v>2.25</v>
      </c>
      <c r="D6919">
        <v>6.1000000000000004E-3</v>
      </c>
      <c r="E6919">
        <v>4.2799999999999998E-2</v>
      </c>
      <c r="F6919">
        <v>0.18559999999999999</v>
      </c>
    </row>
    <row r="6920" spans="1:6">
      <c r="A6920" t="s">
        <v>1090</v>
      </c>
      <c r="B6920" t="s">
        <v>7998</v>
      </c>
      <c r="C6920">
        <v>2.25</v>
      </c>
      <c r="D6920">
        <v>6.1000000000000004E-3</v>
      </c>
      <c r="E6920">
        <v>4.2799999999999998E-2</v>
      </c>
      <c r="F6920">
        <v>0.18559999999999999</v>
      </c>
    </row>
    <row r="6921" spans="1:6">
      <c r="A6921" t="s">
        <v>1090</v>
      </c>
      <c r="B6921" t="s">
        <v>7999</v>
      </c>
      <c r="C6921">
        <v>2.25</v>
      </c>
      <c r="D6921">
        <v>6.1000000000000004E-3</v>
      </c>
      <c r="E6921">
        <v>4.2799999999999998E-2</v>
      </c>
      <c r="F6921">
        <v>0.18559999999999999</v>
      </c>
    </row>
    <row r="6922" spans="1:6">
      <c r="A6922" t="s">
        <v>1090</v>
      </c>
      <c r="B6922" t="s">
        <v>8000</v>
      </c>
      <c r="C6922">
        <v>2.25</v>
      </c>
      <c r="D6922">
        <v>6.1000000000000004E-3</v>
      </c>
      <c r="E6922">
        <v>4.2799999999999998E-2</v>
      </c>
      <c r="F6922">
        <v>0.18559999999999999</v>
      </c>
    </row>
    <row r="6923" spans="1:6">
      <c r="A6923" t="s">
        <v>1090</v>
      </c>
      <c r="B6923" t="s">
        <v>8001</v>
      </c>
      <c r="C6923">
        <v>2.25</v>
      </c>
      <c r="D6923">
        <v>6.1000000000000004E-3</v>
      </c>
      <c r="E6923">
        <v>4.2799999999999998E-2</v>
      </c>
      <c r="F6923">
        <v>0.18559999999999999</v>
      </c>
    </row>
    <row r="6924" spans="1:6">
      <c r="A6924" t="s">
        <v>1090</v>
      </c>
      <c r="B6924" t="s">
        <v>8002</v>
      </c>
      <c r="C6924">
        <v>2.25</v>
      </c>
      <c r="D6924">
        <v>6.1000000000000004E-3</v>
      </c>
      <c r="E6924">
        <v>4.2799999999999998E-2</v>
      </c>
      <c r="F6924">
        <v>0.18559999999999999</v>
      </c>
    </row>
    <row r="6925" spans="1:6">
      <c r="A6925" t="s">
        <v>1090</v>
      </c>
      <c r="B6925" t="s">
        <v>8003</v>
      </c>
      <c r="C6925">
        <v>2.25</v>
      </c>
      <c r="D6925">
        <v>6.1000000000000004E-3</v>
      </c>
      <c r="E6925">
        <v>4.2799999999999998E-2</v>
      </c>
      <c r="F6925">
        <v>0.18559999999999999</v>
      </c>
    </row>
    <row r="6926" spans="1:6">
      <c r="A6926" t="s">
        <v>1090</v>
      </c>
      <c r="B6926" t="s">
        <v>8004</v>
      </c>
      <c r="C6926">
        <v>2.25</v>
      </c>
      <c r="D6926">
        <v>6.1000000000000004E-3</v>
      </c>
      <c r="E6926">
        <v>4.2799999999999998E-2</v>
      </c>
      <c r="F6926">
        <v>0.18559999999999999</v>
      </c>
    </row>
    <row r="6927" spans="1:6">
      <c r="A6927" t="s">
        <v>1090</v>
      </c>
      <c r="B6927" t="s">
        <v>8005</v>
      </c>
      <c r="C6927">
        <v>2.25</v>
      </c>
      <c r="D6927">
        <v>6.1000000000000004E-3</v>
      </c>
      <c r="E6927">
        <v>4.2799999999999998E-2</v>
      </c>
      <c r="F6927">
        <v>0.18559999999999999</v>
      </c>
    </row>
    <row r="6928" spans="1:6">
      <c r="A6928" t="s">
        <v>1090</v>
      </c>
      <c r="B6928" t="s">
        <v>8006</v>
      </c>
      <c r="C6928">
        <v>2.25</v>
      </c>
      <c r="D6928">
        <v>6.1000000000000004E-3</v>
      </c>
      <c r="E6928">
        <v>4.2799999999999998E-2</v>
      </c>
      <c r="F6928">
        <v>0.18559999999999999</v>
      </c>
    </row>
    <row r="6929" spans="1:6">
      <c r="A6929" t="s">
        <v>1090</v>
      </c>
      <c r="B6929" t="s">
        <v>8007</v>
      </c>
      <c r="C6929">
        <v>2.25</v>
      </c>
      <c r="D6929">
        <v>6.1000000000000004E-3</v>
      </c>
      <c r="E6929">
        <v>4.2799999999999998E-2</v>
      </c>
      <c r="F6929">
        <v>0.18559999999999999</v>
      </c>
    </row>
    <row r="6930" spans="1:6">
      <c r="A6930" t="s">
        <v>1090</v>
      </c>
      <c r="B6930" t="s">
        <v>8008</v>
      </c>
      <c r="C6930">
        <v>2.25</v>
      </c>
      <c r="D6930">
        <v>6.1000000000000004E-3</v>
      </c>
      <c r="E6930">
        <v>4.2799999999999998E-2</v>
      </c>
      <c r="F6930">
        <v>0.18559999999999999</v>
      </c>
    </row>
    <row r="6931" spans="1:6">
      <c r="A6931" t="s">
        <v>1090</v>
      </c>
      <c r="B6931" t="s">
        <v>8009</v>
      </c>
      <c r="C6931">
        <v>2.25</v>
      </c>
      <c r="D6931">
        <v>6.1000000000000004E-3</v>
      </c>
      <c r="E6931">
        <v>4.2799999999999998E-2</v>
      </c>
      <c r="F6931">
        <v>0.18559999999999999</v>
      </c>
    </row>
    <row r="6932" spans="1:6">
      <c r="A6932" t="s">
        <v>1090</v>
      </c>
      <c r="B6932" t="s">
        <v>8010</v>
      </c>
      <c r="C6932">
        <v>2.25</v>
      </c>
      <c r="D6932">
        <v>6.1000000000000004E-3</v>
      </c>
      <c r="E6932">
        <v>4.2799999999999998E-2</v>
      </c>
      <c r="F6932">
        <v>0.18559999999999999</v>
      </c>
    </row>
    <row r="6933" spans="1:6">
      <c r="A6933" t="s">
        <v>1090</v>
      </c>
      <c r="B6933" t="s">
        <v>8011</v>
      </c>
      <c r="C6933">
        <v>2.25</v>
      </c>
      <c r="D6933">
        <v>6.1000000000000004E-3</v>
      </c>
      <c r="E6933">
        <v>4.2799999999999998E-2</v>
      </c>
      <c r="F6933">
        <v>0.18559999999999999</v>
      </c>
    </row>
    <row r="6934" spans="1:6">
      <c r="A6934" t="s">
        <v>1090</v>
      </c>
      <c r="B6934" t="s">
        <v>8012</v>
      </c>
      <c r="C6934">
        <v>2.25</v>
      </c>
      <c r="D6934">
        <v>6.1000000000000004E-3</v>
      </c>
      <c r="E6934">
        <v>4.2799999999999998E-2</v>
      </c>
      <c r="F6934">
        <v>0.18559999999999999</v>
      </c>
    </row>
    <row r="6935" spans="1:6">
      <c r="A6935" t="s">
        <v>1090</v>
      </c>
      <c r="B6935" t="s">
        <v>8013</v>
      </c>
      <c r="C6935">
        <v>2.25</v>
      </c>
      <c r="D6935">
        <v>6.1000000000000004E-3</v>
      </c>
      <c r="E6935">
        <v>4.2799999999999998E-2</v>
      </c>
      <c r="F6935">
        <v>0.18559999999999999</v>
      </c>
    </row>
    <row r="6936" spans="1:6">
      <c r="A6936" t="s">
        <v>1090</v>
      </c>
      <c r="B6936" t="s">
        <v>8014</v>
      </c>
      <c r="C6936">
        <v>2.25</v>
      </c>
      <c r="D6936">
        <v>6.1000000000000004E-3</v>
      </c>
      <c r="E6936">
        <v>4.2799999999999998E-2</v>
      </c>
      <c r="F6936">
        <v>0.18559999999999999</v>
      </c>
    </row>
    <row r="6937" spans="1:6">
      <c r="A6937" t="s">
        <v>1090</v>
      </c>
      <c r="B6937" t="s">
        <v>8015</v>
      </c>
      <c r="C6937">
        <v>2.25</v>
      </c>
      <c r="D6937">
        <v>6.1000000000000004E-3</v>
      </c>
      <c r="E6937">
        <v>4.2799999999999998E-2</v>
      </c>
      <c r="F6937">
        <v>0.18559999999999999</v>
      </c>
    </row>
    <row r="6938" spans="1:6">
      <c r="A6938" t="s">
        <v>1090</v>
      </c>
      <c r="B6938" t="s">
        <v>8016</v>
      </c>
      <c r="C6938">
        <v>2.25</v>
      </c>
      <c r="D6938">
        <v>6.1000000000000004E-3</v>
      </c>
      <c r="E6938">
        <v>4.2799999999999998E-2</v>
      </c>
      <c r="F6938">
        <v>0.18559999999999999</v>
      </c>
    </row>
    <row r="6939" spans="1:6">
      <c r="A6939" t="s">
        <v>1090</v>
      </c>
      <c r="B6939" t="s">
        <v>8017</v>
      </c>
      <c r="C6939">
        <v>2.25</v>
      </c>
      <c r="D6939">
        <v>6.1000000000000004E-3</v>
      </c>
      <c r="E6939">
        <v>4.2799999999999998E-2</v>
      </c>
      <c r="F6939">
        <v>0.18559999999999999</v>
      </c>
    </row>
    <row r="6940" spans="1:6">
      <c r="A6940" t="s">
        <v>1090</v>
      </c>
      <c r="B6940" t="s">
        <v>8018</v>
      </c>
      <c r="C6940">
        <v>2.25</v>
      </c>
      <c r="D6940">
        <v>6.1000000000000004E-3</v>
      </c>
      <c r="E6940">
        <v>4.2799999999999998E-2</v>
      </c>
      <c r="F6940">
        <v>0.18559999999999999</v>
      </c>
    </row>
    <row r="6941" spans="1:6">
      <c r="A6941" t="s">
        <v>1090</v>
      </c>
      <c r="B6941" t="s">
        <v>8019</v>
      </c>
      <c r="C6941">
        <v>2.25</v>
      </c>
      <c r="D6941">
        <v>6.1000000000000004E-3</v>
      </c>
      <c r="E6941">
        <v>4.2799999999999998E-2</v>
      </c>
      <c r="F6941">
        <v>0.18559999999999999</v>
      </c>
    </row>
    <row r="6942" spans="1:6">
      <c r="A6942" t="s">
        <v>1090</v>
      </c>
      <c r="B6942" t="s">
        <v>8020</v>
      </c>
      <c r="C6942">
        <v>2.25</v>
      </c>
      <c r="D6942">
        <v>6.1000000000000004E-3</v>
      </c>
      <c r="E6942">
        <v>4.2799999999999998E-2</v>
      </c>
      <c r="F6942">
        <v>0.18559999999999999</v>
      </c>
    </row>
    <row r="6943" spans="1:6">
      <c r="A6943" t="s">
        <v>1090</v>
      </c>
      <c r="B6943" t="s">
        <v>8021</v>
      </c>
      <c r="C6943">
        <v>2.25</v>
      </c>
      <c r="D6943">
        <v>6.1000000000000004E-3</v>
      </c>
      <c r="E6943">
        <v>4.2799999999999998E-2</v>
      </c>
      <c r="F6943">
        <v>0.18559999999999999</v>
      </c>
    </row>
    <row r="6944" spans="1:6">
      <c r="A6944" t="s">
        <v>1090</v>
      </c>
      <c r="B6944" t="s">
        <v>8022</v>
      </c>
      <c r="C6944">
        <v>2.25</v>
      </c>
      <c r="D6944">
        <v>6.1000000000000004E-3</v>
      </c>
      <c r="E6944">
        <v>4.2799999999999998E-2</v>
      </c>
      <c r="F6944">
        <v>0.18559999999999999</v>
      </c>
    </row>
    <row r="6945" spans="1:6">
      <c r="A6945" t="s">
        <v>1090</v>
      </c>
      <c r="B6945" t="s">
        <v>8023</v>
      </c>
      <c r="C6945">
        <v>2.25</v>
      </c>
      <c r="D6945">
        <v>6.1000000000000004E-3</v>
      </c>
      <c r="E6945">
        <v>4.2799999999999998E-2</v>
      </c>
      <c r="F6945">
        <v>0.18559999999999999</v>
      </c>
    </row>
    <row r="6946" spans="1:6">
      <c r="A6946" t="s">
        <v>1090</v>
      </c>
      <c r="B6946" t="s">
        <v>8024</v>
      </c>
      <c r="C6946">
        <v>2.25</v>
      </c>
      <c r="D6946">
        <v>6.1000000000000004E-3</v>
      </c>
      <c r="E6946">
        <v>4.2799999999999998E-2</v>
      </c>
      <c r="F6946">
        <v>0.18559999999999999</v>
      </c>
    </row>
    <row r="6947" spans="1:6">
      <c r="A6947" t="s">
        <v>1090</v>
      </c>
      <c r="B6947" t="s">
        <v>8025</v>
      </c>
      <c r="C6947">
        <v>2.25</v>
      </c>
      <c r="D6947">
        <v>6.1000000000000004E-3</v>
      </c>
      <c r="E6947">
        <v>4.2799999999999998E-2</v>
      </c>
      <c r="F6947">
        <v>0.18559999999999999</v>
      </c>
    </row>
    <row r="6948" spans="1:6">
      <c r="A6948" t="s">
        <v>1090</v>
      </c>
      <c r="B6948" t="s">
        <v>8026</v>
      </c>
      <c r="C6948">
        <v>2.25</v>
      </c>
      <c r="D6948">
        <v>6.1000000000000004E-3</v>
      </c>
      <c r="E6948">
        <v>4.2799999999999998E-2</v>
      </c>
      <c r="F6948">
        <v>0.18559999999999999</v>
      </c>
    </row>
    <row r="6949" spans="1:6">
      <c r="A6949" t="s">
        <v>1090</v>
      </c>
      <c r="B6949" t="s">
        <v>8027</v>
      </c>
      <c r="C6949">
        <v>2.25</v>
      </c>
      <c r="D6949">
        <v>6.1000000000000004E-3</v>
      </c>
      <c r="E6949">
        <v>4.2799999999999998E-2</v>
      </c>
      <c r="F6949">
        <v>0.18559999999999999</v>
      </c>
    </row>
    <row r="6950" spans="1:6">
      <c r="A6950" t="s">
        <v>1090</v>
      </c>
      <c r="B6950" t="s">
        <v>8028</v>
      </c>
      <c r="C6950">
        <v>2.25</v>
      </c>
      <c r="D6950">
        <v>6.1000000000000004E-3</v>
      </c>
      <c r="E6950">
        <v>4.2799999999999998E-2</v>
      </c>
      <c r="F6950">
        <v>0.18559999999999999</v>
      </c>
    </row>
    <row r="6951" spans="1:6">
      <c r="A6951" t="s">
        <v>1090</v>
      </c>
      <c r="B6951" t="s">
        <v>8029</v>
      </c>
      <c r="C6951">
        <v>2.25</v>
      </c>
      <c r="D6951">
        <v>6.1000000000000004E-3</v>
      </c>
      <c r="E6951">
        <v>4.2799999999999998E-2</v>
      </c>
      <c r="F6951">
        <v>0.18559999999999999</v>
      </c>
    </row>
    <row r="6952" spans="1:6">
      <c r="A6952" t="s">
        <v>1090</v>
      </c>
      <c r="B6952" t="s">
        <v>8030</v>
      </c>
      <c r="C6952">
        <v>2.25</v>
      </c>
      <c r="D6952">
        <v>6.1000000000000004E-3</v>
      </c>
      <c r="E6952">
        <v>4.2799999999999998E-2</v>
      </c>
      <c r="F6952">
        <v>0.18559999999999999</v>
      </c>
    </row>
    <row r="6953" spans="1:6">
      <c r="A6953" t="s">
        <v>1090</v>
      </c>
      <c r="B6953" t="s">
        <v>8031</v>
      </c>
      <c r="C6953">
        <v>2.25</v>
      </c>
      <c r="D6953">
        <v>6.1000000000000004E-3</v>
      </c>
      <c r="E6953">
        <v>4.2799999999999998E-2</v>
      </c>
      <c r="F6953">
        <v>0.18559999999999999</v>
      </c>
    </row>
    <row r="6954" spans="1:6">
      <c r="A6954" t="s">
        <v>1090</v>
      </c>
      <c r="B6954" t="s">
        <v>8032</v>
      </c>
      <c r="C6954">
        <v>2.25</v>
      </c>
      <c r="D6954">
        <v>6.1000000000000004E-3</v>
      </c>
      <c r="E6954">
        <v>4.2799999999999998E-2</v>
      </c>
      <c r="F6954">
        <v>0.18559999999999999</v>
      </c>
    </row>
    <row r="6955" spans="1:6">
      <c r="A6955" t="s">
        <v>1090</v>
      </c>
      <c r="B6955" t="s">
        <v>8033</v>
      </c>
      <c r="C6955">
        <v>2.25</v>
      </c>
      <c r="D6955">
        <v>6.1000000000000004E-3</v>
      </c>
      <c r="E6955">
        <v>4.2799999999999998E-2</v>
      </c>
      <c r="F6955">
        <v>0.18559999999999999</v>
      </c>
    </row>
    <row r="6956" spans="1:6">
      <c r="A6956" t="s">
        <v>1090</v>
      </c>
      <c r="B6956" t="s">
        <v>8034</v>
      </c>
      <c r="C6956">
        <v>2.25</v>
      </c>
      <c r="D6956">
        <v>6.1000000000000004E-3</v>
      </c>
      <c r="E6956">
        <v>4.2799999999999998E-2</v>
      </c>
      <c r="F6956">
        <v>0.18559999999999999</v>
      </c>
    </row>
    <row r="6957" spans="1:6">
      <c r="A6957" t="s">
        <v>1090</v>
      </c>
      <c r="B6957" t="s">
        <v>8035</v>
      </c>
      <c r="C6957">
        <v>2.25</v>
      </c>
      <c r="D6957">
        <v>6.1000000000000004E-3</v>
      </c>
      <c r="E6957">
        <v>4.2799999999999998E-2</v>
      </c>
      <c r="F6957">
        <v>0.18559999999999999</v>
      </c>
    </row>
    <row r="6958" spans="1:6">
      <c r="A6958" t="s">
        <v>1090</v>
      </c>
      <c r="B6958" t="s">
        <v>8036</v>
      </c>
      <c r="C6958">
        <v>2.25</v>
      </c>
      <c r="D6958">
        <v>6.1000000000000004E-3</v>
      </c>
      <c r="E6958">
        <v>4.2799999999999998E-2</v>
      </c>
      <c r="F6958">
        <v>0.18559999999999999</v>
      </c>
    </row>
    <row r="6959" spans="1:6">
      <c r="A6959" t="s">
        <v>1090</v>
      </c>
      <c r="B6959" t="s">
        <v>8037</v>
      </c>
      <c r="C6959">
        <v>2.25</v>
      </c>
      <c r="D6959">
        <v>6.1000000000000004E-3</v>
      </c>
      <c r="E6959">
        <v>4.2799999999999998E-2</v>
      </c>
      <c r="F6959">
        <v>0.18559999999999999</v>
      </c>
    </row>
    <row r="6960" spans="1:6">
      <c r="A6960" t="s">
        <v>1090</v>
      </c>
      <c r="B6960" t="s">
        <v>8038</v>
      </c>
      <c r="C6960">
        <v>2.25</v>
      </c>
      <c r="D6960">
        <v>6.1000000000000004E-3</v>
      </c>
      <c r="E6960">
        <v>4.2799999999999998E-2</v>
      </c>
      <c r="F6960">
        <v>0.18559999999999999</v>
      </c>
    </row>
    <row r="6961" spans="1:6">
      <c r="A6961" t="s">
        <v>1090</v>
      </c>
      <c r="B6961" t="s">
        <v>8039</v>
      </c>
      <c r="C6961">
        <v>2.25</v>
      </c>
      <c r="D6961">
        <v>6.1000000000000004E-3</v>
      </c>
      <c r="E6961">
        <v>4.2799999999999998E-2</v>
      </c>
      <c r="F6961">
        <v>0.18559999999999999</v>
      </c>
    </row>
    <row r="6962" spans="1:6">
      <c r="A6962" t="s">
        <v>1090</v>
      </c>
      <c r="B6962" t="s">
        <v>8040</v>
      </c>
      <c r="C6962">
        <v>2.25</v>
      </c>
      <c r="D6962">
        <v>6.1000000000000004E-3</v>
      </c>
      <c r="E6962">
        <v>4.2799999999999998E-2</v>
      </c>
      <c r="F6962">
        <v>0.18559999999999999</v>
      </c>
    </row>
    <row r="6963" spans="1:6">
      <c r="A6963" t="s">
        <v>1090</v>
      </c>
      <c r="B6963" t="s">
        <v>8041</v>
      </c>
      <c r="C6963">
        <v>2.25</v>
      </c>
      <c r="D6963">
        <v>6.1000000000000004E-3</v>
      </c>
      <c r="E6963">
        <v>4.2799999999999998E-2</v>
      </c>
      <c r="F6963">
        <v>0.18559999999999999</v>
      </c>
    </row>
    <row r="6964" spans="1:6">
      <c r="A6964" t="s">
        <v>1090</v>
      </c>
      <c r="B6964" t="s">
        <v>8042</v>
      </c>
      <c r="C6964">
        <v>2.25</v>
      </c>
      <c r="D6964">
        <v>6.1000000000000004E-3</v>
      </c>
      <c r="E6964">
        <v>4.2799999999999998E-2</v>
      </c>
      <c r="F6964">
        <v>0.18559999999999999</v>
      </c>
    </row>
    <row r="6965" spans="1:6">
      <c r="A6965" t="s">
        <v>1090</v>
      </c>
      <c r="B6965" t="s">
        <v>8043</v>
      </c>
      <c r="C6965">
        <v>2.25</v>
      </c>
      <c r="D6965">
        <v>6.1000000000000004E-3</v>
      </c>
      <c r="E6965">
        <v>4.2799999999999998E-2</v>
      </c>
      <c r="F6965">
        <v>0.18559999999999999</v>
      </c>
    </row>
    <row r="6966" spans="1:6">
      <c r="A6966" t="s">
        <v>1090</v>
      </c>
      <c r="B6966" t="s">
        <v>8044</v>
      </c>
      <c r="C6966">
        <v>2.25</v>
      </c>
      <c r="D6966">
        <v>6.1000000000000004E-3</v>
      </c>
      <c r="E6966">
        <v>4.2799999999999998E-2</v>
      </c>
      <c r="F6966">
        <v>0.18559999999999999</v>
      </c>
    </row>
    <row r="6967" spans="1:6">
      <c r="A6967" t="s">
        <v>1090</v>
      </c>
      <c r="B6967" t="s">
        <v>8045</v>
      </c>
      <c r="C6967">
        <v>2.25</v>
      </c>
      <c r="D6967">
        <v>6.1000000000000004E-3</v>
      </c>
      <c r="E6967">
        <v>4.2799999999999998E-2</v>
      </c>
      <c r="F6967">
        <v>0.18559999999999999</v>
      </c>
    </row>
    <row r="6968" spans="1:6">
      <c r="A6968" t="s">
        <v>1090</v>
      </c>
      <c r="B6968" t="s">
        <v>8046</v>
      </c>
      <c r="C6968">
        <v>2.25</v>
      </c>
      <c r="D6968">
        <v>6.1000000000000004E-3</v>
      </c>
      <c r="E6968">
        <v>4.2799999999999998E-2</v>
      </c>
      <c r="F6968">
        <v>0.18559999999999999</v>
      </c>
    </row>
    <row r="6969" spans="1:6">
      <c r="A6969" t="s">
        <v>1090</v>
      </c>
      <c r="B6969" t="s">
        <v>8047</v>
      </c>
      <c r="C6969">
        <v>2.25</v>
      </c>
      <c r="D6969">
        <v>6.1000000000000004E-3</v>
      </c>
      <c r="E6969">
        <v>4.2799999999999998E-2</v>
      </c>
      <c r="F6969">
        <v>0.18559999999999999</v>
      </c>
    </row>
    <row r="6970" spans="1:6">
      <c r="A6970" t="s">
        <v>1090</v>
      </c>
      <c r="B6970" t="s">
        <v>8048</v>
      </c>
      <c r="C6970">
        <v>2.25</v>
      </c>
      <c r="D6970">
        <v>6.1000000000000004E-3</v>
      </c>
      <c r="E6970">
        <v>4.2799999999999998E-2</v>
      </c>
      <c r="F6970">
        <v>0.18559999999999999</v>
      </c>
    </row>
    <row r="6971" spans="1:6">
      <c r="A6971" t="s">
        <v>1090</v>
      </c>
      <c r="B6971" t="s">
        <v>8049</v>
      </c>
      <c r="C6971">
        <v>2.25</v>
      </c>
      <c r="D6971">
        <v>6.1000000000000004E-3</v>
      </c>
      <c r="E6971">
        <v>4.2799999999999998E-2</v>
      </c>
      <c r="F6971">
        <v>0.18559999999999999</v>
      </c>
    </row>
    <row r="6972" spans="1:6">
      <c r="A6972" t="s">
        <v>1090</v>
      </c>
      <c r="B6972" t="s">
        <v>8050</v>
      </c>
      <c r="C6972">
        <v>2.25</v>
      </c>
      <c r="D6972">
        <v>6.1000000000000004E-3</v>
      </c>
      <c r="E6972">
        <v>4.2799999999999998E-2</v>
      </c>
      <c r="F6972">
        <v>0.18559999999999999</v>
      </c>
    </row>
    <row r="6973" spans="1:6">
      <c r="A6973" t="s">
        <v>1090</v>
      </c>
      <c r="B6973" t="s">
        <v>8051</v>
      </c>
      <c r="C6973">
        <v>2.25</v>
      </c>
      <c r="D6973">
        <v>6.1000000000000004E-3</v>
      </c>
      <c r="E6973">
        <v>4.2799999999999998E-2</v>
      </c>
      <c r="F6973">
        <v>0.18559999999999999</v>
      </c>
    </row>
    <row r="6974" spans="1:6">
      <c r="A6974" t="s">
        <v>1090</v>
      </c>
      <c r="B6974" t="s">
        <v>8052</v>
      </c>
      <c r="C6974">
        <v>2.25</v>
      </c>
      <c r="D6974">
        <v>6.1000000000000004E-3</v>
      </c>
      <c r="E6974">
        <v>4.2799999999999998E-2</v>
      </c>
      <c r="F6974">
        <v>0.18559999999999999</v>
      </c>
    </row>
    <row r="6975" spans="1:6">
      <c r="A6975" t="s">
        <v>1090</v>
      </c>
      <c r="B6975" t="s">
        <v>8053</v>
      </c>
      <c r="C6975">
        <v>2.25</v>
      </c>
      <c r="D6975">
        <v>6.1000000000000004E-3</v>
      </c>
      <c r="E6975">
        <v>4.2799999999999998E-2</v>
      </c>
      <c r="F6975">
        <v>0.18559999999999999</v>
      </c>
    </row>
    <row r="6976" spans="1:6">
      <c r="A6976" t="s">
        <v>1090</v>
      </c>
      <c r="B6976" t="s">
        <v>8054</v>
      </c>
      <c r="C6976">
        <v>2.25</v>
      </c>
      <c r="D6976">
        <v>6.1000000000000004E-3</v>
      </c>
      <c r="E6976">
        <v>4.2799999999999998E-2</v>
      </c>
      <c r="F6976">
        <v>0.18559999999999999</v>
      </c>
    </row>
    <row r="6977" spans="1:6">
      <c r="A6977" t="s">
        <v>1090</v>
      </c>
      <c r="B6977" t="s">
        <v>8055</v>
      </c>
      <c r="C6977">
        <v>2.25</v>
      </c>
      <c r="D6977">
        <v>6.1000000000000004E-3</v>
      </c>
      <c r="E6977">
        <v>4.2799999999999998E-2</v>
      </c>
      <c r="F6977">
        <v>0.18559999999999999</v>
      </c>
    </row>
    <row r="6978" spans="1:6">
      <c r="A6978" t="s">
        <v>1090</v>
      </c>
      <c r="B6978" t="s">
        <v>8056</v>
      </c>
      <c r="C6978">
        <v>2.25</v>
      </c>
      <c r="D6978">
        <v>6.1000000000000004E-3</v>
      </c>
      <c r="E6978">
        <v>4.2799999999999998E-2</v>
      </c>
      <c r="F6978">
        <v>0.18559999999999999</v>
      </c>
    </row>
    <row r="6979" spans="1:6">
      <c r="A6979" t="s">
        <v>1090</v>
      </c>
      <c r="B6979" t="s">
        <v>8057</v>
      </c>
      <c r="C6979">
        <v>2.25</v>
      </c>
      <c r="D6979">
        <v>6.1000000000000004E-3</v>
      </c>
      <c r="E6979">
        <v>4.2799999999999998E-2</v>
      </c>
      <c r="F6979">
        <v>0.18559999999999999</v>
      </c>
    </row>
    <row r="6980" spans="1:6">
      <c r="A6980" t="s">
        <v>1090</v>
      </c>
      <c r="B6980" t="s">
        <v>8058</v>
      </c>
      <c r="C6980">
        <v>2.25</v>
      </c>
      <c r="D6980">
        <v>6.1000000000000004E-3</v>
      </c>
      <c r="E6980">
        <v>4.2799999999999998E-2</v>
      </c>
      <c r="F6980">
        <v>0.18559999999999999</v>
      </c>
    </row>
    <row r="6981" spans="1:6">
      <c r="A6981" t="s">
        <v>1090</v>
      </c>
      <c r="B6981" t="s">
        <v>8059</v>
      </c>
      <c r="C6981">
        <v>2.25</v>
      </c>
      <c r="D6981">
        <v>6.1000000000000004E-3</v>
      </c>
      <c r="E6981">
        <v>4.2799999999999998E-2</v>
      </c>
      <c r="F6981">
        <v>0.18559999999999999</v>
      </c>
    </row>
    <row r="6982" spans="1:6">
      <c r="A6982" t="s">
        <v>1090</v>
      </c>
      <c r="B6982" t="s">
        <v>8060</v>
      </c>
      <c r="C6982">
        <v>2.25</v>
      </c>
      <c r="D6982">
        <v>6.1000000000000004E-3</v>
      </c>
      <c r="E6982">
        <v>4.2799999999999998E-2</v>
      </c>
      <c r="F6982">
        <v>0.18559999999999999</v>
      </c>
    </row>
    <row r="6983" spans="1:6">
      <c r="A6983" t="s">
        <v>1090</v>
      </c>
      <c r="B6983" t="s">
        <v>8061</v>
      </c>
      <c r="C6983">
        <v>2.25</v>
      </c>
      <c r="D6983">
        <v>6.1000000000000004E-3</v>
      </c>
      <c r="E6983">
        <v>4.2799999999999998E-2</v>
      </c>
      <c r="F6983">
        <v>0.18559999999999999</v>
      </c>
    </row>
    <row r="6984" spans="1:6">
      <c r="A6984" t="s">
        <v>1090</v>
      </c>
      <c r="B6984" t="s">
        <v>8062</v>
      </c>
      <c r="C6984">
        <v>2.25</v>
      </c>
      <c r="D6984">
        <v>6.1000000000000004E-3</v>
      </c>
      <c r="E6984">
        <v>4.2799999999999998E-2</v>
      </c>
      <c r="F6984">
        <v>0.18559999999999999</v>
      </c>
    </row>
    <row r="6985" spans="1:6">
      <c r="A6985" t="s">
        <v>1090</v>
      </c>
      <c r="B6985" t="s">
        <v>8063</v>
      </c>
      <c r="C6985">
        <v>2.25</v>
      </c>
      <c r="D6985">
        <v>6.1000000000000004E-3</v>
      </c>
      <c r="E6985">
        <v>4.2799999999999998E-2</v>
      </c>
      <c r="F6985">
        <v>0.18559999999999999</v>
      </c>
    </row>
    <row r="6986" spans="1:6">
      <c r="A6986" t="s">
        <v>1090</v>
      </c>
      <c r="B6986" t="s">
        <v>8064</v>
      </c>
      <c r="C6986">
        <v>2.25</v>
      </c>
      <c r="D6986">
        <v>6.1000000000000004E-3</v>
      </c>
      <c r="E6986">
        <v>4.2799999999999998E-2</v>
      </c>
      <c r="F6986">
        <v>0.18559999999999999</v>
      </c>
    </row>
    <row r="6987" spans="1:6">
      <c r="A6987" t="s">
        <v>1090</v>
      </c>
      <c r="B6987" t="s">
        <v>8065</v>
      </c>
      <c r="C6987">
        <v>2.25</v>
      </c>
      <c r="D6987">
        <v>6.1000000000000004E-3</v>
      </c>
      <c r="E6987">
        <v>4.2799999999999998E-2</v>
      </c>
      <c r="F6987">
        <v>0.18559999999999999</v>
      </c>
    </row>
    <row r="6988" spans="1:6">
      <c r="A6988" t="s">
        <v>1090</v>
      </c>
      <c r="B6988" t="s">
        <v>8066</v>
      </c>
      <c r="C6988">
        <v>2.25</v>
      </c>
      <c r="D6988">
        <v>6.1000000000000004E-3</v>
      </c>
      <c r="E6988">
        <v>4.2799999999999998E-2</v>
      </c>
      <c r="F6988">
        <v>0.18559999999999999</v>
      </c>
    </row>
    <row r="6989" spans="1:6">
      <c r="A6989" t="s">
        <v>1090</v>
      </c>
      <c r="B6989" t="s">
        <v>8067</v>
      </c>
      <c r="C6989">
        <v>2.25</v>
      </c>
      <c r="D6989">
        <v>6.1000000000000004E-3</v>
      </c>
      <c r="E6989">
        <v>4.2799999999999998E-2</v>
      </c>
      <c r="F6989">
        <v>0.18559999999999999</v>
      </c>
    </row>
    <row r="6990" spans="1:6">
      <c r="A6990" t="s">
        <v>1090</v>
      </c>
      <c r="B6990" t="s">
        <v>8068</v>
      </c>
      <c r="C6990">
        <v>2.25</v>
      </c>
      <c r="D6990">
        <v>6.1000000000000004E-3</v>
      </c>
      <c r="E6990">
        <v>4.2799999999999998E-2</v>
      </c>
      <c r="F6990">
        <v>0.18559999999999999</v>
      </c>
    </row>
    <row r="6991" spans="1:6">
      <c r="A6991" t="s">
        <v>1090</v>
      </c>
      <c r="B6991" t="s">
        <v>8069</v>
      </c>
      <c r="C6991">
        <v>2.25</v>
      </c>
      <c r="D6991">
        <v>6.1000000000000004E-3</v>
      </c>
      <c r="E6991">
        <v>4.2799999999999998E-2</v>
      </c>
      <c r="F6991">
        <v>0.18559999999999999</v>
      </c>
    </row>
    <row r="6992" spans="1:6">
      <c r="A6992" t="s">
        <v>1090</v>
      </c>
      <c r="B6992" t="s">
        <v>8070</v>
      </c>
      <c r="C6992">
        <v>2.25</v>
      </c>
      <c r="D6992">
        <v>6.1000000000000004E-3</v>
      </c>
      <c r="E6992">
        <v>4.2799999999999998E-2</v>
      </c>
      <c r="F6992">
        <v>0.18559999999999999</v>
      </c>
    </row>
    <row r="6993" spans="1:6">
      <c r="A6993" t="s">
        <v>1090</v>
      </c>
      <c r="B6993" t="s">
        <v>8071</v>
      </c>
      <c r="C6993">
        <v>2.25</v>
      </c>
      <c r="D6993">
        <v>6.1000000000000004E-3</v>
      </c>
      <c r="E6993">
        <v>4.2799999999999998E-2</v>
      </c>
      <c r="F6993">
        <v>0.18559999999999999</v>
      </c>
    </row>
    <row r="6994" spans="1:6">
      <c r="A6994" t="s">
        <v>1090</v>
      </c>
      <c r="B6994" t="s">
        <v>8072</v>
      </c>
      <c r="C6994">
        <v>2.25</v>
      </c>
      <c r="D6994">
        <v>6.1000000000000004E-3</v>
      </c>
      <c r="E6994">
        <v>4.2799999999999998E-2</v>
      </c>
      <c r="F6994">
        <v>0.18559999999999999</v>
      </c>
    </row>
    <row r="6995" spans="1:6">
      <c r="A6995" t="s">
        <v>1090</v>
      </c>
      <c r="B6995" t="s">
        <v>8073</v>
      </c>
      <c r="C6995">
        <v>2.25</v>
      </c>
      <c r="D6995">
        <v>6.1000000000000004E-3</v>
      </c>
      <c r="E6995">
        <v>4.2799999999999998E-2</v>
      </c>
      <c r="F6995">
        <v>0.18559999999999999</v>
      </c>
    </row>
    <row r="6996" spans="1:6">
      <c r="A6996" t="s">
        <v>1090</v>
      </c>
      <c r="B6996" t="s">
        <v>8074</v>
      </c>
      <c r="C6996">
        <v>2.25</v>
      </c>
      <c r="D6996">
        <v>6.1000000000000004E-3</v>
      </c>
      <c r="E6996">
        <v>4.2799999999999998E-2</v>
      </c>
      <c r="F6996">
        <v>0.18559999999999999</v>
      </c>
    </row>
    <row r="6997" spans="1:6">
      <c r="A6997" t="s">
        <v>1090</v>
      </c>
      <c r="B6997" t="s">
        <v>8075</v>
      </c>
      <c r="C6997">
        <v>2.25</v>
      </c>
      <c r="D6997">
        <v>6.1000000000000004E-3</v>
      </c>
      <c r="E6997">
        <v>4.2799999999999998E-2</v>
      </c>
      <c r="F6997">
        <v>0.18559999999999999</v>
      </c>
    </row>
    <row r="6998" spans="1:6">
      <c r="A6998" t="s">
        <v>1090</v>
      </c>
      <c r="B6998" t="s">
        <v>8076</v>
      </c>
      <c r="C6998">
        <v>2.25</v>
      </c>
      <c r="D6998">
        <v>6.1000000000000004E-3</v>
      </c>
      <c r="E6998">
        <v>4.2799999999999998E-2</v>
      </c>
      <c r="F6998">
        <v>0.18559999999999999</v>
      </c>
    </row>
    <row r="6999" spans="1:6">
      <c r="A6999" t="s">
        <v>1090</v>
      </c>
      <c r="B6999" t="s">
        <v>8077</v>
      </c>
      <c r="C6999">
        <v>2.25</v>
      </c>
      <c r="D6999">
        <v>6.1000000000000004E-3</v>
      </c>
      <c r="E6999">
        <v>4.2799999999999998E-2</v>
      </c>
      <c r="F6999">
        <v>0.18559999999999999</v>
      </c>
    </row>
    <row r="7000" spans="1:6">
      <c r="A7000" t="s">
        <v>1090</v>
      </c>
      <c r="B7000" t="s">
        <v>8078</v>
      </c>
      <c r="C7000">
        <v>2.25</v>
      </c>
      <c r="D7000">
        <v>6.1000000000000004E-3</v>
      </c>
      <c r="E7000">
        <v>4.2799999999999998E-2</v>
      </c>
      <c r="F7000">
        <v>0.18559999999999999</v>
      </c>
    </row>
    <row r="7001" spans="1:6">
      <c r="A7001" t="s">
        <v>1090</v>
      </c>
      <c r="B7001" t="s">
        <v>8079</v>
      </c>
      <c r="C7001">
        <v>2.25</v>
      </c>
      <c r="D7001">
        <v>6.1000000000000004E-3</v>
      </c>
      <c r="E7001">
        <v>4.2799999999999998E-2</v>
      </c>
      <c r="F7001">
        <v>0.18559999999999999</v>
      </c>
    </row>
    <row r="7002" spans="1:6">
      <c r="A7002" t="s">
        <v>1090</v>
      </c>
      <c r="B7002" t="s">
        <v>8080</v>
      </c>
      <c r="C7002">
        <v>2.25</v>
      </c>
      <c r="D7002">
        <v>6.1000000000000004E-3</v>
      </c>
      <c r="E7002">
        <v>4.2799999999999998E-2</v>
      </c>
      <c r="F7002">
        <v>0.18559999999999999</v>
      </c>
    </row>
    <row r="7003" spans="1:6">
      <c r="A7003" t="s">
        <v>1090</v>
      </c>
      <c r="B7003" t="s">
        <v>8081</v>
      </c>
      <c r="C7003">
        <v>2.25</v>
      </c>
      <c r="D7003">
        <v>6.1000000000000004E-3</v>
      </c>
      <c r="E7003">
        <v>4.2799999999999998E-2</v>
      </c>
      <c r="F7003">
        <v>0.18559999999999999</v>
      </c>
    </row>
    <row r="7004" spans="1:6">
      <c r="A7004" t="s">
        <v>1090</v>
      </c>
      <c r="B7004" t="s">
        <v>8082</v>
      </c>
      <c r="C7004">
        <v>2.25</v>
      </c>
      <c r="D7004">
        <v>6.1000000000000004E-3</v>
      </c>
      <c r="E7004">
        <v>4.2799999999999998E-2</v>
      </c>
      <c r="F7004">
        <v>0.18559999999999999</v>
      </c>
    </row>
    <row r="7005" spans="1:6">
      <c r="A7005" t="s">
        <v>1090</v>
      </c>
      <c r="B7005" t="s">
        <v>8083</v>
      </c>
      <c r="C7005">
        <v>2.25</v>
      </c>
      <c r="D7005">
        <v>6.1000000000000004E-3</v>
      </c>
      <c r="E7005">
        <v>4.2799999999999998E-2</v>
      </c>
      <c r="F7005">
        <v>0.18559999999999999</v>
      </c>
    </row>
    <row r="7006" spans="1:6">
      <c r="A7006" t="s">
        <v>1090</v>
      </c>
      <c r="B7006" t="s">
        <v>8084</v>
      </c>
      <c r="C7006">
        <v>2.25</v>
      </c>
      <c r="D7006">
        <v>6.1000000000000004E-3</v>
      </c>
      <c r="E7006">
        <v>4.2799999999999998E-2</v>
      </c>
      <c r="F7006">
        <v>0.18559999999999999</v>
      </c>
    </row>
    <row r="7007" spans="1:6">
      <c r="A7007" t="s">
        <v>1090</v>
      </c>
      <c r="B7007" t="s">
        <v>8085</v>
      </c>
      <c r="C7007">
        <v>2.25</v>
      </c>
      <c r="D7007">
        <v>6.1000000000000004E-3</v>
      </c>
      <c r="E7007">
        <v>4.2799999999999998E-2</v>
      </c>
      <c r="F7007">
        <v>0.18559999999999999</v>
      </c>
    </row>
    <row r="7008" spans="1:6">
      <c r="A7008" t="s">
        <v>1090</v>
      </c>
      <c r="B7008" t="s">
        <v>8086</v>
      </c>
      <c r="C7008">
        <v>2.25</v>
      </c>
      <c r="D7008">
        <v>6.1000000000000004E-3</v>
      </c>
      <c r="E7008">
        <v>4.2799999999999998E-2</v>
      </c>
      <c r="F7008">
        <v>0.18559999999999999</v>
      </c>
    </row>
    <row r="7009" spans="1:6">
      <c r="A7009" t="s">
        <v>1090</v>
      </c>
      <c r="B7009" t="s">
        <v>8087</v>
      </c>
      <c r="C7009">
        <v>2.25</v>
      </c>
      <c r="D7009">
        <v>6.1000000000000004E-3</v>
      </c>
      <c r="E7009">
        <v>4.2799999999999998E-2</v>
      </c>
      <c r="F7009">
        <v>0.18559999999999999</v>
      </c>
    </row>
    <row r="7010" spans="1:6">
      <c r="A7010" t="s">
        <v>1090</v>
      </c>
      <c r="B7010" t="s">
        <v>8088</v>
      </c>
      <c r="C7010">
        <v>2.25</v>
      </c>
      <c r="D7010">
        <v>6.1000000000000004E-3</v>
      </c>
      <c r="E7010">
        <v>4.2799999999999998E-2</v>
      </c>
      <c r="F7010">
        <v>0.18559999999999999</v>
      </c>
    </row>
    <row r="7011" spans="1:6">
      <c r="A7011" t="s">
        <v>1090</v>
      </c>
      <c r="B7011" t="s">
        <v>8089</v>
      </c>
      <c r="C7011">
        <v>2.25</v>
      </c>
      <c r="D7011">
        <v>6.1000000000000004E-3</v>
      </c>
      <c r="E7011">
        <v>4.2799999999999998E-2</v>
      </c>
      <c r="F7011">
        <v>0.18559999999999999</v>
      </c>
    </row>
    <row r="7012" spans="1:6">
      <c r="A7012" t="s">
        <v>1090</v>
      </c>
      <c r="B7012" t="s">
        <v>8090</v>
      </c>
      <c r="C7012">
        <v>2.25</v>
      </c>
      <c r="D7012">
        <v>6.1000000000000004E-3</v>
      </c>
      <c r="E7012">
        <v>4.2799999999999998E-2</v>
      </c>
      <c r="F7012">
        <v>0.18559999999999999</v>
      </c>
    </row>
    <row r="7013" spans="1:6">
      <c r="A7013" t="s">
        <v>1090</v>
      </c>
      <c r="B7013" t="s">
        <v>8091</v>
      </c>
      <c r="C7013">
        <v>2.25</v>
      </c>
      <c r="D7013">
        <v>6.1000000000000004E-3</v>
      </c>
      <c r="E7013">
        <v>4.2799999999999998E-2</v>
      </c>
      <c r="F7013">
        <v>0.18559999999999999</v>
      </c>
    </row>
    <row r="7014" spans="1:6">
      <c r="A7014" t="s">
        <v>1090</v>
      </c>
      <c r="B7014" t="s">
        <v>8092</v>
      </c>
      <c r="C7014">
        <v>2.25</v>
      </c>
      <c r="D7014">
        <v>6.1000000000000004E-3</v>
      </c>
      <c r="E7014">
        <v>4.2799999999999998E-2</v>
      </c>
      <c r="F7014">
        <v>0.18559999999999999</v>
      </c>
    </row>
    <row r="7015" spans="1:6">
      <c r="A7015" t="s">
        <v>1090</v>
      </c>
      <c r="B7015" t="s">
        <v>8093</v>
      </c>
      <c r="C7015">
        <v>2.25</v>
      </c>
      <c r="D7015">
        <v>6.1000000000000004E-3</v>
      </c>
      <c r="E7015">
        <v>4.2799999999999998E-2</v>
      </c>
      <c r="F7015">
        <v>0.18559999999999999</v>
      </c>
    </row>
    <row r="7016" spans="1:6">
      <c r="A7016" t="s">
        <v>1090</v>
      </c>
      <c r="B7016" t="s">
        <v>8094</v>
      </c>
      <c r="C7016">
        <v>2.25</v>
      </c>
      <c r="D7016">
        <v>6.1000000000000004E-3</v>
      </c>
      <c r="E7016">
        <v>4.2799999999999998E-2</v>
      </c>
      <c r="F7016">
        <v>0.18559999999999999</v>
      </c>
    </row>
    <row r="7017" spans="1:6">
      <c r="A7017" t="s">
        <v>1090</v>
      </c>
      <c r="B7017" t="s">
        <v>8095</v>
      </c>
      <c r="C7017">
        <v>2.25</v>
      </c>
      <c r="D7017">
        <v>6.1000000000000004E-3</v>
      </c>
      <c r="E7017">
        <v>4.2799999999999998E-2</v>
      </c>
      <c r="F7017">
        <v>0.18559999999999999</v>
      </c>
    </row>
    <row r="7018" spans="1:6">
      <c r="A7018" t="s">
        <v>1090</v>
      </c>
      <c r="B7018" t="s">
        <v>8096</v>
      </c>
      <c r="C7018">
        <v>2.25</v>
      </c>
      <c r="D7018">
        <v>6.1000000000000004E-3</v>
      </c>
      <c r="E7018">
        <v>4.2799999999999998E-2</v>
      </c>
      <c r="F7018">
        <v>0.18559999999999999</v>
      </c>
    </row>
    <row r="7019" spans="1:6">
      <c r="A7019" t="s">
        <v>1090</v>
      </c>
      <c r="B7019" t="s">
        <v>8097</v>
      </c>
      <c r="C7019">
        <v>2.25</v>
      </c>
      <c r="D7019">
        <v>6.1000000000000004E-3</v>
      </c>
      <c r="E7019">
        <v>4.2799999999999998E-2</v>
      </c>
      <c r="F7019">
        <v>0.18559999999999999</v>
      </c>
    </row>
    <row r="7020" spans="1:6">
      <c r="A7020" t="s">
        <v>1090</v>
      </c>
      <c r="B7020" t="s">
        <v>8098</v>
      </c>
      <c r="C7020">
        <v>2.25</v>
      </c>
      <c r="D7020">
        <v>6.1000000000000004E-3</v>
      </c>
      <c r="E7020">
        <v>4.2799999999999998E-2</v>
      </c>
      <c r="F7020">
        <v>0.18559999999999999</v>
      </c>
    </row>
    <row r="7021" spans="1:6">
      <c r="A7021" t="s">
        <v>1090</v>
      </c>
      <c r="B7021" t="s">
        <v>8099</v>
      </c>
      <c r="C7021">
        <v>2.25</v>
      </c>
      <c r="D7021">
        <v>6.1000000000000004E-3</v>
      </c>
      <c r="E7021">
        <v>4.2799999999999998E-2</v>
      </c>
      <c r="F7021">
        <v>0.18559999999999999</v>
      </c>
    </row>
    <row r="7022" spans="1:6">
      <c r="A7022" t="s">
        <v>1090</v>
      </c>
      <c r="B7022" t="s">
        <v>8100</v>
      </c>
      <c r="C7022">
        <v>2.25</v>
      </c>
      <c r="D7022">
        <v>6.1000000000000004E-3</v>
      </c>
      <c r="E7022">
        <v>4.2799999999999998E-2</v>
      </c>
      <c r="F7022">
        <v>0.18559999999999999</v>
      </c>
    </row>
    <row r="7023" spans="1:6">
      <c r="A7023" t="s">
        <v>1090</v>
      </c>
      <c r="B7023" t="s">
        <v>8101</v>
      </c>
      <c r="C7023">
        <v>2.25</v>
      </c>
      <c r="D7023">
        <v>6.1000000000000004E-3</v>
      </c>
      <c r="E7023">
        <v>4.2799999999999998E-2</v>
      </c>
      <c r="F7023">
        <v>0.18559999999999999</v>
      </c>
    </row>
    <row r="7024" spans="1:6">
      <c r="A7024" t="s">
        <v>1090</v>
      </c>
      <c r="B7024" t="s">
        <v>8102</v>
      </c>
      <c r="C7024">
        <v>2.25</v>
      </c>
      <c r="D7024">
        <v>6.1000000000000004E-3</v>
      </c>
      <c r="E7024">
        <v>4.2799999999999998E-2</v>
      </c>
      <c r="F7024">
        <v>0.18559999999999999</v>
      </c>
    </row>
    <row r="7025" spans="1:6">
      <c r="A7025" t="s">
        <v>1090</v>
      </c>
      <c r="B7025" t="s">
        <v>8103</v>
      </c>
      <c r="C7025">
        <v>2.25</v>
      </c>
      <c r="D7025">
        <v>6.1000000000000004E-3</v>
      </c>
      <c r="E7025">
        <v>4.2799999999999998E-2</v>
      </c>
      <c r="F7025">
        <v>0.18559999999999999</v>
      </c>
    </row>
    <row r="7026" spans="1:6">
      <c r="A7026" t="s">
        <v>1090</v>
      </c>
      <c r="B7026" t="s">
        <v>8104</v>
      </c>
      <c r="C7026">
        <v>2.25</v>
      </c>
      <c r="D7026">
        <v>6.1000000000000004E-3</v>
      </c>
      <c r="E7026">
        <v>4.2799999999999998E-2</v>
      </c>
      <c r="F7026">
        <v>0.18559999999999999</v>
      </c>
    </row>
    <row r="7027" spans="1:6">
      <c r="A7027" t="s">
        <v>1090</v>
      </c>
      <c r="B7027" t="s">
        <v>8105</v>
      </c>
      <c r="C7027">
        <v>2.25</v>
      </c>
      <c r="D7027">
        <v>6.1000000000000004E-3</v>
      </c>
      <c r="E7027">
        <v>4.2799999999999998E-2</v>
      </c>
      <c r="F7027">
        <v>0.18559999999999999</v>
      </c>
    </row>
    <row r="7028" spans="1:6">
      <c r="A7028" t="s">
        <v>1090</v>
      </c>
      <c r="B7028" t="s">
        <v>8106</v>
      </c>
      <c r="C7028">
        <v>2.25</v>
      </c>
      <c r="D7028">
        <v>6.1000000000000004E-3</v>
      </c>
      <c r="E7028">
        <v>4.2799999999999998E-2</v>
      </c>
      <c r="F7028">
        <v>0.18559999999999999</v>
      </c>
    </row>
    <row r="7029" spans="1:6">
      <c r="A7029" t="s">
        <v>1090</v>
      </c>
      <c r="B7029" t="s">
        <v>8107</v>
      </c>
      <c r="C7029">
        <v>2.25</v>
      </c>
      <c r="D7029">
        <v>6.1000000000000004E-3</v>
      </c>
      <c r="E7029">
        <v>4.2799999999999998E-2</v>
      </c>
      <c r="F7029">
        <v>0.18559999999999999</v>
      </c>
    </row>
    <row r="7030" spans="1:6">
      <c r="A7030" t="s">
        <v>1090</v>
      </c>
      <c r="B7030" t="s">
        <v>8108</v>
      </c>
      <c r="C7030">
        <v>2.25</v>
      </c>
      <c r="D7030">
        <v>6.1000000000000004E-3</v>
      </c>
      <c r="E7030">
        <v>4.2799999999999998E-2</v>
      </c>
      <c r="F7030">
        <v>0.18559999999999999</v>
      </c>
    </row>
    <row r="7031" spans="1:6">
      <c r="A7031" t="s">
        <v>1090</v>
      </c>
      <c r="B7031" t="s">
        <v>8109</v>
      </c>
      <c r="C7031">
        <v>2.25</v>
      </c>
      <c r="D7031">
        <v>6.1000000000000004E-3</v>
      </c>
      <c r="E7031">
        <v>4.2799999999999998E-2</v>
      </c>
      <c r="F7031">
        <v>0.18559999999999999</v>
      </c>
    </row>
    <row r="7032" spans="1:6">
      <c r="A7032" t="s">
        <v>1090</v>
      </c>
      <c r="B7032" t="s">
        <v>8110</v>
      </c>
      <c r="C7032">
        <v>2.25</v>
      </c>
      <c r="D7032">
        <v>6.1000000000000004E-3</v>
      </c>
      <c r="E7032">
        <v>4.2799999999999998E-2</v>
      </c>
      <c r="F7032">
        <v>0.18559999999999999</v>
      </c>
    </row>
    <row r="7033" spans="1:6">
      <c r="A7033" t="s">
        <v>1090</v>
      </c>
      <c r="B7033" t="s">
        <v>8111</v>
      </c>
      <c r="C7033">
        <v>2.25</v>
      </c>
      <c r="D7033">
        <v>6.1000000000000004E-3</v>
      </c>
      <c r="E7033">
        <v>4.2799999999999998E-2</v>
      </c>
      <c r="F7033">
        <v>0.18559999999999999</v>
      </c>
    </row>
    <row r="7034" spans="1:6">
      <c r="A7034" t="s">
        <v>1090</v>
      </c>
      <c r="B7034" t="s">
        <v>8112</v>
      </c>
      <c r="C7034">
        <v>2.25</v>
      </c>
      <c r="D7034">
        <v>6.1000000000000004E-3</v>
      </c>
      <c r="E7034">
        <v>4.2799999999999998E-2</v>
      </c>
      <c r="F7034">
        <v>0.18559999999999999</v>
      </c>
    </row>
    <row r="7035" spans="1:6">
      <c r="A7035" t="s">
        <v>1090</v>
      </c>
      <c r="B7035" t="s">
        <v>8113</v>
      </c>
      <c r="C7035">
        <v>2.25</v>
      </c>
      <c r="D7035">
        <v>6.1000000000000004E-3</v>
      </c>
      <c r="E7035">
        <v>4.2799999999999998E-2</v>
      </c>
      <c r="F7035">
        <v>0.18559999999999999</v>
      </c>
    </row>
    <row r="7036" spans="1:6">
      <c r="A7036" t="s">
        <v>1090</v>
      </c>
      <c r="B7036" t="s">
        <v>8114</v>
      </c>
      <c r="C7036">
        <v>2.25</v>
      </c>
      <c r="D7036">
        <v>6.1000000000000004E-3</v>
      </c>
      <c r="E7036">
        <v>4.2799999999999998E-2</v>
      </c>
      <c r="F7036">
        <v>0.18559999999999999</v>
      </c>
    </row>
    <row r="7037" spans="1:6">
      <c r="A7037" t="s">
        <v>1090</v>
      </c>
      <c r="B7037" t="s">
        <v>8115</v>
      </c>
      <c r="C7037">
        <v>2.25</v>
      </c>
      <c r="D7037">
        <v>6.1000000000000004E-3</v>
      </c>
      <c r="E7037">
        <v>4.2799999999999998E-2</v>
      </c>
      <c r="F7037">
        <v>0.18559999999999999</v>
      </c>
    </row>
    <row r="7038" spans="1:6">
      <c r="A7038" t="s">
        <v>1090</v>
      </c>
      <c r="B7038" t="s">
        <v>8116</v>
      </c>
      <c r="C7038">
        <v>2.25</v>
      </c>
      <c r="D7038">
        <v>6.1000000000000004E-3</v>
      </c>
      <c r="E7038">
        <v>4.2799999999999998E-2</v>
      </c>
      <c r="F7038">
        <v>0.18559999999999999</v>
      </c>
    </row>
    <row r="7039" spans="1:6">
      <c r="A7039" t="s">
        <v>1090</v>
      </c>
      <c r="B7039" t="s">
        <v>8117</v>
      </c>
      <c r="C7039">
        <v>2.25</v>
      </c>
      <c r="D7039">
        <v>6.1000000000000004E-3</v>
      </c>
      <c r="E7039">
        <v>4.2799999999999998E-2</v>
      </c>
      <c r="F7039">
        <v>0.18559999999999999</v>
      </c>
    </row>
    <row r="7040" spans="1:6">
      <c r="A7040" t="s">
        <v>1090</v>
      </c>
      <c r="B7040" t="s">
        <v>8118</v>
      </c>
      <c r="C7040">
        <v>2.25</v>
      </c>
      <c r="D7040">
        <v>6.1000000000000004E-3</v>
      </c>
      <c r="E7040">
        <v>4.2799999999999998E-2</v>
      </c>
      <c r="F7040">
        <v>0.18559999999999999</v>
      </c>
    </row>
    <row r="7041" spans="1:6">
      <c r="A7041" t="s">
        <v>1090</v>
      </c>
      <c r="B7041" t="s">
        <v>8119</v>
      </c>
      <c r="C7041">
        <v>2.25</v>
      </c>
      <c r="D7041">
        <v>6.1000000000000004E-3</v>
      </c>
      <c r="E7041">
        <v>4.2799999999999998E-2</v>
      </c>
      <c r="F7041">
        <v>0.18559999999999999</v>
      </c>
    </row>
    <row r="7042" spans="1:6">
      <c r="A7042" t="s">
        <v>1090</v>
      </c>
      <c r="B7042" t="s">
        <v>8120</v>
      </c>
      <c r="C7042">
        <v>2.25</v>
      </c>
      <c r="D7042">
        <v>6.1000000000000004E-3</v>
      </c>
      <c r="E7042">
        <v>4.2799999999999998E-2</v>
      </c>
      <c r="F7042">
        <v>0.18559999999999999</v>
      </c>
    </row>
    <row r="7043" spans="1:6">
      <c r="A7043" t="s">
        <v>1090</v>
      </c>
      <c r="B7043" t="s">
        <v>8121</v>
      </c>
      <c r="C7043">
        <v>2.25</v>
      </c>
      <c r="D7043">
        <v>6.1000000000000004E-3</v>
      </c>
      <c r="E7043">
        <v>4.2799999999999998E-2</v>
      </c>
      <c r="F7043">
        <v>0.18559999999999999</v>
      </c>
    </row>
    <row r="7044" spans="1:6">
      <c r="A7044" t="s">
        <v>1090</v>
      </c>
      <c r="B7044" t="s">
        <v>8122</v>
      </c>
      <c r="C7044">
        <v>2.25</v>
      </c>
      <c r="D7044">
        <v>6.1000000000000004E-3</v>
      </c>
      <c r="E7044">
        <v>4.2799999999999998E-2</v>
      </c>
      <c r="F7044">
        <v>0.18559999999999999</v>
      </c>
    </row>
    <row r="7045" spans="1:6">
      <c r="A7045" t="s">
        <v>1090</v>
      </c>
      <c r="B7045" t="s">
        <v>8123</v>
      </c>
      <c r="C7045">
        <v>2.25</v>
      </c>
      <c r="D7045">
        <v>6.1000000000000004E-3</v>
      </c>
      <c r="E7045">
        <v>4.2799999999999998E-2</v>
      </c>
      <c r="F7045">
        <v>0.18559999999999999</v>
      </c>
    </row>
    <row r="7046" spans="1:6">
      <c r="A7046" t="s">
        <v>1090</v>
      </c>
      <c r="B7046" t="s">
        <v>8124</v>
      </c>
      <c r="C7046">
        <v>2.25</v>
      </c>
      <c r="D7046">
        <v>6.1000000000000004E-3</v>
      </c>
      <c r="E7046">
        <v>4.2799999999999998E-2</v>
      </c>
      <c r="F7046">
        <v>0.18559999999999999</v>
      </c>
    </row>
    <row r="7047" spans="1:6">
      <c r="A7047" t="s">
        <v>1090</v>
      </c>
      <c r="B7047" t="s">
        <v>8125</v>
      </c>
      <c r="C7047">
        <v>2.25</v>
      </c>
      <c r="D7047">
        <v>6.1000000000000004E-3</v>
      </c>
      <c r="E7047">
        <v>4.2799999999999998E-2</v>
      </c>
      <c r="F7047">
        <v>0.18559999999999999</v>
      </c>
    </row>
    <row r="7048" spans="1:6">
      <c r="A7048" t="s">
        <v>1090</v>
      </c>
      <c r="B7048" t="s">
        <v>8126</v>
      </c>
      <c r="C7048">
        <v>2.25</v>
      </c>
      <c r="D7048">
        <v>6.1000000000000004E-3</v>
      </c>
      <c r="E7048">
        <v>4.2799999999999998E-2</v>
      </c>
      <c r="F7048">
        <v>0.18559999999999999</v>
      </c>
    </row>
    <row r="7049" spans="1:6">
      <c r="A7049" t="s">
        <v>1090</v>
      </c>
      <c r="B7049" t="s">
        <v>8127</v>
      </c>
      <c r="C7049">
        <v>2.25</v>
      </c>
      <c r="D7049">
        <v>6.1000000000000004E-3</v>
      </c>
      <c r="E7049">
        <v>4.2799999999999998E-2</v>
      </c>
      <c r="F7049">
        <v>0.18559999999999999</v>
      </c>
    </row>
    <row r="7050" spans="1:6">
      <c r="A7050" t="s">
        <v>1090</v>
      </c>
      <c r="B7050" t="s">
        <v>8128</v>
      </c>
      <c r="C7050">
        <v>2.25</v>
      </c>
      <c r="D7050">
        <v>6.1000000000000004E-3</v>
      </c>
      <c r="E7050">
        <v>4.2799999999999998E-2</v>
      </c>
      <c r="F7050">
        <v>0.18559999999999999</v>
      </c>
    </row>
    <row r="7051" spans="1:6">
      <c r="A7051" t="s">
        <v>1090</v>
      </c>
      <c r="B7051" t="s">
        <v>8129</v>
      </c>
      <c r="C7051">
        <v>2.25</v>
      </c>
      <c r="D7051">
        <v>6.1000000000000004E-3</v>
      </c>
      <c r="E7051">
        <v>4.2799999999999998E-2</v>
      </c>
      <c r="F7051">
        <v>0.18559999999999999</v>
      </c>
    </row>
    <row r="7052" spans="1:6">
      <c r="A7052" t="s">
        <v>1090</v>
      </c>
      <c r="B7052" t="s">
        <v>8130</v>
      </c>
      <c r="C7052">
        <v>2.25</v>
      </c>
      <c r="D7052">
        <v>6.1000000000000004E-3</v>
      </c>
      <c r="E7052">
        <v>4.2799999999999998E-2</v>
      </c>
      <c r="F7052">
        <v>0.18559999999999999</v>
      </c>
    </row>
    <row r="7053" spans="1:6">
      <c r="A7053" t="s">
        <v>1090</v>
      </c>
      <c r="B7053" t="s">
        <v>8131</v>
      </c>
      <c r="C7053">
        <v>2.25</v>
      </c>
      <c r="D7053">
        <v>6.1000000000000004E-3</v>
      </c>
      <c r="E7053">
        <v>4.2799999999999998E-2</v>
      </c>
      <c r="F7053">
        <v>0.18559999999999999</v>
      </c>
    </row>
    <row r="7054" spans="1:6">
      <c r="A7054" t="s">
        <v>1090</v>
      </c>
      <c r="B7054" t="s">
        <v>8132</v>
      </c>
      <c r="C7054">
        <v>2.25</v>
      </c>
      <c r="D7054">
        <v>6.1000000000000004E-3</v>
      </c>
      <c r="E7054">
        <v>4.2799999999999998E-2</v>
      </c>
      <c r="F7054">
        <v>0.18559999999999999</v>
      </c>
    </row>
    <row r="7055" spans="1:6">
      <c r="A7055" t="s">
        <v>1090</v>
      </c>
      <c r="B7055" t="s">
        <v>8133</v>
      </c>
      <c r="C7055">
        <v>2.25</v>
      </c>
      <c r="D7055">
        <v>6.1000000000000004E-3</v>
      </c>
      <c r="E7055">
        <v>4.2799999999999998E-2</v>
      </c>
      <c r="F7055">
        <v>0.18559999999999999</v>
      </c>
    </row>
    <row r="7056" spans="1:6">
      <c r="A7056" t="s">
        <v>1090</v>
      </c>
      <c r="B7056" t="s">
        <v>8134</v>
      </c>
      <c r="C7056">
        <v>2.25</v>
      </c>
      <c r="D7056">
        <v>6.1000000000000004E-3</v>
      </c>
      <c r="E7056">
        <v>4.2799999999999998E-2</v>
      </c>
      <c r="F7056">
        <v>0.18559999999999999</v>
      </c>
    </row>
    <row r="7057" spans="1:6">
      <c r="A7057" t="s">
        <v>1090</v>
      </c>
      <c r="B7057" t="s">
        <v>8135</v>
      </c>
      <c r="C7057">
        <v>2.25</v>
      </c>
      <c r="D7057">
        <v>6.1000000000000004E-3</v>
      </c>
      <c r="E7057">
        <v>4.2799999999999998E-2</v>
      </c>
      <c r="F7057">
        <v>0.18559999999999999</v>
      </c>
    </row>
    <row r="7058" spans="1:6">
      <c r="A7058" t="s">
        <v>1090</v>
      </c>
      <c r="B7058" t="s">
        <v>8136</v>
      </c>
      <c r="C7058">
        <v>2.25</v>
      </c>
      <c r="D7058">
        <v>6.1000000000000004E-3</v>
      </c>
      <c r="E7058">
        <v>4.2799999999999998E-2</v>
      </c>
      <c r="F7058">
        <v>0.18559999999999999</v>
      </c>
    </row>
    <row r="7059" spans="1:6">
      <c r="A7059" t="s">
        <v>1090</v>
      </c>
      <c r="B7059" t="s">
        <v>8137</v>
      </c>
      <c r="C7059">
        <v>2.25</v>
      </c>
      <c r="D7059">
        <v>6.1000000000000004E-3</v>
      </c>
      <c r="E7059">
        <v>4.2799999999999998E-2</v>
      </c>
      <c r="F7059">
        <v>0.18559999999999999</v>
      </c>
    </row>
    <row r="7060" spans="1:6">
      <c r="A7060" t="s">
        <v>1090</v>
      </c>
      <c r="B7060" t="s">
        <v>8138</v>
      </c>
      <c r="C7060">
        <v>2.25</v>
      </c>
      <c r="D7060">
        <v>6.1000000000000004E-3</v>
      </c>
      <c r="E7060">
        <v>4.2799999999999998E-2</v>
      </c>
      <c r="F7060">
        <v>0.18559999999999999</v>
      </c>
    </row>
    <row r="7061" spans="1:6">
      <c r="A7061" t="s">
        <v>1090</v>
      </c>
      <c r="B7061" t="s">
        <v>8139</v>
      </c>
      <c r="C7061">
        <v>2.25</v>
      </c>
      <c r="D7061">
        <v>6.1000000000000004E-3</v>
      </c>
      <c r="E7061">
        <v>4.2799999999999998E-2</v>
      </c>
      <c r="F7061">
        <v>0.18559999999999999</v>
      </c>
    </row>
    <row r="7062" spans="1:6">
      <c r="A7062" t="s">
        <v>1090</v>
      </c>
      <c r="B7062" t="s">
        <v>8140</v>
      </c>
      <c r="C7062">
        <v>2.25</v>
      </c>
      <c r="D7062">
        <v>6.1000000000000004E-3</v>
      </c>
      <c r="E7062">
        <v>4.2799999999999998E-2</v>
      </c>
      <c r="F7062">
        <v>0.18559999999999999</v>
      </c>
    </row>
    <row r="7063" spans="1:6">
      <c r="A7063" t="s">
        <v>1090</v>
      </c>
      <c r="B7063" t="s">
        <v>8141</v>
      </c>
      <c r="C7063">
        <v>2.25</v>
      </c>
      <c r="D7063">
        <v>6.1000000000000004E-3</v>
      </c>
      <c r="E7063">
        <v>4.2799999999999998E-2</v>
      </c>
      <c r="F7063">
        <v>0.18559999999999999</v>
      </c>
    </row>
    <row r="7064" spans="1:6">
      <c r="A7064" t="s">
        <v>1090</v>
      </c>
      <c r="B7064" t="s">
        <v>8142</v>
      </c>
      <c r="C7064">
        <v>2.25</v>
      </c>
      <c r="D7064">
        <v>6.1000000000000004E-3</v>
      </c>
      <c r="E7064">
        <v>4.2799999999999998E-2</v>
      </c>
      <c r="F7064">
        <v>0.18559999999999999</v>
      </c>
    </row>
    <row r="7065" spans="1:6">
      <c r="A7065" t="s">
        <v>1090</v>
      </c>
      <c r="B7065" t="s">
        <v>8143</v>
      </c>
      <c r="C7065">
        <v>2.25</v>
      </c>
      <c r="D7065">
        <v>6.1000000000000004E-3</v>
      </c>
      <c r="E7065">
        <v>4.2799999999999998E-2</v>
      </c>
      <c r="F7065">
        <v>0.18559999999999999</v>
      </c>
    </row>
    <row r="7066" spans="1:6">
      <c r="A7066" t="s">
        <v>1090</v>
      </c>
      <c r="B7066" t="s">
        <v>8144</v>
      </c>
      <c r="C7066">
        <v>2.25</v>
      </c>
      <c r="D7066">
        <v>6.1000000000000004E-3</v>
      </c>
      <c r="E7066">
        <v>4.2799999999999998E-2</v>
      </c>
      <c r="F7066">
        <v>0.18559999999999999</v>
      </c>
    </row>
    <row r="7067" spans="1:6">
      <c r="A7067" t="s">
        <v>1090</v>
      </c>
      <c r="B7067" t="s">
        <v>8145</v>
      </c>
      <c r="C7067">
        <v>2.25</v>
      </c>
      <c r="D7067">
        <v>6.1000000000000004E-3</v>
      </c>
      <c r="E7067">
        <v>4.2799999999999998E-2</v>
      </c>
      <c r="F7067">
        <v>0.18559999999999999</v>
      </c>
    </row>
    <row r="7068" spans="1:6">
      <c r="A7068" t="s">
        <v>1090</v>
      </c>
      <c r="B7068" t="s">
        <v>8146</v>
      </c>
      <c r="C7068">
        <v>2.25</v>
      </c>
      <c r="D7068">
        <v>6.1000000000000004E-3</v>
      </c>
      <c r="E7068">
        <v>4.2799999999999998E-2</v>
      </c>
      <c r="F7068">
        <v>0.18559999999999999</v>
      </c>
    </row>
    <row r="7069" spans="1:6">
      <c r="A7069" t="s">
        <v>1090</v>
      </c>
      <c r="B7069" t="s">
        <v>8147</v>
      </c>
      <c r="C7069">
        <v>2.25</v>
      </c>
      <c r="D7069">
        <v>6.1000000000000004E-3</v>
      </c>
      <c r="E7069">
        <v>4.2799999999999998E-2</v>
      </c>
      <c r="F7069">
        <v>0.18559999999999999</v>
      </c>
    </row>
    <row r="7070" spans="1:6">
      <c r="A7070" t="s">
        <v>1090</v>
      </c>
      <c r="B7070" t="s">
        <v>8148</v>
      </c>
      <c r="C7070">
        <v>2.25</v>
      </c>
      <c r="D7070">
        <v>6.1000000000000004E-3</v>
      </c>
      <c r="E7070">
        <v>4.2799999999999998E-2</v>
      </c>
      <c r="F7070">
        <v>0.18559999999999999</v>
      </c>
    </row>
    <row r="7071" spans="1:6">
      <c r="A7071" t="s">
        <v>1090</v>
      </c>
      <c r="B7071" t="s">
        <v>8149</v>
      </c>
      <c r="C7071">
        <v>2.25</v>
      </c>
      <c r="D7071">
        <v>6.1000000000000004E-3</v>
      </c>
      <c r="E7071">
        <v>4.2799999999999998E-2</v>
      </c>
      <c r="F7071">
        <v>0.18559999999999999</v>
      </c>
    </row>
    <row r="7072" spans="1:6">
      <c r="A7072" t="s">
        <v>1090</v>
      </c>
      <c r="B7072" t="s">
        <v>8150</v>
      </c>
      <c r="C7072">
        <v>2.25</v>
      </c>
      <c r="D7072">
        <v>6.1000000000000004E-3</v>
      </c>
      <c r="E7072">
        <v>4.2799999999999998E-2</v>
      </c>
      <c r="F7072">
        <v>0.18559999999999999</v>
      </c>
    </row>
    <row r="7073" spans="1:6">
      <c r="A7073" t="s">
        <v>1090</v>
      </c>
      <c r="B7073" t="s">
        <v>8151</v>
      </c>
      <c r="C7073">
        <v>2.25</v>
      </c>
      <c r="D7073">
        <v>6.1000000000000004E-3</v>
      </c>
      <c r="E7073">
        <v>4.2799999999999998E-2</v>
      </c>
      <c r="F7073">
        <v>0.18559999999999999</v>
      </c>
    </row>
    <row r="7074" spans="1:6">
      <c r="A7074" t="s">
        <v>1090</v>
      </c>
      <c r="B7074" t="s">
        <v>8152</v>
      </c>
      <c r="C7074">
        <v>2.25</v>
      </c>
      <c r="D7074">
        <v>6.1000000000000004E-3</v>
      </c>
      <c r="E7074">
        <v>4.2799999999999998E-2</v>
      </c>
      <c r="F7074">
        <v>0.18559999999999999</v>
      </c>
    </row>
    <row r="7075" spans="1:6">
      <c r="A7075" t="s">
        <v>1090</v>
      </c>
      <c r="B7075" t="s">
        <v>8153</v>
      </c>
      <c r="C7075">
        <v>2.25</v>
      </c>
      <c r="D7075">
        <v>6.1000000000000004E-3</v>
      </c>
      <c r="E7075">
        <v>4.2799999999999998E-2</v>
      </c>
      <c r="F7075">
        <v>0.18559999999999999</v>
      </c>
    </row>
    <row r="7076" spans="1:6">
      <c r="A7076" t="s">
        <v>1090</v>
      </c>
      <c r="B7076" t="s">
        <v>8154</v>
      </c>
      <c r="C7076">
        <v>2.25</v>
      </c>
      <c r="D7076">
        <v>6.1000000000000004E-3</v>
      </c>
      <c r="E7076">
        <v>4.2799999999999998E-2</v>
      </c>
      <c r="F7076">
        <v>0.18559999999999999</v>
      </c>
    </row>
    <row r="7077" spans="1:6">
      <c r="A7077" t="s">
        <v>1090</v>
      </c>
      <c r="B7077" t="s">
        <v>8155</v>
      </c>
      <c r="C7077">
        <v>2.25</v>
      </c>
      <c r="D7077">
        <v>6.1000000000000004E-3</v>
      </c>
      <c r="E7077">
        <v>4.2799999999999998E-2</v>
      </c>
      <c r="F7077">
        <v>0.18559999999999999</v>
      </c>
    </row>
    <row r="7078" spans="1:6">
      <c r="A7078" t="s">
        <v>1090</v>
      </c>
      <c r="B7078" t="s">
        <v>8156</v>
      </c>
      <c r="C7078">
        <v>2.25</v>
      </c>
      <c r="D7078">
        <v>6.1000000000000004E-3</v>
      </c>
      <c r="E7078">
        <v>4.2799999999999998E-2</v>
      </c>
      <c r="F7078">
        <v>0.18559999999999999</v>
      </c>
    </row>
    <row r="7079" spans="1:6">
      <c r="A7079" t="s">
        <v>1090</v>
      </c>
      <c r="B7079" t="s">
        <v>8157</v>
      </c>
      <c r="C7079">
        <v>2.25</v>
      </c>
      <c r="D7079">
        <v>6.1000000000000004E-3</v>
      </c>
      <c r="E7079">
        <v>4.2799999999999998E-2</v>
      </c>
      <c r="F7079">
        <v>0.18559999999999999</v>
      </c>
    </row>
    <row r="7080" spans="1:6">
      <c r="A7080" t="s">
        <v>1090</v>
      </c>
      <c r="B7080" t="s">
        <v>8158</v>
      </c>
      <c r="C7080">
        <v>2.25</v>
      </c>
      <c r="D7080">
        <v>6.1000000000000004E-3</v>
      </c>
      <c r="E7080">
        <v>4.2799999999999998E-2</v>
      </c>
      <c r="F7080">
        <v>0.18559999999999999</v>
      </c>
    </row>
    <row r="7081" spans="1:6">
      <c r="A7081" t="s">
        <v>1090</v>
      </c>
      <c r="B7081" t="s">
        <v>8159</v>
      </c>
      <c r="C7081">
        <v>2.25</v>
      </c>
      <c r="D7081">
        <v>6.1000000000000004E-3</v>
      </c>
      <c r="E7081">
        <v>4.2799999999999998E-2</v>
      </c>
      <c r="F7081">
        <v>0.18559999999999999</v>
      </c>
    </row>
    <row r="7082" spans="1:6">
      <c r="A7082" t="s">
        <v>1090</v>
      </c>
      <c r="B7082" t="s">
        <v>8160</v>
      </c>
      <c r="C7082">
        <v>2.25</v>
      </c>
      <c r="D7082">
        <v>6.1000000000000004E-3</v>
      </c>
      <c r="E7082">
        <v>4.2799999999999998E-2</v>
      </c>
      <c r="F7082">
        <v>0.18559999999999999</v>
      </c>
    </row>
    <row r="7083" spans="1:6">
      <c r="A7083" t="s">
        <v>1090</v>
      </c>
      <c r="B7083" t="s">
        <v>8161</v>
      </c>
      <c r="C7083">
        <v>2.25</v>
      </c>
      <c r="D7083">
        <v>6.1000000000000004E-3</v>
      </c>
      <c r="E7083">
        <v>4.2799999999999998E-2</v>
      </c>
      <c r="F7083">
        <v>0.18559999999999999</v>
      </c>
    </row>
    <row r="7084" spans="1:6">
      <c r="A7084" t="s">
        <v>1090</v>
      </c>
      <c r="B7084" t="s">
        <v>8162</v>
      </c>
      <c r="C7084">
        <v>2.25</v>
      </c>
      <c r="D7084">
        <v>6.1000000000000004E-3</v>
      </c>
      <c r="E7084">
        <v>4.2799999999999998E-2</v>
      </c>
      <c r="F7084">
        <v>0.18559999999999999</v>
      </c>
    </row>
    <row r="7085" spans="1:6">
      <c r="A7085" t="s">
        <v>1090</v>
      </c>
      <c r="B7085" t="s">
        <v>8163</v>
      </c>
      <c r="C7085">
        <v>2.25</v>
      </c>
      <c r="D7085">
        <v>6.1000000000000004E-3</v>
      </c>
      <c r="E7085">
        <v>4.2799999999999998E-2</v>
      </c>
      <c r="F7085">
        <v>0.18559999999999999</v>
      </c>
    </row>
    <row r="7086" spans="1:6">
      <c r="A7086" t="s">
        <v>1090</v>
      </c>
      <c r="B7086" t="s">
        <v>8164</v>
      </c>
      <c r="C7086">
        <v>2.25</v>
      </c>
      <c r="D7086">
        <v>6.1000000000000004E-3</v>
      </c>
      <c r="E7086">
        <v>4.2799999999999998E-2</v>
      </c>
      <c r="F7086">
        <v>0.18559999999999999</v>
      </c>
    </row>
    <row r="7087" spans="1:6">
      <c r="A7087" t="s">
        <v>1090</v>
      </c>
      <c r="B7087" t="s">
        <v>8165</v>
      </c>
      <c r="C7087">
        <v>2.25</v>
      </c>
      <c r="D7087">
        <v>6.1000000000000004E-3</v>
      </c>
      <c r="E7087">
        <v>4.2799999999999998E-2</v>
      </c>
      <c r="F7087">
        <v>0.18559999999999999</v>
      </c>
    </row>
    <row r="7088" spans="1:6">
      <c r="A7088" t="s">
        <v>1090</v>
      </c>
      <c r="B7088" t="s">
        <v>8166</v>
      </c>
      <c r="C7088">
        <v>2.25</v>
      </c>
      <c r="D7088">
        <v>6.1000000000000004E-3</v>
      </c>
      <c r="E7088">
        <v>4.2799999999999998E-2</v>
      </c>
      <c r="F7088">
        <v>0.18559999999999999</v>
      </c>
    </row>
    <row r="7089" spans="1:6">
      <c r="A7089" t="s">
        <v>1090</v>
      </c>
      <c r="B7089" t="s">
        <v>8167</v>
      </c>
      <c r="C7089">
        <v>2.25</v>
      </c>
      <c r="D7089">
        <v>6.1000000000000004E-3</v>
      </c>
      <c r="E7089">
        <v>4.2799999999999998E-2</v>
      </c>
      <c r="F7089">
        <v>0.18559999999999999</v>
      </c>
    </row>
    <row r="7090" spans="1:6">
      <c r="A7090" t="s">
        <v>1090</v>
      </c>
      <c r="B7090" t="s">
        <v>8168</v>
      </c>
      <c r="C7090">
        <v>2.25</v>
      </c>
      <c r="D7090">
        <v>6.1000000000000004E-3</v>
      </c>
      <c r="E7090">
        <v>4.2799999999999998E-2</v>
      </c>
      <c r="F7090">
        <v>0.18559999999999999</v>
      </c>
    </row>
    <row r="7091" spans="1:6">
      <c r="A7091" t="s">
        <v>1090</v>
      </c>
      <c r="B7091" t="s">
        <v>8169</v>
      </c>
      <c r="C7091">
        <v>2.25</v>
      </c>
      <c r="D7091">
        <v>6.1000000000000004E-3</v>
      </c>
      <c r="E7091">
        <v>4.2799999999999998E-2</v>
      </c>
      <c r="F7091">
        <v>0.18559999999999999</v>
      </c>
    </row>
    <row r="7092" spans="1:6">
      <c r="A7092" t="s">
        <v>1090</v>
      </c>
      <c r="B7092" t="s">
        <v>8170</v>
      </c>
      <c r="C7092">
        <v>2.25</v>
      </c>
      <c r="D7092">
        <v>6.1000000000000004E-3</v>
      </c>
      <c r="E7092">
        <v>4.2799999999999998E-2</v>
      </c>
      <c r="F7092">
        <v>0.18559999999999999</v>
      </c>
    </row>
    <row r="7093" spans="1:6">
      <c r="A7093" t="s">
        <v>1090</v>
      </c>
      <c r="B7093" t="s">
        <v>8171</v>
      </c>
      <c r="C7093">
        <v>2.25</v>
      </c>
      <c r="D7093">
        <v>6.1000000000000004E-3</v>
      </c>
      <c r="E7093">
        <v>4.2799999999999998E-2</v>
      </c>
      <c r="F7093">
        <v>0.18559999999999999</v>
      </c>
    </row>
    <row r="7094" spans="1:6">
      <c r="A7094" t="s">
        <v>1090</v>
      </c>
      <c r="B7094" t="s">
        <v>8172</v>
      </c>
      <c r="C7094">
        <v>2.25</v>
      </c>
      <c r="D7094">
        <v>6.1000000000000004E-3</v>
      </c>
      <c r="E7094">
        <v>4.2799999999999998E-2</v>
      </c>
      <c r="F7094">
        <v>0.18559999999999999</v>
      </c>
    </row>
    <row r="7095" spans="1:6">
      <c r="A7095" t="s">
        <v>1090</v>
      </c>
      <c r="B7095" t="s">
        <v>8173</v>
      </c>
      <c r="C7095">
        <v>2.25</v>
      </c>
      <c r="D7095">
        <v>6.1000000000000004E-3</v>
      </c>
      <c r="E7095">
        <v>4.2799999999999998E-2</v>
      </c>
      <c r="F7095">
        <v>0.18559999999999999</v>
      </c>
    </row>
    <row r="7096" spans="1:6">
      <c r="A7096" t="s">
        <v>1090</v>
      </c>
      <c r="B7096" t="s">
        <v>8174</v>
      </c>
      <c r="C7096">
        <v>2.25</v>
      </c>
      <c r="D7096">
        <v>6.1000000000000004E-3</v>
      </c>
      <c r="E7096">
        <v>4.2799999999999998E-2</v>
      </c>
      <c r="F7096">
        <v>0.18559999999999999</v>
      </c>
    </row>
    <row r="7097" spans="1:6">
      <c r="A7097" t="s">
        <v>1090</v>
      </c>
      <c r="B7097" t="s">
        <v>8175</v>
      </c>
      <c r="C7097">
        <v>2.25</v>
      </c>
      <c r="D7097">
        <v>6.1000000000000004E-3</v>
      </c>
      <c r="E7097">
        <v>4.2799999999999998E-2</v>
      </c>
      <c r="F7097">
        <v>0.18559999999999999</v>
      </c>
    </row>
    <row r="7098" spans="1:6">
      <c r="A7098" t="s">
        <v>1090</v>
      </c>
      <c r="B7098" t="s">
        <v>8176</v>
      </c>
      <c r="C7098">
        <v>2.25</v>
      </c>
      <c r="D7098">
        <v>6.1000000000000004E-3</v>
      </c>
      <c r="E7098">
        <v>4.2799999999999998E-2</v>
      </c>
      <c r="F7098">
        <v>0.18559999999999999</v>
      </c>
    </row>
    <row r="7099" spans="1:6">
      <c r="A7099" t="s">
        <v>1090</v>
      </c>
      <c r="B7099" t="s">
        <v>8177</v>
      </c>
      <c r="C7099">
        <v>2.25</v>
      </c>
      <c r="D7099">
        <v>6.1000000000000004E-3</v>
      </c>
      <c r="E7099">
        <v>4.2799999999999998E-2</v>
      </c>
      <c r="F7099">
        <v>0.18559999999999999</v>
      </c>
    </row>
    <row r="7100" spans="1:6">
      <c r="A7100" t="s">
        <v>1090</v>
      </c>
      <c r="B7100" t="s">
        <v>8178</v>
      </c>
      <c r="C7100">
        <v>2.25</v>
      </c>
      <c r="D7100">
        <v>6.1000000000000004E-3</v>
      </c>
      <c r="E7100">
        <v>4.2799999999999998E-2</v>
      </c>
      <c r="F7100">
        <v>0.18559999999999999</v>
      </c>
    </row>
    <row r="7101" spans="1:6">
      <c r="A7101" t="s">
        <v>1090</v>
      </c>
      <c r="B7101" t="s">
        <v>8179</v>
      </c>
      <c r="C7101">
        <v>2.25</v>
      </c>
      <c r="D7101">
        <v>6.1000000000000004E-3</v>
      </c>
      <c r="E7101">
        <v>4.2799999999999998E-2</v>
      </c>
      <c r="F7101">
        <v>0.18559999999999999</v>
      </c>
    </row>
    <row r="7102" spans="1:6">
      <c r="A7102" t="s">
        <v>1090</v>
      </c>
      <c r="B7102" t="s">
        <v>8180</v>
      </c>
      <c r="C7102">
        <v>2.25</v>
      </c>
      <c r="D7102">
        <v>6.1000000000000004E-3</v>
      </c>
      <c r="E7102">
        <v>4.2799999999999998E-2</v>
      </c>
      <c r="F7102">
        <v>0.18559999999999999</v>
      </c>
    </row>
    <row r="7103" spans="1:6">
      <c r="A7103" t="s">
        <v>1090</v>
      </c>
      <c r="B7103" t="s">
        <v>8181</v>
      </c>
      <c r="C7103">
        <v>2.25</v>
      </c>
      <c r="D7103">
        <v>6.1000000000000004E-3</v>
      </c>
      <c r="E7103">
        <v>4.2799999999999998E-2</v>
      </c>
      <c r="F7103">
        <v>0.18559999999999999</v>
      </c>
    </row>
    <row r="7104" spans="1:6">
      <c r="A7104" t="s">
        <v>1090</v>
      </c>
      <c r="B7104" t="s">
        <v>8182</v>
      </c>
      <c r="C7104">
        <v>2.25</v>
      </c>
      <c r="D7104">
        <v>6.1000000000000004E-3</v>
      </c>
      <c r="E7104">
        <v>4.2799999999999998E-2</v>
      </c>
      <c r="F7104">
        <v>0.18559999999999999</v>
      </c>
    </row>
    <row r="7105" spans="1:6">
      <c r="A7105" t="s">
        <v>1090</v>
      </c>
      <c r="B7105" t="s">
        <v>8183</v>
      </c>
      <c r="C7105">
        <v>2.25</v>
      </c>
      <c r="D7105">
        <v>6.1000000000000004E-3</v>
      </c>
      <c r="E7105">
        <v>4.2799999999999998E-2</v>
      </c>
      <c r="F7105">
        <v>0.18559999999999999</v>
      </c>
    </row>
    <row r="7106" spans="1:6">
      <c r="A7106" t="s">
        <v>1090</v>
      </c>
      <c r="B7106" t="s">
        <v>8184</v>
      </c>
      <c r="C7106">
        <v>2.25</v>
      </c>
      <c r="D7106">
        <v>6.1000000000000004E-3</v>
      </c>
      <c r="E7106">
        <v>4.2799999999999998E-2</v>
      </c>
      <c r="F7106">
        <v>0.18559999999999999</v>
      </c>
    </row>
    <row r="7107" spans="1:6">
      <c r="A7107" t="s">
        <v>1090</v>
      </c>
      <c r="B7107" t="s">
        <v>8185</v>
      </c>
      <c r="C7107">
        <v>2.25</v>
      </c>
      <c r="D7107">
        <v>6.1000000000000004E-3</v>
      </c>
      <c r="E7107">
        <v>4.2799999999999998E-2</v>
      </c>
      <c r="F7107">
        <v>0.18559999999999999</v>
      </c>
    </row>
    <row r="7108" spans="1:6">
      <c r="A7108" t="s">
        <v>1090</v>
      </c>
      <c r="B7108" t="s">
        <v>8186</v>
      </c>
      <c r="C7108">
        <v>2.25</v>
      </c>
      <c r="D7108">
        <v>6.1000000000000004E-3</v>
      </c>
      <c r="E7108">
        <v>4.2799999999999998E-2</v>
      </c>
      <c r="F7108">
        <v>0.18559999999999999</v>
      </c>
    </row>
    <row r="7109" spans="1:6">
      <c r="A7109" t="s">
        <v>1090</v>
      </c>
      <c r="B7109" t="s">
        <v>8187</v>
      </c>
      <c r="C7109">
        <v>2.25</v>
      </c>
      <c r="D7109">
        <v>6.1000000000000004E-3</v>
      </c>
      <c r="E7109">
        <v>4.2799999999999998E-2</v>
      </c>
      <c r="F7109">
        <v>0.18559999999999999</v>
      </c>
    </row>
    <row r="7110" spans="1:6">
      <c r="A7110" t="s">
        <v>1090</v>
      </c>
      <c r="B7110" t="s">
        <v>8188</v>
      </c>
      <c r="C7110">
        <v>2.25</v>
      </c>
      <c r="D7110">
        <v>6.1000000000000004E-3</v>
      </c>
      <c r="E7110">
        <v>4.2799999999999998E-2</v>
      </c>
      <c r="F7110">
        <v>0.18559999999999999</v>
      </c>
    </row>
    <row r="7111" spans="1:6">
      <c r="A7111" t="s">
        <v>1090</v>
      </c>
      <c r="B7111" t="s">
        <v>8189</v>
      </c>
      <c r="C7111">
        <v>2.25</v>
      </c>
      <c r="D7111">
        <v>6.1000000000000004E-3</v>
      </c>
      <c r="E7111">
        <v>4.2799999999999998E-2</v>
      </c>
      <c r="F7111">
        <v>0.18559999999999999</v>
      </c>
    </row>
    <row r="7112" spans="1:6">
      <c r="A7112" t="s">
        <v>1090</v>
      </c>
      <c r="B7112" t="s">
        <v>8190</v>
      </c>
      <c r="C7112">
        <v>2.25</v>
      </c>
      <c r="D7112">
        <v>6.1000000000000004E-3</v>
      </c>
      <c r="E7112">
        <v>4.2799999999999998E-2</v>
      </c>
      <c r="F7112">
        <v>0.18559999999999999</v>
      </c>
    </row>
    <row r="7113" spans="1:6">
      <c r="A7113" t="s">
        <v>1090</v>
      </c>
      <c r="B7113" t="s">
        <v>8191</v>
      </c>
      <c r="C7113">
        <v>2.25</v>
      </c>
      <c r="D7113">
        <v>6.1000000000000004E-3</v>
      </c>
      <c r="E7113">
        <v>4.2799999999999998E-2</v>
      </c>
      <c r="F7113">
        <v>0.18559999999999999</v>
      </c>
    </row>
    <row r="7114" spans="1:6">
      <c r="A7114" t="s">
        <v>1090</v>
      </c>
      <c r="B7114" t="s">
        <v>8192</v>
      </c>
      <c r="C7114">
        <v>2.25</v>
      </c>
      <c r="D7114">
        <v>6.1000000000000004E-3</v>
      </c>
      <c r="E7114">
        <v>4.2799999999999998E-2</v>
      </c>
      <c r="F7114">
        <v>0.18559999999999999</v>
      </c>
    </row>
    <row r="7115" spans="1:6">
      <c r="A7115" t="s">
        <v>1090</v>
      </c>
      <c r="B7115" t="s">
        <v>8193</v>
      </c>
      <c r="C7115">
        <v>2.25</v>
      </c>
      <c r="D7115">
        <v>6.1000000000000004E-3</v>
      </c>
      <c r="E7115">
        <v>4.2799999999999998E-2</v>
      </c>
      <c r="F7115">
        <v>0.18559999999999999</v>
      </c>
    </row>
    <row r="7116" spans="1:6">
      <c r="A7116" t="s">
        <v>1090</v>
      </c>
      <c r="B7116" t="s">
        <v>8194</v>
      </c>
      <c r="C7116">
        <v>2.25</v>
      </c>
      <c r="D7116">
        <v>6.1000000000000004E-3</v>
      </c>
      <c r="E7116">
        <v>4.2799999999999998E-2</v>
      </c>
      <c r="F7116">
        <v>0.18559999999999999</v>
      </c>
    </row>
    <row r="7117" spans="1:6">
      <c r="A7117" t="s">
        <v>1090</v>
      </c>
      <c r="B7117" t="s">
        <v>8195</v>
      </c>
      <c r="C7117">
        <v>2.25</v>
      </c>
      <c r="D7117">
        <v>6.1000000000000004E-3</v>
      </c>
      <c r="E7117">
        <v>4.2799999999999998E-2</v>
      </c>
      <c r="F7117">
        <v>0.18559999999999999</v>
      </c>
    </row>
    <row r="7118" spans="1:6">
      <c r="A7118" t="s">
        <v>1090</v>
      </c>
      <c r="B7118" t="s">
        <v>8196</v>
      </c>
      <c r="C7118">
        <v>2.25</v>
      </c>
      <c r="D7118">
        <v>6.1000000000000004E-3</v>
      </c>
      <c r="E7118">
        <v>4.2799999999999998E-2</v>
      </c>
      <c r="F7118">
        <v>0.18559999999999999</v>
      </c>
    </row>
    <row r="7119" spans="1:6">
      <c r="A7119" t="s">
        <v>1090</v>
      </c>
      <c r="B7119" t="s">
        <v>8197</v>
      </c>
      <c r="C7119">
        <v>2.25</v>
      </c>
      <c r="D7119">
        <v>6.1000000000000004E-3</v>
      </c>
      <c r="E7119">
        <v>4.2799999999999998E-2</v>
      </c>
      <c r="F7119">
        <v>0.18559999999999999</v>
      </c>
    </row>
    <row r="7120" spans="1:6">
      <c r="A7120" t="s">
        <v>1090</v>
      </c>
      <c r="B7120" t="s">
        <v>8198</v>
      </c>
      <c r="C7120">
        <v>2.25</v>
      </c>
      <c r="D7120">
        <v>6.1000000000000004E-3</v>
      </c>
      <c r="E7120">
        <v>4.2799999999999998E-2</v>
      </c>
      <c r="F7120">
        <v>0.18559999999999999</v>
      </c>
    </row>
    <row r="7121" spans="1:6">
      <c r="A7121" t="s">
        <v>1090</v>
      </c>
      <c r="B7121" t="s">
        <v>8199</v>
      </c>
      <c r="C7121">
        <v>2.25</v>
      </c>
      <c r="D7121">
        <v>6.1000000000000004E-3</v>
      </c>
      <c r="E7121">
        <v>4.2799999999999998E-2</v>
      </c>
      <c r="F7121">
        <v>0.18559999999999999</v>
      </c>
    </row>
    <row r="7122" spans="1:6">
      <c r="A7122" t="s">
        <v>1090</v>
      </c>
      <c r="B7122" t="s">
        <v>8200</v>
      </c>
      <c r="C7122">
        <v>2.25</v>
      </c>
      <c r="D7122">
        <v>6.1000000000000004E-3</v>
      </c>
      <c r="E7122">
        <v>4.2799999999999998E-2</v>
      </c>
      <c r="F7122">
        <v>0.18559999999999999</v>
      </c>
    </row>
    <row r="7123" spans="1:6">
      <c r="A7123" t="s">
        <v>1090</v>
      </c>
      <c r="B7123" t="s">
        <v>8201</v>
      </c>
      <c r="C7123">
        <v>2.25</v>
      </c>
      <c r="D7123">
        <v>6.1000000000000004E-3</v>
      </c>
      <c r="E7123">
        <v>4.2799999999999998E-2</v>
      </c>
      <c r="F7123">
        <v>0.18559999999999999</v>
      </c>
    </row>
    <row r="7124" spans="1:6">
      <c r="A7124" t="s">
        <v>1090</v>
      </c>
      <c r="B7124" t="s">
        <v>8202</v>
      </c>
      <c r="C7124">
        <v>2.25</v>
      </c>
      <c r="D7124">
        <v>6.1000000000000004E-3</v>
      </c>
      <c r="E7124">
        <v>4.2799999999999998E-2</v>
      </c>
      <c r="F7124">
        <v>0.18559999999999999</v>
      </c>
    </row>
    <row r="7125" spans="1:6">
      <c r="A7125" t="s">
        <v>1090</v>
      </c>
      <c r="B7125" t="s">
        <v>8203</v>
      </c>
      <c r="C7125">
        <v>2.25</v>
      </c>
      <c r="D7125">
        <v>6.1000000000000004E-3</v>
      </c>
      <c r="E7125">
        <v>4.2799999999999998E-2</v>
      </c>
      <c r="F7125">
        <v>0.18559999999999999</v>
      </c>
    </row>
    <row r="7126" spans="1:6">
      <c r="A7126" t="s">
        <v>1090</v>
      </c>
      <c r="B7126" t="s">
        <v>8204</v>
      </c>
      <c r="C7126">
        <v>2.25</v>
      </c>
      <c r="D7126">
        <v>6.1000000000000004E-3</v>
      </c>
      <c r="E7126">
        <v>4.2799999999999998E-2</v>
      </c>
      <c r="F7126">
        <v>0.18559999999999999</v>
      </c>
    </row>
    <row r="7127" spans="1:6">
      <c r="A7127" t="s">
        <v>1090</v>
      </c>
      <c r="B7127" t="s">
        <v>8205</v>
      </c>
      <c r="C7127">
        <v>2.25</v>
      </c>
      <c r="D7127">
        <v>6.1000000000000004E-3</v>
      </c>
      <c r="E7127">
        <v>4.2799999999999998E-2</v>
      </c>
      <c r="F7127">
        <v>0.18559999999999999</v>
      </c>
    </row>
    <row r="7128" spans="1:6">
      <c r="A7128" t="s">
        <v>1090</v>
      </c>
      <c r="B7128" t="s">
        <v>8206</v>
      </c>
      <c r="C7128">
        <v>2.25</v>
      </c>
      <c r="D7128">
        <v>6.1000000000000004E-3</v>
      </c>
      <c r="E7128">
        <v>4.2799999999999998E-2</v>
      </c>
      <c r="F7128">
        <v>0.18559999999999999</v>
      </c>
    </row>
    <row r="7129" spans="1:6">
      <c r="A7129" t="s">
        <v>1090</v>
      </c>
      <c r="B7129" t="s">
        <v>8207</v>
      </c>
      <c r="C7129">
        <v>2.25</v>
      </c>
      <c r="D7129">
        <v>6.1000000000000004E-3</v>
      </c>
      <c r="E7129">
        <v>4.2799999999999998E-2</v>
      </c>
      <c r="F7129">
        <v>0.18559999999999999</v>
      </c>
    </row>
    <row r="7130" spans="1:6">
      <c r="A7130" t="s">
        <v>1090</v>
      </c>
      <c r="B7130" t="s">
        <v>8208</v>
      </c>
      <c r="C7130">
        <v>2.25</v>
      </c>
      <c r="D7130">
        <v>6.1000000000000004E-3</v>
      </c>
      <c r="E7130">
        <v>4.2799999999999998E-2</v>
      </c>
      <c r="F7130">
        <v>0.18559999999999999</v>
      </c>
    </row>
    <row r="7131" spans="1:6">
      <c r="A7131" t="s">
        <v>1090</v>
      </c>
      <c r="B7131" t="s">
        <v>8209</v>
      </c>
      <c r="C7131">
        <v>2.25</v>
      </c>
      <c r="D7131">
        <v>6.1000000000000004E-3</v>
      </c>
      <c r="E7131">
        <v>4.2799999999999998E-2</v>
      </c>
      <c r="F7131">
        <v>0.18559999999999999</v>
      </c>
    </row>
    <row r="7132" spans="1:6">
      <c r="A7132" t="s">
        <v>1090</v>
      </c>
      <c r="B7132" t="s">
        <v>8210</v>
      </c>
      <c r="C7132">
        <v>2.25</v>
      </c>
      <c r="D7132">
        <v>6.1000000000000004E-3</v>
      </c>
      <c r="E7132">
        <v>4.2799999999999998E-2</v>
      </c>
      <c r="F7132">
        <v>0.18559999999999999</v>
      </c>
    </row>
    <row r="7133" spans="1:6">
      <c r="A7133" t="s">
        <v>1090</v>
      </c>
      <c r="B7133" t="s">
        <v>8211</v>
      </c>
      <c r="C7133">
        <v>2.25</v>
      </c>
      <c r="D7133">
        <v>6.1000000000000004E-3</v>
      </c>
      <c r="E7133">
        <v>4.2799999999999998E-2</v>
      </c>
      <c r="F7133">
        <v>0.18559999999999999</v>
      </c>
    </row>
    <row r="7134" spans="1:6">
      <c r="A7134" t="s">
        <v>1090</v>
      </c>
      <c r="B7134" t="s">
        <v>8212</v>
      </c>
      <c r="C7134">
        <v>2.25</v>
      </c>
      <c r="D7134">
        <v>6.1000000000000004E-3</v>
      </c>
      <c r="E7134">
        <v>4.2799999999999998E-2</v>
      </c>
      <c r="F7134">
        <v>0.18559999999999999</v>
      </c>
    </row>
    <row r="7135" spans="1:6">
      <c r="A7135" t="s">
        <v>1090</v>
      </c>
      <c r="B7135" t="s">
        <v>8213</v>
      </c>
      <c r="C7135">
        <v>2.25</v>
      </c>
      <c r="D7135">
        <v>6.1000000000000004E-3</v>
      </c>
      <c r="E7135">
        <v>4.2799999999999998E-2</v>
      </c>
      <c r="F7135">
        <v>0.18559999999999999</v>
      </c>
    </row>
    <row r="7136" spans="1:6">
      <c r="A7136" t="s">
        <v>1090</v>
      </c>
      <c r="B7136" t="s">
        <v>8214</v>
      </c>
      <c r="C7136">
        <v>2.25</v>
      </c>
      <c r="D7136">
        <v>6.1000000000000004E-3</v>
      </c>
      <c r="E7136">
        <v>4.2799999999999998E-2</v>
      </c>
      <c r="F7136">
        <v>0.18559999999999999</v>
      </c>
    </row>
    <row r="7137" spans="1:6">
      <c r="A7137" t="s">
        <v>1090</v>
      </c>
      <c r="B7137" t="s">
        <v>8215</v>
      </c>
      <c r="C7137">
        <v>2.25</v>
      </c>
      <c r="D7137">
        <v>6.1000000000000004E-3</v>
      </c>
      <c r="E7137">
        <v>4.2799999999999998E-2</v>
      </c>
      <c r="F7137">
        <v>0.18559999999999999</v>
      </c>
    </row>
    <row r="7138" spans="1:6">
      <c r="A7138" t="s">
        <v>1090</v>
      </c>
      <c r="B7138" t="s">
        <v>8216</v>
      </c>
      <c r="C7138">
        <v>2.25</v>
      </c>
      <c r="D7138">
        <v>6.1000000000000004E-3</v>
      </c>
      <c r="E7138">
        <v>4.2799999999999998E-2</v>
      </c>
      <c r="F7138">
        <v>0.18559999999999999</v>
      </c>
    </row>
    <row r="7139" spans="1:6">
      <c r="A7139" t="s">
        <v>1090</v>
      </c>
      <c r="B7139" t="s">
        <v>1058</v>
      </c>
      <c r="C7139">
        <v>2.25</v>
      </c>
      <c r="D7139">
        <v>6.1000000000000004E-3</v>
      </c>
      <c r="E7139">
        <v>4.2799999999999998E-2</v>
      </c>
      <c r="F7139">
        <v>0.18559999999999999</v>
      </c>
    </row>
    <row r="7140" spans="1:6">
      <c r="A7140" t="s">
        <v>1090</v>
      </c>
      <c r="B7140" t="s">
        <v>8217</v>
      </c>
      <c r="C7140">
        <v>2.25</v>
      </c>
      <c r="D7140">
        <v>6.1000000000000004E-3</v>
      </c>
      <c r="E7140">
        <v>4.2799999999999998E-2</v>
      </c>
      <c r="F7140">
        <v>0.18559999999999999</v>
      </c>
    </row>
    <row r="7141" spans="1:6">
      <c r="A7141" t="s">
        <v>1090</v>
      </c>
      <c r="B7141" t="s">
        <v>547</v>
      </c>
      <c r="C7141">
        <v>2.25</v>
      </c>
      <c r="D7141">
        <v>6.1000000000000004E-3</v>
      </c>
      <c r="E7141">
        <v>4.2799999999999998E-2</v>
      </c>
      <c r="F7141">
        <v>0.18559999999999999</v>
      </c>
    </row>
    <row r="7142" spans="1:6">
      <c r="A7142" t="s">
        <v>1090</v>
      </c>
      <c r="B7142" t="s">
        <v>8218</v>
      </c>
      <c r="C7142">
        <v>2.25</v>
      </c>
      <c r="D7142">
        <v>6.1000000000000004E-3</v>
      </c>
      <c r="E7142">
        <v>4.2799999999999998E-2</v>
      </c>
      <c r="F7142">
        <v>0.18559999999999999</v>
      </c>
    </row>
    <row r="7143" spans="1:6">
      <c r="A7143" t="s">
        <v>1090</v>
      </c>
      <c r="B7143" t="s">
        <v>8219</v>
      </c>
      <c r="C7143">
        <v>2.25</v>
      </c>
      <c r="D7143">
        <v>6.1000000000000004E-3</v>
      </c>
      <c r="E7143">
        <v>4.2799999999999998E-2</v>
      </c>
      <c r="F7143">
        <v>0.18559999999999999</v>
      </c>
    </row>
    <row r="7144" spans="1:6">
      <c r="A7144" t="s">
        <v>1090</v>
      </c>
      <c r="B7144" t="s">
        <v>8220</v>
      </c>
      <c r="C7144">
        <v>2.25</v>
      </c>
      <c r="D7144">
        <v>6.1000000000000004E-3</v>
      </c>
      <c r="E7144">
        <v>4.2799999999999998E-2</v>
      </c>
      <c r="F7144">
        <v>0.18559999999999999</v>
      </c>
    </row>
    <row r="7145" spans="1:6">
      <c r="A7145" t="s">
        <v>1090</v>
      </c>
      <c r="B7145" t="s">
        <v>8221</v>
      </c>
      <c r="C7145">
        <v>2.25</v>
      </c>
      <c r="D7145">
        <v>6.1000000000000004E-3</v>
      </c>
      <c r="E7145">
        <v>4.2799999999999998E-2</v>
      </c>
      <c r="F7145">
        <v>0.18559999999999999</v>
      </c>
    </row>
    <row r="7146" spans="1:6">
      <c r="A7146" t="s">
        <v>1090</v>
      </c>
      <c r="B7146" t="s">
        <v>8222</v>
      </c>
      <c r="C7146">
        <v>2.25</v>
      </c>
      <c r="D7146">
        <v>6.1000000000000004E-3</v>
      </c>
      <c r="E7146">
        <v>4.2799999999999998E-2</v>
      </c>
      <c r="F7146">
        <v>0.18559999999999999</v>
      </c>
    </row>
    <row r="7147" spans="1:6">
      <c r="A7147" t="s">
        <v>1090</v>
      </c>
      <c r="B7147" t="s">
        <v>8223</v>
      </c>
      <c r="C7147">
        <v>2.25</v>
      </c>
      <c r="D7147">
        <v>6.1000000000000004E-3</v>
      </c>
      <c r="E7147">
        <v>4.2799999999999998E-2</v>
      </c>
      <c r="F7147">
        <v>0.18559999999999999</v>
      </c>
    </row>
    <row r="7148" spans="1:6">
      <c r="A7148" t="s">
        <v>1090</v>
      </c>
      <c r="B7148" t="s">
        <v>8224</v>
      </c>
      <c r="C7148">
        <v>2.25</v>
      </c>
      <c r="D7148">
        <v>6.1000000000000004E-3</v>
      </c>
      <c r="E7148">
        <v>4.2799999999999998E-2</v>
      </c>
      <c r="F7148">
        <v>0.18559999999999999</v>
      </c>
    </row>
    <row r="7149" spans="1:6">
      <c r="A7149" t="s">
        <v>1090</v>
      </c>
      <c r="B7149" t="s">
        <v>8225</v>
      </c>
      <c r="C7149">
        <v>2.25</v>
      </c>
      <c r="D7149">
        <v>6.1000000000000004E-3</v>
      </c>
      <c r="E7149">
        <v>4.2799999999999998E-2</v>
      </c>
      <c r="F7149">
        <v>0.18559999999999999</v>
      </c>
    </row>
    <row r="7150" spans="1:6">
      <c r="A7150" t="s">
        <v>1090</v>
      </c>
      <c r="B7150" t="s">
        <v>8226</v>
      </c>
      <c r="C7150">
        <v>2.25</v>
      </c>
      <c r="D7150">
        <v>6.1000000000000004E-3</v>
      </c>
      <c r="E7150">
        <v>4.2799999999999998E-2</v>
      </c>
      <c r="F7150">
        <v>0.18559999999999999</v>
      </c>
    </row>
    <row r="7151" spans="1:6">
      <c r="A7151" t="s">
        <v>1090</v>
      </c>
      <c r="B7151" t="s">
        <v>8227</v>
      </c>
      <c r="C7151">
        <v>2.25</v>
      </c>
      <c r="D7151">
        <v>6.1000000000000004E-3</v>
      </c>
      <c r="E7151">
        <v>4.2799999999999998E-2</v>
      </c>
      <c r="F7151">
        <v>0.18559999999999999</v>
      </c>
    </row>
    <row r="7152" spans="1:6">
      <c r="A7152" t="s">
        <v>1090</v>
      </c>
      <c r="B7152" t="s">
        <v>8228</v>
      </c>
      <c r="C7152">
        <v>2.25</v>
      </c>
      <c r="D7152">
        <v>6.1000000000000004E-3</v>
      </c>
      <c r="E7152">
        <v>4.2799999999999998E-2</v>
      </c>
      <c r="F7152">
        <v>0.18559999999999999</v>
      </c>
    </row>
    <row r="7153" spans="1:6">
      <c r="A7153" t="s">
        <v>1090</v>
      </c>
      <c r="B7153" t="s">
        <v>8229</v>
      </c>
      <c r="C7153">
        <v>2.25</v>
      </c>
      <c r="D7153">
        <v>6.1000000000000004E-3</v>
      </c>
      <c r="E7153">
        <v>4.2799999999999998E-2</v>
      </c>
      <c r="F7153">
        <v>0.18559999999999999</v>
      </c>
    </row>
    <row r="7154" spans="1:6">
      <c r="A7154" t="s">
        <v>1090</v>
      </c>
      <c r="B7154" t="s">
        <v>8230</v>
      </c>
      <c r="C7154">
        <v>2.25</v>
      </c>
      <c r="D7154">
        <v>6.1000000000000004E-3</v>
      </c>
      <c r="E7154">
        <v>4.2799999999999998E-2</v>
      </c>
      <c r="F7154">
        <v>0.18559999999999999</v>
      </c>
    </row>
    <row r="7155" spans="1:6">
      <c r="A7155" t="s">
        <v>1090</v>
      </c>
      <c r="B7155" t="s">
        <v>8231</v>
      </c>
      <c r="C7155">
        <v>2.25</v>
      </c>
      <c r="D7155">
        <v>6.1000000000000004E-3</v>
      </c>
      <c r="E7155">
        <v>4.2799999999999998E-2</v>
      </c>
      <c r="F7155">
        <v>0.18559999999999999</v>
      </c>
    </row>
    <row r="7156" spans="1:6">
      <c r="A7156" t="s">
        <v>1090</v>
      </c>
      <c r="B7156" t="s">
        <v>8232</v>
      </c>
      <c r="C7156">
        <v>2.25</v>
      </c>
      <c r="D7156">
        <v>6.1000000000000004E-3</v>
      </c>
      <c r="E7156">
        <v>4.2799999999999998E-2</v>
      </c>
      <c r="F7156">
        <v>0.18559999999999999</v>
      </c>
    </row>
    <row r="7157" spans="1:6">
      <c r="A7157" t="s">
        <v>1090</v>
      </c>
      <c r="B7157" t="s">
        <v>8233</v>
      </c>
      <c r="C7157">
        <v>2.25</v>
      </c>
      <c r="D7157">
        <v>6.1000000000000004E-3</v>
      </c>
      <c r="E7157">
        <v>4.2799999999999998E-2</v>
      </c>
      <c r="F7157">
        <v>0.18559999999999999</v>
      </c>
    </row>
    <row r="7158" spans="1:6">
      <c r="A7158" t="s">
        <v>1090</v>
      </c>
      <c r="B7158" t="s">
        <v>8234</v>
      </c>
      <c r="C7158">
        <v>2.25</v>
      </c>
      <c r="D7158">
        <v>6.1000000000000004E-3</v>
      </c>
      <c r="E7158">
        <v>4.2799999999999998E-2</v>
      </c>
      <c r="F7158">
        <v>0.18559999999999999</v>
      </c>
    </row>
    <row r="7159" spans="1:6">
      <c r="A7159" t="s">
        <v>1090</v>
      </c>
      <c r="B7159" t="s">
        <v>8235</v>
      </c>
      <c r="C7159">
        <v>2.25</v>
      </c>
      <c r="D7159">
        <v>6.1000000000000004E-3</v>
      </c>
      <c r="E7159">
        <v>4.2799999999999998E-2</v>
      </c>
      <c r="F7159">
        <v>0.18559999999999999</v>
      </c>
    </row>
    <row r="7160" spans="1:6">
      <c r="A7160" t="s">
        <v>1090</v>
      </c>
      <c r="B7160" t="s">
        <v>8236</v>
      </c>
      <c r="C7160">
        <v>2.25</v>
      </c>
      <c r="D7160">
        <v>6.1000000000000004E-3</v>
      </c>
      <c r="E7160">
        <v>4.2799999999999998E-2</v>
      </c>
      <c r="F7160">
        <v>0.18559999999999999</v>
      </c>
    </row>
    <row r="7161" spans="1:6">
      <c r="A7161" t="s">
        <v>1090</v>
      </c>
      <c r="B7161" t="s">
        <v>8237</v>
      </c>
      <c r="C7161">
        <v>2.25</v>
      </c>
      <c r="D7161">
        <v>6.1000000000000004E-3</v>
      </c>
      <c r="E7161">
        <v>4.2799999999999998E-2</v>
      </c>
      <c r="F7161">
        <v>0.18559999999999999</v>
      </c>
    </row>
    <row r="7162" spans="1:6">
      <c r="A7162" t="s">
        <v>1090</v>
      </c>
      <c r="B7162" t="s">
        <v>8238</v>
      </c>
      <c r="C7162">
        <v>2.25</v>
      </c>
      <c r="D7162">
        <v>6.1000000000000004E-3</v>
      </c>
      <c r="E7162">
        <v>4.2799999999999998E-2</v>
      </c>
      <c r="F7162">
        <v>0.18559999999999999</v>
      </c>
    </row>
    <row r="7163" spans="1:6">
      <c r="A7163" t="s">
        <v>1090</v>
      </c>
      <c r="B7163" t="s">
        <v>8239</v>
      </c>
      <c r="C7163">
        <v>2.25</v>
      </c>
      <c r="D7163">
        <v>6.1000000000000004E-3</v>
      </c>
      <c r="E7163">
        <v>4.2799999999999998E-2</v>
      </c>
      <c r="F7163">
        <v>0.18559999999999999</v>
      </c>
    </row>
    <row r="7164" spans="1:6">
      <c r="A7164" t="s">
        <v>1090</v>
      </c>
      <c r="B7164" t="s">
        <v>8240</v>
      </c>
      <c r="C7164">
        <v>2.25</v>
      </c>
      <c r="D7164">
        <v>6.1000000000000004E-3</v>
      </c>
      <c r="E7164">
        <v>4.2799999999999998E-2</v>
      </c>
      <c r="F7164">
        <v>0.18559999999999999</v>
      </c>
    </row>
    <row r="7165" spans="1:6">
      <c r="A7165" t="s">
        <v>1090</v>
      </c>
      <c r="B7165" t="s">
        <v>8241</v>
      </c>
      <c r="C7165">
        <v>2.25</v>
      </c>
      <c r="D7165">
        <v>6.1000000000000004E-3</v>
      </c>
      <c r="E7165">
        <v>4.2799999999999998E-2</v>
      </c>
      <c r="F7165">
        <v>0.18559999999999999</v>
      </c>
    </row>
    <row r="7166" spans="1:6">
      <c r="A7166" t="s">
        <v>1090</v>
      </c>
      <c r="B7166" t="s">
        <v>8242</v>
      </c>
      <c r="C7166">
        <v>2.25</v>
      </c>
      <c r="D7166">
        <v>6.1000000000000004E-3</v>
      </c>
      <c r="E7166">
        <v>4.2799999999999998E-2</v>
      </c>
      <c r="F7166">
        <v>0.18559999999999999</v>
      </c>
    </row>
    <row r="7167" spans="1:6">
      <c r="A7167" t="s">
        <v>1090</v>
      </c>
      <c r="B7167" t="s">
        <v>8243</v>
      </c>
      <c r="C7167">
        <v>2.25</v>
      </c>
      <c r="D7167">
        <v>6.1000000000000004E-3</v>
      </c>
      <c r="E7167">
        <v>4.2799999999999998E-2</v>
      </c>
      <c r="F7167">
        <v>0.18559999999999999</v>
      </c>
    </row>
    <row r="7168" spans="1:6">
      <c r="A7168" t="s">
        <v>1090</v>
      </c>
      <c r="B7168" t="s">
        <v>8244</v>
      </c>
      <c r="C7168">
        <v>2.25</v>
      </c>
      <c r="D7168">
        <v>6.1000000000000004E-3</v>
      </c>
      <c r="E7168">
        <v>4.2799999999999998E-2</v>
      </c>
      <c r="F7168">
        <v>0.18559999999999999</v>
      </c>
    </row>
    <row r="7169" spans="1:6">
      <c r="A7169" t="s">
        <v>1090</v>
      </c>
      <c r="B7169" t="s">
        <v>8245</v>
      </c>
      <c r="C7169">
        <v>2.25</v>
      </c>
      <c r="D7169">
        <v>6.1000000000000004E-3</v>
      </c>
      <c r="E7169">
        <v>4.2799999999999998E-2</v>
      </c>
      <c r="F7169">
        <v>0.18559999999999999</v>
      </c>
    </row>
    <row r="7170" spans="1:6">
      <c r="A7170" t="s">
        <v>1090</v>
      </c>
      <c r="B7170" t="s">
        <v>8246</v>
      </c>
      <c r="C7170">
        <v>2.25</v>
      </c>
      <c r="D7170">
        <v>6.1000000000000004E-3</v>
      </c>
      <c r="E7170">
        <v>4.2799999999999998E-2</v>
      </c>
      <c r="F7170">
        <v>0.18559999999999999</v>
      </c>
    </row>
    <row r="7171" spans="1:6">
      <c r="A7171" t="s">
        <v>1090</v>
      </c>
      <c r="B7171" t="s">
        <v>8247</v>
      </c>
      <c r="C7171">
        <v>2.25</v>
      </c>
      <c r="D7171">
        <v>6.1000000000000004E-3</v>
      </c>
      <c r="E7171">
        <v>4.2799999999999998E-2</v>
      </c>
      <c r="F7171">
        <v>0.18559999999999999</v>
      </c>
    </row>
    <row r="7172" spans="1:6">
      <c r="A7172" t="s">
        <v>1090</v>
      </c>
      <c r="B7172" t="s">
        <v>8248</v>
      </c>
      <c r="C7172">
        <v>2.25</v>
      </c>
      <c r="D7172">
        <v>6.1000000000000004E-3</v>
      </c>
      <c r="E7172">
        <v>4.2799999999999998E-2</v>
      </c>
      <c r="F7172">
        <v>0.18559999999999999</v>
      </c>
    </row>
    <row r="7173" spans="1:6">
      <c r="A7173" t="s">
        <v>1090</v>
      </c>
      <c r="B7173" t="s">
        <v>8249</v>
      </c>
      <c r="C7173">
        <v>2.25</v>
      </c>
      <c r="D7173">
        <v>6.1000000000000004E-3</v>
      </c>
      <c r="E7173">
        <v>4.2799999999999998E-2</v>
      </c>
      <c r="F7173">
        <v>0.18559999999999999</v>
      </c>
    </row>
    <row r="7174" spans="1:6">
      <c r="A7174" t="s">
        <v>1090</v>
      </c>
      <c r="B7174" t="s">
        <v>8250</v>
      </c>
      <c r="C7174">
        <v>2.25</v>
      </c>
      <c r="D7174">
        <v>6.1000000000000004E-3</v>
      </c>
      <c r="E7174">
        <v>4.2799999999999998E-2</v>
      </c>
      <c r="F7174">
        <v>0.18559999999999999</v>
      </c>
    </row>
    <row r="7175" spans="1:6">
      <c r="A7175" t="s">
        <v>1090</v>
      </c>
      <c r="B7175" t="s">
        <v>8251</v>
      </c>
      <c r="C7175">
        <v>2.25</v>
      </c>
      <c r="D7175">
        <v>6.1000000000000004E-3</v>
      </c>
      <c r="E7175">
        <v>4.2799999999999998E-2</v>
      </c>
      <c r="F7175">
        <v>0.18559999999999999</v>
      </c>
    </row>
    <row r="7176" spans="1:6">
      <c r="A7176" t="s">
        <v>1090</v>
      </c>
      <c r="B7176" t="s">
        <v>8252</v>
      </c>
      <c r="C7176">
        <v>2.25</v>
      </c>
      <c r="D7176">
        <v>6.1000000000000004E-3</v>
      </c>
      <c r="E7176">
        <v>4.2799999999999998E-2</v>
      </c>
      <c r="F7176">
        <v>0.18559999999999999</v>
      </c>
    </row>
    <row r="7177" spans="1:6">
      <c r="A7177" t="s">
        <v>1090</v>
      </c>
      <c r="B7177" t="s">
        <v>8253</v>
      </c>
      <c r="C7177">
        <v>2.25</v>
      </c>
      <c r="D7177">
        <v>6.1000000000000004E-3</v>
      </c>
      <c r="E7177">
        <v>4.2799999999999998E-2</v>
      </c>
      <c r="F7177">
        <v>0.18559999999999999</v>
      </c>
    </row>
    <row r="7178" spans="1:6">
      <c r="A7178" t="s">
        <v>1090</v>
      </c>
      <c r="B7178" t="s">
        <v>8254</v>
      </c>
      <c r="C7178">
        <v>2.25</v>
      </c>
      <c r="D7178">
        <v>6.1000000000000004E-3</v>
      </c>
      <c r="E7178">
        <v>4.2799999999999998E-2</v>
      </c>
      <c r="F7178">
        <v>0.18559999999999999</v>
      </c>
    </row>
    <row r="7179" spans="1:6">
      <c r="A7179" t="s">
        <v>1090</v>
      </c>
      <c r="B7179" t="s">
        <v>8255</v>
      </c>
      <c r="C7179">
        <v>2.25</v>
      </c>
      <c r="D7179">
        <v>6.1000000000000004E-3</v>
      </c>
      <c r="E7179">
        <v>4.2799999999999998E-2</v>
      </c>
      <c r="F7179">
        <v>0.18559999999999999</v>
      </c>
    </row>
    <row r="7180" spans="1:6">
      <c r="A7180" t="s">
        <v>1090</v>
      </c>
      <c r="B7180" t="s">
        <v>8256</v>
      </c>
      <c r="C7180">
        <v>2.25</v>
      </c>
      <c r="D7180">
        <v>6.1000000000000004E-3</v>
      </c>
      <c r="E7180">
        <v>4.2799999999999998E-2</v>
      </c>
      <c r="F7180">
        <v>0.18559999999999999</v>
      </c>
    </row>
    <row r="7181" spans="1:6">
      <c r="A7181" t="s">
        <v>1090</v>
      </c>
      <c r="B7181" t="s">
        <v>8257</v>
      </c>
      <c r="C7181">
        <v>2.25</v>
      </c>
      <c r="D7181">
        <v>6.1000000000000004E-3</v>
      </c>
      <c r="E7181">
        <v>4.2799999999999998E-2</v>
      </c>
      <c r="F7181">
        <v>0.18559999999999999</v>
      </c>
    </row>
    <row r="7182" spans="1:6">
      <c r="A7182" t="s">
        <v>1090</v>
      </c>
      <c r="B7182" t="s">
        <v>8258</v>
      </c>
      <c r="C7182">
        <v>2.25</v>
      </c>
      <c r="D7182">
        <v>6.1000000000000004E-3</v>
      </c>
      <c r="E7182">
        <v>4.2799999999999998E-2</v>
      </c>
      <c r="F7182">
        <v>0.18559999999999999</v>
      </c>
    </row>
    <row r="7183" spans="1:6">
      <c r="A7183" t="s">
        <v>1090</v>
      </c>
      <c r="B7183" t="s">
        <v>8259</v>
      </c>
      <c r="C7183">
        <v>2.25</v>
      </c>
      <c r="D7183">
        <v>6.1000000000000004E-3</v>
      </c>
      <c r="E7183">
        <v>4.2799999999999998E-2</v>
      </c>
      <c r="F7183">
        <v>0.18559999999999999</v>
      </c>
    </row>
    <row r="7184" spans="1:6">
      <c r="A7184" t="s">
        <v>1090</v>
      </c>
      <c r="B7184" t="s">
        <v>8260</v>
      </c>
      <c r="C7184">
        <v>2.25</v>
      </c>
      <c r="D7184">
        <v>6.1000000000000004E-3</v>
      </c>
      <c r="E7184">
        <v>4.2799999999999998E-2</v>
      </c>
      <c r="F7184">
        <v>0.18559999999999999</v>
      </c>
    </row>
    <row r="7185" spans="1:6">
      <c r="A7185" t="s">
        <v>1090</v>
      </c>
      <c r="B7185" t="s">
        <v>8261</v>
      </c>
      <c r="C7185">
        <v>2.25</v>
      </c>
      <c r="D7185">
        <v>6.1000000000000004E-3</v>
      </c>
      <c r="E7185">
        <v>4.2799999999999998E-2</v>
      </c>
      <c r="F7185">
        <v>0.18559999999999999</v>
      </c>
    </row>
    <row r="7186" spans="1:6">
      <c r="A7186" t="s">
        <v>1090</v>
      </c>
      <c r="B7186" t="s">
        <v>8262</v>
      </c>
      <c r="C7186">
        <v>2.25</v>
      </c>
      <c r="D7186">
        <v>6.1000000000000004E-3</v>
      </c>
      <c r="E7186">
        <v>4.2799999999999998E-2</v>
      </c>
      <c r="F7186">
        <v>0.18559999999999999</v>
      </c>
    </row>
    <row r="7187" spans="1:6">
      <c r="A7187" t="s">
        <v>1090</v>
      </c>
      <c r="B7187" t="s">
        <v>8263</v>
      </c>
      <c r="C7187">
        <v>2.25</v>
      </c>
      <c r="D7187">
        <v>6.1000000000000004E-3</v>
      </c>
      <c r="E7187">
        <v>4.2799999999999998E-2</v>
      </c>
      <c r="F7187">
        <v>0.18559999999999999</v>
      </c>
    </row>
    <row r="7188" spans="1:6">
      <c r="A7188" t="s">
        <v>1090</v>
      </c>
      <c r="B7188" t="s">
        <v>8264</v>
      </c>
      <c r="C7188">
        <v>2.25</v>
      </c>
      <c r="D7188">
        <v>6.1000000000000004E-3</v>
      </c>
      <c r="E7188">
        <v>4.2799999999999998E-2</v>
      </c>
      <c r="F7188">
        <v>0.18559999999999999</v>
      </c>
    </row>
    <row r="7189" spans="1:6">
      <c r="A7189" t="s">
        <v>1090</v>
      </c>
      <c r="B7189" t="s">
        <v>8265</v>
      </c>
      <c r="C7189">
        <v>2.25</v>
      </c>
      <c r="D7189">
        <v>6.1000000000000004E-3</v>
      </c>
      <c r="E7189">
        <v>4.2799999999999998E-2</v>
      </c>
      <c r="F7189">
        <v>0.18559999999999999</v>
      </c>
    </row>
    <row r="7190" spans="1:6">
      <c r="A7190" t="s">
        <v>1090</v>
      </c>
      <c r="B7190" t="s">
        <v>8266</v>
      </c>
      <c r="C7190">
        <v>2.25</v>
      </c>
      <c r="D7190">
        <v>6.1000000000000004E-3</v>
      </c>
      <c r="E7190">
        <v>4.2799999999999998E-2</v>
      </c>
      <c r="F7190">
        <v>0.18559999999999999</v>
      </c>
    </row>
    <row r="7191" spans="1:6">
      <c r="A7191" t="s">
        <v>1090</v>
      </c>
      <c r="B7191" t="s">
        <v>8267</v>
      </c>
      <c r="C7191">
        <v>2.25</v>
      </c>
      <c r="D7191">
        <v>6.1000000000000004E-3</v>
      </c>
      <c r="E7191">
        <v>4.2799999999999998E-2</v>
      </c>
      <c r="F7191">
        <v>0.18559999999999999</v>
      </c>
    </row>
    <row r="7192" spans="1:6">
      <c r="A7192" t="s">
        <v>1090</v>
      </c>
      <c r="B7192" t="s">
        <v>8268</v>
      </c>
      <c r="C7192">
        <v>2.25</v>
      </c>
      <c r="D7192">
        <v>6.1000000000000004E-3</v>
      </c>
      <c r="E7192">
        <v>4.2799999999999998E-2</v>
      </c>
      <c r="F7192">
        <v>0.18559999999999999</v>
      </c>
    </row>
    <row r="7193" spans="1:6">
      <c r="A7193" t="s">
        <v>1090</v>
      </c>
      <c r="B7193" t="s">
        <v>8269</v>
      </c>
      <c r="C7193">
        <v>2.25</v>
      </c>
      <c r="D7193">
        <v>6.1000000000000004E-3</v>
      </c>
      <c r="E7193">
        <v>4.2799999999999998E-2</v>
      </c>
      <c r="F7193">
        <v>0.18559999999999999</v>
      </c>
    </row>
    <row r="7194" spans="1:6">
      <c r="A7194" t="s">
        <v>1090</v>
      </c>
      <c r="B7194" t="s">
        <v>8270</v>
      </c>
      <c r="C7194">
        <v>2.25</v>
      </c>
      <c r="D7194">
        <v>6.1000000000000004E-3</v>
      </c>
      <c r="E7194">
        <v>4.2799999999999998E-2</v>
      </c>
      <c r="F7194">
        <v>0.18559999999999999</v>
      </c>
    </row>
    <row r="7195" spans="1:6">
      <c r="A7195" t="s">
        <v>1090</v>
      </c>
      <c r="B7195" t="s">
        <v>8271</v>
      </c>
      <c r="C7195">
        <v>2.25</v>
      </c>
      <c r="D7195">
        <v>6.1000000000000004E-3</v>
      </c>
      <c r="E7195">
        <v>4.2799999999999998E-2</v>
      </c>
      <c r="F7195">
        <v>0.18559999999999999</v>
      </c>
    </row>
    <row r="7196" spans="1:6">
      <c r="A7196" t="s">
        <v>1090</v>
      </c>
      <c r="B7196" t="s">
        <v>8272</v>
      </c>
      <c r="C7196">
        <v>2.25</v>
      </c>
      <c r="D7196">
        <v>6.1000000000000004E-3</v>
      </c>
      <c r="E7196">
        <v>4.2799999999999998E-2</v>
      </c>
      <c r="F7196">
        <v>0.18559999999999999</v>
      </c>
    </row>
    <row r="7197" spans="1:6">
      <c r="A7197" t="s">
        <v>1090</v>
      </c>
      <c r="B7197" t="s">
        <v>8273</v>
      </c>
      <c r="C7197">
        <v>2.25</v>
      </c>
      <c r="D7197">
        <v>6.1000000000000004E-3</v>
      </c>
      <c r="E7197">
        <v>4.2799999999999998E-2</v>
      </c>
      <c r="F7197">
        <v>0.18559999999999999</v>
      </c>
    </row>
    <row r="7198" spans="1:6">
      <c r="A7198" t="s">
        <v>1090</v>
      </c>
      <c r="B7198" t="s">
        <v>8274</v>
      </c>
      <c r="C7198">
        <v>2.25</v>
      </c>
      <c r="D7198">
        <v>6.1000000000000004E-3</v>
      </c>
      <c r="E7198">
        <v>4.2799999999999998E-2</v>
      </c>
      <c r="F7198">
        <v>0.18559999999999999</v>
      </c>
    </row>
    <row r="7199" spans="1:6">
      <c r="A7199" t="s">
        <v>1090</v>
      </c>
      <c r="B7199" t="s">
        <v>8275</v>
      </c>
      <c r="C7199">
        <v>2.25</v>
      </c>
      <c r="D7199">
        <v>6.1000000000000004E-3</v>
      </c>
      <c r="E7199">
        <v>4.2799999999999998E-2</v>
      </c>
      <c r="F7199">
        <v>0.18559999999999999</v>
      </c>
    </row>
    <row r="7200" spans="1:6">
      <c r="A7200" t="s">
        <v>1090</v>
      </c>
      <c r="B7200" t="s">
        <v>8276</v>
      </c>
      <c r="C7200">
        <v>2.25</v>
      </c>
      <c r="D7200">
        <v>6.1000000000000004E-3</v>
      </c>
      <c r="E7200">
        <v>4.2799999999999998E-2</v>
      </c>
      <c r="F7200">
        <v>0.18559999999999999</v>
      </c>
    </row>
    <row r="7201" spans="1:6">
      <c r="A7201" t="s">
        <v>1090</v>
      </c>
      <c r="B7201" t="s">
        <v>8277</v>
      </c>
      <c r="C7201">
        <v>2.25</v>
      </c>
      <c r="D7201">
        <v>6.1000000000000004E-3</v>
      </c>
      <c r="E7201">
        <v>4.2799999999999998E-2</v>
      </c>
      <c r="F7201">
        <v>0.18559999999999999</v>
      </c>
    </row>
    <row r="7202" spans="1:6">
      <c r="A7202" t="s">
        <v>1090</v>
      </c>
      <c r="B7202" t="s">
        <v>8278</v>
      </c>
      <c r="C7202">
        <v>2.25</v>
      </c>
      <c r="D7202">
        <v>6.1000000000000004E-3</v>
      </c>
      <c r="E7202">
        <v>4.2799999999999998E-2</v>
      </c>
      <c r="F7202">
        <v>0.18559999999999999</v>
      </c>
    </row>
    <row r="7203" spans="1:6">
      <c r="A7203" t="s">
        <v>1090</v>
      </c>
      <c r="B7203" t="s">
        <v>8279</v>
      </c>
      <c r="C7203">
        <v>2.25</v>
      </c>
      <c r="D7203">
        <v>6.1000000000000004E-3</v>
      </c>
      <c r="E7203">
        <v>4.2799999999999998E-2</v>
      </c>
      <c r="F7203">
        <v>0.18559999999999999</v>
      </c>
    </row>
    <row r="7204" spans="1:6">
      <c r="A7204" t="s">
        <v>1090</v>
      </c>
      <c r="B7204" t="s">
        <v>8280</v>
      </c>
      <c r="C7204">
        <v>2.25</v>
      </c>
      <c r="D7204">
        <v>6.1000000000000004E-3</v>
      </c>
      <c r="E7204">
        <v>4.2799999999999998E-2</v>
      </c>
      <c r="F7204">
        <v>0.18559999999999999</v>
      </c>
    </row>
    <row r="7205" spans="1:6">
      <c r="A7205" t="s">
        <v>1090</v>
      </c>
      <c r="B7205" t="s">
        <v>8281</v>
      </c>
      <c r="C7205">
        <v>2.25</v>
      </c>
      <c r="D7205">
        <v>6.1000000000000004E-3</v>
      </c>
      <c r="E7205">
        <v>4.2799999999999998E-2</v>
      </c>
      <c r="F7205">
        <v>0.18559999999999999</v>
      </c>
    </row>
    <row r="7206" spans="1:6">
      <c r="A7206" t="s">
        <v>1090</v>
      </c>
      <c r="B7206" t="s">
        <v>8282</v>
      </c>
      <c r="C7206">
        <v>2.25</v>
      </c>
      <c r="D7206">
        <v>6.1000000000000004E-3</v>
      </c>
      <c r="E7206">
        <v>4.2799999999999998E-2</v>
      </c>
      <c r="F7206">
        <v>0.18559999999999999</v>
      </c>
    </row>
    <row r="7207" spans="1:6">
      <c r="A7207" t="s">
        <v>1090</v>
      </c>
      <c r="B7207" t="s">
        <v>8283</v>
      </c>
      <c r="C7207">
        <v>2.25</v>
      </c>
      <c r="D7207">
        <v>6.1000000000000004E-3</v>
      </c>
      <c r="E7207">
        <v>4.2799999999999998E-2</v>
      </c>
      <c r="F7207">
        <v>0.18559999999999999</v>
      </c>
    </row>
    <row r="7208" spans="1:6">
      <c r="A7208" t="s">
        <v>1090</v>
      </c>
      <c r="B7208" t="s">
        <v>8284</v>
      </c>
      <c r="C7208">
        <v>2.25</v>
      </c>
      <c r="D7208">
        <v>6.1000000000000004E-3</v>
      </c>
      <c r="E7208">
        <v>4.2799999999999998E-2</v>
      </c>
      <c r="F7208">
        <v>0.18559999999999999</v>
      </c>
    </row>
    <row r="7209" spans="1:6">
      <c r="A7209" t="s">
        <v>1090</v>
      </c>
      <c r="B7209" t="s">
        <v>8285</v>
      </c>
      <c r="C7209">
        <v>2.25</v>
      </c>
      <c r="D7209">
        <v>6.1000000000000004E-3</v>
      </c>
      <c r="E7209">
        <v>4.2799999999999998E-2</v>
      </c>
      <c r="F7209">
        <v>0.18559999999999999</v>
      </c>
    </row>
    <row r="7210" spans="1:6">
      <c r="A7210" t="s">
        <v>1090</v>
      </c>
      <c r="B7210" t="s">
        <v>8286</v>
      </c>
      <c r="C7210">
        <v>2.25</v>
      </c>
      <c r="D7210">
        <v>6.1000000000000004E-3</v>
      </c>
      <c r="E7210">
        <v>4.2799999999999998E-2</v>
      </c>
      <c r="F7210">
        <v>0.18559999999999999</v>
      </c>
    </row>
    <row r="7211" spans="1:6">
      <c r="A7211" t="s">
        <v>1090</v>
      </c>
      <c r="B7211" t="s">
        <v>8287</v>
      </c>
      <c r="C7211">
        <v>2.25</v>
      </c>
      <c r="D7211">
        <v>6.1000000000000004E-3</v>
      </c>
      <c r="E7211">
        <v>4.2799999999999998E-2</v>
      </c>
      <c r="F7211">
        <v>0.18559999999999999</v>
      </c>
    </row>
    <row r="7212" spans="1:6">
      <c r="A7212" t="s">
        <v>1090</v>
      </c>
      <c r="B7212" t="s">
        <v>8288</v>
      </c>
      <c r="C7212">
        <v>2.25</v>
      </c>
      <c r="D7212">
        <v>6.1000000000000004E-3</v>
      </c>
      <c r="E7212">
        <v>4.2799999999999998E-2</v>
      </c>
      <c r="F7212">
        <v>0.18559999999999999</v>
      </c>
    </row>
    <row r="7213" spans="1:6">
      <c r="A7213" t="s">
        <v>1090</v>
      </c>
      <c r="B7213" t="s">
        <v>8289</v>
      </c>
      <c r="C7213">
        <v>2.25</v>
      </c>
      <c r="D7213">
        <v>6.1000000000000004E-3</v>
      </c>
      <c r="E7213">
        <v>4.2799999999999998E-2</v>
      </c>
      <c r="F7213">
        <v>0.18559999999999999</v>
      </c>
    </row>
    <row r="7214" spans="1:6">
      <c r="A7214" t="s">
        <v>1090</v>
      </c>
      <c r="B7214" t="s">
        <v>8290</v>
      </c>
      <c r="C7214">
        <v>2.25</v>
      </c>
      <c r="D7214">
        <v>6.1000000000000004E-3</v>
      </c>
      <c r="E7214">
        <v>4.2799999999999998E-2</v>
      </c>
      <c r="F7214">
        <v>0.18559999999999999</v>
      </c>
    </row>
    <row r="7215" spans="1:6">
      <c r="A7215" t="s">
        <v>1090</v>
      </c>
      <c r="B7215" t="s">
        <v>8291</v>
      </c>
      <c r="C7215">
        <v>2.25</v>
      </c>
      <c r="D7215">
        <v>6.1000000000000004E-3</v>
      </c>
      <c r="E7215">
        <v>4.2799999999999998E-2</v>
      </c>
      <c r="F7215">
        <v>0.18559999999999999</v>
      </c>
    </row>
    <row r="7216" spans="1:6">
      <c r="A7216" t="s">
        <v>1090</v>
      </c>
      <c r="B7216" t="s">
        <v>8292</v>
      </c>
      <c r="C7216">
        <v>2.25</v>
      </c>
      <c r="D7216">
        <v>6.1000000000000004E-3</v>
      </c>
      <c r="E7216">
        <v>4.2799999999999998E-2</v>
      </c>
      <c r="F7216">
        <v>0.18559999999999999</v>
      </c>
    </row>
    <row r="7217" spans="1:6">
      <c r="A7217" t="s">
        <v>1090</v>
      </c>
      <c r="B7217" t="s">
        <v>8293</v>
      </c>
      <c r="C7217">
        <v>2.25</v>
      </c>
      <c r="D7217">
        <v>6.1000000000000004E-3</v>
      </c>
      <c r="E7217">
        <v>4.2799999999999998E-2</v>
      </c>
      <c r="F7217">
        <v>0.18559999999999999</v>
      </c>
    </row>
    <row r="7218" spans="1:6">
      <c r="A7218" t="s">
        <v>1090</v>
      </c>
      <c r="B7218" t="s">
        <v>8294</v>
      </c>
      <c r="C7218">
        <v>2.25</v>
      </c>
      <c r="D7218">
        <v>6.1000000000000004E-3</v>
      </c>
      <c r="E7218">
        <v>4.2799999999999998E-2</v>
      </c>
      <c r="F7218">
        <v>0.18559999999999999</v>
      </c>
    </row>
    <row r="7219" spans="1:6">
      <c r="A7219" t="s">
        <v>1090</v>
      </c>
      <c r="B7219" t="s">
        <v>8295</v>
      </c>
      <c r="C7219">
        <v>2.25</v>
      </c>
      <c r="D7219">
        <v>6.1000000000000004E-3</v>
      </c>
      <c r="E7219">
        <v>4.2799999999999998E-2</v>
      </c>
      <c r="F7219">
        <v>0.18559999999999999</v>
      </c>
    </row>
    <row r="7220" spans="1:6">
      <c r="A7220" t="s">
        <v>1090</v>
      </c>
      <c r="B7220" t="s">
        <v>8296</v>
      </c>
      <c r="C7220">
        <v>2.25</v>
      </c>
      <c r="D7220">
        <v>6.1000000000000004E-3</v>
      </c>
      <c r="E7220">
        <v>4.2799999999999998E-2</v>
      </c>
      <c r="F7220">
        <v>0.18559999999999999</v>
      </c>
    </row>
    <row r="7221" spans="1:6">
      <c r="A7221" t="s">
        <v>1090</v>
      </c>
      <c r="B7221" t="s">
        <v>8297</v>
      </c>
      <c r="C7221">
        <v>2.25</v>
      </c>
      <c r="D7221">
        <v>6.1000000000000004E-3</v>
      </c>
      <c r="E7221">
        <v>4.2799999999999998E-2</v>
      </c>
      <c r="F7221">
        <v>0.18559999999999999</v>
      </c>
    </row>
    <row r="7222" spans="1:6">
      <c r="A7222" t="s">
        <v>1090</v>
      </c>
      <c r="B7222" t="s">
        <v>8298</v>
      </c>
      <c r="C7222">
        <v>2.25</v>
      </c>
      <c r="D7222">
        <v>6.1000000000000004E-3</v>
      </c>
      <c r="E7222">
        <v>4.2799999999999998E-2</v>
      </c>
      <c r="F7222">
        <v>0.18559999999999999</v>
      </c>
    </row>
    <row r="7223" spans="1:6">
      <c r="A7223" t="s">
        <v>1090</v>
      </c>
      <c r="B7223" t="s">
        <v>8299</v>
      </c>
      <c r="C7223">
        <v>2.25</v>
      </c>
      <c r="D7223">
        <v>6.1000000000000004E-3</v>
      </c>
      <c r="E7223">
        <v>4.2799999999999998E-2</v>
      </c>
      <c r="F7223">
        <v>0.18559999999999999</v>
      </c>
    </row>
    <row r="7224" spans="1:6">
      <c r="A7224" t="s">
        <v>1090</v>
      </c>
      <c r="B7224" t="s">
        <v>8300</v>
      </c>
      <c r="C7224">
        <v>2.25</v>
      </c>
      <c r="D7224">
        <v>6.1000000000000004E-3</v>
      </c>
      <c r="E7224">
        <v>4.2799999999999998E-2</v>
      </c>
      <c r="F7224">
        <v>0.18559999999999999</v>
      </c>
    </row>
    <row r="7225" spans="1:6">
      <c r="A7225" t="s">
        <v>1090</v>
      </c>
      <c r="B7225" t="s">
        <v>8301</v>
      </c>
      <c r="C7225">
        <v>2.25</v>
      </c>
      <c r="D7225">
        <v>6.1000000000000004E-3</v>
      </c>
      <c r="E7225">
        <v>4.2799999999999998E-2</v>
      </c>
      <c r="F7225">
        <v>0.18559999999999999</v>
      </c>
    </row>
    <row r="7226" spans="1:6">
      <c r="A7226" t="s">
        <v>1090</v>
      </c>
      <c r="B7226" t="s">
        <v>8302</v>
      </c>
      <c r="C7226">
        <v>2.25</v>
      </c>
      <c r="D7226">
        <v>6.1000000000000004E-3</v>
      </c>
      <c r="E7226">
        <v>4.2799999999999998E-2</v>
      </c>
      <c r="F7226">
        <v>0.18559999999999999</v>
      </c>
    </row>
    <row r="7227" spans="1:6">
      <c r="A7227" t="s">
        <v>1090</v>
      </c>
      <c r="B7227" t="s">
        <v>8303</v>
      </c>
      <c r="C7227">
        <v>2.25</v>
      </c>
      <c r="D7227">
        <v>6.1000000000000004E-3</v>
      </c>
      <c r="E7227">
        <v>4.2799999999999998E-2</v>
      </c>
      <c r="F7227">
        <v>0.18559999999999999</v>
      </c>
    </row>
    <row r="7228" spans="1:6">
      <c r="A7228" t="s">
        <v>1090</v>
      </c>
      <c r="B7228" t="s">
        <v>8304</v>
      </c>
      <c r="C7228">
        <v>2.25</v>
      </c>
      <c r="D7228">
        <v>6.1000000000000004E-3</v>
      </c>
      <c r="E7228">
        <v>4.2799999999999998E-2</v>
      </c>
      <c r="F7228">
        <v>0.18559999999999999</v>
      </c>
    </row>
    <row r="7229" spans="1:6">
      <c r="A7229" t="s">
        <v>1090</v>
      </c>
      <c r="B7229" t="s">
        <v>8305</v>
      </c>
      <c r="C7229">
        <v>2.25</v>
      </c>
      <c r="D7229">
        <v>6.1000000000000004E-3</v>
      </c>
      <c r="E7229">
        <v>4.2799999999999998E-2</v>
      </c>
      <c r="F7229">
        <v>0.18559999999999999</v>
      </c>
    </row>
    <row r="7230" spans="1:6">
      <c r="A7230" t="s">
        <v>1090</v>
      </c>
      <c r="B7230" t="s">
        <v>8306</v>
      </c>
      <c r="C7230">
        <v>2.25</v>
      </c>
      <c r="D7230">
        <v>6.1000000000000004E-3</v>
      </c>
      <c r="E7230">
        <v>4.2799999999999998E-2</v>
      </c>
      <c r="F7230">
        <v>0.18559999999999999</v>
      </c>
    </row>
    <row r="7231" spans="1:6">
      <c r="A7231" t="s">
        <v>1090</v>
      </c>
      <c r="B7231" t="s">
        <v>8307</v>
      </c>
      <c r="C7231">
        <v>2.25</v>
      </c>
      <c r="D7231">
        <v>6.1000000000000004E-3</v>
      </c>
      <c r="E7231">
        <v>4.2799999999999998E-2</v>
      </c>
      <c r="F7231">
        <v>0.18559999999999999</v>
      </c>
    </row>
    <row r="7232" spans="1:6">
      <c r="A7232" t="s">
        <v>1090</v>
      </c>
      <c r="B7232" t="s">
        <v>8308</v>
      </c>
      <c r="C7232">
        <v>2.25</v>
      </c>
      <c r="D7232">
        <v>6.1000000000000004E-3</v>
      </c>
      <c r="E7232">
        <v>4.2799999999999998E-2</v>
      </c>
      <c r="F7232">
        <v>0.18559999999999999</v>
      </c>
    </row>
    <row r="7233" spans="1:6">
      <c r="A7233" t="s">
        <v>1090</v>
      </c>
      <c r="B7233" t="s">
        <v>8309</v>
      </c>
      <c r="C7233">
        <v>2.25</v>
      </c>
      <c r="D7233">
        <v>6.1000000000000004E-3</v>
      </c>
      <c r="E7233">
        <v>4.2799999999999998E-2</v>
      </c>
      <c r="F7233">
        <v>0.18559999999999999</v>
      </c>
    </row>
    <row r="7234" spans="1:6">
      <c r="A7234" t="s">
        <v>1090</v>
      </c>
      <c r="B7234" t="s">
        <v>8310</v>
      </c>
      <c r="C7234">
        <v>2.25</v>
      </c>
      <c r="D7234">
        <v>6.1000000000000004E-3</v>
      </c>
      <c r="E7234">
        <v>4.2799999999999998E-2</v>
      </c>
      <c r="F7234">
        <v>0.18559999999999999</v>
      </c>
    </row>
    <row r="7235" spans="1:6">
      <c r="A7235" t="s">
        <v>1090</v>
      </c>
      <c r="B7235" t="s">
        <v>8311</v>
      </c>
      <c r="C7235">
        <v>2.25</v>
      </c>
      <c r="D7235">
        <v>6.1000000000000004E-3</v>
      </c>
      <c r="E7235">
        <v>4.2799999999999998E-2</v>
      </c>
      <c r="F7235">
        <v>0.18559999999999999</v>
      </c>
    </row>
    <row r="7236" spans="1:6">
      <c r="A7236" t="s">
        <v>1090</v>
      </c>
      <c r="B7236" t="s">
        <v>8312</v>
      </c>
      <c r="C7236">
        <v>2.25</v>
      </c>
      <c r="D7236">
        <v>6.1000000000000004E-3</v>
      </c>
      <c r="E7236">
        <v>4.2799999999999998E-2</v>
      </c>
      <c r="F7236">
        <v>0.18559999999999999</v>
      </c>
    </row>
    <row r="7237" spans="1:6">
      <c r="A7237" t="s">
        <v>1090</v>
      </c>
      <c r="B7237" t="s">
        <v>8313</v>
      </c>
      <c r="C7237">
        <v>2.25</v>
      </c>
      <c r="D7237">
        <v>6.1000000000000004E-3</v>
      </c>
      <c r="E7237">
        <v>4.2799999999999998E-2</v>
      </c>
      <c r="F7237">
        <v>0.18559999999999999</v>
      </c>
    </row>
    <row r="7238" spans="1:6">
      <c r="A7238" t="s">
        <v>1090</v>
      </c>
      <c r="B7238" t="s">
        <v>8314</v>
      </c>
      <c r="C7238">
        <v>2.25</v>
      </c>
      <c r="D7238">
        <v>6.1000000000000004E-3</v>
      </c>
      <c r="E7238">
        <v>4.2799999999999998E-2</v>
      </c>
      <c r="F7238">
        <v>0.18559999999999999</v>
      </c>
    </row>
    <row r="7239" spans="1:6">
      <c r="A7239" t="s">
        <v>1090</v>
      </c>
      <c r="B7239" t="s">
        <v>8315</v>
      </c>
      <c r="C7239">
        <v>2.25</v>
      </c>
      <c r="D7239">
        <v>6.1000000000000004E-3</v>
      </c>
      <c r="E7239">
        <v>4.2799999999999998E-2</v>
      </c>
      <c r="F7239">
        <v>0.18559999999999999</v>
      </c>
    </row>
    <row r="7240" spans="1:6">
      <c r="A7240" t="s">
        <v>1090</v>
      </c>
      <c r="B7240" t="s">
        <v>8316</v>
      </c>
      <c r="C7240">
        <v>2.25</v>
      </c>
      <c r="D7240">
        <v>6.1000000000000004E-3</v>
      </c>
      <c r="E7240">
        <v>4.2799999999999998E-2</v>
      </c>
      <c r="F7240">
        <v>0.18559999999999999</v>
      </c>
    </row>
    <row r="7241" spans="1:6">
      <c r="A7241" t="s">
        <v>1090</v>
      </c>
      <c r="B7241" t="s">
        <v>8317</v>
      </c>
      <c r="C7241">
        <v>2.25</v>
      </c>
      <c r="D7241">
        <v>6.1000000000000004E-3</v>
      </c>
      <c r="E7241">
        <v>4.2799999999999998E-2</v>
      </c>
      <c r="F7241">
        <v>0.18559999999999999</v>
      </c>
    </row>
    <row r="7242" spans="1:6">
      <c r="A7242" t="s">
        <v>1090</v>
      </c>
      <c r="B7242" t="s">
        <v>8318</v>
      </c>
      <c r="C7242">
        <v>2.25</v>
      </c>
      <c r="D7242">
        <v>6.1000000000000004E-3</v>
      </c>
      <c r="E7242">
        <v>4.2799999999999998E-2</v>
      </c>
      <c r="F7242">
        <v>0.18559999999999999</v>
      </c>
    </row>
    <row r="7243" spans="1:6">
      <c r="A7243" t="s">
        <v>1090</v>
      </c>
      <c r="B7243" t="s">
        <v>8319</v>
      </c>
      <c r="C7243">
        <v>2.25</v>
      </c>
      <c r="D7243">
        <v>6.1000000000000004E-3</v>
      </c>
      <c r="E7243">
        <v>4.2799999999999998E-2</v>
      </c>
      <c r="F7243">
        <v>0.18559999999999999</v>
      </c>
    </row>
    <row r="7244" spans="1:6">
      <c r="A7244" t="s">
        <v>1090</v>
      </c>
      <c r="B7244" t="s">
        <v>8320</v>
      </c>
      <c r="C7244">
        <v>2.25</v>
      </c>
      <c r="D7244">
        <v>6.1000000000000004E-3</v>
      </c>
      <c r="E7244">
        <v>4.2799999999999998E-2</v>
      </c>
      <c r="F7244">
        <v>0.18559999999999999</v>
      </c>
    </row>
    <row r="7245" spans="1:6">
      <c r="A7245" t="s">
        <v>1090</v>
      </c>
      <c r="B7245" t="s">
        <v>8321</v>
      </c>
      <c r="C7245">
        <v>2.25</v>
      </c>
      <c r="D7245">
        <v>6.1000000000000004E-3</v>
      </c>
      <c r="E7245">
        <v>4.2799999999999998E-2</v>
      </c>
      <c r="F7245">
        <v>0.18559999999999999</v>
      </c>
    </row>
    <row r="7246" spans="1:6">
      <c r="A7246" t="s">
        <v>1090</v>
      </c>
      <c r="B7246" t="s">
        <v>8322</v>
      </c>
      <c r="C7246">
        <v>2.25</v>
      </c>
      <c r="D7246">
        <v>6.1000000000000004E-3</v>
      </c>
      <c r="E7246">
        <v>4.2799999999999998E-2</v>
      </c>
      <c r="F7246">
        <v>0.18559999999999999</v>
      </c>
    </row>
    <row r="7247" spans="1:6">
      <c r="A7247" t="s">
        <v>1090</v>
      </c>
      <c r="B7247" t="s">
        <v>8323</v>
      </c>
      <c r="C7247">
        <v>2.25</v>
      </c>
      <c r="D7247">
        <v>6.1000000000000004E-3</v>
      </c>
      <c r="E7247">
        <v>4.2799999999999998E-2</v>
      </c>
      <c r="F7247">
        <v>0.18559999999999999</v>
      </c>
    </row>
    <row r="7248" spans="1:6">
      <c r="A7248" t="s">
        <v>1090</v>
      </c>
      <c r="B7248" t="s">
        <v>8324</v>
      </c>
      <c r="C7248">
        <v>2.25</v>
      </c>
      <c r="D7248">
        <v>6.1000000000000004E-3</v>
      </c>
      <c r="E7248">
        <v>4.2799999999999998E-2</v>
      </c>
      <c r="F7248">
        <v>0.18559999999999999</v>
      </c>
    </row>
    <row r="7249" spans="1:6">
      <c r="A7249" t="s">
        <v>1090</v>
      </c>
      <c r="B7249" t="s">
        <v>8325</v>
      </c>
      <c r="C7249">
        <v>2.25</v>
      </c>
      <c r="D7249">
        <v>6.1000000000000004E-3</v>
      </c>
      <c r="E7249">
        <v>4.2799999999999998E-2</v>
      </c>
      <c r="F7249">
        <v>0.18559999999999999</v>
      </c>
    </row>
    <row r="7250" spans="1:6">
      <c r="A7250" t="s">
        <v>1090</v>
      </c>
      <c r="B7250" t="s">
        <v>8326</v>
      </c>
      <c r="C7250">
        <v>2.25</v>
      </c>
      <c r="D7250">
        <v>6.1000000000000004E-3</v>
      </c>
      <c r="E7250">
        <v>4.2799999999999998E-2</v>
      </c>
      <c r="F7250">
        <v>0.18559999999999999</v>
      </c>
    </row>
    <row r="7251" spans="1:6">
      <c r="A7251" t="s">
        <v>1090</v>
      </c>
      <c r="B7251" t="s">
        <v>8327</v>
      </c>
      <c r="C7251">
        <v>2.5</v>
      </c>
      <c r="D7251">
        <v>6.7999999999999996E-3</v>
      </c>
      <c r="E7251">
        <v>4.7500000000000001E-2</v>
      </c>
      <c r="F7251">
        <v>0.20599999999999999</v>
      </c>
    </row>
    <row r="7252" spans="1:6">
      <c r="A7252" t="s">
        <v>1090</v>
      </c>
      <c r="B7252" t="s">
        <v>8328</v>
      </c>
      <c r="C7252">
        <v>2.5</v>
      </c>
      <c r="D7252">
        <v>6.7999999999999996E-3</v>
      </c>
      <c r="E7252">
        <v>4.7500000000000001E-2</v>
      </c>
      <c r="F7252">
        <v>0.20599999999999999</v>
      </c>
    </row>
    <row r="7253" spans="1:6">
      <c r="A7253" t="s">
        <v>1090</v>
      </c>
      <c r="B7253" t="s">
        <v>8329</v>
      </c>
      <c r="C7253">
        <v>2.5</v>
      </c>
      <c r="D7253">
        <v>6.7999999999999996E-3</v>
      </c>
      <c r="E7253">
        <v>4.7500000000000001E-2</v>
      </c>
      <c r="F7253">
        <v>0.20599999999999999</v>
      </c>
    </row>
    <row r="7254" spans="1:6">
      <c r="A7254" t="s">
        <v>1090</v>
      </c>
      <c r="B7254" t="s">
        <v>8330</v>
      </c>
      <c r="C7254">
        <v>2.5</v>
      </c>
      <c r="D7254">
        <v>6.7999999999999996E-3</v>
      </c>
      <c r="E7254">
        <v>4.7500000000000001E-2</v>
      </c>
      <c r="F7254">
        <v>0.20599999999999999</v>
      </c>
    </row>
    <row r="7255" spans="1:6">
      <c r="A7255" t="s">
        <v>1090</v>
      </c>
      <c r="B7255" t="s">
        <v>8331</v>
      </c>
      <c r="C7255">
        <v>2.5</v>
      </c>
      <c r="D7255">
        <v>6.7999999999999996E-3</v>
      </c>
      <c r="E7255">
        <v>4.7500000000000001E-2</v>
      </c>
      <c r="F7255">
        <v>0.20599999999999999</v>
      </c>
    </row>
    <row r="7256" spans="1:6">
      <c r="A7256" t="s">
        <v>1090</v>
      </c>
      <c r="B7256" t="s">
        <v>8332</v>
      </c>
      <c r="C7256">
        <v>2.5</v>
      </c>
      <c r="D7256">
        <v>6.7999999999999996E-3</v>
      </c>
      <c r="E7256">
        <v>4.7500000000000001E-2</v>
      </c>
      <c r="F7256">
        <v>0.20599999999999999</v>
      </c>
    </row>
    <row r="7257" spans="1:6">
      <c r="A7257" t="s">
        <v>1090</v>
      </c>
      <c r="B7257" t="s">
        <v>8333</v>
      </c>
      <c r="C7257">
        <v>2.5</v>
      </c>
      <c r="D7257">
        <v>6.7999999999999996E-3</v>
      </c>
      <c r="E7257">
        <v>4.7500000000000001E-2</v>
      </c>
      <c r="F7257">
        <v>0.20599999999999999</v>
      </c>
    </row>
    <row r="7258" spans="1:6">
      <c r="A7258" t="s">
        <v>1090</v>
      </c>
      <c r="B7258" t="s">
        <v>8334</v>
      </c>
      <c r="C7258">
        <v>2.5</v>
      </c>
      <c r="D7258">
        <v>6.7999999999999996E-3</v>
      </c>
      <c r="E7258">
        <v>4.7500000000000001E-2</v>
      </c>
      <c r="F7258">
        <v>0.20599999999999999</v>
      </c>
    </row>
    <row r="7259" spans="1:6">
      <c r="A7259" t="s">
        <v>1090</v>
      </c>
      <c r="B7259" t="s">
        <v>8335</v>
      </c>
      <c r="C7259">
        <v>2.5</v>
      </c>
      <c r="D7259">
        <v>6.7999999999999996E-3</v>
      </c>
      <c r="E7259">
        <v>4.7500000000000001E-2</v>
      </c>
      <c r="F7259">
        <v>0.20599999999999999</v>
      </c>
    </row>
    <row r="7260" spans="1:6">
      <c r="A7260" t="s">
        <v>1090</v>
      </c>
      <c r="B7260" t="s">
        <v>8336</v>
      </c>
      <c r="C7260">
        <v>2.5</v>
      </c>
      <c r="D7260">
        <v>6.7999999999999996E-3</v>
      </c>
      <c r="E7260">
        <v>4.7500000000000001E-2</v>
      </c>
      <c r="F7260">
        <v>0.20599999999999999</v>
      </c>
    </row>
    <row r="7261" spans="1:6">
      <c r="A7261" t="s">
        <v>1090</v>
      </c>
      <c r="B7261" t="s">
        <v>8337</v>
      </c>
      <c r="C7261">
        <v>2.5</v>
      </c>
      <c r="D7261">
        <v>6.7999999999999996E-3</v>
      </c>
      <c r="E7261">
        <v>4.7500000000000001E-2</v>
      </c>
      <c r="F7261">
        <v>0.20599999999999999</v>
      </c>
    </row>
    <row r="7262" spans="1:6">
      <c r="A7262" t="s">
        <v>1090</v>
      </c>
      <c r="B7262" t="s">
        <v>8338</v>
      </c>
      <c r="C7262">
        <v>2.5</v>
      </c>
      <c r="D7262">
        <v>6.7999999999999996E-3</v>
      </c>
      <c r="E7262">
        <v>4.7500000000000001E-2</v>
      </c>
      <c r="F7262">
        <v>0.20599999999999999</v>
      </c>
    </row>
    <row r="7263" spans="1:6">
      <c r="A7263" t="s">
        <v>1090</v>
      </c>
      <c r="B7263" t="s">
        <v>8339</v>
      </c>
      <c r="C7263">
        <v>2.5</v>
      </c>
      <c r="D7263">
        <v>6.7999999999999996E-3</v>
      </c>
      <c r="E7263">
        <v>4.7500000000000001E-2</v>
      </c>
      <c r="F7263">
        <v>0.20599999999999999</v>
      </c>
    </row>
    <row r="7264" spans="1:6">
      <c r="A7264" t="s">
        <v>1090</v>
      </c>
      <c r="B7264" t="s">
        <v>8340</v>
      </c>
      <c r="C7264">
        <v>2.5</v>
      </c>
      <c r="D7264">
        <v>6.7999999999999996E-3</v>
      </c>
      <c r="E7264">
        <v>4.7500000000000001E-2</v>
      </c>
      <c r="F7264">
        <v>0.20599999999999999</v>
      </c>
    </row>
    <row r="7265" spans="1:6">
      <c r="A7265" t="s">
        <v>1090</v>
      </c>
      <c r="B7265" t="s">
        <v>8341</v>
      </c>
      <c r="C7265">
        <v>2.5</v>
      </c>
      <c r="D7265">
        <v>6.7999999999999996E-3</v>
      </c>
      <c r="E7265">
        <v>4.7500000000000001E-2</v>
      </c>
      <c r="F7265">
        <v>0.20599999999999999</v>
      </c>
    </row>
    <row r="7266" spans="1:6">
      <c r="A7266" t="s">
        <v>1090</v>
      </c>
      <c r="B7266" t="s">
        <v>8342</v>
      </c>
      <c r="C7266">
        <v>2.5</v>
      </c>
      <c r="D7266">
        <v>6.7999999999999996E-3</v>
      </c>
      <c r="E7266">
        <v>4.7500000000000001E-2</v>
      </c>
      <c r="F7266">
        <v>0.20599999999999999</v>
      </c>
    </row>
    <row r="7267" spans="1:6">
      <c r="A7267" t="s">
        <v>1090</v>
      </c>
      <c r="B7267" t="s">
        <v>8343</v>
      </c>
      <c r="C7267">
        <v>2.5</v>
      </c>
      <c r="D7267">
        <v>6.7999999999999996E-3</v>
      </c>
      <c r="E7267">
        <v>4.7500000000000001E-2</v>
      </c>
      <c r="F7267">
        <v>0.20599999999999999</v>
      </c>
    </row>
    <row r="7268" spans="1:6">
      <c r="A7268" t="s">
        <v>1090</v>
      </c>
      <c r="B7268" t="s">
        <v>8344</v>
      </c>
      <c r="C7268">
        <v>2.5</v>
      </c>
      <c r="D7268">
        <v>6.7999999999999996E-3</v>
      </c>
      <c r="E7268">
        <v>4.7500000000000001E-2</v>
      </c>
      <c r="F7268">
        <v>0.20599999999999999</v>
      </c>
    </row>
    <row r="7269" spans="1:6">
      <c r="A7269" t="s">
        <v>1090</v>
      </c>
      <c r="B7269" t="s">
        <v>8345</v>
      </c>
      <c r="C7269">
        <v>2.5</v>
      </c>
      <c r="D7269">
        <v>6.7999999999999996E-3</v>
      </c>
      <c r="E7269">
        <v>4.7500000000000001E-2</v>
      </c>
      <c r="F7269">
        <v>0.20599999999999999</v>
      </c>
    </row>
    <row r="7270" spans="1:6">
      <c r="A7270" t="s">
        <v>1090</v>
      </c>
      <c r="B7270" t="s">
        <v>8346</v>
      </c>
      <c r="C7270">
        <v>2.5</v>
      </c>
      <c r="D7270">
        <v>6.7999999999999996E-3</v>
      </c>
      <c r="E7270">
        <v>4.7500000000000001E-2</v>
      </c>
      <c r="F7270">
        <v>0.20599999999999999</v>
      </c>
    </row>
    <row r="7271" spans="1:6">
      <c r="A7271" t="s">
        <v>1090</v>
      </c>
      <c r="B7271" t="s">
        <v>8347</v>
      </c>
      <c r="C7271">
        <v>2.5</v>
      </c>
      <c r="D7271">
        <v>6.7999999999999996E-3</v>
      </c>
      <c r="E7271">
        <v>4.7500000000000001E-2</v>
      </c>
      <c r="F7271">
        <v>0.20599999999999999</v>
      </c>
    </row>
    <row r="7272" spans="1:6">
      <c r="A7272" t="s">
        <v>1090</v>
      </c>
      <c r="B7272" t="s">
        <v>8348</v>
      </c>
      <c r="C7272">
        <v>2.5</v>
      </c>
      <c r="D7272">
        <v>6.7999999999999996E-3</v>
      </c>
      <c r="E7272">
        <v>4.7500000000000001E-2</v>
      </c>
      <c r="F7272">
        <v>0.20599999999999999</v>
      </c>
    </row>
    <row r="7273" spans="1:6">
      <c r="A7273" t="s">
        <v>1090</v>
      </c>
      <c r="B7273" t="s">
        <v>8349</v>
      </c>
      <c r="C7273">
        <v>2.5</v>
      </c>
      <c r="D7273">
        <v>6.7999999999999996E-3</v>
      </c>
      <c r="E7273">
        <v>4.7500000000000001E-2</v>
      </c>
      <c r="F7273">
        <v>0.20599999999999999</v>
      </c>
    </row>
    <row r="7274" spans="1:6">
      <c r="A7274" t="s">
        <v>1090</v>
      </c>
      <c r="B7274" t="s">
        <v>8350</v>
      </c>
      <c r="C7274">
        <v>2.5</v>
      </c>
      <c r="D7274">
        <v>6.7999999999999996E-3</v>
      </c>
      <c r="E7274">
        <v>4.7500000000000001E-2</v>
      </c>
      <c r="F7274">
        <v>0.20599999999999999</v>
      </c>
    </row>
    <row r="7275" spans="1:6">
      <c r="A7275" t="s">
        <v>1090</v>
      </c>
      <c r="B7275" t="s">
        <v>8351</v>
      </c>
      <c r="C7275">
        <v>2.5</v>
      </c>
      <c r="D7275">
        <v>6.7999999999999996E-3</v>
      </c>
      <c r="E7275">
        <v>4.7500000000000001E-2</v>
      </c>
      <c r="F7275">
        <v>0.20599999999999999</v>
      </c>
    </row>
    <row r="7276" spans="1:6">
      <c r="A7276" t="s">
        <v>1090</v>
      </c>
      <c r="B7276" t="s">
        <v>8352</v>
      </c>
      <c r="C7276">
        <v>2.5</v>
      </c>
      <c r="D7276">
        <v>6.7999999999999996E-3</v>
      </c>
      <c r="E7276">
        <v>4.7500000000000001E-2</v>
      </c>
      <c r="F7276">
        <v>0.20599999999999999</v>
      </c>
    </row>
    <row r="7277" spans="1:6">
      <c r="A7277" t="s">
        <v>1090</v>
      </c>
      <c r="B7277" t="s">
        <v>8353</v>
      </c>
      <c r="C7277">
        <v>2.5</v>
      </c>
      <c r="D7277">
        <v>6.7999999999999996E-3</v>
      </c>
      <c r="E7277">
        <v>4.7500000000000001E-2</v>
      </c>
      <c r="F7277">
        <v>0.20599999999999999</v>
      </c>
    </row>
    <row r="7278" spans="1:6">
      <c r="A7278" t="s">
        <v>1090</v>
      </c>
      <c r="B7278" t="s">
        <v>8354</v>
      </c>
      <c r="C7278">
        <v>2.5</v>
      </c>
      <c r="D7278">
        <v>6.7999999999999996E-3</v>
      </c>
      <c r="E7278">
        <v>4.7500000000000001E-2</v>
      </c>
      <c r="F7278">
        <v>0.20599999999999999</v>
      </c>
    </row>
    <row r="7279" spans="1:6">
      <c r="A7279" t="s">
        <v>1090</v>
      </c>
      <c r="B7279" t="s">
        <v>8355</v>
      </c>
      <c r="C7279">
        <v>2.5</v>
      </c>
      <c r="D7279">
        <v>6.7999999999999996E-3</v>
      </c>
      <c r="E7279">
        <v>4.7500000000000001E-2</v>
      </c>
      <c r="F7279">
        <v>0.20599999999999999</v>
      </c>
    </row>
    <row r="7280" spans="1:6">
      <c r="A7280" t="s">
        <v>1090</v>
      </c>
      <c r="B7280" t="s">
        <v>8356</v>
      </c>
      <c r="C7280">
        <v>2.5</v>
      </c>
      <c r="D7280">
        <v>6.7999999999999996E-3</v>
      </c>
      <c r="E7280">
        <v>4.7500000000000001E-2</v>
      </c>
      <c r="F7280">
        <v>0.20599999999999999</v>
      </c>
    </row>
    <row r="7281" spans="1:6">
      <c r="A7281" t="s">
        <v>1090</v>
      </c>
      <c r="B7281" t="s">
        <v>8357</v>
      </c>
      <c r="C7281">
        <v>2.5</v>
      </c>
      <c r="D7281">
        <v>6.7999999999999996E-3</v>
      </c>
      <c r="E7281">
        <v>4.7500000000000001E-2</v>
      </c>
      <c r="F7281">
        <v>0.20599999999999999</v>
      </c>
    </row>
    <row r="7282" spans="1:6">
      <c r="A7282" t="s">
        <v>1090</v>
      </c>
      <c r="B7282" t="s">
        <v>8358</v>
      </c>
      <c r="C7282">
        <v>2.5</v>
      </c>
      <c r="D7282">
        <v>6.7999999999999996E-3</v>
      </c>
      <c r="E7282">
        <v>4.7500000000000001E-2</v>
      </c>
      <c r="F7282">
        <v>0.20599999999999999</v>
      </c>
    </row>
    <row r="7283" spans="1:6">
      <c r="A7283" t="s">
        <v>1090</v>
      </c>
      <c r="B7283" t="s">
        <v>8359</v>
      </c>
      <c r="C7283">
        <v>2.5</v>
      </c>
      <c r="D7283">
        <v>6.7999999999999996E-3</v>
      </c>
      <c r="E7283">
        <v>4.7500000000000001E-2</v>
      </c>
      <c r="F7283">
        <v>0.20599999999999999</v>
      </c>
    </row>
    <row r="7284" spans="1:6">
      <c r="A7284" t="s">
        <v>1090</v>
      </c>
      <c r="B7284" t="s">
        <v>8360</v>
      </c>
      <c r="C7284">
        <v>2.5</v>
      </c>
      <c r="D7284">
        <v>6.7999999999999996E-3</v>
      </c>
      <c r="E7284">
        <v>4.7500000000000001E-2</v>
      </c>
      <c r="F7284">
        <v>0.20599999999999999</v>
      </c>
    </row>
    <row r="7285" spans="1:6">
      <c r="A7285" t="s">
        <v>1090</v>
      </c>
      <c r="B7285" t="s">
        <v>8361</v>
      </c>
      <c r="C7285">
        <v>2.5</v>
      </c>
      <c r="D7285">
        <v>6.7999999999999996E-3</v>
      </c>
      <c r="E7285">
        <v>4.7500000000000001E-2</v>
      </c>
      <c r="F7285">
        <v>0.20599999999999999</v>
      </c>
    </row>
    <row r="7286" spans="1:6">
      <c r="A7286" t="s">
        <v>1090</v>
      </c>
      <c r="B7286" t="s">
        <v>8362</v>
      </c>
      <c r="C7286">
        <v>2.5</v>
      </c>
      <c r="D7286">
        <v>6.7999999999999996E-3</v>
      </c>
      <c r="E7286">
        <v>4.7500000000000001E-2</v>
      </c>
      <c r="F7286">
        <v>0.20599999999999999</v>
      </c>
    </row>
    <row r="7287" spans="1:6">
      <c r="A7287" t="s">
        <v>1090</v>
      </c>
      <c r="B7287" t="s">
        <v>8363</v>
      </c>
      <c r="C7287">
        <v>2.5</v>
      </c>
      <c r="D7287">
        <v>6.7999999999999996E-3</v>
      </c>
      <c r="E7287">
        <v>4.7500000000000001E-2</v>
      </c>
      <c r="F7287">
        <v>0.20599999999999999</v>
      </c>
    </row>
    <row r="7288" spans="1:6">
      <c r="A7288" t="s">
        <v>1090</v>
      </c>
      <c r="B7288" t="s">
        <v>8364</v>
      </c>
      <c r="C7288">
        <v>2.5</v>
      </c>
      <c r="D7288">
        <v>6.7999999999999996E-3</v>
      </c>
      <c r="E7288">
        <v>4.7500000000000001E-2</v>
      </c>
      <c r="F7288">
        <v>0.20599999999999999</v>
      </c>
    </row>
    <row r="7289" spans="1:6">
      <c r="A7289" t="s">
        <v>1090</v>
      </c>
      <c r="B7289" t="s">
        <v>8365</v>
      </c>
      <c r="C7289">
        <v>2.5</v>
      </c>
      <c r="D7289">
        <v>6.7999999999999996E-3</v>
      </c>
      <c r="E7289">
        <v>4.7500000000000001E-2</v>
      </c>
      <c r="F7289">
        <v>0.20599999999999999</v>
      </c>
    </row>
    <row r="7290" spans="1:6">
      <c r="A7290" t="s">
        <v>1090</v>
      </c>
      <c r="B7290" t="s">
        <v>8366</v>
      </c>
      <c r="C7290">
        <v>2.5</v>
      </c>
      <c r="D7290">
        <v>6.7999999999999996E-3</v>
      </c>
      <c r="E7290">
        <v>4.7500000000000001E-2</v>
      </c>
      <c r="F7290">
        <v>0.20599999999999999</v>
      </c>
    </row>
    <row r="7291" spans="1:6">
      <c r="A7291" t="s">
        <v>1090</v>
      </c>
      <c r="B7291" t="s">
        <v>8367</v>
      </c>
      <c r="C7291">
        <v>2.5</v>
      </c>
      <c r="D7291">
        <v>6.7999999999999996E-3</v>
      </c>
      <c r="E7291">
        <v>4.7500000000000001E-2</v>
      </c>
      <c r="F7291">
        <v>0.20599999999999999</v>
      </c>
    </row>
    <row r="7292" spans="1:6">
      <c r="A7292" t="s">
        <v>1090</v>
      </c>
      <c r="B7292" t="s">
        <v>8368</v>
      </c>
      <c r="C7292">
        <v>2.5</v>
      </c>
      <c r="D7292">
        <v>6.7999999999999996E-3</v>
      </c>
      <c r="E7292">
        <v>4.7500000000000001E-2</v>
      </c>
      <c r="F7292">
        <v>0.20599999999999999</v>
      </c>
    </row>
    <row r="7293" spans="1:6">
      <c r="A7293" t="s">
        <v>1090</v>
      </c>
      <c r="B7293" t="s">
        <v>8369</v>
      </c>
      <c r="C7293">
        <v>2.5</v>
      </c>
      <c r="D7293">
        <v>6.7999999999999996E-3</v>
      </c>
      <c r="E7293">
        <v>4.7500000000000001E-2</v>
      </c>
      <c r="F7293">
        <v>0.20599999999999999</v>
      </c>
    </row>
    <row r="7294" spans="1:6">
      <c r="A7294" t="s">
        <v>1090</v>
      </c>
      <c r="B7294" t="s">
        <v>8370</v>
      </c>
      <c r="C7294">
        <v>2.5</v>
      </c>
      <c r="D7294">
        <v>6.7999999999999996E-3</v>
      </c>
      <c r="E7294">
        <v>4.7500000000000001E-2</v>
      </c>
      <c r="F7294">
        <v>0.20599999999999999</v>
      </c>
    </row>
    <row r="7295" spans="1:6">
      <c r="A7295" t="s">
        <v>1090</v>
      </c>
      <c r="B7295" t="s">
        <v>8371</v>
      </c>
      <c r="C7295">
        <v>2.5</v>
      </c>
      <c r="D7295">
        <v>6.7999999999999996E-3</v>
      </c>
      <c r="E7295">
        <v>4.7500000000000001E-2</v>
      </c>
      <c r="F7295">
        <v>0.20599999999999999</v>
      </c>
    </row>
    <row r="7296" spans="1:6">
      <c r="A7296" t="s">
        <v>1090</v>
      </c>
      <c r="B7296" t="s">
        <v>8372</v>
      </c>
      <c r="C7296">
        <v>2.5</v>
      </c>
      <c r="D7296">
        <v>6.7999999999999996E-3</v>
      </c>
      <c r="E7296">
        <v>4.7500000000000001E-2</v>
      </c>
      <c r="F7296">
        <v>0.20599999999999999</v>
      </c>
    </row>
    <row r="7297" spans="1:6">
      <c r="A7297" t="s">
        <v>1090</v>
      </c>
      <c r="B7297" t="s">
        <v>8373</v>
      </c>
      <c r="C7297">
        <v>2.5</v>
      </c>
      <c r="D7297">
        <v>6.7999999999999996E-3</v>
      </c>
      <c r="E7297">
        <v>4.7500000000000001E-2</v>
      </c>
      <c r="F7297">
        <v>0.20599999999999999</v>
      </c>
    </row>
    <row r="7298" spans="1:6">
      <c r="A7298" t="s">
        <v>1090</v>
      </c>
      <c r="B7298" t="s">
        <v>8374</v>
      </c>
      <c r="C7298">
        <v>2.5</v>
      </c>
      <c r="D7298">
        <v>6.7999999999999996E-3</v>
      </c>
      <c r="E7298">
        <v>4.7500000000000001E-2</v>
      </c>
      <c r="F7298">
        <v>0.20599999999999999</v>
      </c>
    </row>
    <row r="7299" spans="1:6">
      <c r="A7299" t="s">
        <v>1090</v>
      </c>
      <c r="B7299" t="s">
        <v>8375</v>
      </c>
      <c r="C7299">
        <v>2.5</v>
      </c>
      <c r="D7299">
        <v>6.7999999999999996E-3</v>
      </c>
      <c r="E7299">
        <v>4.7500000000000001E-2</v>
      </c>
      <c r="F7299">
        <v>0.20599999999999999</v>
      </c>
    </row>
    <row r="7300" spans="1:6">
      <c r="A7300" t="s">
        <v>1090</v>
      </c>
      <c r="B7300" t="s">
        <v>8376</v>
      </c>
      <c r="C7300">
        <v>2.5</v>
      </c>
      <c r="D7300">
        <v>6.7999999999999996E-3</v>
      </c>
      <c r="E7300">
        <v>4.7500000000000001E-2</v>
      </c>
      <c r="F7300">
        <v>0.20599999999999999</v>
      </c>
    </row>
    <row r="7301" spans="1:6">
      <c r="A7301" t="s">
        <v>1090</v>
      </c>
      <c r="B7301" t="s">
        <v>8377</v>
      </c>
      <c r="C7301">
        <v>2.5</v>
      </c>
      <c r="D7301">
        <v>6.7999999999999996E-3</v>
      </c>
      <c r="E7301">
        <v>4.7500000000000001E-2</v>
      </c>
      <c r="F7301">
        <v>0.20599999999999999</v>
      </c>
    </row>
    <row r="7302" spans="1:6">
      <c r="A7302" t="s">
        <v>1090</v>
      </c>
      <c r="B7302" t="s">
        <v>8378</v>
      </c>
      <c r="C7302">
        <v>2.5</v>
      </c>
      <c r="D7302">
        <v>6.7999999999999996E-3</v>
      </c>
      <c r="E7302">
        <v>4.7500000000000001E-2</v>
      </c>
      <c r="F7302">
        <v>0.20599999999999999</v>
      </c>
    </row>
    <row r="7303" spans="1:6">
      <c r="A7303" t="s">
        <v>1090</v>
      </c>
      <c r="B7303" t="s">
        <v>8379</v>
      </c>
      <c r="C7303">
        <v>2.5</v>
      </c>
      <c r="D7303">
        <v>6.7999999999999996E-3</v>
      </c>
      <c r="E7303">
        <v>4.7500000000000001E-2</v>
      </c>
      <c r="F7303">
        <v>0.20599999999999999</v>
      </c>
    </row>
    <row r="7304" spans="1:6">
      <c r="A7304" t="s">
        <v>1090</v>
      </c>
      <c r="B7304" t="s">
        <v>8380</v>
      </c>
      <c r="C7304">
        <v>2.5</v>
      </c>
      <c r="D7304">
        <v>6.7999999999999996E-3</v>
      </c>
      <c r="E7304">
        <v>4.7500000000000001E-2</v>
      </c>
      <c r="F7304">
        <v>0.20599999999999999</v>
      </c>
    </row>
    <row r="7305" spans="1:6">
      <c r="A7305" t="s">
        <v>1090</v>
      </c>
      <c r="B7305" t="s">
        <v>8381</v>
      </c>
      <c r="C7305">
        <v>2.5</v>
      </c>
      <c r="D7305">
        <v>6.7999999999999996E-3</v>
      </c>
      <c r="E7305">
        <v>4.7500000000000001E-2</v>
      </c>
      <c r="F7305">
        <v>0.20599999999999999</v>
      </c>
    </row>
    <row r="7306" spans="1:6">
      <c r="A7306" t="s">
        <v>1090</v>
      </c>
      <c r="B7306" t="s">
        <v>8382</v>
      </c>
      <c r="C7306">
        <v>2.5</v>
      </c>
      <c r="D7306">
        <v>6.7999999999999996E-3</v>
      </c>
      <c r="E7306">
        <v>4.7500000000000001E-2</v>
      </c>
      <c r="F7306">
        <v>0.20599999999999999</v>
      </c>
    </row>
    <row r="7307" spans="1:6">
      <c r="A7307" t="s">
        <v>1090</v>
      </c>
      <c r="B7307" t="s">
        <v>8383</v>
      </c>
      <c r="C7307">
        <v>2.5</v>
      </c>
      <c r="D7307">
        <v>6.7999999999999996E-3</v>
      </c>
      <c r="E7307">
        <v>4.7500000000000001E-2</v>
      </c>
      <c r="F7307">
        <v>0.20599999999999999</v>
      </c>
    </row>
    <row r="7308" spans="1:6">
      <c r="A7308" t="s">
        <v>1090</v>
      </c>
      <c r="B7308" t="s">
        <v>8384</v>
      </c>
      <c r="C7308">
        <v>2.5</v>
      </c>
      <c r="D7308">
        <v>6.7999999999999996E-3</v>
      </c>
      <c r="E7308">
        <v>4.7500000000000001E-2</v>
      </c>
      <c r="F7308">
        <v>0.20599999999999999</v>
      </c>
    </row>
    <row r="7309" spans="1:6">
      <c r="A7309" t="s">
        <v>1090</v>
      </c>
      <c r="B7309" t="s">
        <v>8385</v>
      </c>
      <c r="C7309">
        <v>2.5</v>
      </c>
      <c r="D7309">
        <v>6.7999999999999996E-3</v>
      </c>
      <c r="E7309">
        <v>4.7500000000000001E-2</v>
      </c>
      <c r="F7309">
        <v>0.20599999999999999</v>
      </c>
    </row>
    <row r="7310" spans="1:6">
      <c r="A7310" t="s">
        <v>1090</v>
      </c>
      <c r="B7310" t="s">
        <v>8386</v>
      </c>
      <c r="C7310">
        <v>2.5</v>
      </c>
      <c r="D7310">
        <v>6.7999999999999996E-3</v>
      </c>
      <c r="E7310">
        <v>4.7500000000000001E-2</v>
      </c>
      <c r="F7310">
        <v>0.20599999999999999</v>
      </c>
    </row>
    <row r="7311" spans="1:6">
      <c r="A7311" t="s">
        <v>1090</v>
      </c>
      <c r="B7311" t="s">
        <v>8387</v>
      </c>
      <c r="C7311">
        <v>2.5</v>
      </c>
      <c r="D7311">
        <v>6.7999999999999996E-3</v>
      </c>
      <c r="E7311">
        <v>4.7500000000000001E-2</v>
      </c>
      <c r="F7311">
        <v>0.20599999999999999</v>
      </c>
    </row>
    <row r="7312" spans="1:6">
      <c r="A7312" t="s">
        <v>1090</v>
      </c>
      <c r="B7312" t="s">
        <v>8388</v>
      </c>
      <c r="C7312">
        <v>2.5</v>
      </c>
      <c r="D7312">
        <v>6.7999999999999996E-3</v>
      </c>
      <c r="E7312">
        <v>4.7500000000000001E-2</v>
      </c>
      <c r="F7312">
        <v>0.20599999999999999</v>
      </c>
    </row>
    <row r="7313" spans="1:6">
      <c r="A7313" t="s">
        <v>1090</v>
      </c>
      <c r="B7313" t="s">
        <v>8389</v>
      </c>
      <c r="C7313">
        <v>2.5</v>
      </c>
      <c r="D7313">
        <v>6.7999999999999996E-3</v>
      </c>
      <c r="E7313">
        <v>4.7500000000000001E-2</v>
      </c>
      <c r="F7313">
        <v>0.20599999999999999</v>
      </c>
    </row>
    <row r="7314" spans="1:6">
      <c r="A7314" t="s">
        <v>1090</v>
      </c>
      <c r="B7314" t="s">
        <v>8390</v>
      </c>
      <c r="C7314">
        <v>2.5</v>
      </c>
      <c r="D7314">
        <v>6.7999999999999996E-3</v>
      </c>
      <c r="E7314">
        <v>4.7500000000000001E-2</v>
      </c>
      <c r="F7314">
        <v>0.20599999999999999</v>
      </c>
    </row>
    <row r="7315" spans="1:6">
      <c r="A7315" t="s">
        <v>1090</v>
      </c>
      <c r="B7315" t="s">
        <v>8391</v>
      </c>
      <c r="C7315">
        <v>2.5</v>
      </c>
      <c r="D7315">
        <v>6.7999999999999996E-3</v>
      </c>
      <c r="E7315">
        <v>4.7500000000000001E-2</v>
      </c>
      <c r="F7315">
        <v>0.20599999999999999</v>
      </c>
    </row>
    <row r="7316" spans="1:6">
      <c r="A7316" t="s">
        <v>1090</v>
      </c>
      <c r="B7316" t="s">
        <v>8392</v>
      </c>
      <c r="C7316">
        <v>2.5</v>
      </c>
      <c r="D7316">
        <v>6.7999999999999996E-3</v>
      </c>
      <c r="E7316">
        <v>4.7500000000000001E-2</v>
      </c>
      <c r="F7316">
        <v>0.20599999999999999</v>
      </c>
    </row>
    <row r="7317" spans="1:6">
      <c r="A7317" t="s">
        <v>1090</v>
      </c>
      <c r="B7317" t="s">
        <v>8393</v>
      </c>
      <c r="C7317">
        <v>2.5</v>
      </c>
      <c r="D7317">
        <v>6.7999999999999996E-3</v>
      </c>
      <c r="E7317">
        <v>4.7500000000000001E-2</v>
      </c>
      <c r="F7317">
        <v>0.20599999999999999</v>
      </c>
    </row>
    <row r="7318" spans="1:6">
      <c r="A7318" t="s">
        <v>1090</v>
      </c>
      <c r="B7318" t="s">
        <v>8394</v>
      </c>
      <c r="C7318">
        <v>2.75</v>
      </c>
      <c r="D7318">
        <v>7.4000000000000003E-3</v>
      </c>
      <c r="E7318">
        <v>5.2200000000000003E-2</v>
      </c>
      <c r="F7318">
        <v>0.2263</v>
      </c>
    </row>
    <row r="7319" spans="1:6">
      <c r="A7319" t="s">
        <v>1090</v>
      </c>
      <c r="B7319" t="s">
        <v>8395</v>
      </c>
      <c r="C7319">
        <v>2.75</v>
      </c>
      <c r="D7319">
        <v>7.4000000000000003E-3</v>
      </c>
      <c r="E7319">
        <v>5.2200000000000003E-2</v>
      </c>
      <c r="F7319">
        <v>0.2263</v>
      </c>
    </row>
    <row r="7320" spans="1:6">
      <c r="A7320" t="s">
        <v>1090</v>
      </c>
      <c r="B7320" t="s">
        <v>8396</v>
      </c>
      <c r="C7320">
        <v>2.75</v>
      </c>
      <c r="D7320">
        <v>7.4000000000000003E-3</v>
      </c>
      <c r="E7320">
        <v>5.2200000000000003E-2</v>
      </c>
      <c r="F7320">
        <v>0.2263</v>
      </c>
    </row>
    <row r="7321" spans="1:6">
      <c r="A7321" t="s">
        <v>1090</v>
      </c>
      <c r="B7321" t="s">
        <v>8397</v>
      </c>
      <c r="C7321">
        <v>2.75</v>
      </c>
      <c r="D7321">
        <v>7.4000000000000003E-3</v>
      </c>
      <c r="E7321">
        <v>5.2200000000000003E-2</v>
      </c>
      <c r="F7321">
        <v>0.2263</v>
      </c>
    </row>
    <row r="7322" spans="1:6">
      <c r="A7322" t="s">
        <v>1090</v>
      </c>
      <c r="B7322" t="s">
        <v>8398</v>
      </c>
      <c r="C7322">
        <v>2.75</v>
      </c>
      <c r="D7322">
        <v>7.4000000000000003E-3</v>
      </c>
      <c r="E7322">
        <v>5.2200000000000003E-2</v>
      </c>
      <c r="F7322">
        <v>0.2263</v>
      </c>
    </row>
    <row r="7323" spans="1:6">
      <c r="A7323" t="s">
        <v>1090</v>
      </c>
      <c r="B7323" t="s">
        <v>8399</v>
      </c>
      <c r="C7323">
        <v>2.75</v>
      </c>
      <c r="D7323">
        <v>7.4000000000000003E-3</v>
      </c>
      <c r="E7323">
        <v>5.2200000000000003E-2</v>
      </c>
      <c r="F7323">
        <v>0.2263</v>
      </c>
    </row>
    <row r="7324" spans="1:6">
      <c r="A7324" t="s">
        <v>1090</v>
      </c>
      <c r="B7324" t="s">
        <v>8400</v>
      </c>
      <c r="C7324">
        <v>2.75</v>
      </c>
      <c r="D7324">
        <v>7.4000000000000003E-3</v>
      </c>
      <c r="E7324">
        <v>5.2200000000000003E-2</v>
      </c>
      <c r="F7324">
        <v>0.2263</v>
      </c>
    </row>
    <row r="7325" spans="1:6">
      <c r="A7325" t="s">
        <v>1090</v>
      </c>
      <c r="B7325" t="s">
        <v>8401</v>
      </c>
      <c r="C7325">
        <v>2.75</v>
      </c>
      <c r="D7325">
        <v>7.4000000000000003E-3</v>
      </c>
      <c r="E7325">
        <v>5.2200000000000003E-2</v>
      </c>
      <c r="F7325">
        <v>0.2263</v>
      </c>
    </row>
    <row r="7326" spans="1:6">
      <c r="A7326" t="s">
        <v>1090</v>
      </c>
      <c r="B7326" t="s">
        <v>8402</v>
      </c>
      <c r="C7326">
        <v>2.75</v>
      </c>
      <c r="D7326">
        <v>7.4000000000000003E-3</v>
      </c>
      <c r="E7326">
        <v>5.2200000000000003E-2</v>
      </c>
      <c r="F7326">
        <v>0.2263</v>
      </c>
    </row>
    <row r="7327" spans="1:6">
      <c r="A7327" t="s">
        <v>1090</v>
      </c>
      <c r="B7327" t="s">
        <v>8403</v>
      </c>
      <c r="C7327">
        <v>2.75</v>
      </c>
      <c r="D7327">
        <v>7.4000000000000003E-3</v>
      </c>
      <c r="E7327">
        <v>5.2200000000000003E-2</v>
      </c>
      <c r="F7327">
        <v>0.2263</v>
      </c>
    </row>
    <row r="7328" spans="1:6">
      <c r="A7328" t="s">
        <v>1090</v>
      </c>
      <c r="B7328" t="s">
        <v>8404</v>
      </c>
      <c r="C7328">
        <v>2.75</v>
      </c>
      <c r="D7328">
        <v>7.4000000000000003E-3</v>
      </c>
      <c r="E7328">
        <v>5.2200000000000003E-2</v>
      </c>
      <c r="F7328">
        <v>0.2263</v>
      </c>
    </row>
    <row r="7329" spans="1:6">
      <c r="A7329" t="s">
        <v>1090</v>
      </c>
      <c r="B7329" t="s">
        <v>8405</v>
      </c>
      <c r="C7329">
        <v>2.75</v>
      </c>
      <c r="D7329">
        <v>7.4000000000000003E-3</v>
      </c>
      <c r="E7329">
        <v>5.2200000000000003E-2</v>
      </c>
      <c r="F7329">
        <v>0.2263</v>
      </c>
    </row>
    <row r="7330" spans="1:6">
      <c r="A7330" t="s">
        <v>1090</v>
      </c>
      <c r="B7330" t="s">
        <v>8406</v>
      </c>
      <c r="C7330">
        <v>2.75</v>
      </c>
      <c r="D7330">
        <v>7.4000000000000003E-3</v>
      </c>
      <c r="E7330">
        <v>5.2200000000000003E-2</v>
      </c>
      <c r="F7330">
        <v>0.2263</v>
      </c>
    </row>
    <row r="7331" spans="1:6">
      <c r="A7331" t="s">
        <v>1090</v>
      </c>
      <c r="B7331" t="s">
        <v>8407</v>
      </c>
      <c r="C7331">
        <v>2.75</v>
      </c>
      <c r="D7331">
        <v>7.4000000000000003E-3</v>
      </c>
      <c r="E7331">
        <v>5.2200000000000003E-2</v>
      </c>
      <c r="F7331">
        <v>0.2263</v>
      </c>
    </row>
    <row r="7332" spans="1:6">
      <c r="A7332" t="s">
        <v>1090</v>
      </c>
      <c r="B7332" t="s">
        <v>8408</v>
      </c>
      <c r="C7332">
        <v>2.75</v>
      </c>
      <c r="D7332">
        <v>7.4000000000000003E-3</v>
      </c>
      <c r="E7332">
        <v>5.2200000000000003E-2</v>
      </c>
      <c r="F7332">
        <v>0.2263</v>
      </c>
    </row>
    <row r="7333" spans="1:6">
      <c r="A7333" t="s">
        <v>1090</v>
      </c>
      <c r="B7333" t="s">
        <v>8409</v>
      </c>
      <c r="C7333">
        <v>2.75</v>
      </c>
      <c r="D7333">
        <v>7.4000000000000003E-3</v>
      </c>
      <c r="E7333">
        <v>5.2200000000000003E-2</v>
      </c>
      <c r="F7333">
        <v>0.2263</v>
      </c>
    </row>
    <row r="7334" spans="1:6">
      <c r="A7334" t="s">
        <v>1090</v>
      </c>
      <c r="B7334" t="s">
        <v>8410</v>
      </c>
      <c r="C7334">
        <v>2.75</v>
      </c>
      <c r="D7334">
        <v>7.4000000000000003E-3</v>
      </c>
      <c r="E7334">
        <v>5.2200000000000003E-2</v>
      </c>
      <c r="F7334">
        <v>0.2263</v>
      </c>
    </row>
    <row r="7335" spans="1:6">
      <c r="A7335" t="s">
        <v>1090</v>
      </c>
      <c r="B7335" t="s">
        <v>8411</v>
      </c>
      <c r="C7335">
        <v>2.75</v>
      </c>
      <c r="D7335">
        <v>7.4000000000000003E-3</v>
      </c>
      <c r="E7335">
        <v>5.2200000000000003E-2</v>
      </c>
      <c r="F7335">
        <v>0.2263</v>
      </c>
    </row>
    <row r="7336" spans="1:6">
      <c r="A7336" t="s">
        <v>1090</v>
      </c>
      <c r="B7336" t="s">
        <v>8412</v>
      </c>
      <c r="C7336">
        <v>2.75</v>
      </c>
      <c r="D7336">
        <v>7.4000000000000003E-3</v>
      </c>
      <c r="E7336">
        <v>5.2200000000000003E-2</v>
      </c>
      <c r="F7336">
        <v>0.2263</v>
      </c>
    </row>
    <row r="7337" spans="1:6">
      <c r="A7337" t="s">
        <v>1090</v>
      </c>
      <c r="B7337" t="s">
        <v>8413</v>
      </c>
      <c r="C7337">
        <v>2.75</v>
      </c>
      <c r="D7337">
        <v>7.4000000000000003E-3</v>
      </c>
      <c r="E7337">
        <v>5.2200000000000003E-2</v>
      </c>
      <c r="F7337">
        <v>0.2263</v>
      </c>
    </row>
    <row r="7338" spans="1:6">
      <c r="A7338" t="s">
        <v>1090</v>
      </c>
      <c r="B7338" t="s">
        <v>8414</v>
      </c>
      <c r="C7338">
        <v>2.75</v>
      </c>
      <c r="D7338">
        <v>7.4000000000000003E-3</v>
      </c>
      <c r="E7338">
        <v>5.2200000000000003E-2</v>
      </c>
      <c r="F7338">
        <v>0.2263</v>
      </c>
    </row>
    <row r="7339" spans="1:6">
      <c r="A7339" t="s">
        <v>1090</v>
      </c>
      <c r="B7339" t="s">
        <v>8415</v>
      </c>
      <c r="C7339">
        <v>2.75</v>
      </c>
      <c r="D7339">
        <v>7.4000000000000003E-3</v>
      </c>
      <c r="E7339">
        <v>5.2200000000000003E-2</v>
      </c>
      <c r="F7339">
        <v>0.2263</v>
      </c>
    </row>
    <row r="7340" spans="1:6">
      <c r="A7340" t="s">
        <v>1090</v>
      </c>
      <c r="B7340" t="s">
        <v>8416</v>
      </c>
      <c r="C7340">
        <v>2.75</v>
      </c>
      <c r="D7340">
        <v>7.4000000000000003E-3</v>
      </c>
      <c r="E7340">
        <v>5.2200000000000003E-2</v>
      </c>
      <c r="F7340">
        <v>0.2263</v>
      </c>
    </row>
    <row r="7341" spans="1:6">
      <c r="A7341" t="s">
        <v>1090</v>
      </c>
      <c r="B7341" t="s">
        <v>8417</v>
      </c>
      <c r="C7341">
        <v>2.75</v>
      </c>
      <c r="D7341">
        <v>7.4000000000000003E-3</v>
      </c>
      <c r="E7341">
        <v>5.2200000000000003E-2</v>
      </c>
      <c r="F7341">
        <v>0.2263</v>
      </c>
    </row>
    <row r="7342" spans="1:6">
      <c r="A7342" t="s">
        <v>1090</v>
      </c>
      <c r="B7342" t="s">
        <v>8418</v>
      </c>
      <c r="C7342">
        <v>2.75</v>
      </c>
      <c r="D7342">
        <v>7.4000000000000003E-3</v>
      </c>
      <c r="E7342">
        <v>5.2200000000000003E-2</v>
      </c>
      <c r="F7342">
        <v>0.2263</v>
      </c>
    </row>
    <row r="7343" spans="1:6">
      <c r="A7343" t="s">
        <v>1090</v>
      </c>
      <c r="B7343" t="s">
        <v>8419</v>
      </c>
      <c r="C7343">
        <v>2.75</v>
      </c>
      <c r="D7343">
        <v>7.4000000000000003E-3</v>
      </c>
      <c r="E7343">
        <v>5.2200000000000003E-2</v>
      </c>
      <c r="F7343">
        <v>0.2263</v>
      </c>
    </row>
    <row r="7344" spans="1:6">
      <c r="A7344" t="s">
        <v>1090</v>
      </c>
      <c r="B7344" t="s">
        <v>8420</v>
      </c>
      <c r="C7344">
        <v>2.75</v>
      </c>
      <c r="D7344">
        <v>7.4000000000000003E-3</v>
      </c>
      <c r="E7344">
        <v>5.2200000000000003E-2</v>
      </c>
      <c r="F7344">
        <v>0.2263</v>
      </c>
    </row>
    <row r="7345" spans="1:6">
      <c r="A7345" t="s">
        <v>1090</v>
      </c>
      <c r="B7345" t="s">
        <v>8421</v>
      </c>
      <c r="C7345">
        <v>2.75</v>
      </c>
      <c r="D7345">
        <v>7.4000000000000003E-3</v>
      </c>
      <c r="E7345">
        <v>5.2200000000000003E-2</v>
      </c>
      <c r="F7345">
        <v>0.2263</v>
      </c>
    </row>
    <row r="7346" spans="1:6">
      <c r="A7346" t="s">
        <v>1090</v>
      </c>
      <c r="B7346" t="s">
        <v>8422</v>
      </c>
      <c r="C7346">
        <v>2.75</v>
      </c>
      <c r="D7346">
        <v>7.4000000000000003E-3</v>
      </c>
      <c r="E7346">
        <v>5.2200000000000003E-2</v>
      </c>
      <c r="F7346">
        <v>0.2263</v>
      </c>
    </row>
    <row r="7347" spans="1:6">
      <c r="A7347" t="s">
        <v>1090</v>
      </c>
      <c r="B7347" t="s">
        <v>8423</v>
      </c>
      <c r="C7347">
        <v>2.75</v>
      </c>
      <c r="D7347">
        <v>7.4000000000000003E-3</v>
      </c>
      <c r="E7347">
        <v>5.2200000000000003E-2</v>
      </c>
      <c r="F7347">
        <v>0.2263</v>
      </c>
    </row>
    <row r="7348" spans="1:6">
      <c r="A7348" t="s">
        <v>1090</v>
      </c>
      <c r="B7348" t="s">
        <v>8424</v>
      </c>
      <c r="C7348">
        <v>2.75</v>
      </c>
      <c r="D7348">
        <v>7.4000000000000003E-3</v>
      </c>
      <c r="E7348">
        <v>5.2200000000000003E-2</v>
      </c>
      <c r="F7348">
        <v>0.2263</v>
      </c>
    </row>
    <row r="7349" spans="1:6">
      <c r="A7349" t="s">
        <v>1090</v>
      </c>
      <c r="B7349" t="s">
        <v>8425</v>
      </c>
      <c r="C7349">
        <v>2.75</v>
      </c>
      <c r="D7349">
        <v>7.4000000000000003E-3</v>
      </c>
      <c r="E7349">
        <v>5.2200000000000003E-2</v>
      </c>
      <c r="F7349">
        <v>0.2263</v>
      </c>
    </row>
    <row r="7350" spans="1:6">
      <c r="A7350" t="s">
        <v>1090</v>
      </c>
      <c r="B7350" t="s">
        <v>8426</v>
      </c>
      <c r="C7350">
        <v>2.75</v>
      </c>
      <c r="D7350">
        <v>7.4000000000000003E-3</v>
      </c>
      <c r="E7350">
        <v>5.2200000000000003E-2</v>
      </c>
      <c r="F7350">
        <v>0.2263</v>
      </c>
    </row>
    <row r="7351" spans="1:6">
      <c r="A7351" t="s">
        <v>1090</v>
      </c>
      <c r="B7351" t="s">
        <v>8427</v>
      </c>
      <c r="C7351">
        <v>2.75</v>
      </c>
      <c r="D7351">
        <v>7.4000000000000003E-3</v>
      </c>
      <c r="E7351">
        <v>5.2200000000000003E-2</v>
      </c>
      <c r="F7351">
        <v>0.2263</v>
      </c>
    </row>
    <row r="7352" spans="1:6">
      <c r="A7352" t="s">
        <v>1090</v>
      </c>
      <c r="B7352" t="s">
        <v>8428</v>
      </c>
      <c r="C7352">
        <v>2.75</v>
      </c>
      <c r="D7352">
        <v>7.4000000000000003E-3</v>
      </c>
      <c r="E7352">
        <v>5.2200000000000003E-2</v>
      </c>
      <c r="F7352">
        <v>0.2263</v>
      </c>
    </row>
    <row r="7353" spans="1:6">
      <c r="A7353" t="s">
        <v>1090</v>
      </c>
      <c r="B7353" t="s">
        <v>8429</v>
      </c>
      <c r="C7353">
        <v>2.75</v>
      </c>
      <c r="D7353">
        <v>7.4000000000000003E-3</v>
      </c>
      <c r="E7353">
        <v>5.2200000000000003E-2</v>
      </c>
      <c r="F7353">
        <v>0.2263</v>
      </c>
    </row>
    <row r="7354" spans="1:6">
      <c r="A7354" t="s">
        <v>1090</v>
      </c>
      <c r="B7354" t="s">
        <v>8430</v>
      </c>
      <c r="C7354">
        <v>2.75</v>
      </c>
      <c r="D7354">
        <v>7.4000000000000003E-3</v>
      </c>
      <c r="E7354">
        <v>5.2200000000000003E-2</v>
      </c>
      <c r="F7354">
        <v>0.2263</v>
      </c>
    </row>
    <row r="7355" spans="1:6">
      <c r="A7355" t="s">
        <v>1090</v>
      </c>
      <c r="B7355" t="s">
        <v>8431</v>
      </c>
      <c r="C7355">
        <v>2.75</v>
      </c>
      <c r="D7355">
        <v>7.4000000000000003E-3</v>
      </c>
      <c r="E7355">
        <v>5.2200000000000003E-2</v>
      </c>
      <c r="F7355">
        <v>0.2263</v>
      </c>
    </row>
    <row r="7356" spans="1:6">
      <c r="A7356" t="s">
        <v>1090</v>
      </c>
      <c r="B7356" t="s">
        <v>8432</v>
      </c>
      <c r="C7356">
        <v>2.75</v>
      </c>
      <c r="D7356">
        <v>7.4000000000000003E-3</v>
      </c>
      <c r="E7356">
        <v>5.2200000000000003E-2</v>
      </c>
      <c r="F7356">
        <v>0.2263</v>
      </c>
    </row>
    <row r="7357" spans="1:6">
      <c r="A7357" t="s">
        <v>1090</v>
      </c>
      <c r="B7357" t="s">
        <v>8433</v>
      </c>
      <c r="C7357">
        <v>2.75</v>
      </c>
      <c r="D7357">
        <v>7.4000000000000003E-3</v>
      </c>
      <c r="E7357">
        <v>5.2200000000000003E-2</v>
      </c>
      <c r="F7357">
        <v>0.2263</v>
      </c>
    </row>
    <row r="7358" spans="1:6">
      <c r="A7358" t="s">
        <v>1090</v>
      </c>
      <c r="B7358" t="s">
        <v>8434</v>
      </c>
      <c r="C7358">
        <v>2.75</v>
      </c>
      <c r="D7358">
        <v>7.4000000000000003E-3</v>
      </c>
      <c r="E7358">
        <v>5.2200000000000003E-2</v>
      </c>
      <c r="F7358">
        <v>0.2263</v>
      </c>
    </row>
    <row r="7359" spans="1:6">
      <c r="A7359" t="s">
        <v>1090</v>
      </c>
      <c r="B7359" t="s">
        <v>8435</v>
      </c>
      <c r="C7359">
        <v>2.75</v>
      </c>
      <c r="D7359">
        <v>7.4000000000000003E-3</v>
      </c>
      <c r="E7359">
        <v>5.2200000000000003E-2</v>
      </c>
      <c r="F7359">
        <v>0.2263</v>
      </c>
    </row>
    <row r="7360" spans="1:6">
      <c r="A7360" t="s">
        <v>1090</v>
      </c>
      <c r="B7360" t="s">
        <v>8436</v>
      </c>
      <c r="C7360">
        <v>2.75</v>
      </c>
      <c r="D7360">
        <v>7.4000000000000003E-3</v>
      </c>
      <c r="E7360">
        <v>5.2200000000000003E-2</v>
      </c>
      <c r="F7360">
        <v>0.2263</v>
      </c>
    </row>
    <row r="7361" spans="1:6">
      <c r="A7361" t="s">
        <v>1090</v>
      </c>
      <c r="B7361" t="s">
        <v>8437</v>
      </c>
      <c r="C7361">
        <v>2.75</v>
      </c>
      <c r="D7361">
        <v>7.4000000000000003E-3</v>
      </c>
      <c r="E7361">
        <v>5.2200000000000003E-2</v>
      </c>
      <c r="F7361">
        <v>0.2263</v>
      </c>
    </row>
    <row r="7362" spans="1:6">
      <c r="A7362" t="s">
        <v>1090</v>
      </c>
      <c r="B7362" t="s">
        <v>8438</v>
      </c>
      <c r="C7362">
        <v>2.75</v>
      </c>
      <c r="D7362">
        <v>7.4000000000000003E-3</v>
      </c>
      <c r="E7362">
        <v>5.2200000000000003E-2</v>
      </c>
      <c r="F7362">
        <v>0.2263</v>
      </c>
    </row>
    <row r="7363" spans="1:6">
      <c r="A7363" t="s">
        <v>1090</v>
      </c>
      <c r="B7363" t="s">
        <v>8439</v>
      </c>
      <c r="C7363">
        <v>3</v>
      </c>
      <c r="D7363">
        <v>8.0999999999999996E-3</v>
      </c>
      <c r="E7363">
        <v>5.6899999999999999E-2</v>
      </c>
      <c r="F7363">
        <v>0.24660000000000001</v>
      </c>
    </row>
    <row r="7364" spans="1:6">
      <c r="A7364" t="s">
        <v>1090</v>
      </c>
      <c r="B7364" t="s">
        <v>8440</v>
      </c>
      <c r="C7364">
        <v>3</v>
      </c>
      <c r="D7364">
        <v>8.0999999999999996E-3</v>
      </c>
      <c r="E7364">
        <v>5.6899999999999999E-2</v>
      </c>
      <c r="F7364">
        <v>0.24660000000000001</v>
      </c>
    </row>
    <row r="7365" spans="1:6">
      <c r="A7365" t="s">
        <v>1090</v>
      </c>
      <c r="B7365" t="s">
        <v>8441</v>
      </c>
      <c r="C7365">
        <v>3</v>
      </c>
      <c r="D7365">
        <v>8.0999999999999996E-3</v>
      </c>
      <c r="E7365">
        <v>5.6899999999999999E-2</v>
      </c>
      <c r="F7365">
        <v>0.24660000000000001</v>
      </c>
    </row>
    <row r="7366" spans="1:6">
      <c r="A7366" t="s">
        <v>1090</v>
      </c>
      <c r="B7366" t="s">
        <v>8442</v>
      </c>
      <c r="C7366">
        <v>3</v>
      </c>
      <c r="D7366">
        <v>8.0999999999999996E-3</v>
      </c>
      <c r="E7366">
        <v>5.6899999999999999E-2</v>
      </c>
      <c r="F7366">
        <v>0.24660000000000001</v>
      </c>
    </row>
    <row r="7367" spans="1:6">
      <c r="A7367" t="s">
        <v>1090</v>
      </c>
      <c r="B7367" t="s">
        <v>8443</v>
      </c>
      <c r="C7367">
        <v>3</v>
      </c>
      <c r="D7367">
        <v>8.0999999999999996E-3</v>
      </c>
      <c r="E7367">
        <v>5.6899999999999999E-2</v>
      </c>
      <c r="F7367">
        <v>0.24660000000000001</v>
      </c>
    </row>
    <row r="7368" spans="1:6">
      <c r="A7368" t="s">
        <v>1090</v>
      </c>
      <c r="B7368" t="s">
        <v>8444</v>
      </c>
      <c r="C7368">
        <v>3</v>
      </c>
      <c r="D7368">
        <v>8.0999999999999996E-3</v>
      </c>
      <c r="E7368">
        <v>5.6899999999999999E-2</v>
      </c>
      <c r="F7368">
        <v>0.24660000000000001</v>
      </c>
    </row>
    <row r="7369" spans="1:6">
      <c r="A7369" t="s">
        <v>1090</v>
      </c>
      <c r="B7369" t="s">
        <v>8445</v>
      </c>
      <c r="C7369">
        <v>3</v>
      </c>
      <c r="D7369">
        <v>8.0999999999999996E-3</v>
      </c>
      <c r="E7369">
        <v>5.6899999999999999E-2</v>
      </c>
      <c r="F7369">
        <v>0.24660000000000001</v>
      </c>
    </row>
    <row r="7370" spans="1:6">
      <c r="A7370" t="s">
        <v>1090</v>
      </c>
      <c r="B7370" t="s">
        <v>8446</v>
      </c>
      <c r="C7370">
        <v>3</v>
      </c>
      <c r="D7370">
        <v>8.0999999999999996E-3</v>
      </c>
      <c r="E7370">
        <v>5.6899999999999999E-2</v>
      </c>
      <c r="F7370">
        <v>0.24660000000000001</v>
      </c>
    </row>
    <row r="7371" spans="1:6">
      <c r="A7371" t="s">
        <v>1090</v>
      </c>
      <c r="B7371" t="s">
        <v>8447</v>
      </c>
      <c r="C7371">
        <v>3</v>
      </c>
      <c r="D7371">
        <v>8.0999999999999996E-3</v>
      </c>
      <c r="E7371">
        <v>5.6899999999999999E-2</v>
      </c>
      <c r="F7371">
        <v>0.24660000000000001</v>
      </c>
    </row>
    <row r="7372" spans="1:6">
      <c r="A7372" t="s">
        <v>1090</v>
      </c>
      <c r="B7372" t="s">
        <v>8448</v>
      </c>
      <c r="C7372">
        <v>3</v>
      </c>
      <c r="D7372">
        <v>8.0999999999999996E-3</v>
      </c>
      <c r="E7372">
        <v>5.6899999999999999E-2</v>
      </c>
      <c r="F7372">
        <v>0.24660000000000001</v>
      </c>
    </row>
    <row r="7373" spans="1:6">
      <c r="A7373" t="s">
        <v>1090</v>
      </c>
      <c r="B7373" t="s">
        <v>8449</v>
      </c>
      <c r="C7373">
        <v>3</v>
      </c>
      <c r="D7373">
        <v>8.0999999999999996E-3</v>
      </c>
      <c r="E7373">
        <v>5.6899999999999999E-2</v>
      </c>
      <c r="F7373">
        <v>0.24660000000000001</v>
      </c>
    </row>
    <row r="7374" spans="1:6">
      <c r="A7374" t="s">
        <v>1090</v>
      </c>
      <c r="B7374" t="s">
        <v>8450</v>
      </c>
      <c r="C7374">
        <v>3</v>
      </c>
      <c r="D7374">
        <v>8.0999999999999996E-3</v>
      </c>
      <c r="E7374">
        <v>5.6899999999999999E-2</v>
      </c>
      <c r="F7374">
        <v>0.24660000000000001</v>
      </c>
    </row>
    <row r="7375" spans="1:6">
      <c r="A7375" t="s">
        <v>1090</v>
      </c>
      <c r="B7375" t="s">
        <v>8451</v>
      </c>
      <c r="C7375">
        <v>3</v>
      </c>
      <c r="D7375">
        <v>8.0999999999999996E-3</v>
      </c>
      <c r="E7375">
        <v>5.6899999999999999E-2</v>
      </c>
      <c r="F7375">
        <v>0.24660000000000001</v>
      </c>
    </row>
    <row r="7376" spans="1:6">
      <c r="A7376" t="s">
        <v>1090</v>
      </c>
      <c r="B7376" t="s">
        <v>8452</v>
      </c>
      <c r="C7376">
        <v>3</v>
      </c>
      <c r="D7376">
        <v>8.0999999999999996E-3</v>
      </c>
      <c r="E7376">
        <v>5.6899999999999999E-2</v>
      </c>
      <c r="F7376">
        <v>0.24660000000000001</v>
      </c>
    </row>
    <row r="7377" spans="1:6">
      <c r="A7377" t="s">
        <v>1090</v>
      </c>
      <c r="B7377" t="s">
        <v>8453</v>
      </c>
      <c r="C7377">
        <v>3</v>
      </c>
      <c r="D7377">
        <v>8.0999999999999996E-3</v>
      </c>
      <c r="E7377">
        <v>5.6899999999999999E-2</v>
      </c>
      <c r="F7377">
        <v>0.24660000000000001</v>
      </c>
    </row>
    <row r="7378" spans="1:6">
      <c r="A7378" t="s">
        <v>1090</v>
      </c>
      <c r="B7378" t="s">
        <v>8454</v>
      </c>
      <c r="C7378">
        <v>3</v>
      </c>
      <c r="D7378">
        <v>8.0999999999999996E-3</v>
      </c>
      <c r="E7378">
        <v>5.6899999999999999E-2</v>
      </c>
      <c r="F7378">
        <v>0.24660000000000001</v>
      </c>
    </row>
    <row r="7379" spans="1:6">
      <c r="A7379" t="s">
        <v>1090</v>
      </c>
      <c r="B7379" t="s">
        <v>8455</v>
      </c>
      <c r="C7379">
        <v>3</v>
      </c>
      <c r="D7379">
        <v>8.0999999999999996E-3</v>
      </c>
      <c r="E7379">
        <v>5.6899999999999999E-2</v>
      </c>
      <c r="F7379">
        <v>0.24660000000000001</v>
      </c>
    </row>
    <row r="7380" spans="1:6">
      <c r="A7380" t="s">
        <v>1090</v>
      </c>
      <c r="B7380" t="s">
        <v>8456</v>
      </c>
      <c r="C7380">
        <v>3</v>
      </c>
      <c r="D7380">
        <v>8.0999999999999996E-3</v>
      </c>
      <c r="E7380">
        <v>5.6899999999999999E-2</v>
      </c>
      <c r="F7380">
        <v>0.24660000000000001</v>
      </c>
    </row>
    <row r="7381" spans="1:6">
      <c r="A7381" t="s">
        <v>1090</v>
      </c>
      <c r="B7381" t="s">
        <v>8457</v>
      </c>
      <c r="C7381">
        <v>3</v>
      </c>
      <c r="D7381">
        <v>8.0999999999999996E-3</v>
      </c>
      <c r="E7381">
        <v>5.6899999999999999E-2</v>
      </c>
      <c r="F7381">
        <v>0.24660000000000001</v>
      </c>
    </row>
    <row r="7382" spans="1:6">
      <c r="A7382" t="s">
        <v>1090</v>
      </c>
      <c r="B7382" t="s">
        <v>8458</v>
      </c>
      <c r="C7382">
        <v>3</v>
      </c>
      <c r="D7382">
        <v>8.0999999999999996E-3</v>
      </c>
      <c r="E7382">
        <v>5.6899999999999999E-2</v>
      </c>
      <c r="F7382">
        <v>0.24660000000000001</v>
      </c>
    </row>
    <row r="7383" spans="1:6">
      <c r="A7383" t="s">
        <v>1090</v>
      </c>
      <c r="B7383" t="s">
        <v>8459</v>
      </c>
      <c r="C7383">
        <v>3</v>
      </c>
      <c r="D7383">
        <v>8.0999999999999996E-3</v>
      </c>
      <c r="E7383">
        <v>5.6899999999999999E-2</v>
      </c>
      <c r="F7383">
        <v>0.24660000000000001</v>
      </c>
    </row>
    <row r="7384" spans="1:6">
      <c r="A7384" t="s">
        <v>1090</v>
      </c>
      <c r="B7384" t="s">
        <v>8460</v>
      </c>
      <c r="C7384">
        <v>3</v>
      </c>
      <c r="D7384">
        <v>8.0999999999999996E-3</v>
      </c>
      <c r="E7384">
        <v>5.6899999999999999E-2</v>
      </c>
      <c r="F7384">
        <v>0.24660000000000001</v>
      </c>
    </row>
    <row r="7385" spans="1:6">
      <c r="A7385" t="s">
        <v>1090</v>
      </c>
      <c r="B7385" t="s">
        <v>8461</v>
      </c>
      <c r="C7385">
        <v>3</v>
      </c>
      <c r="D7385">
        <v>8.0999999999999996E-3</v>
      </c>
      <c r="E7385">
        <v>5.6899999999999999E-2</v>
      </c>
      <c r="F7385">
        <v>0.24660000000000001</v>
      </c>
    </row>
    <row r="7386" spans="1:6">
      <c r="A7386" t="s">
        <v>1090</v>
      </c>
      <c r="B7386" t="s">
        <v>8462</v>
      </c>
      <c r="C7386">
        <v>3</v>
      </c>
      <c r="D7386">
        <v>8.0999999999999996E-3</v>
      </c>
      <c r="E7386">
        <v>5.6899999999999999E-2</v>
      </c>
      <c r="F7386">
        <v>0.24660000000000001</v>
      </c>
    </row>
    <row r="7387" spans="1:6">
      <c r="A7387" t="s">
        <v>1090</v>
      </c>
      <c r="B7387" t="s">
        <v>8463</v>
      </c>
      <c r="C7387">
        <v>3</v>
      </c>
      <c r="D7387">
        <v>8.0999999999999996E-3</v>
      </c>
      <c r="E7387">
        <v>5.6899999999999999E-2</v>
      </c>
      <c r="F7387">
        <v>0.24660000000000001</v>
      </c>
    </row>
    <row r="7388" spans="1:6">
      <c r="A7388" t="s">
        <v>1090</v>
      </c>
      <c r="B7388" t="s">
        <v>8464</v>
      </c>
      <c r="C7388">
        <v>3</v>
      </c>
      <c r="D7388">
        <v>8.0999999999999996E-3</v>
      </c>
      <c r="E7388">
        <v>5.6899999999999999E-2</v>
      </c>
      <c r="F7388">
        <v>0.24660000000000001</v>
      </c>
    </row>
    <row r="7389" spans="1:6">
      <c r="A7389" t="s">
        <v>1090</v>
      </c>
      <c r="B7389" t="s">
        <v>8465</v>
      </c>
      <c r="C7389">
        <v>3</v>
      </c>
      <c r="D7389">
        <v>8.0999999999999996E-3</v>
      </c>
      <c r="E7389">
        <v>5.6899999999999999E-2</v>
      </c>
      <c r="F7389">
        <v>0.24660000000000001</v>
      </c>
    </row>
    <row r="7390" spans="1:6">
      <c r="A7390" t="s">
        <v>1090</v>
      </c>
      <c r="B7390" t="s">
        <v>8466</v>
      </c>
      <c r="C7390">
        <v>3</v>
      </c>
      <c r="D7390">
        <v>8.0999999999999996E-3</v>
      </c>
      <c r="E7390">
        <v>5.6899999999999999E-2</v>
      </c>
      <c r="F7390">
        <v>0.24660000000000001</v>
      </c>
    </row>
    <row r="7391" spans="1:6">
      <c r="A7391" t="s">
        <v>1090</v>
      </c>
      <c r="B7391" t="s">
        <v>8467</v>
      </c>
      <c r="C7391">
        <v>3</v>
      </c>
      <c r="D7391">
        <v>8.0999999999999996E-3</v>
      </c>
      <c r="E7391">
        <v>5.6899999999999999E-2</v>
      </c>
      <c r="F7391">
        <v>0.24660000000000001</v>
      </c>
    </row>
    <row r="7392" spans="1:6">
      <c r="A7392" t="s">
        <v>1090</v>
      </c>
      <c r="B7392" t="s">
        <v>8468</v>
      </c>
      <c r="C7392">
        <v>3</v>
      </c>
      <c r="D7392">
        <v>8.0999999999999996E-3</v>
      </c>
      <c r="E7392">
        <v>5.6899999999999999E-2</v>
      </c>
      <c r="F7392">
        <v>0.24660000000000001</v>
      </c>
    </row>
    <row r="7393" spans="1:6">
      <c r="A7393" t="s">
        <v>1090</v>
      </c>
      <c r="B7393" t="s">
        <v>8469</v>
      </c>
      <c r="C7393">
        <v>3</v>
      </c>
      <c r="D7393">
        <v>8.0999999999999996E-3</v>
      </c>
      <c r="E7393">
        <v>5.6899999999999999E-2</v>
      </c>
      <c r="F7393">
        <v>0.24660000000000001</v>
      </c>
    </row>
    <row r="7394" spans="1:6">
      <c r="A7394" t="s">
        <v>1090</v>
      </c>
      <c r="B7394" t="s">
        <v>8470</v>
      </c>
      <c r="C7394">
        <v>3</v>
      </c>
      <c r="D7394">
        <v>8.0999999999999996E-3</v>
      </c>
      <c r="E7394">
        <v>5.6899999999999999E-2</v>
      </c>
      <c r="F7394">
        <v>0.24660000000000001</v>
      </c>
    </row>
    <row r="7395" spans="1:6">
      <c r="A7395" t="s">
        <v>1090</v>
      </c>
      <c r="B7395" t="s">
        <v>8471</v>
      </c>
      <c r="C7395">
        <v>3</v>
      </c>
      <c r="D7395">
        <v>8.0999999999999996E-3</v>
      </c>
      <c r="E7395">
        <v>5.6899999999999999E-2</v>
      </c>
      <c r="F7395">
        <v>0.24660000000000001</v>
      </c>
    </row>
    <row r="7396" spans="1:6">
      <c r="A7396" t="s">
        <v>1090</v>
      </c>
      <c r="B7396" t="s">
        <v>8472</v>
      </c>
      <c r="C7396">
        <v>3</v>
      </c>
      <c r="D7396">
        <v>8.0999999999999996E-3</v>
      </c>
      <c r="E7396">
        <v>5.6899999999999999E-2</v>
      </c>
      <c r="F7396">
        <v>0.24660000000000001</v>
      </c>
    </row>
    <row r="7397" spans="1:6">
      <c r="A7397" t="s">
        <v>1090</v>
      </c>
      <c r="B7397" t="s">
        <v>8473</v>
      </c>
      <c r="C7397">
        <v>3</v>
      </c>
      <c r="D7397">
        <v>8.0999999999999996E-3</v>
      </c>
      <c r="E7397">
        <v>5.6899999999999999E-2</v>
      </c>
      <c r="F7397">
        <v>0.24660000000000001</v>
      </c>
    </row>
    <row r="7398" spans="1:6">
      <c r="A7398" t="s">
        <v>1090</v>
      </c>
      <c r="B7398" t="s">
        <v>8474</v>
      </c>
      <c r="C7398">
        <v>3</v>
      </c>
      <c r="D7398">
        <v>8.0999999999999996E-3</v>
      </c>
      <c r="E7398">
        <v>5.6899999999999999E-2</v>
      </c>
      <c r="F7398">
        <v>0.24660000000000001</v>
      </c>
    </row>
    <row r="7399" spans="1:6">
      <c r="A7399" t="s">
        <v>1090</v>
      </c>
      <c r="B7399" t="s">
        <v>8475</v>
      </c>
      <c r="C7399">
        <v>3</v>
      </c>
      <c r="D7399">
        <v>8.0999999999999996E-3</v>
      </c>
      <c r="E7399">
        <v>5.6899999999999999E-2</v>
      </c>
      <c r="F7399">
        <v>0.24660000000000001</v>
      </c>
    </row>
    <row r="7400" spans="1:6">
      <c r="A7400" t="s">
        <v>1090</v>
      </c>
      <c r="B7400" t="s">
        <v>8476</v>
      </c>
      <c r="C7400">
        <v>3</v>
      </c>
      <c r="D7400">
        <v>8.0999999999999996E-3</v>
      </c>
      <c r="E7400">
        <v>5.6899999999999999E-2</v>
      </c>
      <c r="F7400">
        <v>0.24660000000000001</v>
      </c>
    </row>
    <row r="7401" spans="1:6">
      <c r="A7401" t="s">
        <v>1090</v>
      </c>
      <c r="B7401" t="s">
        <v>8477</v>
      </c>
      <c r="C7401">
        <v>3</v>
      </c>
      <c r="D7401">
        <v>8.0999999999999996E-3</v>
      </c>
      <c r="E7401">
        <v>5.6899999999999999E-2</v>
      </c>
      <c r="F7401">
        <v>0.24660000000000001</v>
      </c>
    </row>
    <row r="7402" spans="1:6">
      <c r="A7402" t="s">
        <v>1090</v>
      </c>
      <c r="B7402" t="s">
        <v>8478</v>
      </c>
      <c r="C7402">
        <v>3</v>
      </c>
      <c r="D7402">
        <v>8.0999999999999996E-3</v>
      </c>
      <c r="E7402">
        <v>5.6899999999999999E-2</v>
      </c>
      <c r="F7402">
        <v>0.24660000000000001</v>
      </c>
    </row>
    <row r="7403" spans="1:6">
      <c r="A7403" t="s">
        <v>1090</v>
      </c>
      <c r="B7403" t="s">
        <v>8479</v>
      </c>
      <c r="C7403">
        <v>3</v>
      </c>
      <c r="D7403">
        <v>8.0999999999999996E-3</v>
      </c>
      <c r="E7403">
        <v>5.6899999999999999E-2</v>
      </c>
      <c r="F7403">
        <v>0.24660000000000001</v>
      </c>
    </row>
    <row r="7404" spans="1:6">
      <c r="A7404" t="s">
        <v>1090</v>
      </c>
      <c r="B7404" t="s">
        <v>8480</v>
      </c>
      <c r="C7404">
        <v>3</v>
      </c>
      <c r="D7404">
        <v>8.0999999999999996E-3</v>
      </c>
      <c r="E7404">
        <v>5.6899999999999999E-2</v>
      </c>
      <c r="F7404">
        <v>0.24660000000000001</v>
      </c>
    </row>
    <row r="7405" spans="1:6">
      <c r="A7405" t="s">
        <v>1090</v>
      </c>
      <c r="B7405" t="s">
        <v>8481</v>
      </c>
      <c r="C7405">
        <v>3</v>
      </c>
      <c r="D7405">
        <v>8.0999999999999996E-3</v>
      </c>
      <c r="E7405">
        <v>5.6899999999999999E-2</v>
      </c>
      <c r="F7405">
        <v>0.24660000000000001</v>
      </c>
    </row>
    <row r="7406" spans="1:6">
      <c r="A7406" t="s">
        <v>1090</v>
      </c>
      <c r="B7406" t="s">
        <v>8482</v>
      </c>
      <c r="C7406">
        <v>3</v>
      </c>
      <c r="D7406">
        <v>8.0999999999999996E-3</v>
      </c>
      <c r="E7406">
        <v>5.6899999999999999E-2</v>
      </c>
      <c r="F7406">
        <v>0.24660000000000001</v>
      </c>
    </row>
    <row r="7407" spans="1:6">
      <c r="A7407" t="s">
        <v>1090</v>
      </c>
      <c r="B7407" t="s">
        <v>8483</v>
      </c>
      <c r="C7407">
        <v>3</v>
      </c>
      <c r="D7407">
        <v>8.0999999999999996E-3</v>
      </c>
      <c r="E7407">
        <v>5.6899999999999999E-2</v>
      </c>
      <c r="F7407">
        <v>0.24660000000000001</v>
      </c>
    </row>
    <row r="7408" spans="1:6">
      <c r="A7408" t="s">
        <v>1090</v>
      </c>
      <c r="B7408" t="s">
        <v>8484</v>
      </c>
      <c r="C7408">
        <v>3</v>
      </c>
      <c r="D7408">
        <v>8.0999999999999996E-3</v>
      </c>
      <c r="E7408">
        <v>5.6899999999999999E-2</v>
      </c>
      <c r="F7408">
        <v>0.24660000000000001</v>
      </c>
    </row>
    <row r="7409" spans="1:6">
      <c r="A7409" t="s">
        <v>1090</v>
      </c>
      <c r="B7409" t="s">
        <v>8485</v>
      </c>
      <c r="C7409">
        <v>3</v>
      </c>
      <c r="D7409">
        <v>8.0999999999999996E-3</v>
      </c>
      <c r="E7409">
        <v>5.6899999999999999E-2</v>
      </c>
      <c r="F7409">
        <v>0.24660000000000001</v>
      </c>
    </row>
    <row r="7410" spans="1:6">
      <c r="A7410" t="s">
        <v>1090</v>
      </c>
      <c r="B7410" t="s">
        <v>8486</v>
      </c>
      <c r="C7410">
        <v>3</v>
      </c>
      <c r="D7410">
        <v>8.0999999999999996E-3</v>
      </c>
      <c r="E7410">
        <v>5.6899999999999999E-2</v>
      </c>
      <c r="F7410">
        <v>0.24660000000000001</v>
      </c>
    </row>
    <row r="7411" spans="1:6">
      <c r="A7411" t="s">
        <v>1090</v>
      </c>
      <c r="B7411" t="s">
        <v>8487</v>
      </c>
      <c r="C7411">
        <v>3</v>
      </c>
      <c r="D7411">
        <v>8.0999999999999996E-3</v>
      </c>
      <c r="E7411">
        <v>5.6899999999999999E-2</v>
      </c>
      <c r="F7411">
        <v>0.24660000000000001</v>
      </c>
    </row>
    <row r="7412" spans="1:6">
      <c r="A7412" t="s">
        <v>1090</v>
      </c>
      <c r="B7412" t="s">
        <v>8488</v>
      </c>
      <c r="C7412">
        <v>3</v>
      </c>
      <c r="D7412">
        <v>8.0999999999999996E-3</v>
      </c>
      <c r="E7412">
        <v>5.6899999999999999E-2</v>
      </c>
      <c r="F7412">
        <v>0.24660000000000001</v>
      </c>
    </row>
    <row r="7413" spans="1:6">
      <c r="A7413" t="s">
        <v>1090</v>
      </c>
      <c r="B7413" t="s">
        <v>8489</v>
      </c>
      <c r="C7413">
        <v>3</v>
      </c>
      <c r="D7413">
        <v>8.0999999999999996E-3</v>
      </c>
      <c r="E7413">
        <v>5.6899999999999999E-2</v>
      </c>
      <c r="F7413">
        <v>0.24660000000000001</v>
      </c>
    </row>
    <row r="7414" spans="1:6">
      <c r="A7414" t="s">
        <v>1090</v>
      </c>
      <c r="B7414" t="s">
        <v>8490</v>
      </c>
      <c r="C7414">
        <v>3</v>
      </c>
      <c r="D7414">
        <v>8.0999999999999996E-3</v>
      </c>
      <c r="E7414">
        <v>5.6899999999999999E-2</v>
      </c>
      <c r="F7414">
        <v>0.24660000000000001</v>
      </c>
    </row>
    <row r="7415" spans="1:6">
      <c r="A7415" t="s">
        <v>1090</v>
      </c>
      <c r="B7415" t="s">
        <v>8491</v>
      </c>
      <c r="C7415">
        <v>3</v>
      </c>
      <c r="D7415">
        <v>8.0999999999999996E-3</v>
      </c>
      <c r="E7415">
        <v>5.6899999999999999E-2</v>
      </c>
      <c r="F7415">
        <v>0.24660000000000001</v>
      </c>
    </row>
    <row r="7416" spans="1:6">
      <c r="A7416" t="s">
        <v>1090</v>
      </c>
      <c r="B7416" t="s">
        <v>8492</v>
      </c>
      <c r="C7416">
        <v>3</v>
      </c>
      <c r="D7416">
        <v>8.0999999999999996E-3</v>
      </c>
      <c r="E7416">
        <v>5.6899999999999999E-2</v>
      </c>
      <c r="F7416">
        <v>0.24660000000000001</v>
      </c>
    </row>
    <row r="7417" spans="1:6">
      <c r="A7417" t="s">
        <v>1090</v>
      </c>
      <c r="B7417" t="s">
        <v>8493</v>
      </c>
      <c r="C7417">
        <v>3</v>
      </c>
      <c r="D7417">
        <v>8.0999999999999996E-3</v>
      </c>
      <c r="E7417">
        <v>5.6899999999999999E-2</v>
      </c>
      <c r="F7417">
        <v>0.24660000000000001</v>
      </c>
    </row>
    <row r="7418" spans="1:6">
      <c r="A7418" t="s">
        <v>1090</v>
      </c>
      <c r="B7418" t="s">
        <v>8494</v>
      </c>
      <c r="C7418">
        <v>3</v>
      </c>
      <c r="D7418">
        <v>8.0999999999999996E-3</v>
      </c>
      <c r="E7418">
        <v>5.6899999999999999E-2</v>
      </c>
      <c r="F7418">
        <v>0.24660000000000001</v>
      </c>
    </row>
    <row r="7419" spans="1:6">
      <c r="A7419" t="s">
        <v>1090</v>
      </c>
      <c r="B7419" t="s">
        <v>8495</v>
      </c>
      <c r="C7419">
        <v>3.25</v>
      </c>
      <c r="D7419">
        <v>8.8000000000000005E-3</v>
      </c>
      <c r="E7419">
        <v>6.1499999999999999E-2</v>
      </c>
      <c r="F7419">
        <v>0.26690000000000003</v>
      </c>
    </row>
    <row r="7420" spans="1:6">
      <c r="A7420" t="s">
        <v>1090</v>
      </c>
      <c r="B7420" t="s">
        <v>8496</v>
      </c>
      <c r="C7420">
        <v>3.25</v>
      </c>
      <c r="D7420">
        <v>8.8000000000000005E-3</v>
      </c>
      <c r="E7420">
        <v>6.1499999999999999E-2</v>
      </c>
      <c r="F7420">
        <v>0.26690000000000003</v>
      </c>
    </row>
    <row r="7421" spans="1:6">
      <c r="A7421" t="s">
        <v>1090</v>
      </c>
      <c r="B7421" t="s">
        <v>8497</v>
      </c>
      <c r="C7421">
        <v>3.25</v>
      </c>
      <c r="D7421">
        <v>8.8000000000000005E-3</v>
      </c>
      <c r="E7421">
        <v>6.1499999999999999E-2</v>
      </c>
      <c r="F7421">
        <v>0.26690000000000003</v>
      </c>
    </row>
    <row r="7422" spans="1:6">
      <c r="A7422" t="s">
        <v>1090</v>
      </c>
      <c r="B7422" t="s">
        <v>8498</v>
      </c>
      <c r="C7422">
        <v>3.25</v>
      </c>
      <c r="D7422">
        <v>8.8000000000000005E-3</v>
      </c>
      <c r="E7422">
        <v>6.1499999999999999E-2</v>
      </c>
      <c r="F7422">
        <v>0.26690000000000003</v>
      </c>
    </row>
    <row r="7423" spans="1:6">
      <c r="A7423" t="s">
        <v>1090</v>
      </c>
      <c r="B7423" t="s">
        <v>8499</v>
      </c>
      <c r="C7423">
        <v>3.25</v>
      </c>
      <c r="D7423">
        <v>8.8000000000000005E-3</v>
      </c>
      <c r="E7423">
        <v>6.1499999999999999E-2</v>
      </c>
      <c r="F7423">
        <v>0.26690000000000003</v>
      </c>
    </row>
    <row r="7424" spans="1:6">
      <c r="A7424" t="s">
        <v>1090</v>
      </c>
      <c r="B7424" t="s">
        <v>8500</v>
      </c>
      <c r="C7424">
        <v>3.25</v>
      </c>
      <c r="D7424">
        <v>8.8000000000000005E-3</v>
      </c>
      <c r="E7424">
        <v>6.1499999999999999E-2</v>
      </c>
      <c r="F7424">
        <v>0.26690000000000003</v>
      </c>
    </row>
    <row r="7425" spans="1:6">
      <c r="A7425" t="s">
        <v>1090</v>
      </c>
      <c r="B7425" t="s">
        <v>8501</v>
      </c>
      <c r="C7425">
        <v>3.25</v>
      </c>
      <c r="D7425">
        <v>8.8000000000000005E-3</v>
      </c>
      <c r="E7425">
        <v>6.1499999999999999E-2</v>
      </c>
      <c r="F7425">
        <v>0.26690000000000003</v>
      </c>
    </row>
    <row r="7426" spans="1:6">
      <c r="A7426" t="s">
        <v>1090</v>
      </c>
      <c r="B7426" t="s">
        <v>8502</v>
      </c>
      <c r="C7426">
        <v>3.25</v>
      </c>
      <c r="D7426">
        <v>8.8000000000000005E-3</v>
      </c>
      <c r="E7426">
        <v>6.1499999999999999E-2</v>
      </c>
      <c r="F7426">
        <v>0.26690000000000003</v>
      </c>
    </row>
    <row r="7427" spans="1:6">
      <c r="A7427" t="s">
        <v>1090</v>
      </c>
      <c r="B7427" t="s">
        <v>8503</v>
      </c>
      <c r="C7427">
        <v>3.25</v>
      </c>
      <c r="D7427">
        <v>8.8000000000000005E-3</v>
      </c>
      <c r="E7427">
        <v>6.1499999999999999E-2</v>
      </c>
      <c r="F7427">
        <v>0.26690000000000003</v>
      </c>
    </row>
    <row r="7428" spans="1:6">
      <c r="A7428" t="s">
        <v>1090</v>
      </c>
      <c r="B7428" t="s">
        <v>8504</v>
      </c>
      <c r="C7428">
        <v>3.25</v>
      </c>
      <c r="D7428">
        <v>8.8000000000000005E-3</v>
      </c>
      <c r="E7428">
        <v>6.1499999999999999E-2</v>
      </c>
      <c r="F7428">
        <v>0.26690000000000003</v>
      </c>
    </row>
    <row r="7429" spans="1:6">
      <c r="A7429" t="s">
        <v>1090</v>
      </c>
      <c r="B7429" t="s">
        <v>8505</v>
      </c>
      <c r="C7429">
        <v>3.25</v>
      </c>
      <c r="D7429">
        <v>8.8000000000000005E-3</v>
      </c>
      <c r="E7429">
        <v>6.1499999999999999E-2</v>
      </c>
      <c r="F7429">
        <v>0.26690000000000003</v>
      </c>
    </row>
    <row r="7430" spans="1:6">
      <c r="A7430" t="s">
        <v>1090</v>
      </c>
      <c r="B7430" t="s">
        <v>8506</v>
      </c>
      <c r="C7430">
        <v>3.25</v>
      </c>
      <c r="D7430">
        <v>8.8000000000000005E-3</v>
      </c>
      <c r="E7430">
        <v>6.1499999999999999E-2</v>
      </c>
      <c r="F7430">
        <v>0.26690000000000003</v>
      </c>
    </row>
    <row r="7431" spans="1:6">
      <c r="A7431" t="s">
        <v>1090</v>
      </c>
      <c r="B7431" t="s">
        <v>8507</v>
      </c>
      <c r="C7431">
        <v>3.25</v>
      </c>
      <c r="D7431">
        <v>8.8000000000000005E-3</v>
      </c>
      <c r="E7431">
        <v>6.1499999999999999E-2</v>
      </c>
      <c r="F7431">
        <v>0.26690000000000003</v>
      </c>
    </row>
    <row r="7432" spans="1:6">
      <c r="A7432" t="s">
        <v>1090</v>
      </c>
      <c r="B7432" t="s">
        <v>8508</v>
      </c>
      <c r="C7432">
        <v>3.25</v>
      </c>
      <c r="D7432">
        <v>8.8000000000000005E-3</v>
      </c>
      <c r="E7432">
        <v>6.1499999999999999E-2</v>
      </c>
      <c r="F7432">
        <v>0.26690000000000003</v>
      </c>
    </row>
    <row r="7433" spans="1:6">
      <c r="A7433" t="s">
        <v>1090</v>
      </c>
      <c r="B7433" t="s">
        <v>8509</v>
      </c>
      <c r="C7433">
        <v>3.25</v>
      </c>
      <c r="D7433">
        <v>8.8000000000000005E-3</v>
      </c>
      <c r="E7433">
        <v>6.1499999999999999E-2</v>
      </c>
      <c r="F7433">
        <v>0.26690000000000003</v>
      </c>
    </row>
    <row r="7434" spans="1:6">
      <c r="A7434" t="s">
        <v>1090</v>
      </c>
      <c r="B7434" t="s">
        <v>8510</v>
      </c>
      <c r="C7434">
        <v>3.25</v>
      </c>
      <c r="D7434">
        <v>8.8000000000000005E-3</v>
      </c>
      <c r="E7434">
        <v>6.1499999999999999E-2</v>
      </c>
      <c r="F7434">
        <v>0.26690000000000003</v>
      </c>
    </row>
    <row r="7435" spans="1:6">
      <c r="A7435" t="s">
        <v>1090</v>
      </c>
      <c r="B7435" t="s">
        <v>8511</v>
      </c>
      <c r="C7435">
        <v>3.25</v>
      </c>
      <c r="D7435">
        <v>8.8000000000000005E-3</v>
      </c>
      <c r="E7435">
        <v>6.1499999999999999E-2</v>
      </c>
      <c r="F7435">
        <v>0.26690000000000003</v>
      </c>
    </row>
    <row r="7436" spans="1:6">
      <c r="A7436" t="s">
        <v>1090</v>
      </c>
      <c r="B7436" t="s">
        <v>8512</v>
      </c>
      <c r="C7436">
        <v>3.25</v>
      </c>
      <c r="D7436">
        <v>8.8000000000000005E-3</v>
      </c>
      <c r="E7436">
        <v>6.1499999999999999E-2</v>
      </c>
      <c r="F7436">
        <v>0.26690000000000003</v>
      </c>
    </row>
    <row r="7437" spans="1:6">
      <c r="A7437" t="s">
        <v>1090</v>
      </c>
      <c r="B7437" t="s">
        <v>8513</v>
      </c>
      <c r="C7437">
        <v>3.25</v>
      </c>
      <c r="D7437">
        <v>8.8000000000000005E-3</v>
      </c>
      <c r="E7437">
        <v>6.1499999999999999E-2</v>
      </c>
      <c r="F7437">
        <v>0.26690000000000003</v>
      </c>
    </row>
    <row r="7438" spans="1:6">
      <c r="A7438" t="s">
        <v>1090</v>
      </c>
      <c r="B7438" t="s">
        <v>8514</v>
      </c>
      <c r="C7438">
        <v>3.25</v>
      </c>
      <c r="D7438">
        <v>8.8000000000000005E-3</v>
      </c>
      <c r="E7438">
        <v>6.1499999999999999E-2</v>
      </c>
      <c r="F7438">
        <v>0.26690000000000003</v>
      </c>
    </row>
    <row r="7439" spans="1:6">
      <c r="A7439" t="s">
        <v>1090</v>
      </c>
      <c r="B7439" t="s">
        <v>8515</v>
      </c>
      <c r="C7439">
        <v>3.25</v>
      </c>
      <c r="D7439">
        <v>8.8000000000000005E-3</v>
      </c>
      <c r="E7439">
        <v>6.1499999999999999E-2</v>
      </c>
      <c r="F7439">
        <v>0.26690000000000003</v>
      </c>
    </row>
    <row r="7440" spans="1:6">
      <c r="A7440" t="s">
        <v>1090</v>
      </c>
      <c r="B7440" t="s">
        <v>8516</v>
      </c>
      <c r="C7440">
        <v>3.25</v>
      </c>
      <c r="D7440">
        <v>8.8000000000000005E-3</v>
      </c>
      <c r="E7440">
        <v>6.1499999999999999E-2</v>
      </c>
      <c r="F7440">
        <v>0.26690000000000003</v>
      </c>
    </row>
    <row r="7441" spans="1:6">
      <c r="A7441" t="s">
        <v>1090</v>
      </c>
      <c r="B7441" t="s">
        <v>8517</v>
      </c>
      <c r="C7441">
        <v>3.25</v>
      </c>
      <c r="D7441">
        <v>8.8000000000000005E-3</v>
      </c>
      <c r="E7441">
        <v>6.1499999999999999E-2</v>
      </c>
      <c r="F7441">
        <v>0.26690000000000003</v>
      </c>
    </row>
    <row r="7442" spans="1:6">
      <c r="A7442" t="s">
        <v>1090</v>
      </c>
      <c r="B7442" t="s">
        <v>8518</v>
      </c>
      <c r="C7442">
        <v>3.25</v>
      </c>
      <c r="D7442">
        <v>8.8000000000000005E-3</v>
      </c>
      <c r="E7442">
        <v>6.1499999999999999E-2</v>
      </c>
      <c r="F7442">
        <v>0.26690000000000003</v>
      </c>
    </row>
    <row r="7443" spans="1:6">
      <c r="A7443" t="s">
        <v>1090</v>
      </c>
      <c r="B7443" t="s">
        <v>8519</v>
      </c>
      <c r="C7443">
        <v>3.25</v>
      </c>
      <c r="D7443">
        <v>8.8000000000000005E-3</v>
      </c>
      <c r="E7443">
        <v>6.1499999999999999E-2</v>
      </c>
      <c r="F7443">
        <v>0.26690000000000003</v>
      </c>
    </row>
    <row r="7444" spans="1:6">
      <c r="A7444" t="s">
        <v>1090</v>
      </c>
      <c r="B7444" t="s">
        <v>8520</v>
      </c>
      <c r="C7444">
        <v>3.25</v>
      </c>
      <c r="D7444">
        <v>8.8000000000000005E-3</v>
      </c>
      <c r="E7444">
        <v>6.1499999999999999E-2</v>
      </c>
      <c r="F7444">
        <v>0.26690000000000003</v>
      </c>
    </row>
    <row r="7445" spans="1:6">
      <c r="A7445" t="s">
        <v>1090</v>
      </c>
      <c r="B7445" t="s">
        <v>8521</v>
      </c>
      <c r="C7445">
        <v>3.25</v>
      </c>
      <c r="D7445">
        <v>8.8000000000000005E-3</v>
      </c>
      <c r="E7445">
        <v>6.1499999999999999E-2</v>
      </c>
      <c r="F7445">
        <v>0.26690000000000003</v>
      </c>
    </row>
    <row r="7446" spans="1:6">
      <c r="A7446" t="s">
        <v>1090</v>
      </c>
      <c r="B7446" t="s">
        <v>8522</v>
      </c>
      <c r="C7446">
        <v>3.25</v>
      </c>
      <c r="D7446">
        <v>8.8000000000000005E-3</v>
      </c>
      <c r="E7446">
        <v>6.1499999999999999E-2</v>
      </c>
      <c r="F7446">
        <v>0.26690000000000003</v>
      </c>
    </row>
    <row r="7447" spans="1:6">
      <c r="A7447" t="s">
        <v>1090</v>
      </c>
      <c r="B7447" t="s">
        <v>8523</v>
      </c>
      <c r="C7447">
        <v>3.25</v>
      </c>
      <c r="D7447">
        <v>8.8000000000000005E-3</v>
      </c>
      <c r="E7447">
        <v>6.1499999999999999E-2</v>
      </c>
      <c r="F7447">
        <v>0.26690000000000003</v>
      </c>
    </row>
    <row r="7448" spans="1:6">
      <c r="A7448" t="s">
        <v>1090</v>
      </c>
      <c r="B7448" t="s">
        <v>8524</v>
      </c>
      <c r="C7448">
        <v>3.25</v>
      </c>
      <c r="D7448">
        <v>8.8000000000000005E-3</v>
      </c>
      <c r="E7448">
        <v>6.1499999999999999E-2</v>
      </c>
      <c r="F7448">
        <v>0.26690000000000003</v>
      </c>
    </row>
    <row r="7449" spans="1:6">
      <c r="A7449" t="s">
        <v>1090</v>
      </c>
      <c r="B7449" t="s">
        <v>8525</v>
      </c>
      <c r="C7449">
        <v>3.25</v>
      </c>
      <c r="D7449">
        <v>8.8000000000000005E-3</v>
      </c>
      <c r="E7449">
        <v>6.1499999999999999E-2</v>
      </c>
      <c r="F7449">
        <v>0.26690000000000003</v>
      </c>
    </row>
    <row r="7450" spans="1:6">
      <c r="A7450" t="s">
        <v>1090</v>
      </c>
      <c r="B7450" t="s">
        <v>8526</v>
      </c>
      <c r="C7450">
        <v>3.25</v>
      </c>
      <c r="D7450">
        <v>8.8000000000000005E-3</v>
      </c>
      <c r="E7450">
        <v>6.1499999999999999E-2</v>
      </c>
      <c r="F7450">
        <v>0.26690000000000003</v>
      </c>
    </row>
    <row r="7451" spans="1:6">
      <c r="A7451" t="s">
        <v>1090</v>
      </c>
      <c r="B7451" t="s">
        <v>8527</v>
      </c>
      <c r="C7451">
        <v>3.25</v>
      </c>
      <c r="D7451">
        <v>8.8000000000000005E-3</v>
      </c>
      <c r="E7451">
        <v>6.1499999999999999E-2</v>
      </c>
      <c r="F7451">
        <v>0.26690000000000003</v>
      </c>
    </row>
    <row r="7452" spans="1:6">
      <c r="A7452" t="s">
        <v>1090</v>
      </c>
      <c r="B7452" t="s">
        <v>8528</v>
      </c>
      <c r="C7452">
        <v>3.25</v>
      </c>
      <c r="D7452">
        <v>8.8000000000000005E-3</v>
      </c>
      <c r="E7452">
        <v>6.1499999999999999E-2</v>
      </c>
      <c r="F7452">
        <v>0.26690000000000003</v>
      </c>
    </row>
    <row r="7453" spans="1:6">
      <c r="A7453" t="s">
        <v>1090</v>
      </c>
      <c r="B7453" t="s">
        <v>8529</v>
      </c>
      <c r="C7453">
        <v>3.25</v>
      </c>
      <c r="D7453">
        <v>8.8000000000000005E-3</v>
      </c>
      <c r="E7453">
        <v>6.1499999999999999E-2</v>
      </c>
      <c r="F7453">
        <v>0.26690000000000003</v>
      </c>
    </row>
    <row r="7454" spans="1:6">
      <c r="A7454" t="s">
        <v>1090</v>
      </c>
      <c r="B7454" t="s">
        <v>8530</v>
      </c>
      <c r="C7454">
        <v>3.25</v>
      </c>
      <c r="D7454">
        <v>8.8000000000000005E-3</v>
      </c>
      <c r="E7454">
        <v>6.1499999999999999E-2</v>
      </c>
      <c r="F7454">
        <v>0.26690000000000003</v>
      </c>
    </row>
    <row r="7455" spans="1:6">
      <c r="A7455" t="s">
        <v>1090</v>
      </c>
      <c r="B7455" t="s">
        <v>8531</v>
      </c>
      <c r="C7455">
        <v>3.25</v>
      </c>
      <c r="D7455">
        <v>8.8000000000000005E-3</v>
      </c>
      <c r="E7455">
        <v>6.1499999999999999E-2</v>
      </c>
      <c r="F7455">
        <v>0.26690000000000003</v>
      </c>
    </row>
    <row r="7456" spans="1:6">
      <c r="A7456" t="s">
        <v>1090</v>
      </c>
      <c r="B7456" t="s">
        <v>8532</v>
      </c>
      <c r="C7456">
        <v>3.25</v>
      </c>
      <c r="D7456">
        <v>8.8000000000000005E-3</v>
      </c>
      <c r="E7456">
        <v>6.1499999999999999E-2</v>
      </c>
      <c r="F7456">
        <v>0.26690000000000003</v>
      </c>
    </row>
    <row r="7457" spans="1:6">
      <c r="A7457" t="s">
        <v>1090</v>
      </c>
      <c r="B7457" t="s">
        <v>8533</v>
      </c>
      <c r="C7457">
        <v>3.25</v>
      </c>
      <c r="D7457">
        <v>8.8000000000000005E-3</v>
      </c>
      <c r="E7457">
        <v>6.1499999999999999E-2</v>
      </c>
      <c r="F7457">
        <v>0.26690000000000003</v>
      </c>
    </row>
    <row r="7458" spans="1:6">
      <c r="A7458" t="s">
        <v>1090</v>
      </c>
      <c r="B7458" t="s">
        <v>8534</v>
      </c>
      <c r="C7458">
        <v>3.25</v>
      </c>
      <c r="D7458">
        <v>8.8000000000000005E-3</v>
      </c>
      <c r="E7458">
        <v>6.1499999999999999E-2</v>
      </c>
      <c r="F7458">
        <v>0.26690000000000003</v>
      </c>
    </row>
    <row r="7459" spans="1:6">
      <c r="A7459" t="s">
        <v>1090</v>
      </c>
      <c r="B7459" t="s">
        <v>8535</v>
      </c>
      <c r="C7459">
        <v>3.25</v>
      </c>
      <c r="D7459">
        <v>8.8000000000000005E-3</v>
      </c>
      <c r="E7459">
        <v>6.1499999999999999E-2</v>
      </c>
      <c r="F7459">
        <v>0.26690000000000003</v>
      </c>
    </row>
    <row r="7460" spans="1:6">
      <c r="A7460" t="s">
        <v>1090</v>
      </c>
      <c r="B7460" t="s">
        <v>8536</v>
      </c>
      <c r="C7460">
        <v>3.25</v>
      </c>
      <c r="D7460">
        <v>8.8000000000000005E-3</v>
      </c>
      <c r="E7460">
        <v>6.1499999999999999E-2</v>
      </c>
      <c r="F7460">
        <v>0.26690000000000003</v>
      </c>
    </row>
    <row r="7461" spans="1:6">
      <c r="A7461" t="s">
        <v>1090</v>
      </c>
      <c r="B7461" t="s">
        <v>8537</v>
      </c>
      <c r="C7461">
        <v>3.25</v>
      </c>
      <c r="D7461">
        <v>8.8000000000000005E-3</v>
      </c>
      <c r="E7461">
        <v>6.1499999999999999E-2</v>
      </c>
      <c r="F7461">
        <v>0.26690000000000003</v>
      </c>
    </row>
    <row r="7462" spans="1:6">
      <c r="A7462" t="s">
        <v>1090</v>
      </c>
      <c r="B7462" t="s">
        <v>8538</v>
      </c>
      <c r="C7462">
        <v>3.25</v>
      </c>
      <c r="D7462">
        <v>8.8000000000000005E-3</v>
      </c>
      <c r="E7462">
        <v>6.1499999999999999E-2</v>
      </c>
      <c r="F7462">
        <v>0.26690000000000003</v>
      </c>
    </row>
    <row r="7463" spans="1:6">
      <c r="A7463" t="s">
        <v>1090</v>
      </c>
      <c r="B7463" t="s">
        <v>8539</v>
      </c>
      <c r="C7463">
        <v>3.25</v>
      </c>
      <c r="D7463">
        <v>8.8000000000000005E-3</v>
      </c>
      <c r="E7463">
        <v>6.1499999999999999E-2</v>
      </c>
      <c r="F7463">
        <v>0.26690000000000003</v>
      </c>
    </row>
    <row r="7464" spans="1:6">
      <c r="A7464" t="s">
        <v>1090</v>
      </c>
      <c r="B7464" t="s">
        <v>8540</v>
      </c>
      <c r="C7464">
        <v>3.25</v>
      </c>
      <c r="D7464">
        <v>8.8000000000000005E-3</v>
      </c>
      <c r="E7464">
        <v>6.1499999999999999E-2</v>
      </c>
      <c r="F7464">
        <v>0.26690000000000003</v>
      </c>
    </row>
    <row r="7465" spans="1:6">
      <c r="A7465" t="s">
        <v>1090</v>
      </c>
      <c r="B7465" t="s">
        <v>8541</v>
      </c>
      <c r="C7465">
        <v>3.25</v>
      </c>
      <c r="D7465">
        <v>8.8000000000000005E-3</v>
      </c>
      <c r="E7465">
        <v>6.1499999999999999E-2</v>
      </c>
      <c r="F7465">
        <v>0.26690000000000003</v>
      </c>
    </row>
    <row r="7466" spans="1:6">
      <c r="A7466" t="s">
        <v>1090</v>
      </c>
      <c r="B7466" t="s">
        <v>8542</v>
      </c>
      <c r="C7466">
        <v>3.25</v>
      </c>
      <c r="D7466">
        <v>8.8000000000000005E-3</v>
      </c>
      <c r="E7466">
        <v>6.1499999999999999E-2</v>
      </c>
      <c r="F7466">
        <v>0.26690000000000003</v>
      </c>
    </row>
    <row r="7467" spans="1:6">
      <c r="A7467" t="s">
        <v>1090</v>
      </c>
      <c r="B7467" t="s">
        <v>8543</v>
      </c>
      <c r="C7467">
        <v>3.25</v>
      </c>
      <c r="D7467">
        <v>8.8000000000000005E-3</v>
      </c>
      <c r="E7467">
        <v>6.1499999999999999E-2</v>
      </c>
      <c r="F7467">
        <v>0.26690000000000003</v>
      </c>
    </row>
    <row r="7468" spans="1:6">
      <c r="A7468" t="s">
        <v>1090</v>
      </c>
      <c r="B7468" t="s">
        <v>8544</v>
      </c>
      <c r="C7468">
        <v>3.25</v>
      </c>
      <c r="D7468">
        <v>8.8000000000000005E-3</v>
      </c>
      <c r="E7468">
        <v>6.1499999999999999E-2</v>
      </c>
      <c r="F7468">
        <v>0.26690000000000003</v>
      </c>
    </row>
    <row r="7469" spans="1:6">
      <c r="A7469" t="s">
        <v>1090</v>
      </c>
      <c r="B7469" t="s">
        <v>8545</v>
      </c>
      <c r="C7469">
        <v>3.25</v>
      </c>
      <c r="D7469">
        <v>8.8000000000000005E-3</v>
      </c>
      <c r="E7469">
        <v>6.1499999999999999E-2</v>
      </c>
      <c r="F7469">
        <v>0.26690000000000003</v>
      </c>
    </row>
    <row r="7470" spans="1:6">
      <c r="A7470" t="s">
        <v>1090</v>
      </c>
      <c r="B7470" t="s">
        <v>8546</v>
      </c>
      <c r="C7470">
        <v>3.25</v>
      </c>
      <c r="D7470">
        <v>8.8000000000000005E-3</v>
      </c>
      <c r="E7470">
        <v>6.1499999999999999E-2</v>
      </c>
      <c r="F7470">
        <v>0.26690000000000003</v>
      </c>
    </row>
    <row r="7471" spans="1:6">
      <c r="A7471" t="s">
        <v>1090</v>
      </c>
      <c r="B7471" t="s">
        <v>8547</v>
      </c>
      <c r="C7471">
        <v>3.25</v>
      </c>
      <c r="D7471">
        <v>8.8000000000000005E-3</v>
      </c>
      <c r="E7471">
        <v>6.1499999999999999E-2</v>
      </c>
      <c r="F7471">
        <v>0.26690000000000003</v>
      </c>
    </row>
    <row r="7472" spans="1:6">
      <c r="A7472" t="s">
        <v>1090</v>
      </c>
      <c r="B7472" t="s">
        <v>8548</v>
      </c>
      <c r="C7472">
        <v>3.25</v>
      </c>
      <c r="D7472">
        <v>8.8000000000000005E-3</v>
      </c>
      <c r="E7472">
        <v>6.1499999999999999E-2</v>
      </c>
      <c r="F7472">
        <v>0.26690000000000003</v>
      </c>
    </row>
    <row r="7473" spans="1:6">
      <c r="A7473" t="s">
        <v>1090</v>
      </c>
      <c r="B7473" t="s">
        <v>8549</v>
      </c>
      <c r="C7473">
        <v>3.25</v>
      </c>
      <c r="D7473">
        <v>8.8000000000000005E-3</v>
      </c>
      <c r="E7473">
        <v>6.1499999999999999E-2</v>
      </c>
      <c r="F7473">
        <v>0.26690000000000003</v>
      </c>
    </row>
    <row r="7474" spans="1:6">
      <c r="A7474" t="s">
        <v>1090</v>
      </c>
      <c r="B7474" t="s">
        <v>8550</v>
      </c>
      <c r="C7474">
        <v>3.25</v>
      </c>
      <c r="D7474">
        <v>8.8000000000000005E-3</v>
      </c>
      <c r="E7474">
        <v>6.1499999999999999E-2</v>
      </c>
      <c r="F7474">
        <v>0.26690000000000003</v>
      </c>
    </row>
    <row r="7475" spans="1:6">
      <c r="A7475" t="s">
        <v>1090</v>
      </c>
      <c r="B7475" t="s">
        <v>8551</v>
      </c>
      <c r="C7475">
        <v>3.25</v>
      </c>
      <c r="D7475">
        <v>8.8000000000000005E-3</v>
      </c>
      <c r="E7475">
        <v>6.1499999999999999E-2</v>
      </c>
      <c r="F7475">
        <v>0.26690000000000003</v>
      </c>
    </row>
    <row r="7476" spans="1:6">
      <c r="A7476" t="s">
        <v>1090</v>
      </c>
      <c r="B7476" t="s">
        <v>8552</v>
      </c>
      <c r="C7476">
        <v>3.25</v>
      </c>
      <c r="D7476">
        <v>8.8000000000000005E-3</v>
      </c>
      <c r="E7476">
        <v>6.1499999999999999E-2</v>
      </c>
      <c r="F7476">
        <v>0.26690000000000003</v>
      </c>
    </row>
    <row r="7477" spans="1:6">
      <c r="A7477" t="s">
        <v>1090</v>
      </c>
      <c r="B7477" t="s">
        <v>8553</v>
      </c>
      <c r="C7477">
        <v>3.25</v>
      </c>
      <c r="D7477">
        <v>8.8000000000000005E-3</v>
      </c>
      <c r="E7477">
        <v>6.1499999999999999E-2</v>
      </c>
      <c r="F7477">
        <v>0.26690000000000003</v>
      </c>
    </row>
    <row r="7478" spans="1:6">
      <c r="A7478" t="s">
        <v>1090</v>
      </c>
      <c r="B7478" t="s">
        <v>8554</v>
      </c>
      <c r="C7478">
        <v>3.25</v>
      </c>
      <c r="D7478">
        <v>8.8000000000000005E-3</v>
      </c>
      <c r="E7478">
        <v>6.1499999999999999E-2</v>
      </c>
      <c r="F7478">
        <v>0.26690000000000003</v>
      </c>
    </row>
    <row r="7479" spans="1:6">
      <c r="A7479" t="s">
        <v>1090</v>
      </c>
      <c r="B7479" t="s">
        <v>8555</v>
      </c>
      <c r="C7479">
        <v>3.25</v>
      </c>
      <c r="D7479">
        <v>8.8000000000000005E-3</v>
      </c>
      <c r="E7479">
        <v>6.1499999999999999E-2</v>
      </c>
      <c r="F7479">
        <v>0.26690000000000003</v>
      </c>
    </row>
    <row r="7480" spans="1:6">
      <c r="A7480" t="s">
        <v>1090</v>
      </c>
      <c r="B7480" t="s">
        <v>8556</v>
      </c>
      <c r="C7480">
        <v>3.25</v>
      </c>
      <c r="D7480">
        <v>8.8000000000000005E-3</v>
      </c>
      <c r="E7480">
        <v>6.1499999999999999E-2</v>
      </c>
      <c r="F7480">
        <v>0.26690000000000003</v>
      </c>
    </row>
    <row r="7481" spans="1:6">
      <c r="A7481" t="s">
        <v>1090</v>
      </c>
      <c r="B7481" t="s">
        <v>8557</v>
      </c>
      <c r="C7481">
        <v>3.25</v>
      </c>
      <c r="D7481">
        <v>8.8000000000000005E-3</v>
      </c>
      <c r="E7481">
        <v>6.1499999999999999E-2</v>
      </c>
      <c r="F7481">
        <v>0.26690000000000003</v>
      </c>
    </row>
    <row r="7482" spans="1:6">
      <c r="A7482" t="s">
        <v>1090</v>
      </c>
      <c r="B7482" t="s">
        <v>8558</v>
      </c>
      <c r="C7482">
        <v>3.25</v>
      </c>
      <c r="D7482">
        <v>8.8000000000000005E-3</v>
      </c>
      <c r="E7482">
        <v>6.1499999999999999E-2</v>
      </c>
      <c r="F7482">
        <v>0.26690000000000003</v>
      </c>
    </row>
    <row r="7483" spans="1:6">
      <c r="A7483" t="s">
        <v>1090</v>
      </c>
      <c r="B7483" t="s">
        <v>8559</v>
      </c>
      <c r="C7483">
        <v>3.25</v>
      </c>
      <c r="D7483">
        <v>8.8000000000000005E-3</v>
      </c>
      <c r="E7483">
        <v>6.1499999999999999E-2</v>
      </c>
      <c r="F7483">
        <v>0.26690000000000003</v>
      </c>
    </row>
    <row r="7484" spans="1:6">
      <c r="A7484" t="s">
        <v>1090</v>
      </c>
      <c r="B7484" t="s">
        <v>8560</v>
      </c>
      <c r="C7484">
        <v>3.25</v>
      </c>
      <c r="D7484">
        <v>8.8000000000000005E-3</v>
      </c>
      <c r="E7484">
        <v>6.1499999999999999E-2</v>
      </c>
      <c r="F7484">
        <v>0.26690000000000003</v>
      </c>
    </row>
    <row r="7485" spans="1:6">
      <c r="A7485" t="s">
        <v>1090</v>
      </c>
      <c r="B7485" t="s">
        <v>8561</v>
      </c>
      <c r="C7485">
        <v>3.25</v>
      </c>
      <c r="D7485">
        <v>8.8000000000000005E-3</v>
      </c>
      <c r="E7485">
        <v>6.1499999999999999E-2</v>
      </c>
      <c r="F7485">
        <v>0.26690000000000003</v>
      </c>
    </row>
    <row r="7486" spans="1:6">
      <c r="A7486" t="s">
        <v>1090</v>
      </c>
      <c r="B7486" t="s">
        <v>8562</v>
      </c>
      <c r="C7486">
        <v>3.25</v>
      </c>
      <c r="D7486">
        <v>8.8000000000000005E-3</v>
      </c>
      <c r="E7486">
        <v>6.1499999999999999E-2</v>
      </c>
      <c r="F7486">
        <v>0.26690000000000003</v>
      </c>
    </row>
    <row r="7487" spans="1:6">
      <c r="A7487" t="s">
        <v>1090</v>
      </c>
      <c r="B7487" t="s">
        <v>8563</v>
      </c>
      <c r="C7487">
        <v>3.25</v>
      </c>
      <c r="D7487">
        <v>8.8000000000000005E-3</v>
      </c>
      <c r="E7487">
        <v>6.1499999999999999E-2</v>
      </c>
      <c r="F7487">
        <v>0.26690000000000003</v>
      </c>
    </row>
    <row r="7488" spans="1:6">
      <c r="A7488" t="s">
        <v>1090</v>
      </c>
      <c r="B7488" t="s">
        <v>8564</v>
      </c>
      <c r="C7488">
        <v>3.25</v>
      </c>
      <c r="D7488">
        <v>8.8000000000000005E-3</v>
      </c>
      <c r="E7488">
        <v>6.1499999999999999E-2</v>
      </c>
      <c r="F7488">
        <v>0.26690000000000003</v>
      </c>
    </row>
    <row r="7489" spans="1:6">
      <c r="A7489" t="s">
        <v>1090</v>
      </c>
      <c r="B7489" t="s">
        <v>8565</v>
      </c>
      <c r="C7489">
        <v>3.25</v>
      </c>
      <c r="D7489">
        <v>8.8000000000000005E-3</v>
      </c>
      <c r="E7489">
        <v>6.1499999999999999E-2</v>
      </c>
      <c r="F7489">
        <v>0.26690000000000003</v>
      </c>
    </row>
    <row r="7490" spans="1:6">
      <c r="A7490" t="s">
        <v>1090</v>
      </c>
      <c r="B7490" t="s">
        <v>8566</v>
      </c>
      <c r="C7490">
        <v>3.25</v>
      </c>
      <c r="D7490">
        <v>8.8000000000000005E-3</v>
      </c>
      <c r="E7490">
        <v>6.1499999999999999E-2</v>
      </c>
      <c r="F7490">
        <v>0.26690000000000003</v>
      </c>
    </row>
    <row r="7491" spans="1:6">
      <c r="A7491" t="s">
        <v>1090</v>
      </c>
      <c r="B7491" t="s">
        <v>8567</v>
      </c>
      <c r="C7491">
        <v>3.25</v>
      </c>
      <c r="D7491">
        <v>8.8000000000000005E-3</v>
      </c>
      <c r="E7491">
        <v>6.1499999999999999E-2</v>
      </c>
      <c r="F7491">
        <v>0.26690000000000003</v>
      </c>
    </row>
    <row r="7492" spans="1:6">
      <c r="A7492" t="s">
        <v>1090</v>
      </c>
      <c r="B7492" t="s">
        <v>8568</v>
      </c>
      <c r="C7492">
        <v>3.25</v>
      </c>
      <c r="D7492">
        <v>8.8000000000000005E-3</v>
      </c>
      <c r="E7492">
        <v>6.1499999999999999E-2</v>
      </c>
      <c r="F7492">
        <v>0.26690000000000003</v>
      </c>
    </row>
    <row r="7493" spans="1:6">
      <c r="A7493" t="s">
        <v>1090</v>
      </c>
      <c r="B7493" t="s">
        <v>8569</v>
      </c>
      <c r="C7493">
        <v>3.25</v>
      </c>
      <c r="D7493">
        <v>8.8000000000000005E-3</v>
      </c>
      <c r="E7493">
        <v>6.1499999999999999E-2</v>
      </c>
      <c r="F7493">
        <v>0.26690000000000003</v>
      </c>
    </row>
    <row r="7494" spans="1:6">
      <c r="A7494" t="s">
        <v>1090</v>
      </c>
      <c r="B7494" t="s">
        <v>8570</v>
      </c>
      <c r="C7494">
        <v>3.25</v>
      </c>
      <c r="D7494">
        <v>8.8000000000000005E-3</v>
      </c>
      <c r="E7494">
        <v>6.1499999999999999E-2</v>
      </c>
      <c r="F7494">
        <v>0.26690000000000003</v>
      </c>
    </row>
    <row r="7495" spans="1:6">
      <c r="A7495" t="s">
        <v>1090</v>
      </c>
      <c r="B7495" t="s">
        <v>8571</v>
      </c>
      <c r="C7495">
        <v>3.25</v>
      </c>
      <c r="D7495">
        <v>8.8000000000000005E-3</v>
      </c>
      <c r="E7495">
        <v>6.1499999999999999E-2</v>
      </c>
      <c r="F7495">
        <v>0.26690000000000003</v>
      </c>
    </row>
    <row r="7496" spans="1:6">
      <c r="A7496" t="s">
        <v>1090</v>
      </c>
      <c r="B7496" t="s">
        <v>8572</v>
      </c>
      <c r="C7496">
        <v>3.25</v>
      </c>
      <c r="D7496">
        <v>8.8000000000000005E-3</v>
      </c>
      <c r="E7496">
        <v>6.1499999999999999E-2</v>
      </c>
      <c r="F7496">
        <v>0.26690000000000003</v>
      </c>
    </row>
    <row r="7497" spans="1:6">
      <c r="A7497" t="s">
        <v>1090</v>
      </c>
      <c r="B7497" t="s">
        <v>8573</v>
      </c>
      <c r="C7497">
        <v>3.25</v>
      </c>
      <c r="D7497">
        <v>8.8000000000000005E-3</v>
      </c>
      <c r="E7497">
        <v>6.1499999999999999E-2</v>
      </c>
      <c r="F7497">
        <v>0.26690000000000003</v>
      </c>
    </row>
    <row r="7498" spans="1:6">
      <c r="A7498" t="s">
        <v>1090</v>
      </c>
      <c r="B7498" t="s">
        <v>8574</v>
      </c>
      <c r="C7498">
        <v>3.25</v>
      </c>
      <c r="D7498">
        <v>8.8000000000000005E-3</v>
      </c>
      <c r="E7498">
        <v>6.1499999999999999E-2</v>
      </c>
      <c r="F7498">
        <v>0.26690000000000003</v>
      </c>
    </row>
    <row r="7499" spans="1:6">
      <c r="A7499" t="s">
        <v>1090</v>
      </c>
      <c r="B7499" t="s">
        <v>8575</v>
      </c>
      <c r="C7499">
        <v>3.25</v>
      </c>
      <c r="D7499">
        <v>8.8000000000000005E-3</v>
      </c>
      <c r="E7499">
        <v>6.1499999999999999E-2</v>
      </c>
      <c r="F7499">
        <v>0.26690000000000003</v>
      </c>
    </row>
    <row r="7500" spans="1:6">
      <c r="A7500" t="s">
        <v>1090</v>
      </c>
      <c r="B7500" t="s">
        <v>8576</v>
      </c>
      <c r="C7500">
        <v>3.25</v>
      </c>
      <c r="D7500">
        <v>8.8000000000000005E-3</v>
      </c>
      <c r="E7500">
        <v>6.1499999999999999E-2</v>
      </c>
      <c r="F7500">
        <v>0.26690000000000003</v>
      </c>
    </row>
    <row r="7501" spans="1:6">
      <c r="A7501" t="s">
        <v>1090</v>
      </c>
      <c r="B7501" t="s">
        <v>8577</v>
      </c>
      <c r="C7501">
        <v>3.25</v>
      </c>
      <c r="D7501">
        <v>8.8000000000000005E-3</v>
      </c>
      <c r="E7501">
        <v>6.1499999999999999E-2</v>
      </c>
      <c r="F7501">
        <v>0.26690000000000003</v>
      </c>
    </row>
    <row r="7502" spans="1:6">
      <c r="A7502" t="s">
        <v>1090</v>
      </c>
      <c r="B7502" t="s">
        <v>8578</v>
      </c>
      <c r="C7502">
        <v>3.25</v>
      </c>
      <c r="D7502">
        <v>8.8000000000000005E-3</v>
      </c>
      <c r="E7502">
        <v>6.1499999999999999E-2</v>
      </c>
      <c r="F7502">
        <v>0.26690000000000003</v>
      </c>
    </row>
    <row r="7503" spans="1:6">
      <c r="A7503" t="s">
        <v>1090</v>
      </c>
      <c r="B7503" t="s">
        <v>8579</v>
      </c>
      <c r="C7503">
        <v>3.25</v>
      </c>
      <c r="D7503">
        <v>8.8000000000000005E-3</v>
      </c>
      <c r="E7503">
        <v>6.1499999999999999E-2</v>
      </c>
      <c r="F7503">
        <v>0.26690000000000003</v>
      </c>
    </row>
    <row r="7504" spans="1:6">
      <c r="A7504" t="s">
        <v>1090</v>
      </c>
      <c r="B7504" t="s">
        <v>8580</v>
      </c>
      <c r="C7504">
        <v>3.25</v>
      </c>
      <c r="D7504">
        <v>8.8000000000000005E-3</v>
      </c>
      <c r="E7504">
        <v>6.1499999999999999E-2</v>
      </c>
      <c r="F7504">
        <v>0.26690000000000003</v>
      </c>
    </row>
    <row r="7505" spans="1:6">
      <c r="A7505" t="s">
        <v>1090</v>
      </c>
      <c r="B7505" t="s">
        <v>8581</v>
      </c>
      <c r="C7505">
        <v>3.25</v>
      </c>
      <c r="D7505">
        <v>8.8000000000000005E-3</v>
      </c>
      <c r="E7505">
        <v>6.1499999999999999E-2</v>
      </c>
      <c r="F7505">
        <v>0.26690000000000003</v>
      </c>
    </row>
    <row r="7506" spans="1:6">
      <c r="A7506" t="s">
        <v>1090</v>
      </c>
      <c r="B7506" t="s">
        <v>8582</v>
      </c>
      <c r="C7506">
        <v>3.25</v>
      </c>
      <c r="D7506">
        <v>8.8000000000000005E-3</v>
      </c>
      <c r="E7506">
        <v>6.1499999999999999E-2</v>
      </c>
      <c r="F7506">
        <v>0.26690000000000003</v>
      </c>
    </row>
    <row r="7507" spans="1:6">
      <c r="A7507" t="s">
        <v>1090</v>
      </c>
      <c r="B7507" t="s">
        <v>8583</v>
      </c>
      <c r="C7507">
        <v>3.25</v>
      </c>
      <c r="D7507">
        <v>8.8000000000000005E-3</v>
      </c>
      <c r="E7507">
        <v>6.1499999999999999E-2</v>
      </c>
      <c r="F7507">
        <v>0.26690000000000003</v>
      </c>
    </row>
    <row r="7508" spans="1:6">
      <c r="A7508" t="s">
        <v>1090</v>
      </c>
      <c r="B7508" t="s">
        <v>8584</v>
      </c>
      <c r="C7508">
        <v>3.25</v>
      </c>
      <c r="D7508">
        <v>8.8000000000000005E-3</v>
      </c>
      <c r="E7508">
        <v>6.1499999999999999E-2</v>
      </c>
      <c r="F7508">
        <v>0.26690000000000003</v>
      </c>
    </row>
    <row r="7509" spans="1:6">
      <c r="A7509" t="s">
        <v>1090</v>
      </c>
      <c r="B7509" t="s">
        <v>8585</v>
      </c>
      <c r="C7509">
        <v>3.25</v>
      </c>
      <c r="D7509">
        <v>8.8000000000000005E-3</v>
      </c>
      <c r="E7509">
        <v>6.1499999999999999E-2</v>
      </c>
      <c r="F7509">
        <v>0.26690000000000003</v>
      </c>
    </row>
    <row r="7510" spans="1:6">
      <c r="A7510" t="s">
        <v>1090</v>
      </c>
      <c r="B7510" t="s">
        <v>8586</v>
      </c>
      <c r="C7510">
        <v>3.25</v>
      </c>
      <c r="D7510">
        <v>8.8000000000000005E-3</v>
      </c>
      <c r="E7510">
        <v>6.1499999999999999E-2</v>
      </c>
      <c r="F7510">
        <v>0.26690000000000003</v>
      </c>
    </row>
    <row r="7511" spans="1:6">
      <c r="A7511" t="s">
        <v>1090</v>
      </c>
      <c r="B7511" t="s">
        <v>8587</v>
      </c>
      <c r="C7511">
        <v>3.5</v>
      </c>
      <c r="D7511">
        <v>9.4000000000000004E-3</v>
      </c>
      <c r="E7511">
        <v>6.6199999999999995E-2</v>
      </c>
      <c r="F7511">
        <v>0.28710000000000002</v>
      </c>
    </row>
    <row r="7512" spans="1:6">
      <c r="A7512" t="s">
        <v>1090</v>
      </c>
      <c r="B7512" t="s">
        <v>8588</v>
      </c>
      <c r="C7512">
        <v>3.5</v>
      </c>
      <c r="D7512">
        <v>9.4000000000000004E-3</v>
      </c>
      <c r="E7512">
        <v>6.6199999999999995E-2</v>
      </c>
      <c r="F7512">
        <v>0.28710000000000002</v>
      </c>
    </row>
    <row r="7513" spans="1:6">
      <c r="A7513" t="s">
        <v>1090</v>
      </c>
      <c r="B7513" t="s">
        <v>8589</v>
      </c>
      <c r="C7513">
        <v>3.5</v>
      </c>
      <c r="D7513">
        <v>9.4000000000000004E-3</v>
      </c>
      <c r="E7513">
        <v>6.6199999999999995E-2</v>
      </c>
      <c r="F7513">
        <v>0.28710000000000002</v>
      </c>
    </row>
    <row r="7514" spans="1:6">
      <c r="A7514" t="s">
        <v>1090</v>
      </c>
      <c r="B7514" t="s">
        <v>8590</v>
      </c>
      <c r="C7514">
        <v>3.5</v>
      </c>
      <c r="D7514">
        <v>9.4000000000000004E-3</v>
      </c>
      <c r="E7514">
        <v>6.6199999999999995E-2</v>
      </c>
      <c r="F7514">
        <v>0.28710000000000002</v>
      </c>
    </row>
    <row r="7515" spans="1:6">
      <c r="A7515" t="s">
        <v>1090</v>
      </c>
      <c r="B7515" t="s">
        <v>8591</v>
      </c>
      <c r="C7515">
        <v>3.5</v>
      </c>
      <c r="D7515">
        <v>9.4000000000000004E-3</v>
      </c>
      <c r="E7515">
        <v>6.6199999999999995E-2</v>
      </c>
      <c r="F7515">
        <v>0.28710000000000002</v>
      </c>
    </row>
    <row r="7516" spans="1:6">
      <c r="A7516" t="s">
        <v>1090</v>
      </c>
      <c r="B7516" t="s">
        <v>8592</v>
      </c>
      <c r="C7516">
        <v>3.5</v>
      </c>
      <c r="D7516">
        <v>9.4000000000000004E-3</v>
      </c>
      <c r="E7516">
        <v>6.6199999999999995E-2</v>
      </c>
      <c r="F7516">
        <v>0.28710000000000002</v>
      </c>
    </row>
    <row r="7517" spans="1:6">
      <c r="A7517" t="s">
        <v>1090</v>
      </c>
      <c r="B7517" t="s">
        <v>8593</v>
      </c>
      <c r="C7517">
        <v>3.5</v>
      </c>
      <c r="D7517">
        <v>9.4000000000000004E-3</v>
      </c>
      <c r="E7517">
        <v>6.6199999999999995E-2</v>
      </c>
      <c r="F7517">
        <v>0.28710000000000002</v>
      </c>
    </row>
    <row r="7518" spans="1:6">
      <c r="A7518" t="s">
        <v>1090</v>
      </c>
      <c r="B7518" t="s">
        <v>8594</v>
      </c>
      <c r="C7518">
        <v>3.5</v>
      </c>
      <c r="D7518">
        <v>9.4000000000000004E-3</v>
      </c>
      <c r="E7518">
        <v>6.6199999999999995E-2</v>
      </c>
      <c r="F7518">
        <v>0.28710000000000002</v>
      </c>
    </row>
    <row r="7519" spans="1:6">
      <c r="A7519" t="s">
        <v>1090</v>
      </c>
      <c r="B7519" t="s">
        <v>8595</v>
      </c>
      <c r="C7519">
        <v>3.5</v>
      </c>
      <c r="D7519">
        <v>9.4000000000000004E-3</v>
      </c>
      <c r="E7519">
        <v>6.6199999999999995E-2</v>
      </c>
      <c r="F7519">
        <v>0.28710000000000002</v>
      </c>
    </row>
    <row r="7520" spans="1:6">
      <c r="A7520" t="s">
        <v>1090</v>
      </c>
      <c r="B7520" t="s">
        <v>8596</v>
      </c>
      <c r="C7520">
        <v>3.5</v>
      </c>
      <c r="D7520">
        <v>9.4000000000000004E-3</v>
      </c>
      <c r="E7520">
        <v>6.6199999999999995E-2</v>
      </c>
      <c r="F7520">
        <v>0.28710000000000002</v>
      </c>
    </row>
    <row r="7521" spans="1:6">
      <c r="A7521" t="s">
        <v>1090</v>
      </c>
      <c r="B7521" t="s">
        <v>8597</v>
      </c>
      <c r="C7521">
        <v>3.5</v>
      </c>
      <c r="D7521">
        <v>9.4000000000000004E-3</v>
      </c>
      <c r="E7521">
        <v>6.6199999999999995E-2</v>
      </c>
      <c r="F7521">
        <v>0.28710000000000002</v>
      </c>
    </row>
    <row r="7522" spans="1:6">
      <c r="A7522" t="s">
        <v>1090</v>
      </c>
      <c r="B7522" t="s">
        <v>8598</v>
      </c>
      <c r="C7522">
        <v>3.5</v>
      </c>
      <c r="D7522">
        <v>9.4000000000000004E-3</v>
      </c>
      <c r="E7522">
        <v>6.6199999999999995E-2</v>
      </c>
      <c r="F7522">
        <v>0.28710000000000002</v>
      </c>
    </row>
    <row r="7523" spans="1:6">
      <c r="A7523" t="s">
        <v>1090</v>
      </c>
      <c r="B7523" t="s">
        <v>8599</v>
      </c>
      <c r="C7523">
        <v>3.5</v>
      </c>
      <c r="D7523">
        <v>9.4000000000000004E-3</v>
      </c>
      <c r="E7523">
        <v>6.6199999999999995E-2</v>
      </c>
      <c r="F7523">
        <v>0.28710000000000002</v>
      </c>
    </row>
    <row r="7524" spans="1:6">
      <c r="A7524" t="s">
        <v>1090</v>
      </c>
      <c r="B7524" t="s">
        <v>8600</v>
      </c>
      <c r="C7524">
        <v>3.5</v>
      </c>
      <c r="D7524">
        <v>9.4000000000000004E-3</v>
      </c>
      <c r="E7524">
        <v>6.6199999999999995E-2</v>
      </c>
      <c r="F7524">
        <v>0.28710000000000002</v>
      </c>
    </row>
    <row r="7525" spans="1:6">
      <c r="A7525" t="s">
        <v>1090</v>
      </c>
      <c r="B7525" t="s">
        <v>8601</v>
      </c>
      <c r="C7525">
        <v>3.5</v>
      </c>
      <c r="D7525">
        <v>9.4000000000000004E-3</v>
      </c>
      <c r="E7525">
        <v>6.6199999999999995E-2</v>
      </c>
      <c r="F7525">
        <v>0.28710000000000002</v>
      </c>
    </row>
    <row r="7526" spans="1:6">
      <c r="A7526" t="s">
        <v>1090</v>
      </c>
      <c r="B7526" t="s">
        <v>8602</v>
      </c>
      <c r="C7526">
        <v>3.5</v>
      </c>
      <c r="D7526">
        <v>9.4000000000000004E-3</v>
      </c>
      <c r="E7526">
        <v>6.6199999999999995E-2</v>
      </c>
      <c r="F7526">
        <v>0.28710000000000002</v>
      </c>
    </row>
    <row r="7527" spans="1:6">
      <c r="A7527" t="s">
        <v>1090</v>
      </c>
      <c r="B7527" t="s">
        <v>8603</v>
      </c>
      <c r="C7527">
        <v>3.5</v>
      </c>
      <c r="D7527">
        <v>9.4000000000000004E-3</v>
      </c>
      <c r="E7527">
        <v>6.6199999999999995E-2</v>
      </c>
      <c r="F7527">
        <v>0.28710000000000002</v>
      </c>
    </row>
    <row r="7528" spans="1:6">
      <c r="A7528" t="s">
        <v>1090</v>
      </c>
      <c r="B7528" t="s">
        <v>8604</v>
      </c>
      <c r="C7528">
        <v>3.5</v>
      </c>
      <c r="D7528">
        <v>9.4000000000000004E-3</v>
      </c>
      <c r="E7528">
        <v>6.6199999999999995E-2</v>
      </c>
      <c r="F7528">
        <v>0.28710000000000002</v>
      </c>
    </row>
    <row r="7529" spans="1:6">
      <c r="A7529" t="s">
        <v>1090</v>
      </c>
      <c r="B7529" t="s">
        <v>8605</v>
      </c>
      <c r="C7529">
        <v>3.5</v>
      </c>
      <c r="D7529">
        <v>9.4000000000000004E-3</v>
      </c>
      <c r="E7529">
        <v>6.6199999999999995E-2</v>
      </c>
      <c r="F7529">
        <v>0.28710000000000002</v>
      </c>
    </row>
    <row r="7530" spans="1:6">
      <c r="A7530" t="s">
        <v>1090</v>
      </c>
      <c r="B7530" t="s">
        <v>8606</v>
      </c>
      <c r="C7530">
        <v>3.5</v>
      </c>
      <c r="D7530">
        <v>9.4000000000000004E-3</v>
      </c>
      <c r="E7530">
        <v>6.6199999999999995E-2</v>
      </c>
      <c r="F7530">
        <v>0.28710000000000002</v>
      </c>
    </row>
    <row r="7531" spans="1:6">
      <c r="A7531" t="s">
        <v>1090</v>
      </c>
      <c r="B7531" t="s">
        <v>8607</v>
      </c>
      <c r="C7531">
        <v>3.5</v>
      </c>
      <c r="D7531">
        <v>9.4000000000000004E-3</v>
      </c>
      <c r="E7531">
        <v>6.6199999999999995E-2</v>
      </c>
      <c r="F7531">
        <v>0.28710000000000002</v>
      </c>
    </row>
    <row r="7532" spans="1:6">
      <c r="A7532" t="s">
        <v>1090</v>
      </c>
      <c r="B7532" t="s">
        <v>8608</v>
      </c>
      <c r="C7532">
        <v>3.5</v>
      </c>
      <c r="D7532">
        <v>9.4000000000000004E-3</v>
      </c>
      <c r="E7532">
        <v>6.6199999999999995E-2</v>
      </c>
      <c r="F7532">
        <v>0.28710000000000002</v>
      </c>
    </row>
    <row r="7533" spans="1:6">
      <c r="A7533" t="s">
        <v>1090</v>
      </c>
      <c r="B7533" t="s">
        <v>8609</v>
      </c>
      <c r="C7533">
        <v>3.5</v>
      </c>
      <c r="D7533">
        <v>9.4000000000000004E-3</v>
      </c>
      <c r="E7533">
        <v>6.6199999999999995E-2</v>
      </c>
      <c r="F7533">
        <v>0.28710000000000002</v>
      </c>
    </row>
    <row r="7534" spans="1:6">
      <c r="A7534" t="s">
        <v>1090</v>
      </c>
      <c r="B7534" t="s">
        <v>8610</v>
      </c>
      <c r="C7534">
        <v>3.5</v>
      </c>
      <c r="D7534">
        <v>9.4000000000000004E-3</v>
      </c>
      <c r="E7534">
        <v>6.6199999999999995E-2</v>
      </c>
      <c r="F7534">
        <v>0.28710000000000002</v>
      </c>
    </row>
    <row r="7535" spans="1:6">
      <c r="A7535" t="s">
        <v>1090</v>
      </c>
      <c r="B7535" t="s">
        <v>8611</v>
      </c>
      <c r="C7535">
        <v>3.5</v>
      </c>
      <c r="D7535">
        <v>9.4000000000000004E-3</v>
      </c>
      <c r="E7535">
        <v>6.6199999999999995E-2</v>
      </c>
      <c r="F7535">
        <v>0.28710000000000002</v>
      </c>
    </row>
    <row r="7536" spans="1:6">
      <c r="A7536" t="s">
        <v>1090</v>
      </c>
      <c r="B7536" t="s">
        <v>8612</v>
      </c>
      <c r="C7536">
        <v>3.5</v>
      </c>
      <c r="D7536">
        <v>9.4000000000000004E-3</v>
      </c>
      <c r="E7536">
        <v>6.6199999999999995E-2</v>
      </c>
      <c r="F7536">
        <v>0.28710000000000002</v>
      </c>
    </row>
    <row r="7537" spans="1:6">
      <c r="A7537" t="s">
        <v>1090</v>
      </c>
      <c r="B7537" t="s">
        <v>8613</v>
      </c>
      <c r="C7537">
        <v>3.5</v>
      </c>
      <c r="D7537">
        <v>9.4000000000000004E-3</v>
      </c>
      <c r="E7537">
        <v>6.6199999999999995E-2</v>
      </c>
      <c r="F7537">
        <v>0.28710000000000002</v>
      </c>
    </row>
    <row r="7538" spans="1:6">
      <c r="A7538" t="s">
        <v>1090</v>
      </c>
      <c r="B7538" t="s">
        <v>8614</v>
      </c>
      <c r="C7538">
        <v>3.5</v>
      </c>
      <c r="D7538">
        <v>9.4000000000000004E-3</v>
      </c>
      <c r="E7538">
        <v>6.6199999999999995E-2</v>
      </c>
      <c r="F7538">
        <v>0.28710000000000002</v>
      </c>
    </row>
    <row r="7539" spans="1:6">
      <c r="A7539" t="s">
        <v>1090</v>
      </c>
      <c r="B7539" t="s">
        <v>8615</v>
      </c>
      <c r="C7539">
        <v>3.5</v>
      </c>
      <c r="D7539">
        <v>9.4000000000000004E-3</v>
      </c>
      <c r="E7539">
        <v>6.6199999999999995E-2</v>
      </c>
      <c r="F7539">
        <v>0.28710000000000002</v>
      </c>
    </row>
    <row r="7540" spans="1:6">
      <c r="A7540" t="s">
        <v>1090</v>
      </c>
      <c r="B7540" t="s">
        <v>8616</v>
      </c>
      <c r="C7540">
        <v>3.5</v>
      </c>
      <c r="D7540">
        <v>9.4000000000000004E-3</v>
      </c>
      <c r="E7540">
        <v>6.6199999999999995E-2</v>
      </c>
      <c r="F7540">
        <v>0.28710000000000002</v>
      </c>
    </row>
    <row r="7541" spans="1:6">
      <c r="A7541" t="s">
        <v>1090</v>
      </c>
      <c r="B7541" t="s">
        <v>8617</v>
      </c>
      <c r="C7541">
        <v>3.5</v>
      </c>
      <c r="D7541">
        <v>9.4000000000000004E-3</v>
      </c>
      <c r="E7541">
        <v>6.6199999999999995E-2</v>
      </c>
      <c r="F7541">
        <v>0.28710000000000002</v>
      </c>
    </row>
    <row r="7542" spans="1:6">
      <c r="A7542" t="s">
        <v>1090</v>
      </c>
      <c r="B7542" t="s">
        <v>8618</v>
      </c>
      <c r="C7542">
        <v>3.5</v>
      </c>
      <c r="D7542">
        <v>9.4000000000000004E-3</v>
      </c>
      <c r="E7542">
        <v>6.6199999999999995E-2</v>
      </c>
      <c r="F7542">
        <v>0.28710000000000002</v>
      </c>
    </row>
    <row r="7543" spans="1:6">
      <c r="A7543" t="s">
        <v>1090</v>
      </c>
      <c r="B7543" t="s">
        <v>8619</v>
      </c>
      <c r="C7543">
        <v>3.5</v>
      </c>
      <c r="D7543">
        <v>9.4000000000000004E-3</v>
      </c>
      <c r="E7543">
        <v>6.6199999999999995E-2</v>
      </c>
      <c r="F7543">
        <v>0.28710000000000002</v>
      </c>
    </row>
    <row r="7544" spans="1:6">
      <c r="A7544" t="s">
        <v>1090</v>
      </c>
      <c r="B7544" t="s">
        <v>8620</v>
      </c>
      <c r="C7544">
        <v>3.5</v>
      </c>
      <c r="D7544">
        <v>9.4000000000000004E-3</v>
      </c>
      <c r="E7544">
        <v>6.6199999999999995E-2</v>
      </c>
      <c r="F7544">
        <v>0.28710000000000002</v>
      </c>
    </row>
    <row r="7545" spans="1:6">
      <c r="A7545" t="s">
        <v>1090</v>
      </c>
      <c r="B7545" t="s">
        <v>8621</v>
      </c>
      <c r="C7545">
        <v>3.5</v>
      </c>
      <c r="D7545">
        <v>9.4000000000000004E-3</v>
      </c>
      <c r="E7545">
        <v>6.6199999999999995E-2</v>
      </c>
      <c r="F7545">
        <v>0.28710000000000002</v>
      </c>
    </row>
    <row r="7546" spans="1:6">
      <c r="A7546" t="s">
        <v>1090</v>
      </c>
      <c r="B7546" t="s">
        <v>8622</v>
      </c>
      <c r="C7546">
        <v>3.5</v>
      </c>
      <c r="D7546">
        <v>9.4000000000000004E-3</v>
      </c>
      <c r="E7546">
        <v>6.6199999999999995E-2</v>
      </c>
      <c r="F7546">
        <v>0.28710000000000002</v>
      </c>
    </row>
    <row r="7547" spans="1:6">
      <c r="A7547" t="s">
        <v>1090</v>
      </c>
      <c r="B7547" t="s">
        <v>8623</v>
      </c>
      <c r="C7547">
        <v>3.5</v>
      </c>
      <c r="D7547">
        <v>9.4000000000000004E-3</v>
      </c>
      <c r="E7547">
        <v>6.6199999999999995E-2</v>
      </c>
      <c r="F7547">
        <v>0.28710000000000002</v>
      </c>
    </row>
    <row r="7548" spans="1:6">
      <c r="A7548" t="s">
        <v>1090</v>
      </c>
      <c r="B7548" t="s">
        <v>8624</v>
      </c>
      <c r="C7548">
        <v>3.5</v>
      </c>
      <c r="D7548">
        <v>9.4000000000000004E-3</v>
      </c>
      <c r="E7548">
        <v>6.6199999999999995E-2</v>
      </c>
      <c r="F7548">
        <v>0.28710000000000002</v>
      </c>
    </row>
    <row r="7549" spans="1:6">
      <c r="A7549" t="s">
        <v>1090</v>
      </c>
      <c r="B7549" t="s">
        <v>8625</v>
      </c>
      <c r="C7549">
        <v>3.5</v>
      </c>
      <c r="D7549">
        <v>9.4000000000000004E-3</v>
      </c>
      <c r="E7549">
        <v>6.6199999999999995E-2</v>
      </c>
      <c r="F7549">
        <v>0.28710000000000002</v>
      </c>
    </row>
    <row r="7550" spans="1:6">
      <c r="A7550" t="s">
        <v>1090</v>
      </c>
      <c r="B7550" t="s">
        <v>8626</v>
      </c>
      <c r="C7550">
        <v>3.5</v>
      </c>
      <c r="D7550">
        <v>9.4000000000000004E-3</v>
      </c>
      <c r="E7550">
        <v>6.6199999999999995E-2</v>
      </c>
      <c r="F7550">
        <v>0.28710000000000002</v>
      </c>
    </row>
    <row r="7551" spans="1:6">
      <c r="A7551" t="s">
        <v>1090</v>
      </c>
      <c r="B7551" t="s">
        <v>8627</v>
      </c>
      <c r="C7551">
        <v>3.5</v>
      </c>
      <c r="D7551">
        <v>9.4000000000000004E-3</v>
      </c>
      <c r="E7551">
        <v>6.6199999999999995E-2</v>
      </c>
      <c r="F7551">
        <v>0.28710000000000002</v>
      </c>
    </row>
    <row r="7552" spans="1:6">
      <c r="A7552" t="s">
        <v>1090</v>
      </c>
      <c r="B7552" t="s">
        <v>8628</v>
      </c>
      <c r="C7552">
        <v>3.5</v>
      </c>
      <c r="D7552">
        <v>9.4000000000000004E-3</v>
      </c>
      <c r="E7552">
        <v>6.6199999999999995E-2</v>
      </c>
      <c r="F7552">
        <v>0.28710000000000002</v>
      </c>
    </row>
    <row r="7553" spans="1:6">
      <c r="A7553" t="s">
        <v>1090</v>
      </c>
      <c r="B7553" t="s">
        <v>8629</v>
      </c>
      <c r="C7553">
        <v>3.5</v>
      </c>
      <c r="D7553">
        <v>9.4000000000000004E-3</v>
      </c>
      <c r="E7553">
        <v>6.6199999999999995E-2</v>
      </c>
      <c r="F7553">
        <v>0.28710000000000002</v>
      </c>
    </row>
    <row r="7554" spans="1:6">
      <c r="A7554" t="s">
        <v>1090</v>
      </c>
      <c r="B7554" t="s">
        <v>8630</v>
      </c>
      <c r="C7554">
        <v>3.5</v>
      </c>
      <c r="D7554">
        <v>9.4000000000000004E-3</v>
      </c>
      <c r="E7554">
        <v>6.6199999999999995E-2</v>
      </c>
      <c r="F7554">
        <v>0.28710000000000002</v>
      </c>
    </row>
    <row r="7555" spans="1:6">
      <c r="A7555" t="s">
        <v>1090</v>
      </c>
      <c r="B7555" t="s">
        <v>8631</v>
      </c>
      <c r="C7555">
        <v>3.5</v>
      </c>
      <c r="D7555">
        <v>9.4000000000000004E-3</v>
      </c>
      <c r="E7555">
        <v>6.6199999999999995E-2</v>
      </c>
      <c r="F7555">
        <v>0.28710000000000002</v>
      </c>
    </row>
    <row r="7556" spans="1:6">
      <c r="A7556" t="s">
        <v>1090</v>
      </c>
      <c r="B7556" t="s">
        <v>8632</v>
      </c>
      <c r="C7556">
        <v>3.5</v>
      </c>
      <c r="D7556">
        <v>9.4000000000000004E-3</v>
      </c>
      <c r="E7556">
        <v>6.6199999999999995E-2</v>
      </c>
      <c r="F7556">
        <v>0.28710000000000002</v>
      </c>
    </row>
    <row r="7557" spans="1:6">
      <c r="A7557" t="s">
        <v>1090</v>
      </c>
      <c r="B7557" t="s">
        <v>8633</v>
      </c>
      <c r="C7557">
        <v>3.5</v>
      </c>
      <c r="D7557">
        <v>9.4000000000000004E-3</v>
      </c>
      <c r="E7557">
        <v>6.6199999999999995E-2</v>
      </c>
      <c r="F7557">
        <v>0.28710000000000002</v>
      </c>
    </row>
    <row r="7558" spans="1:6">
      <c r="A7558" t="s">
        <v>1090</v>
      </c>
      <c r="B7558" t="s">
        <v>8634</v>
      </c>
      <c r="C7558">
        <v>3.5</v>
      </c>
      <c r="D7558">
        <v>9.4000000000000004E-3</v>
      </c>
      <c r="E7558">
        <v>6.6199999999999995E-2</v>
      </c>
      <c r="F7558">
        <v>0.28710000000000002</v>
      </c>
    </row>
    <row r="7559" spans="1:6">
      <c r="A7559" t="s">
        <v>1090</v>
      </c>
      <c r="B7559" t="s">
        <v>8635</v>
      </c>
      <c r="C7559">
        <v>3.5</v>
      </c>
      <c r="D7559">
        <v>9.4000000000000004E-3</v>
      </c>
      <c r="E7559">
        <v>6.6199999999999995E-2</v>
      </c>
      <c r="F7559">
        <v>0.28710000000000002</v>
      </c>
    </row>
    <row r="7560" spans="1:6">
      <c r="A7560" t="s">
        <v>1090</v>
      </c>
      <c r="B7560" t="s">
        <v>8636</v>
      </c>
      <c r="C7560">
        <v>3.5</v>
      </c>
      <c r="D7560">
        <v>9.4000000000000004E-3</v>
      </c>
      <c r="E7560">
        <v>6.6199999999999995E-2</v>
      </c>
      <c r="F7560">
        <v>0.28710000000000002</v>
      </c>
    </row>
    <row r="7561" spans="1:6">
      <c r="A7561" t="s">
        <v>1090</v>
      </c>
      <c r="B7561" t="s">
        <v>8637</v>
      </c>
      <c r="C7561">
        <v>3.5</v>
      </c>
      <c r="D7561">
        <v>9.4000000000000004E-3</v>
      </c>
      <c r="E7561">
        <v>6.6199999999999995E-2</v>
      </c>
      <c r="F7561">
        <v>0.28710000000000002</v>
      </c>
    </row>
    <row r="7562" spans="1:6">
      <c r="A7562" t="s">
        <v>1090</v>
      </c>
      <c r="B7562" t="s">
        <v>8638</v>
      </c>
      <c r="C7562">
        <v>3.5</v>
      </c>
      <c r="D7562">
        <v>9.4000000000000004E-3</v>
      </c>
      <c r="E7562">
        <v>6.6199999999999995E-2</v>
      </c>
      <c r="F7562">
        <v>0.28710000000000002</v>
      </c>
    </row>
    <row r="7563" spans="1:6">
      <c r="A7563" t="s">
        <v>1090</v>
      </c>
      <c r="B7563" t="s">
        <v>8639</v>
      </c>
      <c r="C7563">
        <v>3.5</v>
      </c>
      <c r="D7563">
        <v>9.4000000000000004E-3</v>
      </c>
      <c r="E7563">
        <v>6.6199999999999995E-2</v>
      </c>
      <c r="F7563">
        <v>0.28710000000000002</v>
      </c>
    </row>
    <row r="7564" spans="1:6">
      <c r="A7564" t="s">
        <v>1090</v>
      </c>
      <c r="B7564" t="s">
        <v>8640</v>
      </c>
      <c r="C7564">
        <v>3.5</v>
      </c>
      <c r="D7564">
        <v>9.4000000000000004E-3</v>
      </c>
      <c r="E7564">
        <v>6.6199999999999995E-2</v>
      </c>
      <c r="F7564">
        <v>0.28710000000000002</v>
      </c>
    </row>
    <row r="7565" spans="1:6">
      <c r="A7565" t="s">
        <v>1090</v>
      </c>
      <c r="B7565" t="s">
        <v>8641</v>
      </c>
      <c r="C7565">
        <v>3.5</v>
      </c>
      <c r="D7565">
        <v>9.4000000000000004E-3</v>
      </c>
      <c r="E7565">
        <v>6.6199999999999995E-2</v>
      </c>
      <c r="F7565">
        <v>0.28710000000000002</v>
      </c>
    </row>
    <row r="7566" spans="1:6">
      <c r="A7566" t="s">
        <v>1090</v>
      </c>
      <c r="B7566" t="s">
        <v>8642</v>
      </c>
      <c r="C7566">
        <v>3.5</v>
      </c>
      <c r="D7566">
        <v>9.4000000000000004E-3</v>
      </c>
      <c r="E7566">
        <v>6.6199999999999995E-2</v>
      </c>
      <c r="F7566">
        <v>0.28710000000000002</v>
      </c>
    </row>
    <row r="7567" spans="1:6">
      <c r="A7567" t="s">
        <v>1090</v>
      </c>
      <c r="B7567" t="s">
        <v>8643</v>
      </c>
      <c r="C7567">
        <v>3.5</v>
      </c>
      <c r="D7567">
        <v>9.4000000000000004E-3</v>
      </c>
      <c r="E7567">
        <v>6.6199999999999995E-2</v>
      </c>
      <c r="F7567">
        <v>0.28710000000000002</v>
      </c>
    </row>
    <row r="7568" spans="1:6">
      <c r="A7568" t="s">
        <v>1090</v>
      </c>
      <c r="B7568" t="s">
        <v>8644</v>
      </c>
      <c r="C7568">
        <v>3.5</v>
      </c>
      <c r="D7568">
        <v>9.4000000000000004E-3</v>
      </c>
      <c r="E7568">
        <v>6.6199999999999995E-2</v>
      </c>
      <c r="F7568">
        <v>0.28710000000000002</v>
      </c>
    </row>
    <row r="7569" spans="1:6">
      <c r="A7569" t="s">
        <v>1090</v>
      </c>
      <c r="B7569" t="s">
        <v>8645</v>
      </c>
      <c r="C7569">
        <v>3.5</v>
      </c>
      <c r="D7569">
        <v>9.4000000000000004E-3</v>
      </c>
      <c r="E7569">
        <v>6.6199999999999995E-2</v>
      </c>
      <c r="F7569">
        <v>0.28710000000000002</v>
      </c>
    </row>
    <row r="7570" spans="1:6">
      <c r="A7570" t="s">
        <v>1090</v>
      </c>
      <c r="B7570" t="s">
        <v>8646</v>
      </c>
      <c r="C7570">
        <v>3.5</v>
      </c>
      <c r="D7570">
        <v>9.4000000000000004E-3</v>
      </c>
      <c r="E7570">
        <v>6.6199999999999995E-2</v>
      </c>
      <c r="F7570">
        <v>0.28710000000000002</v>
      </c>
    </row>
    <row r="7571" spans="1:6">
      <c r="A7571" t="s">
        <v>1090</v>
      </c>
      <c r="B7571" t="s">
        <v>8647</v>
      </c>
      <c r="C7571">
        <v>3.5</v>
      </c>
      <c r="D7571">
        <v>9.4000000000000004E-3</v>
      </c>
      <c r="E7571">
        <v>6.6199999999999995E-2</v>
      </c>
      <c r="F7571">
        <v>0.28710000000000002</v>
      </c>
    </row>
    <row r="7572" spans="1:6">
      <c r="A7572" t="s">
        <v>1090</v>
      </c>
      <c r="B7572" t="s">
        <v>8648</v>
      </c>
      <c r="C7572">
        <v>3.5</v>
      </c>
      <c r="D7572">
        <v>9.4000000000000004E-3</v>
      </c>
      <c r="E7572">
        <v>6.6199999999999995E-2</v>
      </c>
      <c r="F7572">
        <v>0.28710000000000002</v>
      </c>
    </row>
    <row r="7573" spans="1:6">
      <c r="A7573" t="s">
        <v>1090</v>
      </c>
      <c r="B7573" t="s">
        <v>8649</v>
      </c>
      <c r="C7573">
        <v>3.5</v>
      </c>
      <c r="D7573">
        <v>9.4000000000000004E-3</v>
      </c>
      <c r="E7573">
        <v>6.6199999999999995E-2</v>
      </c>
      <c r="F7573">
        <v>0.28710000000000002</v>
      </c>
    </row>
    <row r="7574" spans="1:6">
      <c r="A7574" t="s">
        <v>1090</v>
      </c>
      <c r="B7574" t="s">
        <v>8650</v>
      </c>
      <c r="C7574">
        <v>3.5</v>
      </c>
      <c r="D7574">
        <v>9.4000000000000004E-3</v>
      </c>
      <c r="E7574">
        <v>6.6199999999999995E-2</v>
      </c>
      <c r="F7574">
        <v>0.28710000000000002</v>
      </c>
    </row>
    <row r="7575" spans="1:6">
      <c r="A7575" t="s">
        <v>1090</v>
      </c>
      <c r="B7575" t="s">
        <v>8651</v>
      </c>
      <c r="C7575">
        <v>3.5</v>
      </c>
      <c r="D7575">
        <v>9.4000000000000004E-3</v>
      </c>
      <c r="E7575">
        <v>6.6199999999999995E-2</v>
      </c>
      <c r="F7575">
        <v>0.28710000000000002</v>
      </c>
    </row>
    <row r="7576" spans="1:6">
      <c r="A7576" t="s">
        <v>1090</v>
      </c>
      <c r="B7576" t="s">
        <v>8652</v>
      </c>
      <c r="C7576">
        <v>3.5</v>
      </c>
      <c r="D7576">
        <v>9.4000000000000004E-3</v>
      </c>
      <c r="E7576">
        <v>6.6199999999999995E-2</v>
      </c>
      <c r="F7576">
        <v>0.28710000000000002</v>
      </c>
    </row>
    <row r="7577" spans="1:6">
      <c r="A7577" t="s">
        <v>1090</v>
      </c>
      <c r="B7577" t="s">
        <v>8653</v>
      </c>
      <c r="C7577">
        <v>3.5</v>
      </c>
      <c r="D7577">
        <v>9.4000000000000004E-3</v>
      </c>
      <c r="E7577">
        <v>6.6199999999999995E-2</v>
      </c>
      <c r="F7577">
        <v>0.28710000000000002</v>
      </c>
    </row>
    <row r="7578" spans="1:6">
      <c r="A7578" t="s">
        <v>1090</v>
      </c>
      <c r="B7578" t="s">
        <v>8654</v>
      </c>
      <c r="C7578">
        <v>3.5</v>
      </c>
      <c r="D7578">
        <v>9.4000000000000004E-3</v>
      </c>
      <c r="E7578">
        <v>6.6199999999999995E-2</v>
      </c>
      <c r="F7578">
        <v>0.28710000000000002</v>
      </c>
    </row>
    <row r="7579" spans="1:6">
      <c r="A7579" t="s">
        <v>1090</v>
      </c>
      <c r="B7579" t="s">
        <v>8655</v>
      </c>
      <c r="C7579">
        <v>3.5</v>
      </c>
      <c r="D7579">
        <v>9.4000000000000004E-3</v>
      </c>
      <c r="E7579">
        <v>6.6199999999999995E-2</v>
      </c>
      <c r="F7579">
        <v>0.28710000000000002</v>
      </c>
    </row>
    <row r="7580" spans="1:6">
      <c r="A7580" t="s">
        <v>1090</v>
      </c>
      <c r="B7580" t="s">
        <v>8656</v>
      </c>
      <c r="C7580">
        <v>3.5</v>
      </c>
      <c r="D7580">
        <v>9.4000000000000004E-3</v>
      </c>
      <c r="E7580">
        <v>6.6199999999999995E-2</v>
      </c>
      <c r="F7580">
        <v>0.28710000000000002</v>
      </c>
    </row>
    <row r="7581" spans="1:6">
      <c r="A7581" t="s">
        <v>1090</v>
      </c>
      <c r="B7581" t="s">
        <v>8657</v>
      </c>
      <c r="C7581">
        <v>3.5</v>
      </c>
      <c r="D7581">
        <v>9.4000000000000004E-3</v>
      </c>
      <c r="E7581">
        <v>6.6199999999999995E-2</v>
      </c>
      <c r="F7581">
        <v>0.28710000000000002</v>
      </c>
    </row>
    <row r="7582" spans="1:6">
      <c r="A7582" t="s">
        <v>1090</v>
      </c>
      <c r="B7582" t="s">
        <v>8658</v>
      </c>
      <c r="C7582">
        <v>3.5</v>
      </c>
      <c r="D7582">
        <v>9.4000000000000004E-3</v>
      </c>
      <c r="E7582">
        <v>6.6199999999999995E-2</v>
      </c>
      <c r="F7582">
        <v>0.28710000000000002</v>
      </c>
    </row>
    <row r="7583" spans="1:6">
      <c r="A7583" t="s">
        <v>1090</v>
      </c>
      <c r="B7583" t="s">
        <v>8659</v>
      </c>
      <c r="C7583">
        <v>3.5</v>
      </c>
      <c r="D7583">
        <v>9.4000000000000004E-3</v>
      </c>
      <c r="E7583">
        <v>6.6199999999999995E-2</v>
      </c>
      <c r="F7583">
        <v>0.28710000000000002</v>
      </c>
    </row>
    <row r="7584" spans="1:6">
      <c r="A7584" t="s">
        <v>1090</v>
      </c>
      <c r="B7584" t="s">
        <v>8660</v>
      </c>
      <c r="C7584">
        <v>3.5</v>
      </c>
      <c r="D7584">
        <v>9.4000000000000004E-3</v>
      </c>
      <c r="E7584">
        <v>6.6199999999999995E-2</v>
      </c>
      <c r="F7584">
        <v>0.28710000000000002</v>
      </c>
    </row>
    <row r="7585" spans="1:6">
      <c r="A7585" t="s">
        <v>1090</v>
      </c>
      <c r="B7585" t="s">
        <v>8661</v>
      </c>
      <c r="C7585">
        <v>3.5</v>
      </c>
      <c r="D7585">
        <v>9.4000000000000004E-3</v>
      </c>
      <c r="E7585">
        <v>6.6199999999999995E-2</v>
      </c>
      <c r="F7585">
        <v>0.28710000000000002</v>
      </c>
    </row>
    <row r="7586" spans="1:6">
      <c r="A7586" t="s">
        <v>1090</v>
      </c>
      <c r="B7586" t="s">
        <v>8662</v>
      </c>
      <c r="C7586">
        <v>3.5</v>
      </c>
      <c r="D7586">
        <v>9.4000000000000004E-3</v>
      </c>
      <c r="E7586">
        <v>6.6199999999999995E-2</v>
      </c>
      <c r="F7586">
        <v>0.28710000000000002</v>
      </c>
    </row>
    <row r="7587" spans="1:6">
      <c r="A7587" t="s">
        <v>1090</v>
      </c>
      <c r="B7587" t="s">
        <v>8663</v>
      </c>
      <c r="C7587">
        <v>3.5</v>
      </c>
      <c r="D7587">
        <v>9.4000000000000004E-3</v>
      </c>
      <c r="E7587">
        <v>6.6199999999999995E-2</v>
      </c>
      <c r="F7587">
        <v>0.28710000000000002</v>
      </c>
    </row>
    <row r="7588" spans="1:6">
      <c r="A7588" t="s">
        <v>1090</v>
      </c>
      <c r="B7588" t="s">
        <v>8664</v>
      </c>
      <c r="C7588">
        <v>3.5</v>
      </c>
      <c r="D7588">
        <v>9.4000000000000004E-3</v>
      </c>
      <c r="E7588">
        <v>6.6199999999999995E-2</v>
      </c>
      <c r="F7588">
        <v>0.28710000000000002</v>
      </c>
    </row>
    <row r="7589" spans="1:6">
      <c r="A7589" t="s">
        <v>1090</v>
      </c>
      <c r="B7589" t="s">
        <v>8665</v>
      </c>
      <c r="C7589">
        <v>3.5</v>
      </c>
      <c r="D7589">
        <v>9.4000000000000004E-3</v>
      </c>
      <c r="E7589">
        <v>6.6199999999999995E-2</v>
      </c>
      <c r="F7589">
        <v>0.28710000000000002</v>
      </c>
    </row>
    <row r="7590" spans="1:6">
      <c r="A7590" t="s">
        <v>1090</v>
      </c>
      <c r="B7590" t="s">
        <v>8666</v>
      </c>
      <c r="C7590">
        <v>3.5</v>
      </c>
      <c r="D7590">
        <v>9.4000000000000004E-3</v>
      </c>
      <c r="E7590">
        <v>6.6199999999999995E-2</v>
      </c>
      <c r="F7590">
        <v>0.28710000000000002</v>
      </c>
    </row>
    <row r="7591" spans="1:6">
      <c r="A7591" t="s">
        <v>1090</v>
      </c>
      <c r="B7591" t="s">
        <v>8667</v>
      </c>
      <c r="C7591">
        <v>3.5</v>
      </c>
      <c r="D7591">
        <v>9.4000000000000004E-3</v>
      </c>
      <c r="E7591">
        <v>6.6199999999999995E-2</v>
      </c>
      <c r="F7591">
        <v>0.28710000000000002</v>
      </c>
    </row>
    <row r="7592" spans="1:6">
      <c r="A7592" t="s">
        <v>1090</v>
      </c>
      <c r="B7592" t="s">
        <v>8668</v>
      </c>
      <c r="C7592">
        <v>3.5</v>
      </c>
      <c r="D7592">
        <v>9.4000000000000004E-3</v>
      </c>
      <c r="E7592">
        <v>6.6199999999999995E-2</v>
      </c>
      <c r="F7592">
        <v>0.28710000000000002</v>
      </c>
    </row>
    <row r="7593" spans="1:6">
      <c r="A7593" t="s">
        <v>1090</v>
      </c>
      <c r="B7593" t="s">
        <v>8669</v>
      </c>
      <c r="C7593">
        <v>3.5</v>
      </c>
      <c r="D7593">
        <v>9.4000000000000004E-3</v>
      </c>
      <c r="E7593">
        <v>6.6199999999999995E-2</v>
      </c>
      <c r="F7593">
        <v>0.28710000000000002</v>
      </c>
    </row>
    <row r="7594" spans="1:6">
      <c r="A7594" t="s">
        <v>1090</v>
      </c>
      <c r="B7594" t="s">
        <v>8670</v>
      </c>
      <c r="C7594">
        <v>3.5</v>
      </c>
      <c r="D7594">
        <v>9.4000000000000004E-3</v>
      </c>
      <c r="E7594">
        <v>6.6199999999999995E-2</v>
      </c>
      <c r="F7594">
        <v>0.28710000000000002</v>
      </c>
    </row>
    <row r="7595" spans="1:6">
      <c r="A7595" t="s">
        <v>1090</v>
      </c>
      <c r="B7595" t="s">
        <v>8671</v>
      </c>
      <c r="C7595">
        <v>3.5</v>
      </c>
      <c r="D7595">
        <v>9.4000000000000004E-3</v>
      </c>
      <c r="E7595">
        <v>6.6199999999999995E-2</v>
      </c>
      <c r="F7595">
        <v>0.28710000000000002</v>
      </c>
    </row>
    <row r="7596" spans="1:6">
      <c r="A7596" t="s">
        <v>1090</v>
      </c>
      <c r="B7596" t="s">
        <v>8672</v>
      </c>
      <c r="C7596">
        <v>3.5</v>
      </c>
      <c r="D7596">
        <v>9.4000000000000004E-3</v>
      </c>
      <c r="E7596">
        <v>6.6199999999999995E-2</v>
      </c>
      <c r="F7596">
        <v>0.28710000000000002</v>
      </c>
    </row>
    <row r="7597" spans="1:6">
      <c r="A7597" t="s">
        <v>1090</v>
      </c>
      <c r="B7597" t="s">
        <v>8673</v>
      </c>
      <c r="C7597">
        <v>3.5</v>
      </c>
      <c r="D7597">
        <v>9.4000000000000004E-3</v>
      </c>
      <c r="E7597">
        <v>6.6199999999999995E-2</v>
      </c>
      <c r="F7597">
        <v>0.28710000000000002</v>
      </c>
    </row>
    <row r="7598" spans="1:6">
      <c r="A7598" t="s">
        <v>1090</v>
      </c>
      <c r="B7598" t="s">
        <v>8674</v>
      </c>
      <c r="C7598">
        <v>3.5</v>
      </c>
      <c r="D7598">
        <v>9.4000000000000004E-3</v>
      </c>
      <c r="E7598">
        <v>6.6199999999999995E-2</v>
      </c>
      <c r="F7598">
        <v>0.28710000000000002</v>
      </c>
    </row>
    <row r="7599" spans="1:6">
      <c r="A7599" t="s">
        <v>1090</v>
      </c>
      <c r="B7599" t="s">
        <v>8675</v>
      </c>
      <c r="C7599">
        <v>3.5</v>
      </c>
      <c r="D7599">
        <v>9.4000000000000004E-3</v>
      </c>
      <c r="E7599">
        <v>6.6199999999999995E-2</v>
      </c>
      <c r="F7599">
        <v>0.28710000000000002</v>
      </c>
    </row>
    <row r="7600" spans="1:6">
      <c r="A7600" t="s">
        <v>1090</v>
      </c>
      <c r="B7600" t="s">
        <v>8676</v>
      </c>
      <c r="C7600">
        <v>3.5</v>
      </c>
      <c r="D7600">
        <v>9.4000000000000004E-3</v>
      </c>
      <c r="E7600">
        <v>6.6199999999999995E-2</v>
      </c>
      <c r="F7600">
        <v>0.28710000000000002</v>
      </c>
    </row>
    <row r="7601" spans="1:6">
      <c r="A7601" t="s">
        <v>1090</v>
      </c>
      <c r="B7601" t="s">
        <v>8677</v>
      </c>
      <c r="C7601">
        <v>3.5</v>
      </c>
      <c r="D7601">
        <v>9.4000000000000004E-3</v>
      </c>
      <c r="E7601">
        <v>6.6199999999999995E-2</v>
      </c>
      <c r="F7601">
        <v>0.28710000000000002</v>
      </c>
    </row>
    <row r="7602" spans="1:6">
      <c r="A7602" t="s">
        <v>1090</v>
      </c>
      <c r="B7602" t="s">
        <v>8678</v>
      </c>
      <c r="C7602">
        <v>3.5</v>
      </c>
      <c r="D7602">
        <v>9.4000000000000004E-3</v>
      </c>
      <c r="E7602">
        <v>6.6199999999999995E-2</v>
      </c>
      <c r="F7602">
        <v>0.28710000000000002</v>
      </c>
    </row>
    <row r="7603" spans="1:6">
      <c r="A7603" t="s">
        <v>1090</v>
      </c>
      <c r="B7603" t="s">
        <v>8679</v>
      </c>
      <c r="C7603">
        <v>3.5</v>
      </c>
      <c r="D7603">
        <v>9.4000000000000004E-3</v>
      </c>
      <c r="E7603">
        <v>6.6199999999999995E-2</v>
      </c>
      <c r="F7603">
        <v>0.28710000000000002</v>
      </c>
    </row>
    <row r="7604" spans="1:6">
      <c r="A7604" t="s">
        <v>1090</v>
      </c>
      <c r="B7604" t="s">
        <v>8680</v>
      </c>
      <c r="C7604">
        <v>3.5</v>
      </c>
      <c r="D7604">
        <v>9.4000000000000004E-3</v>
      </c>
      <c r="E7604">
        <v>6.6199999999999995E-2</v>
      </c>
      <c r="F7604">
        <v>0.28710000000000002</v>
      </c>
    </row>
    <row r="7605" spans="1:6">
      <c r="A7605" t="s">
        <v>1090</v>
      </c>
      <c r="B7605" t="s">
        <v>8681</v>
      </c>
      <c r="C7605">
        <v>3.5</v>
      </c>
      <c r="D7605">
        <v>9.4000000000000004E-3</v>
      </c>
      <c r="E7605">
        <v>6.6199999999999995E-2</v>
      </c>
      <c r="F7605">
        <v>0.28710000000000002</v>
      </c>
    </row>
    <row r="7606" spans="1:6">
      <c r="A7606" t="s">
        <v>1090</v>
      </c>
      <c r="B7606" t="s">
        <v>8682</v>
      </c>
      <c r="C7606">
        <v>3.5</v>
      </c>
      <c r="D7606">
        <v>9.4000000000000004E-3</v>
      </c>
      <c r="E7606">
        <v>6.6199999999999995E-2</v>
      </c>
      <c r="F7606">
        <v>0.28710000000000002</v>
      </c>
    </row>
    <row r="7607" spans="1:6">
      <c r="A7607" t="s">
        <v>1090</v>
      </c>
      <c r="B7607" t="s">
        <v>8683</v>
      </c>
      <c r="C7607">
        <v>3.5</v>
      </c>
      <c r="D7607">
        <v>9.4000000000000004E-3</v>
      </c>
      <c r="E7607">
        <v>6.6199999999999995E-2</v>
      </c>
      <c r="F7607">
        <v>0.28710000000000002</v>
      </c>
    </row>
    <row r="7608" spans="1:6">
      <c r="A7608" t="s">
        <v>1090</v>
      </c>
      <c r="B7608" t="s">
        <v>8684</v>
      </c>
      <c r="C7608">
        <v>3.5</v>
      </c>
      <c r="D7608">
        <v>9.4000000000000004E-3</v>
      </c>
      <c r="E7608">
        <v>6.6199999999999995E-2</v>
      </c>
      <c r="F7608">
        <v>0.28710000000000002</v>
      </c>
    </row>
    <row r="7609" spans="1:6">
      <c r="A7609" t="s">
        <v>1090</v>
      </c>
      <c r="B7609" t="s">
        <v>8685</v>
      </c>
      <c r="C7609">
        <v>3.5</v>
      </c>
      <c r="D7609">
        <v>9.4000000000000004E-3</v>
      </c>
      <c r="E7609">
        <v>6.6199999999999995E-2</v>
      </c>
      <c r="F7609">
        <v>0.28710000000000002</v>
      </c>
    </row>
    <row r="7610" spans="1:6">
      <c r="A7610" t="s">
        <v>1090</v>
      </c>
      <c r="B7610" t="s">
        <v>8686</v>
      </c>
      <c r="C7610">
        <v>3.5</v>
      </c>
      <c r="D7610">
        <v>9.4000000000000004E-3</v>
      </c>
      <c r="E7610">
        <v>6.6199999999999995E-2</v>
      </c>
      <c r="F7610">
        <v>0.28710000000000002</v>
      </c>
    </row>
    <row r="7611" spans="1:6">
      <c r="A7611" t="s">
        <v>1090</v>
      </c>
      <c r="B7611" t="s">
        <v>8687</v>
      </c>
      <c r="C7611">
        <v>3.5</v>
      </c>
      <c r="D7611">
        <v>9.4000000000000004E-3</v>
      </c>
      <c r="E7611">
        <v>6.6199999999999995E-2</v>
      </c>
      <c r="F7611">
        <v>0.28710000000000002</v>
      </c>
    </row>
    <row r="7612" spans="1:6">
      <c r="A7612" t="s">
        <v>1090</v>
      </c>
      <c r="B7612" t="s">
        <v>8688</v>
      </c>
      <c r="C7612">
        <v>3.5</v>
      </c>
      <c r="D7612">
        <v>9.4000000000000004E-3</v>
      </c>
      <c r="E7612">
        <v>6.6199999999999995E-2</v>
      </c>
      <c r="F7612">
        <v>0.28710000000000002</v>
      </c>
    </row>
    <row r="7613" spans="1:6">
      <c r="A7613" t="s">
        <v>1090</v>
      </c>
      <c r="B7613" t="s">
        <v>8689</v>
      </c>
      <c r="C7613">
        <v>3.5</v>
      </c>
      <c r="D7613">
        <v>9.4000000000000004E-3</v>
      </c>
      <c r="E7613">
        <v>6.6199999999999995E-2</v>
      </c>
      <c r="F7613">
        <v>0.28710000000000002</v>
      </c>
    </row>
    <row r="7614" spans="1:6">
      <c r="A7614" t="s">
        <v>1090</v>
      </c>
      <c r="B7614" t="s">
        <v>8690</v>
      </c>
      <c r="C7614">
        <v>3.5</v>
      </c>
      <c r="D7614">
        <v>9.4000000000000004E-3</v>
      </c>
      <c r="E7614">
        <v>6.6199999999999995E-2</v>
      </c>
      <c r="F7614">
        <v>0.28710000000000002</v>
      </c>
    </row>
    <row r="7615" spans="1:6">
      <c r="A7615" t="s">
        <v>1090</v>
      </c>
      <c r="B7615" t="s">
        <v>8691</v>
      </c>
      <c r="C7615">
        <v>3.5</v>
      </c>
      <c r="D7615">
        <v>9.4000000000000004E-3</v>
      </c>
      <c r="E7615">
        <v>6.6199999999999995E-2</v>
      </c>
      <c r="F7615">
        <v>0.28710000000000002</v>
      </c>
    </row>
    <row r="7616" spans="1:6">
      <c r="A7616" t="s">
        <v>1090</v>
      </c>
      <c r="B7616" t="s">
        <v>8692</v>
      </c>
      <c r="C7616">
        <v>3.5</v>
      </c>
      <c r="D7616">
        <v>9.4000000000000004E-3</v>
      </c>
      <c r="E7616">
        <v>6.6199999999999995E-2</v>
      </c>
      <c r="F7616">
        <v>0.28710000000000002</v>
      </c>
    </row>
    <row r="7617" spans="1:6">
      <c r="A7617" t="s">
        <v>1090</v>
      </c>
      <c r="B7617" t="s">
        <v>8693</v>
      </c>
      <c r="C7617">
        <v>3.5</v>
      </c>
      <c r="D7617">
        <v>9.4000000000000004E-3</v>
      </c>
      <c r="E7617">
        <v>6.6199999999999995E-2</v>
      </c>
      <c r="F7617">
        <v>0.28710000000000002</v>
      </c>
    </row>
    <row r="7618" spans="1:6">
      <c r="A7618" t="s">
        <v>1090</v>
      </c>
      <c r="B7618" t="s">
        <v>8694</v>
      </c>
      <c r="C7618">
        <v>3.5</v>
      </c>
      <c r="D7618">
        <v>9.4000000000000004E-3</v>
      </c>
      <c r="E7618">
        <v>6.6199999999999995E-2</v>
      </c>
      <c r="F7618">
        <v>0.28710000000000002</v>
      </c>
    </row>
    <row r="7619" spans="1:6">
      <c r="A7619" t="s">
        <v>1090</v>
      </c>
      <c r="B7619" t="s">
        <v>8695</v>
      </c>
      <c r="C7619">
        <v>3.5</v>
      </c>
      <c r="D7619">
        <v>9.4000000000000004E-3</v>
      </c>
      <c r="E7619">
        <v>6.6199999999999995E-2</v>
      </c>
      <c r="F7619">
        <v>0.28710000000000002</v>
      </c>
    </row>
    <row r="7620" spans="1:6">
      <c r="A7620" t="s">
        <v>1090</v>
      </c>
      <c r="B7620" t="s">
        <v>8696</v>
      </c>
      <c r="C7620">
        <v>3.5</v>
      </c>
      <c r="D7620">
        <v>9.4000000000000004E-3</v>
      </c>
      <c r="E7620">
        <v>6.6199999999999995E-2</v>
      </c>
      <c r="F7620">
        <v>0.28710000000000002</v>
      </c>
    </row>
    <row r="7621" spans="1:6">
      <c r="A7621" t="s">
        <v>1090</v>
      </c>
      <c r="B7621" t="s">
        <v>8697</v>
      </c>
      <c r="C7621">
        <v>3.5</v>
      </c>
      <c r="D7621">
        <v>9.4000000000000004E-3</v>
      </c>
      <c r="E7621">
        <v>6.6199999999999995E-2</v>
      </c>
      <c r="F7621">
        <v>0.28710000000000002</v>
      </c>
    </row>
    <row r="7622" spans="1:6">
      <c r="A7622" t="s">
        <v>1090</v>
      </c>
      <c r="B7622" t="s">
        <v>8698</v>
      </c>
      <c r="C7622">
        <v>3.5</v>
      </c>
      <c r="D7622">
        <v>9.4000000000000004E-3</v>
      </c>
      <c r="E7622">
        <v>6.6199999999999995E-2</v>
      </c>
      <c r="F7622">
        <v>0.28710000000000002</v>
      </c>
    </row>
    <row r="7623" spans="1:6">
      <c r="A7623" t="s">
        <v>1090</v>
      </c>
      <c r="B7623" t="s">
        <v>8699</v>
      </c>
      <c r="C7623">
        <v>3.5</v>
      </c>
      <c r="D7623">
        <v>9.4000000000000004E-3</v>
      </c>
      <c r="E7623">
        <v>6.6199999999999995E-2</v>
      </c>
      <c r="F7623">
        <v>0.28710000000000002</v>
      </c>
    </row>
    <row r="7624" spans="1:6">
      <c r="A7624" t="s">
        <v>1090</v>
      </c>
      <c r="B7624" t="s">
        <v>8700</v>
      </c>
      <c r="C7624">
        <v>3.5</v>
      </c>
      <c r="D7624">
        <v>9.4000000000000004E-3</v>
      </c>
      <c r="E7624">
        <v>6.6199999999999995E-2</v>
      </c>
      <c r="F7624">
        <v>0.28710000000000002</v>
      </c>
    </row>
    <row r="7625" spans="1:6">
      <c r="A7625" t="s">
        <v>1090</v>
      </c>
      <c r="B7625" t="s">
        <v>8701</v>
      </c>
      <c r="C7625">
        <v>3.5</v>
      </c>
      <c r="D7625">
        <v>9.4000000000000004E-3</v>
      </c>
      <c r="E7625">
        <v>6.6199999999999995E-2</v>
      </c>
      <c r="F7625">
        <v>0.28710000000000002</v>
      </c>
    </row>
    <row r="7626" spans="1:6">
      <c r="A7626" t="s">
        <v>1090</v>
      </c>
      <c r="B7626" t="s">
        <v>8702</v>
      </c>
      <c r="C7626">
        <v>3.5</v>
      </c>
      <c r="D7626">
        <v>9.4000000000000004E-3</v>
      </c>
      <c r="E7626">
        <v>6.6199999999999995E-2</v>
      </c>
      <c r="F7626">
        <v>0.28710000000000002</v>
      </c>
    </row>
    <row r="7627" spans="1:6">
      <c r="A7627" t="s">
        <v>1090</v>
      </c>
      <c r="B7627" t="s">
        <v>8703</v>
      </c>
      <c r="C7627">
        <v>3.5</v>
      </c>
      <c r="D7627">
        <v>9.4000000000000004E-3</v>
      </c>
      <c r="E7627">
        <v>6.6199999999999995E-2</v>
      </c>
      <c r="F7627">
        <v>0.28710000000000002</v>
      </c>
    </row>
    <row r="7628" spans="1:6">
      <c r="A7628" t="s">
        <v>1090</v>
      </c>
      <c r="B7628" t="s">
        <v>8704</v>
      </c>
      <c r="C7628">
        <v>3.5</v>
      </c>
      <c r="D7628">
        <v>9.4000000000000004E-3</v>
      </c>
      <c r="E7628">
        <v>6.6199999999999995E-2</v>
      </c>
      <c r="F7628">
        <v>0.28710000000000002</v>
      </c>
    </row>
    <row r="7629" spans="1:6">
      <c r="A7629" t="s">
        <v>1090</v>
      </c>
      <c r="B7629" t="s">
        <v>8705</v>
      </c>
      <c r="C7629">
        <v>3.5</v>
      </c>
      <c r="D7629">
        <v>9.4000000000000004E-3</v>
      </c>
      <c r="E7629">
        <v>6.6199999999999995E-2</v>
      </c>
      <c r="F7629">
        <v>0.28710000000000002</v>
      </c>
    </row>
    <row r="7630" spans="1:6">
      <c r="A7630" t="s">
        <v>1090</v>
      </c>
      <c r="B7630" t="s">
        <v>8706</v>
      </c>
      <c r="C7630">
        <v>3.5</v>
      </c>
      <c r="D7630">
        <v>9.4000000000000004E-3</v>
      </c>
      <c r="E7630">
        <v>6.6199999999999995E-2</v>
      </c>
      <c r="F7630">
        <v>0.28710000000000002</v>
      </c>
    </row>
    <row r="7631" spans="1:6">
      <c r="A7631" t="s">
        <v>1090</v>
      </c>
      <c r="B7631" t="s">
        <v>8707</v>
      </c>
      <c r="C7631">
        <v>3.5</v>
      </c>
      <c r="D7631">
        <v>9.4000000000000004E-3</v>
      </c>
      <c r="E7631">
        <v>6.6199999999999995E-2</v>
      </c>
      <c r="F7631">
        <v>0.28710000000000002</v>
      </c>
    </row>
    <row r="7632" spans="1:6">
      <c r="A7632" t="s">
        <v>1090</v>
      </c>
      <c r="B7632" t="s">
        <v>8708</v>
      </c>
      <c r="C7632">
        <v>3.5</v>
      </c>
      <c r="D7632">
        <v>9.4000000000000004E-3</v>
      </c>
      <c r="E7632">
        <v>6.6199999999999995E-2</v>
      </c>
      <c r="F7632">
        <v>0.28710000000000002</v>
      </c>
    </row>
    <row r="7633" spans="1:6">
      <c r="A7633" t="s">
        <v>1090</v>
      </c>
      <c r="B7633" t="s">
        <v>8709</v>
      </c>
      <c r="C7633">
        <v>3.5</v>
      </c>
      <c r="D7633">
        <v>9.4000000000000004E-3</v>
      </c>
      <c r="E7633">
        <v>6.6199999999999995E-2</v>
      </c>
      <c r="F7633">
        <v>0.28710000000000002</v>
      </c>
    </row>
    <row r="7634" spans="1:6">
      <c r="A7634" t="s">
        <v>1090</v>
      </c>
      <c r="B7634" t="s">
        <v>8710</v>
      </c>
      <c r="C7634">
        <v>3.5</v>
      </c>
      <c r="D7634">
        <v>9.4000000000000004E-3</v>
      </c>
      <c r="E7634">
        <v>6.6199999999999995E-2</v>
      </c>
      <c r="F7634">
        <v>0.28710000000000002</v>
      </c>
    </row>
    <row r="7635" spans="1:6">
      <c r="A7635" t="s">
        <v>1090</v>
      </c>
      <c r="B7635" t="s">
        <v>8711</v>
      </c>
      <c r="C7635">
        <v>3.5</v>
      </c>
      <c r="D7635">
        <v>9.4000000000000004E-3</v>
      </c>
      <c r="E7635">
        <v>6.6199999999999995E-2</v>
      </c>
      <c r="F7635">
        <v>0.28710000000000002</v>
      </c>
    </row>
    <row r="7636" spans="1:6">
      <c r="A7636" t="s">
        <v>1090</v>
      </c>
      <c r="B7636" t="s">
        <v>8712</v>
      </c>
      <c r="C7636">
        <v>3.5</v>
      </c>
      <c r="D7636">
        <v>9.4000000000000004E-3</v>
      </c>
      <c r="E7636">
        <v>6.6199999999999995E-2</v>
      </c>
      <c r="F7636">
        <v>0.28710000000000002</v>
      </c>
    </row>
    <row r="7637" spans="1:6">
      <c r="A7637" t="s">
        <v>1090</v>
      </c>
      <c r="B7637" t="s">
        <v>8713</v>
      </c>
      <c r="C7637">
        <v>3.5</v>
      </c>
      <c r="D7637">
        <v>9.4000000000000004E-3</v>
      </c>
      <c r="E7637">
        <v>6.6199999999999995E-2</v>
      </c>
      <c r="F7637">
        <v>0.28710000000000002</v>
      </c>
    </row>
    <row r="7638" spans="1:6">
      <c r="A7638" t="s">
        <v>1090</v>
      </c>
      <c r="B7638" t="s">
        <v>8714</v>
      </c>
      <c r="C7638">
        <v>3.5</v>
      </c>
      <c r="D7638">
        <v>9.4000000000000004E-3</v>
      </c>
      <c r="E7638">
        <v>6.6199999999999995E-2</v>
      </c>
      <c r="F7638">
        <v>0.28710000000000002</v>
      </c>
    </row>
    <row r="7639" spans="1:6">
      <c r="A7639" t="s">
        <v>1090</v>
      </c>
      <c r="B7639" t="s">
        <v>8715</v>
      </c>
      <c r="C7639">
        <v>3.5</v>
      </c>
      <c r="D7639">
        <v>9.4000000000000004E-3</v>
      </c>
      <c r="E7639">
        <v>6.6199999999999995E-2</v>
      </c>
      <c r="F7639">
        <v>0.28710000000000002</v>
      </c>
    </row>
    <row r="7640" spans="1:6">
      <c r="A7640" t="s">
        <v>1090</v>
      </c>
      <c r="B7640" t="s">
        <v>8716</v>
      </c>
      <c r="C7640">
        <v>3.5</v>
      </c>
      <c r="D7640">
        <v>9.4000000000000004E-3</v>
      </c>
      <c r="E7640">
        <v>6.6199999999999995E-2</v>
      </c>
      <c r="F7640">
        <v>0.28710000000000002</v>
      </c>
    </row>
    <row r="7641" spans="1:6">
      <c r="A7641" t="s">
        <v>1090</v>
      </c>
      <c r="B7641" t="s">
        <v>8717</v>
      </c>
      <c r="C7641">
        <v>3.5</v>
      </c>
      <c r="D7641">
        <v>9.4000000000000004E-3</v>
      </c>
      <c r="E7641">
        <v>6.6199999999999995E-2</v>
      </c>
      <c r="F7641">
        <v>0.28710000000000002</v>
      </c>
    </row>
    <row r="7642" spans="1:6">
      <c r="A7642" t="s">
        <v>1090</v>
      </c>
      <c r="B7642" t="s">
        <v>8718</v>
      </c>
      <c r="C7642">
        <v>3.5</v>
      </c>
      <c r="D7642">
        <v>9.4000000000000004E-3</v>
      </c>
      <c r="E7642">
        <v>6.6199999999999995E-2</v>
      </c>
      <c r="F7642">
        <v>0.28710000000000002</v>
      </c>
    </row>
    <row r="7643" spans="1:6">
      <c r="A7643" t="s">
        <v>1090</v>
      </c>
      <c r="B7643" t="s">
        <v>8719</v>
      </c>
      <c r="C7643">
        <v>3.5</v>
      </c>
      <c r="D7643">
        <v>9.4000000000000004E-3</v>
      </c>
      <c r="E7643">
        <v>6.6199999999999995E-2</v>
      </c>
      <c r="F7643">
        <v>0.28710000000000002</v>
      </c>
    </row>
    <row r="7644" spans="1:6">
      <c r="A7644" t="s">
        <v>1090</v>
      </c>
      <c r="B7644" t="s">
        <v>8720</v>
      </c>
      <c r="C7644">
        <v>3.5</v>
      </c>
      <c r="D7644">
        <v>9.4000000000000004E-3</v>
      </c>
      <c r="E7644">
        <v>6.6199999999999995E-2</v>
      </c>
      <c r="F7644">
        <v>0.28710000000000002</v>
      </c>
    </row>
    <row r="7645" spans="1:6">
      <c r="A7645" t="s">
        <v>1090</v>
      </c>
      <c r="B7645" t="s">
        <v>8721</v>
      </c>
      <c r="C7645">
        <v>3.5</v>
      </c>
      <c r="D7645">
        <v>9.4000000000000004E-3</v>
      </c>
      <c r="E7645">
        <v>6.6199999999999995E-2</v>
      </c>
      <c r="F7645">
        <v>0.28710000000000002</v>
      </c>
    </row>
    <row r="7646" spans="1:6">
      <c r="A7646" t="s">
        <v>1090</v>
      </c>
      <c r="B7646" t="s">
        <v>8722</v>
      </c>
      <c r="C7646">
        <v>3.5</v>
      </c>
      <c r="D7646">
        <v>9.4000000000000004E-3</v>
      </c>
      <c r="E7646">
        <v>6.6199999999999995E-2</v>
      </c>
      <c r="F7646">
        <v>0.28710000000000002</v>
      </c>
    </row>
    <row r="7647" spans="1:6">
      <c r="A7647" t="s">
        <v>1090</v>
      </c>
      <c r="B7647" t="s">
        <v>8723</v>
      </c>
      <c r="C7647">
        <v>3.5</v>
      </c>
      <c r="D7647">
        <v>9.4000000000000004E-3</v>
      </c>
      <c r="E7647">
        <v>6.6199999999999995E-2</v>
      </c>
      <c r="F7647">
        <v>0.28710000000000002</v>
      </c>
    </row>
    <row r="7648" spans="1:6">
      <c r="A7648" t="s">
        <v>1090</v>
      </c>
      <c r="B7648" t="s">
        <v>8724</v>
      </c>
      <c r="C7648">
        <v>3.5</v>
      </c>
      <c r="D7648">
        <v>9.4000000000000004E-3</v>
      </c>
      <c r="E7648">
        <v>6.6199999999999995E-2</v>
      </c>
      <c r="F7648">
        <v>0.28710000000000002</v>
      </c>
    </row>
    <row r="7649" spans="1:6">
      <c r="A7649" t="s">
        <v>1090</v>
      </c>
      <c r="B7649" t="s">
        <v>8725</v>
      </c>
      <c r="C7649">
        <v>3.5</v>
      </c>
      <c r="D7649">
        <v>9.4000000000000004E-3</v>
      </c>
      <c r="E7649">
        <v>6.6199999999999995E-2</v>
      </c>
      <c r="F7649">
        <v>0.28710000000000002</v>
      </c>
    </row>
    <row r="7650" spans="1:6">
      <c r="A7650" t="s">
        <v>1090</v>
      </c>
      <c r="B7650" t="s">
        <v>8726</v>
      </c>
      <c r="C7650">
        <v>3.5</v>
      </c>
      <c r="D7650">
        <v>9.4000000000000004E-3</v>
      </c>
      <c r="E7650">
        <v>6.6199999999999995E-2</v>
      </c>
      <c r="F7650">
        <v>0.28710000000000002</v>
      </c>
    </row>
    <row r="7651" spans="1:6">
      <c r="A7651" t="s">
        <v>1090</v>
      </c>
      <c r="B7651" t="s">
        <v>8727</v>
      </c>
      <c r="C7651">
        <v>3.5</v>
      </c>
      <c r="D7651">
        <v>9.4000000000000004E-3</v>
      </c>
      <c r="E7651">
        <v>6.6199999999999995E-2</v>
      </c>
      <c r="F7651">
        <v>0.28710000000000002</v>
      </c>
    </row>
    <row r="7652" spans="1:6">
      <c r="A7652" t="s">
        <v>1090</v>
      </c>
      <c r="B7652" t="s">
        <v>8728</v>
      </c>
      <c r="C7652">
        <v>3.5</v>
      </c>
      <c r="D7652">
        <v>9.4000000000000004E-3</v>
      </c>
      <c r="E7652">
        <v>6.6199999999999995E-2</v>
      </c>
      <c r="F7652">
        <v>0.28710000000000002</v>
      </c>
    </row>
    <row r="7653" spans="1:6">
      <c r="A7653" t="s">
        <v>1090</v>
      </c>
      <c r="B7653" t="s">
        <v>8729</v>
      </c>
      <c r="C7653">
        <v>3.5</v>
      </c>
      <c r="D7653">
        <v>9.4000000000000004E-3</v>
      </c>
      <c r="E7653">
        <v>6.6199999999999995E-2</v>
      </c>
      <c r="F7653">
        <v>0.28710000000000002</v>
      </c>
    </row>
    <row r="7654" spans="1:6">
      <c r="A7654" t="s">
        <v>1090</v>
      </c>
      <c r="B7654" t="s">
        <v>8730</v>
      </c>
      <c r="C7654">
        <v>3.5</v>
      </c>
      <c r="D7654">
        <v>9.4000000000000004E-3</v>
      </c>
      <c r="E7654">
        <v>6.6199999999999995E-2</v>
      </c>
      <c r="F7654">
        <v>0.28710000000000002</v>
      </c>
    </row>
    <row r="7655" spans="1:6">
      <c r="A7655" t="s">
        <v>1090</v>
      </c>
      <c r="B7655" t="s">
        <v>8731</v>
      </c>
      <c r="C7655">
        <v>3.5</v>
      </c>
      <c r="D7655">
        <v>9.4000000000000004E-3</v>
      </c>
      <c r="E7655">
        <v>6.6199999999999995E-2</v>
      </c>
      <c r="F7655">
        <v>0.28710000000000002</v>
      </c>
    </row>
    <row r="7656" spans="1:6">
      <c r="A7656" t="s">
        <v>1090</v>
      </c>
      <c r="B7656" t="s">
        <v>8732</v>
      </c>
      <c r="C7656">
        <v>3.5</v>
      </c>
      <c r="D7656">
        <v>9.4000000000000004E-3</v>
      </c>
      <c r="E7656">
        <v>6.6199999999999995E-2</v>
      </c>
      <c r="F7656">
        <v>0.28710000000000002</v>
      </c>
    </row>
    <row r="7657" spans="1:6">
      <c r="A7657" t="s">
        <v>1090</v>
      </c>
      <c r="B7657" t="s">
        <v>8733</v>
      </c>
      <c r="C7657">
        <v>3.5</v>
      </c>
      <c r="D7657">
        <v>9.4000000000000004E-3</v>
      </c>
      <c r="E7657">
        <v>6.6199999999999995E-2</v>
      </c>
      <c r="F7657">
        <v>0.28710000000000002</v>
      </c>
    </row>
    <row r="7658" spans="1:6">
      <c r="A7658" t="s">
        <v>1090</v>
      </c>
      <c r="B7658" t="s">
        <v>8734</v>
      </c>
      <c r="C7658">
        <v>3.5</v>
      </c>
      <c r="D7658">
        <v>9.4000000000000004E-3</v>
      </c>
      <c r="E7658">
        <v>6.6199999999999995E-2</v>
      </c>
      <c r="F7658">
        <v>0.28710000000000002</v>
      </c>
    </row>
    <row r="7659" spans="1:6">
      <c r="A7659" t="s">
        <v>1090</v>
      </c>
      <c r="B7659" t="s">
        <v>8735</v>
      </c>
      <c r="C7659">
        <v>3.5</v>
      </c>
      <c r="D7659">
        <v>9.4000000000000004E-3</v>
      </c>
      <c r="E7659">
        <v>6.6199999999999995E-2</v>
      </c>
      <c r="F7659">
        <v>0.28710000000000002</v>
      </c>
    </row>
    <row r="7660" spans="1:6">
      <c r="A7660" t="s">
        <v>1090</v>
      </c>
      <c r="B7660" t="s">
        <v>8736</v>
      </c>
      <c r="C7660">
        <v>3.5</v>
      </c>
      <c r="D7660">
        <v>9.4000000000000004E-3</v>
      </c>
      <c r="E7660">
        <v>6.6199999999999995E-2</v>
      </c>
      <c r="F7660">
        <v>0.28710000000000002</v>
      </c>
    </row>
    <row r="7661" spans="1:6">
      <c r="A7661" t="s">
        <v>1090</v>
      </c>
      <c r="B7661" t="s">
        <v>8737</v>
      </c>
      <c r="C7661">
        <v>3.5</v>
      </c>
      <c r="D7661">
        <v>9.4000000000000004E-3</v>
      </c>
      <c r="E7661">
        <v>6.6199999999999995E-2</v>
      </c>
      <c r="F7661">
        <v>0.28710000000000002</v>
      </c>
    </row>
    <row r="7662" spans="1:6">
      <c r="A7662" t="s">
        <v>1090</v>
      </c>
      <c r="B7662" t="s">
        <v>8738</v>
      </c>
      <c r="C7662">
        <v>3.5</v>
      </c>
      <c r="D7662">
        <v>9.4000000000000004E-3</v>
      </c>
      <c r="E7662">
        <v>6.6199999999999995E-2</v>
      </c>
      <c r="F7662">
        <v>0.28710000000000002</v>
      </c>
    </row>
    <row r="7663" spans="1:6">
      <c r="A7663" t="s">
        <v>1090</v>
      </c>
      <c r="B7663" t="s">
        <v>8739</v>
      </c>
      <c r="C7663">
        <v>3.5</v>
      </c>
      <c r="D7663">
        <v>9.4000000000000004E-3</v>
      </c>
      <c r="E7663">
        <v>6.6199999999999995E-2</v>
      </c>
      <c r="F7663">
        <v>0.28710000000000002</v>
      </c>
    </row>
    <row r="7664" spans="1:6">
      <c r="A7664" t="s">
        <v>1090</v>
      </c>
      <c r="B7664" t="s">
        <v>8740</v>
      </c>
      <c r="C7664">
        <v>3.5</v>
      </c>
      <c r="D7664">
        <v>9.4000000000000004E-3</v>
      </c>
      <c r="E7664">
        <v>6.6199999999999995E-2</v>
      </c>
      <c r="F7664">
        <v>0.28710000000000002</v>
      </c>
    </row>
    <row r="7665" spans="1:6">
      <c r="A7665" t="s">
        <v>1090</v>
      </c>
      <c r="B7665" t="s">
        <v>8741</v>
      </c>
      <c r="C7665">
        <v>3.5</v>
      </c>
      <c r="D7665">
        <v>9.4000000000000004E-3</v>
      </c>
      <c r="E7665">
        <v>6.6199999999999995E-2</v>
      </c>
      <c r="F7665">
        <v>0.28710000000000002</v>
      </c>
    </row>
    <row r="7666" spans="1:6">
      <c r="A7666" t="s">
        <v>1090</v>
      </c>
      <c r="B7666" t="s">
        <v>8742</v>
      </c>
      <c r="C7666">
        <v>3.5</v>
      </c>
      <c r="D7666">
        <v>9.4000000000000004E-3</v>
      </c>
      <c r="E7666">
        <v>6.6199999999999995E-2</v>
      </c>
      <c r="F7666">
        <v>0.28710000000000002</v>
      </c>
    </row>
    <row r="7667" spans="1:6">
      <c r="A7667" t="s">
        <v>1090</v>
      </c>
      <c r="B7667" t="s">
        <v>8743</v>
      </c>
      <c r="C7667">
        <v>3.5</v>
      </c>
      <c r="D7667">
        <v>9.4000000000000004E-3</v>
      </c>
      <c r="E7667">
        <v>6.6199999999999995E-2</v>
      </c>
      <c r="F7667">
        <v>0.28710000000000002</v>
      </c>
    </row>
    <row r="7668" spans="1:6">
      <c r="A7668" t="s">
        <v>1090</v>
      </c>
      <c r="B7668" t="s">
        <v>8744</v>
      </c>
      <c r="C7668">
        <v>3.5</v>
      </c>
      <c r="D7668">
        <v>9.4000000000000004E-3</v>
      </c>
      <c r="E7668">
        <v>6.6199999999999995E-2</v>
      </c>
      <c r="F7668">
        <v>0.28710000000000002</v>
      </c>
    </row>
    <row r="7669" spans="1:6">
      <c r="A7669" t="s">
        <v>1090</v>
      </c>
      <c r="B7669" t="s">
        <v>8745</v>
      </c>
      <c r="C7669">
        <v>3.5</v>
      </c>
      <c r="D7669">
        <v>9.4000000000000004E-3</v>
      </c>
      <c r="E7669">
        <v>6.6199999999999995E-2</v>
      </c>
      <c r="F7669">
        <v>0.28710000000000002</v>
      </c>
    </row>
    <row r="7670" spans="1:6">
      <c r="A7670" t="s">
        <v>1090</v>
      </c>
      <c r="B7670" t="s">
        <v>8746</v>
      </c>
      <c r="C7670">
        <v>3.5</v>
      </c>
      <c r="D7670">
        <v>9.4000000000000004E-3</v>
      </c>
      <c r="E7670">
        <v>6.6199999999999995E-2</v>
      </c>
      <c r="F7670">
        <v>0.28710000000000002</v>
      </c>
    </row>
    <row r="7671" spans="1:6">
      <c r="A7671" t="s">
        <v>1090</v>
      </c>
      <c r="B7671" t="s">
        <v>8747</v>
      </c>
      <c r="C7671">
        <v>3.5</v>
      </c>
      <c r="D7671">
        <v>9.4000000000000004E-3</v>
      </c>
      <c r="E7671">
        <v>6.6199999999999995E-2</v>
      </c>
      <c r="F7671">
        <v>0.28710000000000002</v>
      </c>
    </row>
    <row r="7672" spans="1:6">
      <c r="A7672" t="s">
        <v>1090</v>
      </c>
      <c r="B7672" t="s">
        <v>8748</v>
      </c>
      <c r="C7672">
        <v>3.5</v>
      </c>
      <c r="D7672">
        <v>9.4000000000000004E-3</v>
      </c>
      <c r="E7672">
        <v>6.6199999999999995E-2</v>
      </c>
      <c r="F7672">
        <v>0.28710000000000002</v>
      </c>
    </row>
    <row r="7673" spans="1:6">
      <c r="A7673" t="s">
        <v>1090</v>
      </c>
      <c r="B7673" t="s">
        <v>8749</v>
      </c>
      <c r="C7673">
        <v>3.5</v>
      </c>
      <c r="D7673">
        <v>9.4000000000000004E-3</v>
      </c>
      <c r="E7673">
        <v>6.6199999999999995E-2</v>
      </c>
      <c r="F7673">
        <v>0.28710000000000002</v>
      </c>
    </row>
    <row r="7674" spans="1:6">
      <c r="A7674" t="s">
        <v>1090</v>
      </c>
      <c r="B7674" t="s">
        <v>8750</v>
      </c>
      <c r="C7674">
        <v>3.5</v>
      </c>
      <c r="D7674">
        <v>9.4000000000000004E-3</v>
      </c>
      <c r="E7674">
        <v>6.6199999999999995E-2</v>
      </c>
      <c r="F7674">
        <v>0.28710000000000002</v>
      </c>
    </row>
    <row r="7675" spans="1:6">
      <c r="A7675" t="s">
        <v>1090</v>
      </c>
      <c r="B7675" t="s">
        <v>8751</v>
      </c>
      <c r="C7675">
        <v>3.5</v>
      </c>
      <c r="D7675">
        <v>9.4000000000000004E-3</v>
      </c>
      <c r="E7675">
        <v>6.6199999999999995E-2</v>
      </c>
      <c r="F7675">
        <v>0.28710000000000002</v>
      </c>
    </row>
    <row r="7676" spans="1:6">
      <c r="A7676" t="s">
        <v>1090</v>
      </c>
      <c r="B7676" t="s">
        <v>8752</v>
      </c>
      <c r="C7676">
        <v>3.5</v>
      </c>
      <c r="D7676">
        <v>9.4000000000000004E-3</v>
      </c>
      <c r="E7676">
        <v>6.6199999999999995E-2</v>
      </c>
      <c r="F7676">
        <v>0.28710000000000002</v>
      </c>
    </row>
    <row r="7677" spans="1:6">
      <c r="A7677" t="s">
        <v>1090</v>
      </c>
      <c r="B7677" t="s">
        <v>8753</v>
      </c>
      <c r="C7677">
        <v>3.5</v>
      </c>
      <c r="D7677">
        <v>9.4000000000000004E-3</v>
      </c>
      <c r="E7677">
        <v>6.6199999999999995E-2</v>
      </c>
      <c r="F7677">
        <v>0.28710000000000002</v>
      </c>
    </row>
    <row r="7678" spans="1:6">
      <c r="A7678" t="s">
        <v>1090</v>
      </c>
      <c r="B7678" t="s">
        <v>8754</v>
      </c>
      <c r="C7678">
        <v>3.5</v>
      </c>
      <c r="D7678">
        <v>9.4000000000000004E-3</v>
      </c>
      <c r="E7678">
        <v>6.6199999999999995E-2</v>
      </c>
      <c r="F7678">
        <v>0.28710000000000002</v>
      </c>
    </row>
    <row r="7679" spans="1:6">
      <c r="A7679" t="s">
        <v>1090</v>
      </c>
      <c r="B7679" t="s">
        <v>8755</v>
      </c>
      <c r="C7679">
        <v>3.5</v>
      </c>
      <c r="D7679">
        <v>9.4000000000000004E-3</v>
      </c>
      <c r="E7679">
        <v>6.6199999999999995E-2</v>
      </c>
      <c r="F7679">
        <v>0.28710000000000002</v>
      </c>
    </row>
    <row r="7680" spans="1:6">
      <c r="A7680" t="s">
        <v>1090</v>
      </c>
      <c r="B7680" t="s">
        <v>8756</v>
      </c>
      <c r="C7680">
        <v>3.5</v>
      </c>
      <c r="D7680">
        <v>9.4000000000000004E-3</v>
      </c>
      <c r="E7680">
        <v>6.6199999999999995E-2</v>
      </c>
      <c r="F7680">
        <v>0.28710000000000002</v>
      </c>
    </row>
    <row r="7681" spans="1:6">
      <c r="A7681" t="s">
        <v>1090</v>
      </c>
      <c r="B7681" t="s">
        <v>8757</v>
      </c>
      <c r="C7681">
        <v>3.5</v>
      </c>
      <c r="D7681">
        <v>9.4000000000000004E-3</v>
      </c>
      <c r="E7681">
        <v>6.6199999999999995E-2</v>
      </c>
      <c r="F7681">
        <v>0.28710000000000002</v>
      </c>
    </row>
    <row r="7682" spans="1:6">
      <c r="A7682" t="s">
        <v>1090</v>
      </c>
      <c r="B7682" t="s">
        <v>8758</v>
      </c>
      <c r="C7682">
        <v>3.5</v>
      </c>
      <c r="D7682">
        <v>9.4000000000000004E-3</v>
      </c>
      <c r="E7682">
        <v>6.6199999999999995E-2</v>
      </c>
      <c r="F7682">
        <v>0.28710000000000002</v>
      </c>
    </row>
    <row r="7683" spans="1:6">
      <c r="A7683" t="s">
        <v>1090</v>
      </c>
      <c r="B7683" t="s">
        <v>8759</v>
      </c>
      <c r="C7683">
        <v>3.5</v>
      </c>
      <c r="D7683">
        <v>9.4000000000000004E-3</v>
      </c>
      <c r="E7683">
        <v>6.6199999999999995E-2</v>
      </c>
      <c r="F7683">
        <v>0.28710000000000002</v>
      </c>
    </row>
    <row r="7684" spans="1:6">
      <c r="A7684" t="s">
        <v>1090</v>
      </c>
      <c r="B7684" t="s">
        <v>8760</v>
      </c>
      <c r="C7684">
        <v>3.5</v>
      </c>
      <c r="D7684">
        <v>9.4000000000000004E-3</v>
      </c>
      <c r="E7684">
        <v>6.6199999999999995E-2</v>
      </c>
      <c r="F7684">
        <v>0.28710000000000002</v>
      </c>
    </row>
    <row r="7685" spans="1:6">
      <c r="A7685" t="s">
        <v>1090</v>
      </c>
      <c r="B7685" t="s">
        <v>8761</v>
      </c>
      <c r="C7685">
        <v>3.5</v>
      </c>
      <c r="D7685">
        <v>9.4000000000000004E-3</v>
      </c>
      <c r="E7685">
        <v>6.6199999999999995E-2</v>
      </c>
      <c r="F7685">
        <v>0.28710000000000002</v>
      </c>
    </row>
    <row r="7686" spans="1:6">
      <c r="A7686" t="s">
        <v>1090</v>
      </c>
      <c r="B7686" t="s">
        <v>8762</v>
      </c>
      <c r="C7686">
        <v>3.5</v>
      </c>
      <c r="D7686">
        <v>9.4000000000000004E-3</v>
      </c>
      <c r="E7686">
        <v>6.6199999999999995E-2</v>
      </c>
      <c r="F7686">
        <v>0.28710000000000002</v>
      </c>
    </row>
    <row r="7687" spans="1:6">
      <c r="A7687" t="s">
        <v>1090</v>
      </c>
      <c r="B7687" t="s">
        <v>8763</v>
      </c>
      <c r="C7687">
        <v>3.5</v>
      </c>
      <c r="D7687">
        <v>9.4000000000000004E-3</v>
      </c>
      <c r="E7687">
        <v>6.6199999999999995E-2</v>
      </c>
      <c r="F7687">
        <v>0.28710000000000002</v>
      </c>
    </row>
    <row r="7688" spans="1:6">
      <c r="A7688" t="s">
        <v>1090</v>
      </c>
      <c r="B7688" t="s">
        <v>8764</v>
      </c>
      <c r="C7688">
        <v>3.5</v>
      </c>
      <c r="D7688">
        <v>9.4000000000000004E-3</v>
      </c>
      <c r="E7688">
        <v>6.6199999999999995E-2</v>
      </c>
      <c r="F7688">
        <v>0.28710000000000002</v>
      </c>
    </row>
    <row r="7689" spans="1:6">
      <c r="A7689" t="s">
        <v>1090</v>
      </c>
      <c r="B7689" t="s">
        <v>8765</v>
      </c>
      <c r="C7689">
        <v>3.5</v>
      </c>
      <c r="D7689">
        <v>9.4000000000000004E-3</v>
      </c>
      <c r="E7689">
        <v>6.6199999999999995E-2</v>
      </c>
      <c r="F7689">
        <v>0.28710000000000002</v>
      </c>
    </row>
    <row r="7690" spans="1:6">
      <c r="A7690" t="s">
        <v>1090</v>
      </c>
      <c r="B7690" t="s">
        <v>8766</v>
      </c>
      <c r="C7690">
        <v>3.5</v>
      </c>
      <c r="D7690">
        <v>9.4000000000000004E-3</v>
      </c>
      <c r="E7690">
        <v>6.6199999999999995E-2</v>
      </c>
      <c r="F7690">
        <v>0.28710000000000002</v>
      </c>
    </row>
    <row r="7691" spans="1:6">
      <c r="A7691" t="s">
        <v>1090</v>
      </c>
      <c r="B7691" t="s">
        <v>8767</v>
      </c>
      <c r="C7691">
        <v>3.5</v>
      </c>
      <c r="D7691">
        <v>9.4000000000000004E-3</v>
      </c>
      <c r="E7691">
        <v>6.6199999999999995E-2</v>
      </c>
      <c r="F7691">
        <v>0.28710000000000002</v>
      </c>
    </row>
    <row r="7692" spans="1:6">
      <c r="A7692" t="s">
        <v>1090</v>
      </c>
      <c r="B7692" t="s">
        <v>8768</v>
      </c>
      <c r="C7692">
        <v>3.5</v>
      </c>
      <c r="D7692">
        <v>9.4000000000000004E-3</v>
      </c>
      <c r="E7692">
        <v>6.6199999999999995E-2</v>
      </c>
      <c r="F7692">
        <v>0.28710000000000002</v>
      </c>
    </row>
    <row r="7693" spans="1:6">
      <c r="A7693" t="s">
        <v>1090</v>
      </c>
      <c r="B7693" t="s">
        <v>8769</v>
      </c>
      <c r="C7693">
        <v>3.5</v>
      </c>
      <c r="D7693">
        <v>9.4000000000000004E-3</v>
      </c>
      <c r="E7693">
        <v>6.6199999999999995E-2</v>
      </c>
      <c r="F7693">
        <v>0.28710000000000002</v>
      </c>
    </row>
    <row r="7694" spans="1:6">
      <c r="A7694" t="s">
        <v>1090</v>
      </c>
      <c r="B7694" t="s">
        <v>8770</v>
      </c>
      <c r="C7694">
        <v>3.5</v>
      </c>
      <c r="D7694">
        <v>9.4000000000000004E-3</v>
      </c>
      <c r="E7694">
        <v>6.6199999999999995E-2</v>
      </c>
      <c r="F7694">
        <v>0.28710000000000002</v>
      </c>
    </row>
    <row r="7695" spans="1:6">
      <c r="A7695" t="s">
        <v>1090</v>
      </c>
      <c r="B7695" t="s">
        <v>8771</v>
      </c>
      <c r="C7695">
        <v>3.5</v>
      </c>
      <c r="D7695">
        <v>9.4000000000000004E-3</v>
      </c>
      <c r="E7695">
        <v>6.6199999999999995E-2</v>
      </c>
      <c r="F7695">
        <v>0.28710000000000002</v>
      </c>
    </row>
    <row r="7696" spans="1:6">
      <c r="A7696" t="s">
        <v>1090</v>
      </c>
      <c r="B7696" t="s">
        <v>8772</v>
      </c>
      <c r="C7696">
        <v>3.5</v>
      </c>
      <c r="D7696">
        <v>9.4000000000000004E-3</v>
      </c>
      <c r="E7696">
        <v>6.6199999999999995E-2</v>
      </c>
      <c r="F7696">
        <v>0.28710000000000002</v>
      </c>
    </row>
    <row r="7697" spans="1:6">
      <c r="A7697" t="s">
        <v>1090</v>
      </c>
      <c r="B7697" t="s">
        <v>8773</v>
      </c>
      <c r="C7697">
        <v>3.5</v>
      </c>
      <c r="D7697">
        <v>9.4000000000000004E-3</v>
      </c>
      <c r="E7697">
        <v>6.6199999999999995E-2</v>
      </c>
      <c r="F7697">
        <v>0.28710000000000002</v>
      </c>
    </row>
    <row r="7698" spans="1:6">
      <c r="A7698" t="s">
        <v>1090</v>
      </c>
      <c r="B7698" t="s">
        <v>8774</v>
      </c>
      <c r="C7698">
        <v>3.5</v>
      </c>
      <c r="D7698">
        <v>9.4000000000000004E-3</v>
      </c>
      <c r="E7698">
        <v>6.6199999999999995E-2</v>
      </c>
      <c r="F7698">
        <v>0.28710000000000002</v>
      </c>
    </row>
    <row r="7699" spans="1:6">
      <c r="A7699" t="s">
        <v>1090</v>
      </c>
      <c r="B7699" t="s">
        <v>8775</v>
      </c>
      <c r="C7699">
        <v>3.5</v>
      </c>
      <c r="D7699">
        <v>9.4000000000000004E-3</v>
      </c>
      <c r="E7699">
        <v>6.6199999999999995E-2</v>
      </c>
      <c r="F7699">
        <v>0.28710000000000002</v>
      </c>
    </row>
    <row r="7700" spans="1:6">
      <c r="A7700" t="s">
        <v>1090</v>
      </c>
      <c r="B7700" t="s">
        <v>8776</v>
      </c>
      <c r="C7700">
        <v>3.5</v>
      </c>
      <c r="D7700">
        <v>9.4000000000000004E-3</v>
      </c>
      <c r="E7700">
        <v>6.6199999999999995E-2</v>
      </c>
      <c r="F7700">
        <v>0.28710000000000002</v>
      </c>
    </row>
    <row r="7701" spans="1:6">
      <c r="A7701" t="s">
        <v>1090</v>
      </c>
      <c r="B7701" t="s">
        <v>8777</v>
      </c>
      <c r="C7701">
        <v>3.5</v>
      </c>
      <c r="D7701">
        <v>9.4000000000000004E-3</v>
      </c>
      <c r="E7701">
        <v>6.6199999999999995E-2</v>
      </c>
      <c r="F7701">
        <v>0.28710000000000002</v>
      </c>
    </row>
    <row r="7702" spans="1:6">
      <c r="A7702" t="s">
        <v>1090</v>
      </c>
      <c r="B7702" t="s">
        <v>8778</v>
      </c>
      <c r="C7702">
        <v>3.5</v>
      </c>
      <c r="D7702">
        <v>9.4000000000000004E-3</v>
      </c>
      <c r="E7702">
        <v>6.6199999999999995E-2</v>
      </c>
      <c r="F7702">
        <v>0.28710000000000002</v>
      </c>
    </row>
    <row r="7703" spans="1:6">
      <c r="A7703" t="s">
        <v>1090</v>
      </c>
      <c r="B7703" t="s">
        <v>8779</v>
      </c>
      <c r="C7703">
        <v>3.5</v>
      </c>
      <c r="D7703">
        <v>9.4000000000000004E-3</v>
      </c>
      <c r="E7703">
        <v>6.6199999999999995E-2</v>
      </c>
      <c r="F7703">
        <v>0.28710000000000002</v>
      </c>
    </row>
    <row r="7704" spans="1:6">
      <c r="A7704" t="s">
        <v>1090</v>
      </c>
      <c r="B7704" t="s">
        <v>8780</v>
      </c>
      <c r="C7704">
        <v>3.5</v>
      </c>
      <c r="D7704">
        <v>9.4000000000000004E-3</v>
      </c>
      <c r="E7704">
        <v>6.6199999999999995E-2</v>
      </c>
      <c r="F7704">
        <v>0.28710000000000002</v>
      </c>
    </row>
    <row r="7705" spans="1:6">
      <c r="A7705" t="s">
        <v>1090</v>
      </c>
      <c r="B7705" t="s">
        <v>8781</v>
      </c>
      <c r="C7705">
        <v>3.5</v>
      </c>
      <c r="D7705">
        <v>9.4000000000000004E-3</v>
      </c>
      <c r="E7705">
        <v>6.6199999999999995E-2</v>
      </c>
      <c r="F7705">
        <v>0.28710000000000002</v>
      </c>
    </row>
    <row r="7706" spans="1:6">
      <c r="A7706" t="s">
        <v>1090</v>
      </c>
      <c r="B7706" t="s">
        <v>8782</v>
      </c>
      <c r="C7706">
        <v>3.5</v>
      </c>
      <c r="D7706">
        <v>9.4000000000000004E-3</v>
      </c>
      <c r="E7706">
        <v>6.6199999999999995E-2</v>
      </c>
      <c r="F7706">
        <v>0.28710000000000002</v>
      </c>
    </row>
    <row r="7707" spans="1:6">
      <c r="A7707" t="s">
        <v>1090</v>
      </c>
      <c r="B7707" t="s">
        <v>8783</v>
      </c>
      <c r="C7707">
        <v>3.5</v>
      </c>
      <c r="D7707">
        <v>9.4000000000000004E-3</v>
      </c>
      <c r="E7707">
        <v>6.6199999999999995E-2</v>
      </c>
      <c r="F7707">
        <v>0.28710000000000002</v>
      </c>
    </row>
    <row r="7708" spans="1:6">
      <c r="A7708" t="s">
        <v>1090</v>
      </c>
      <c r="B7708" t="s">
        <v>8784</v>
      </c>
      <c r="C7708">
        <v>3.5</v>
      </c>
      <c r="D7708">
        <v>9.4000000000000004E-3</v>
      </c>
      <c r="E7708">
        <v>6.6199999999999995E-2</v>
      </c>
      <c r="F7708">
        <v>0.28710000000000002</v>
      </c>
    </row>
    <row r="7709" spans="1:6">
      <c r="A7709" t="s">
        <v>1090</v>
      </c>
      <c r="B7709" t="s">
        <v>8785</v>
      </c>
      <c r="C7709">
        <v>3.5</v>
      </c>
      <c r="D7709">
        <v>9.4000000000000004E-3</v>
      </c>
      <c r="E7709">
        <v>6.6199999999999995E-2</v>
      </c>
      <c r="F7709">
        <v>0.28710000000000002</v>
      </c>
    </row>
    <row r="7710" spans="1:6">
      <c r="A7710" t="s">
        <v>1090</v>
      </c>
      <c r="B7710" t="s">
        <v>8786</v>
      </c>
      <c r="C7710">
        <v>3.5</v>
      </c>
      <c r="D7710">
        <v>9.4000000000000004E-3</v>
      </c>
      <c r="E7710">
        <v>6.6199999999999995E-2</v>
      </c>
      <c r="F7710">
        <v>0.28710000000000002</v>
      </c>
    </row>
    <row r="7711" spans="1:6">
      <c r="A7711" t="s">
        <v>1090</v>
      </c>
      <c r="B7711" t="s">
        <v>8787</v>
      </c>
      <c r="C7711">
        <v>3.5</v>
      </c>
      <c r="D7711">
        <v>9.4000000000000004E-3</v>
      </c>
      <c r="E7711">
        <v>6.6199999999999995E-2</v>
      </c>
      <c r="F7711">
        <v>0.28710000000000002</v>
      </c>
    </row>
    <row r="7712" spans="1:6">
      <c r="A7712" t="s">
        <v>1090</v>
      </c>
      <c r="B7712" t="s">
        <v>8788</v>
      </c>
      <c r="C7712">
        <v>3.5</v>
      </c>
      <c r="D7712">
        <v>9.4000000000000004E-3</v>
      </c>
      <c r="E7712">
        <v>6.6199999999999995E-2</v>
      </c>
      <c r="F7712">
        <v>0.28710000000000002</v>
      </c>
    </row>
    <row r="7713" spans="1:6">
      <c r="A7713" t="s">
        <v>1090</v>
      </c>
      <c r="B7713" t="s">
        <v>8789</v>
      </c>
      <c r="C7713">
        <v>3.5</v>
      </c>
      <c r="D7713">
        <v>9.4000000000000004E-3</v>
      </c>
      <c r="E7713">
        <v>6.6199999999999995E-2</v>
      </c>
      <c r="F7713">
        <v>0.28710000000000002</v>
      </c>
    </row>
    <row r="7714" spans="1:6">
      <c r="A7714" t="s">
        <v>1090</v>
      </c>
      <c r="B7714" t="s">
        <v>8790</v>
      </c>
      <c r="C7714">
        <v>3.5</v>
      </c>
      <c r="D7714">
        <v>9.4000000000000004E-3</v>
      </c>
      <c r="E7714">
        <v>6.6199999999999995E-2</v>
      </c>
      <c r="F7714">
        <v>0.28710000000000002</v>
      </c>
    </row>
    <row r="7715" spans="1:6">
      <c r="A7715" t="s">
        <v>1090</v>
      </c>
      <c r="B7715" t="s">
        <v>8791</v>
      </c>
      <c r="C7715">
        <v>3.5</v>
      </c>
      <c r="D7715">
        <v>9.4000000000000004E-3</v>
      </c>
      <c r="E7715">
        <v>6.6199999999999995E-2</v>
      </c>
      <c r="F7715">
        <v>0.28710000000000002</v>
      </c>
    </row>
    <row r="7716" spans="1:6">
      <c r="A7716" t="s">
        <v>1090</v>
      </c>
      <c r="B7716" t="s">
        <v>8792</v>
      </c>
      <c r="C7716">
        <v>3.5</v>
      </c>
      <c r="D7716">
        <v>9.4000000000000004E-3</v>
      </c>
      <c r="E7716">
        <v>6.6199999999999995E-2</v>
      </c>
      <c r="F7716">
        <v>0.28710000000000002</v>
      </c>
    </row>
    <row r="7717" spans="1:6">
      <c r="A7717" t="s">
        <v>1090</v>
      </c>
      <c r="B7717" t="s">
        <v>8793</v>
      </c>
      <c r="C7717">
        <v>3.5</v>
      </c>
      <c r="D7717">
        <v>9.4000000000000004E-3</v>
      </c>
      <c r="E7717">
        <v>6.6199999999999995E-2</v>
      </c>
      <c r="F7717">
        <v>0.28710000000000002</v>
      </c>
    </row>
    <row r="7718" spans="1:6">
      <c r="A7718" t="s">
        <v>1090</v>
      </c>
      <c r="B7718" t="s">
        <v>8794</v>
      </c>
      <c r="C7718">
        <v>3.5</v>
      </c>
      <c r="D7718">
        <v>9.4000000000000004E-3</v>
      </c>
      <c r="E7718">
        <v>6.6199999999999995E-2</v>
      </c>
      <c r="F7718">
        <v>0.28710000000000002</v>
      </c>
    </row>
    <row r="7719" spans="1:6">
      <c r="A7719" t="s">
        <v>1090</v>
      </c>
      <c r="B7719" t="s">
        <v>8795</v>
      </c>
      <c r="C7719">
        <v>3.5</v>
      </c>
      <c r="D7719">
        <v>9.4000000000000004E-3</v>
      </c>
      <c r="E7719">
        <v>6.6199999999999995E-2</v>
      </c>
      <c r="F7719">
        <v>0.28710000000000002</v>
      </c>
    </row>
    <row r="7720" spans="1:6">
      <c r="A7720" t="s">
        <v>1090</v>
      </c>
      <c r="B7720" t="s">
        <v>8796</v>
      </c>
      <c r="C7720">
        <v>3.5</v>
      </c>
      <c r="D7720">
        <v>9.4000000000000004E-3</v>
      </c>
      <c r="E7720">
        <v>6.6199999999999995E-2</v>
      </c>
      <c r="F7720">
        <v>0.28710000000000002</v>
      </c>
    </row>
    <row r="7721" spans="1:6">
      <c r="A7721" t="s">
        <v>1090</v>
      </c>
      <c r="B7721" t="s">
        <v>8797</v>
      </c>
      <c r="C7721">
        <v>3.5</v>
      </c>
      <c r="D7721">
        <v>9.4000000000000004E-3</v>
      </c>
      <c r="E7721">
        <v>6.6199999999999995E-2</v>
      </c>
      <c r="F7721">
        <v>0.28710000000000002</v>
      </c>
    </row>
    <row r="7722" spans="1:6">
      <c r="A7722" t="s">
        <v>1090</v>
      </c>
      <c r="B7722" t="s">
        <v>8798</v>
      </c>
      <c r="C7722">
        <v>3.5</v>
      </c>
      <c r="D7722">
        <v>9.4000000000000004E-3</v>
      </c>
      <c r="E7722">
        <v>6.6199999999999995E-2</v>
      </c>
      <c r="F7722">
        <v>0.28710000000000002</v>
      </c>
    </row>
    <row r="7723" spans="1:6">
      <c r="A7723" t="s">
        <v>1090</v>
      </c>
      <c r="B7723" t="s">
        <v>8799</v>
      </c>
      <c r="C7723">
        <v>3.5</v>
      </c>
      <c r="D7723">
        <v>9.4000000000000004E-3</v>
      </c>
      <c r="E7723">
        <v>6.6199999999999995E-2</v>
      </c>
      <c r="F7723">
        <v>0.28710000000000002</v>
      </c>
    </row>
    <row r="7724" spans="1:6">
      <c r="A7724" t="s">
        <v>1090</v>
      </c>
      <c r="B7724" t="s">
        <v>8800</v>
      </c>
      <c r="C7724">
        <v>3.5</v>
      </c>
      <c r="D7724">
        <v>9.4000000000000004E-3</v>
      </c>
      <c r="E7724">
        <v>6.6199999999999995E-2</v>
      </c>
      <c r="F7724">
        <v>0.28710000000000002</v>
      </c>
    </row>
    <row r="7725" spans="1:6">
      <c r="A7725" t="s">
        <v>1090</v>
      </c>
      <c r="B7725" t="s">
        <v>8801</v>
      </c>
      <c r="C7725">
        <v>3.5</v>
      </c>
      <c r="D7725">
        <v>9.4000000000000004E-3</v>
      </c>
      <c r="E7725">
        <v>6.6199999999999995E-2</v>
      </c>
      <c r="F7725">
        <v>0.28710000000000002</v>
      </c>
    </row>
    <row r="7726" spans="1:6">
      <c r="A7726" t="s">
        <v>1090</v>
      </c>
      <c r="B7726" t="s">
        <v>8802</v>
      </c>
      <c r="C7726">
        <v>3.5</v>
      </c>
      <c r="D7726">
        <v>9.4000000000000004E-3</v>
      </c>
      <c r="E7726">
        <v>6.6199999999999995E-2</v>
      </c>
      <c r="F7726">
        <v>0.28710000000000002</v>
      </c>
    </row>
    <row r="7727" spans="1:6">
      <c r="A7727" t="s">
        <v>1090</v>
      </c>
      <c r="B7727" t="s">
        <v>8803</v>
      </c>
      <c r="C7727">
        <v>3.5</v>
      </c>
      <c r="D7727">
        <v>9.4000000000000004E-3</v>
      </c>
      <c r="E7727">
        <v>6.6199999999999995E-2</v>
      </c>
      <c r="F7727">
        <v>0.28710000000000002</v>
      </c>
    </row>
    <row r="7728" spans="1:6">
      <c r="A7728" t="s">
        <v>1090</v>
      </c>
      <c r="B7728" t="s">
        <v>8804</v>
      </c>
      <c r="C7728">
        <v>3.5</v>
      </c>
      <c r="D7728">
        <v>9.4000000000000004E-3</v>
      </c>
      <c r="E7728">
        <v>6.6199999999999995E-2</v>
      </c>
      <c r="F7728">
        <v>0.28710000000000002</v>
      </c>
    </row>
    <row r="7729" spans="1:6">
      <c r="A7729" t="s">
        <v>1090</v>
      </c>
      <c r="B7729" t="s">
        <v>8805</v>
      </c>
      <c r="C7729">
        <v>3.5</v>
      </c>
      <c r="D7729">
        <v>9.4000000000000004E-3</v>
      </c>
      <c r="E7729">
        <v>6.6199999999999995E-2</v>
      </c>
      <c r="F7729">
        <v>0.28710000000000002</v>
      </c>
    </row>
    <row r="7730" spans="1:6">
      <c r="A7730" t="s">
        <v>1090</v>
      </c>
      <c r="B7730" t="s">
        <v>8806</v>
      </c>
      <c r="C7730">
        <v>3.5</v>
      </c>
      <c r="D7730">
        <v>9.4000000000000004E-3</v>
      </c>
      <c r="E7730">
        <v>6.6199999999999995E-2</v>
      </c>
      <c r="F7730">
        <v>0.28710000000000002</v>
      </c>
    </row>
    <row r="7731" spans="1:6">
      <c r="A7731" t="s">
        <v>1090</v>
      </c>
      <c r="B7731" t="s">
        <v>8807</v>
      </c>
      <c r="C7731">
        <v>3.5</v>
      </c>
      <c r="D7731">
        <v>9.4000000000000004E-3</v>
      </c>
      <c r="E7731">
        <v>6.6199999999999995E-2</v>
      </c>
      <c r="F7731">
        <v>0.28710000000000002</v>
      </c>
    </row>
    <row r="7732" spans="1:6">
      <c r="A7732" t="s">
        <v>1090</v>
      </c>
      <c r="B7732" t="s">
        <v>8808</v>
      </c>
      <c r="C7732">
        <v>3.5</v>
      </c>
      <c r="D7732">
        <v>9.4000000000000004E-3</v>
      </c>
      <c r="E7732">
        <v>6.6199999999999995E-2</v>
      </c>
      <c r="F7732">
        <v>0.28710000000000002</v>
      </c>
    </row>
    <row r="7733" spans="1:6">
      <c r="A7733" t="s">
        <v>1090</v>
      </c>
      <c r="B7733" t="s">
        <v>8809</v>
      </c>
      <c r="C7733">
        <v>3.5</v>
      </c>
      <c r="D7733">
        <v>9.4000000000000004E-3</v>
      </c>
      <c r="E7733">
        <v>6.6199999999999995E-2</v>
      </c>
      <c r="F7733">
        <v>0.28710000000000002</v>
      </c>
    </row>
    <row r="7734" spans="1:6">
      <c r="A7734" t="s">
        <v>1090</v>
      </c>
      <c r="B7734" t="s">
        <v>8810</v>
      </c>
      <c r="C7734">
        <v>3.5</v>
      </c>
      <c r="D7734">
        <v>9.4000000000000004E-3</v>
      </c>
      <c r="E7734">
        <v>6.6199999999999995E-2</v>
      </c>
      <c r="F7734">
        <v>0.28710000000000002</v>
      </c>
    </row>
    <row r="7735" spans="1:6">
      <c r="A7735" t="s">
        <v>1090</v>
      </c>
      <c r="B7735" t="s">
        <v>8811</v>
      </c>
      <c r="C7735">
        <v>3.5</v>
      </c>
      <c r="D7735">
        <v>9.4000000000000004E-3</v>
      </c>
      <c r="E7735">
        <v>6.6199999999999995E-2</v>
      </c>
      <c r="F7735">
        <v>0.28710000000000002</v>
      </c>
    </row>
    <row r="7736" spans="1:6">
      <c r="A7736" t="s">
        <v>1090</v>
      </c>
      <c r="B7736" t="s">
        <v>8812</v>
      </c>
      <c r="C7736">
        <v>3.5</v>
      </c>
      <c r="D7736">
        <v>9.4000000000000004E-3</v>
      </c>
      <c r="E7736">
        <v>6.6199999999999995E-2</v>
      </c>
      <c r="F7736">
        <v>0.28710000000000002</v>
      </c>
    </row>
    <row r="7737" spans="1:6">
      <c r="A7737" t="s">
        <v>1090</v>
      </c>
      <c r="B7737" t="s">
        <v>8813</v>
      </c>
      <c r="C7737">
        <v>3.5</v>
      </c>
      <c r="D7737">
        <v>9.4000000000000004E-3</v>
      </c>
      <c r="E7737">
        <v>6.6199999999999995E-2</v>
      </c>
      <c r="F7737">
        <v>0.28710000000000002</v>
      </c>
    </row>
    <row r="7738" spans="1:6">
      <c r="A7738" t="s">
        <v>1090</v>
      </c>
      <c r="B7738" t="s">
        <v>8814</v>
      </c>
      <c r="C7738">
        <v>3.5</v>
      </c>
      <c r="D7738">
        <v>9.4000000000000004E-3</v>
      </c>
      <c r="E7738">
        <v>6.6199999999999995E-2</v>
      </c>
      <c r="F7738">
        <v>0.28710000000000002</v>
      </c>
    </row>
    <row r="7739" spans="1:6">
      <c r="A7739" t="s">
        <v>1090</v>
      </c>
      <c r="B7739" t="s">
        <v>8815</v>
      </c>
      <c r="C7739">
        <v>3.5</v>
      </c>
      <c r="D7739">
        <v>9.4000000000000004E-3</v>
      </c>
      <c r="E7739">
        <v>6.6199999999999995E-2</v>
      </c>
      <c r="F7739">
        <v>0.28710000000000002</v>
      </c>
    </row>
    <row r="7740" spans="1:6">
      <c r="A7740" t="s">
        <v>1090</v>
      </c>
      <c r="B7740" t="s">
        <v>8816</v>
      </c>
      <c r="C7740">
        <v>3.5</v>
      </c>
      <c r="D7740">
        <v>9.4000000000000004E-3</v>
      </c>
      <c r="E7740">
        <v>6.6199999999999995E-2</v>
      </c>
      <c r="F7740">
        <v>0.28710000000000002</v>
      </c>
    </row>
    <row r="7741" spans="1:6">
      <c r="A7741" t="s">
        <v>1090</v>
      </c>
      <c r="B7741" t="s">
        <v>8817</v>
      </c>
      <c r="C7741">
        <v>3.5</v>
      </c>
      <c r="D7741">
        <v>9.4000000000000004E-3</v>
      </c>
      <c r="E7741">
        <v>6.6199999999999995E-2</v>
      </c>
      <c r="F7741">
        <v>0.28710000000000002</v>
      </c>
    </row>
    <row r="7742" spans="1:6">
      <c r="A7742" t="s">
        <v>1090</v>
      </c>
      <c r="B7742" t="s">
        <v>8818</v>
      </c>
      <c r="C7742">
        <v>3.5</v>
      </c>
      <c r="D7742">
        <v>9.4000000000000004E-3</v>
      </c>
      <c r="E7742">
        <v>6.6199999999999995E-2</v>
      </c>
      <c r="F7742">
        <v>0.28710000000000002</v>
      </c>
    </row>
    <row r="7743" spans="1:6">
      <c r="A7743" t="s">
        <v>1090</v>
      </c>
      <c r="B7743" t="s">
        <v>8819</v>
      </c>
      <c r="C7743">
        <v>3.5</v>
      </c>
      <c r="D7743">
        <v>9.4000000000000004E-3</v>
      </c>
      <c r="E7743">
        <v>6.6199999999999995E-2</v>
      </c>
      <c r="F7743">
        <v>0.28710000000000002</v>
      </c>
    </row>
    <row r="7744" spans="1:6">
      <c r="A7744" t="s">
        <v>1090</v>
      </c>
      <c r="B7744" t="s">
        <v>8820</v>
      </c>
      <c r="C7744">
        <v>3.5</v>
      </c>
      <c r="D7744">
        <v>9.4000000000000004E-3</v>
      </c>
      <c r="E7744">
        <v>6.6199999999999995E-2</v>
      </c>
      <c r="F7744">
        <v>0.28710000000000002</v>
      </c>
    </row>
    <row r="7745" spans="1:6">
      <c r="A7745" t="s">
        <v>1090</v>
      </c>
      <c r="B7745" t="s">
        <v>8821</v>
      </c>
      <c r="C7745">
        <v>3.5</v>
      </c>
      <c r="D7745">
        <v>9.4000000000000004E-3</v>
      </c>
      <c r="E7745">
        <v>6.6199999999999995E-2</v>
      </c>
      <c r="F7745">
        <v>0.28710000000000002</v>
      </c>
    </row>
    <row r="7746" spans="1:6">
      <c r="A7746" t="s">
        <v>1090</v>
      </c>
      <c r="B7746" t="s">
        <v>8822</v>
      </c>
      <c r="C7746">
        <v>3.5</v>
      </c>
      <c r="D7746">
        <v>9.4000000000000004E-3</v>
      </c>
      <c r="E7746">
        <v>6.6199999999999995E-2</v>
      </c>
      <c r="F7746">
        <v>0.28710000000000002</v>
      </c>
    </row>
    <row r="7747" spans="1:6">
      <c r="A7747" t="s">
        <v>1090</v>
      </c>
      <c r="B7747" t="s">
        <v>8823</v>
      </c>
      <c r="C7747">
        <v>3.5</v>
      </c>
      <c r="D7747">
        <v>9.4000000000000004E-3</v>
      </c>
      <c r="E7747">
        <v>6.6199999999999995E-2</v>
      </c>
      <c r="F7747">
        <v>0.28710000000000002</v>
      </c>
    </row>
    <row r="7748" spans="1:6">
      <c r="A7748" t="s">
        <v>1090</v>
      </c>
      <c r="B7748" t="s">
        <v>8824</v>
      </c>
      <c r="C7748">
        <v>3.5</v>
      </c>
      <c r="D7748">
        <v>9.4000000000000004E-3</v>
      </c>
      <c r="E7748">
        <v>6.6199999999999995E-2</v>
      </c>
      <c r="F7748">
        <v>0.28710000000000002</v>
      </c>
    </row>
    <row r="7749" spans="1:6">
      <c r="A7749" t="s">
        <v>1090</v>
      </c>
      <c r="B7749" t="s">
        <v>8825</v>
      </c>
      <c r="C7749">
        <v>3.5</v>
      </c>
      <c r="D7749">
        <v>9.4000000000000004E-3</v>
      </c>
      <c r="E7749">
        <v>6.6199999999999995E-2</v>
      </c>
      <c r="F7749">
        <v>0.28710000000000002</v>
      </c>
    </row>
    <row r="7750" spans="1:6">
      <c r="A7750" t="s">
        <v>1090</v>
      </c>
      <c r="B7750" t="s">
        <v>8826</v>
      </c>
      <c r="C7750">
        <v>3.5</v>
      </c>
      <c r="D7750">
        <v>9.4000000000000004E-3</v>
      </c>
      <c r="E7750">
        <v>6.6199999999999995E-2</v>
      </c>
      <c r="F7750">
        <v>0.28710000000000002</v>
      </c>
    </row>
    <row r="7751" spans="1:6">
      <c r="A7751" t="s">
        <v>1090</v>
      </c>
      <c r="B7751" t="s">
        <v>8827</v>
      </c>
      <c r="C7751">
        <v>3.5</v>
      </c>
      <c r="D7751">
        <v>9.4000000000000004E-3</v>
      </c>
      <c r="E7751">
        <v>6.6199999999999995E-2</v>
      </c>
      <c r="F7751">
        <v>0.28710000000000002</v>
      </c>
    </row>
    <row r="7752" spans="1:6">
      <c r="A7752" t="s">
        <v>1090</v>
      </c>
      <c r="B7752" t="s">
        <v>8828</v>
      </c>
      <c r="C7752">
        <v>3.5</v>
      </c>
      <c r="D7752">
        <v>9.4000000000000004E-3</v>
      </c>
      <c r="E7752">
        <v>6.6199999999999995E-2</v>
      </c>
      <c r="F7752">
        <v>0.28710000000000002</v>
      </c>
    </row>
    <row r="7753" spans="1:6">
      <c r="A7753" t="s">
        <v>1090</v>
      </c>
      <c r="B7753" t="s">
        <v>8829</v>
      </c>
      <c r="C7753">
        <v>3.5</v>
      </c>
      <c r="D7753">
        <v>9.4000000000000004E-3</v>
      </c>
      <c r="E7753">
        <v>6.6199999999999995E-2</v>
      </c>
      <c r="F7753">
        <v>0.28710000000000002</v>
      </c>
    </row>
    <row r="7754" spans="1:6">
      <c r="A7754" t="s">
        <v>1090</v>
      </c>
      <c r="B7754" t="s">
        <v>8830</v>
      </c>
      <c r="C7754">
        <v>3.5</v>
      </c>
      <c r="D7754">
        <v>9.4000000000000004E-3</v>
      </c>
      <c r="E7754">
        <v>6.6199999999999995E-2</v>
      </c>
      <c r="F7754">
        <v>0.28710000000000002</v>
      </c>
    </row>
    <row r="7755" spans="1:6">
      <c r="A7755" t="s">
        <v>1090</v>
      </c>
      <c r="B7755" t="s">
        <v>8831</v>
      </c>
      <c r="C7755">
        <v>3.5</v>
      </c>
      <c r="D7755">
        <v>9.4000000000000004E-3</v>
      </c>
      <c r="E7755">
        <v>6.6199999999999995E-2</v>
      </c>
      <c r="F7755">
        <v>0.28710000000000002</v>
      </c>
    </row>
    <row r="7756" spans="1:6">
      <c r="A7756" t="s">
        <v>1090</v>
      </c>
      <c r="B7756" t="s">
        <v>8832</v>
      </c>
      <c r="C7756">
        <v>3.5</v>
      </c>
      <c r="D7756">
        <v>9.4000000000000004E-3</v>
      </c>
      <c r="E7756">
        <v>6.6199999999999995E-2</v>
      </c>
      <c r="F7756">
        <v>0.28710000000000002</v>
      </c>
    </row>
    <row r="7757" spans="1:6">
      <c r="A7757" t="s">
        <v>1090</v>
      </c>
      <c r="B7757" t="s">
        <v>8833</v>
      </c>
      <c r="C7757">
        <v>3.5</v>
      </c>
      <c r="D7757">
        <v>9.4000000000000004E-3</v>
      </c>
      <c r="E7757">
        <v>6.6199999999999995E-2</v>
      </c>
      <c r="F7757">
        <v>0.28710000000000002</v>
      </c>
    </row>
    <row r="7758" spans="1:6">
      <c r="A7758" t="s">
        <v>1090</v>
      </c>
      <c r="B7758" t="s">
        <v>8834</v>
      </c>
      <c r="C7758">
        <v>3.5</v>
      </c>
      <c r="D7758">
        <v>9.4000000000000004E-3</v>
      </c>
      <c r="E7758">
        <v>6.6199999999999995E-2</v>
      </c>
      <c r="F7758">
        <v>0.28710000000000002</v>
      </c>
    </row>
    <row r="7759" spans="1:6">
      <c r="A7759" t="s">
        <v>1090</v>
      </c>
      <c r="B7759" t="s">
        <v>8835</v>
      </c>
      <c r="C7759">
        <v>3.5</v>
      </c>
      <c r="D7759">
        <v>9.4000000000000004E-3</v>
      </c>
      <c r="E7759">
        <v>6.6199999999999995E-2</v>
      </c>
      <c r="F7759">
        <v>0.28710000000000002</v>
      </c>
    </row>
    <row r="7760" spans="1:6">
      <c r="A7760" t="s">
        <v>1090</v>
      </c>
      <c r="B7760" t="s">
        <v>8836</v>
      </c>
      <c r="C7760">
        <v>3.5</v>
      </c>
      <c r="D7760">
        <v>9.4000000000000004E-3</v>
      </c>
      <c r="E7760">
        <v>6.6199999999999995E-2</v>
      </c>
      <c r="F7760">
        <v>0.28710000000000002</v>
      </c>
    </row>
    <row r="7761" spans="1:6">
      <c r="A7761" t="s">
        <v>1090</v>
      </c>
      <c r="B7761" t="s">
        <v>8837</v>
      </c>
      <c r="C7761">
        <v>3.5</v>
      </c>
      <c r="D7761">
        <v>9.4000000000000004E-3</v>
      </c>
      <c r="E7761">
        <v>6.6199999999999995E-2</v>
      </c>
      <c r="F7761">
        <v>0.28710000000000002</v>
      </c>
    </row>
    <row r="7762" spans="1:6">
      <c r="A7762" t="s">
        <v>1090</v>
      </c>
      <c r="B7762" t="s">
        <v>8838</v>
      </c>
      <c r="C7762">
        <v>3.5</v>
      </c>
      <c r="D7762">
        <v>9.4000000000000004E-3</v>
      </c>
      <c r="E7762">
        <v>6.6199999999999995E-2</v>
      </c>
      <c r="F7762">
        <v>0.28710000000000002</v>
      </c>
    </row>
    <row r="7763" spans="1:6">
      <c r="A7763" t="s">
        <v>1090</v>
      </c>
      <c r="B7763" t="s">
        <v>8839</v>
      </c>
      <c r="C7763">
        <v>3.5</v>
      </c>
      <c r="D7763">
        <v>9.4000000000000004E-3</v>
      </c>
      <c r="E7763">
        <v>6.6199999999999995E-2</v>
      </c>
      <c r="F7763">
        <v>0.28710000000000002</v>
      </c>
    </row>
    <row r="7764" spans="1:6">
      <c r="A7764" t="s">
        <v>1090</v>
      </c>
      <c r="B7764" t="s">
        <v>8840</v>
      </c>
      <c r="C7764">
        <v>3.5</v>
      </c>
      <c r="D7764">
        <v>9.4000000000000004E-3</v>
      </c>
      <c r="E7764">
        <v>6.6199999999999995E-2</v>
      </c>
      <c r="F7764">
        <v>0.28710000000000002</v>
      </c>
    </row>
    <row r="7765" spans="1:6">
      <c r="A7765" t="s">
        <v>1090</v>
      </c>
      <c r="B7765" t="s">
        <v>8841</v>
      </c>
      <c r="C7765">
        <v>3.5</v>
      </c>
      <c r="D7765">
        <v>9.4000000000000004E-3</v>
      </c>
      <c r="E7765">
        <v>6.6199999999999995E-2</v>
      </c>
      <c r="F7765">
        <v>0.28710000000000002</v>
      </c>
    </row>
    <row r="7766" spans="1:6">
      <c r="A7766" t="s">
        <v>1090</v>
      </c>
      <c r="B7766" t="s">
        <v>8842</v>
      </c>
      <c r="C7766">
        <v>3.5</v>
      </c>
      <c r="D7766">
        <v>9.4000000000000004E-3</v>
      </c>
      <c r="E7766">
        <v>6.6199999999999995E-2</v>
      </c>
      <c r="F7766">
        <v>0.28710000000000002</v>
      </c>
    </row>
    <row r="7767" spans="1:6">
      <c r="A7767" t="s">
        <v>1090</v>
      </c>
      <c r="B7767" t="s">
        <v>8843</v>
      </c>
      <c r="C7767">
        <v>3.5</v>
      </c>
      <c r="D7767">
        <v>9.4000000000000004E-3</v>
      </c>
      <c r="E7767">
        <v>6.6199999999999995E-2</v>
      </c>
      <c r="F7767">
        <v>0.28710000000000002</v>
      </c>
    </row>
    <row r="7768" spans="1:6">
      <c r="A7768" t="s">
        <v>1090</v>
      </c>
      <c r="B7768" t="s">
        <v>8844</v>
      </c>
      <c r="C7768">
        <v>3.5</v>
      </c>
      <c r="D7768">
        <v>9.4000000000000004E-3</v>
      </c>
      <c r="E7768">
        <v>6.6199999999999995E-2</v>
      </c>
      <c r="F7768">
        <v>0.28710000000000002</v>
      </c>
    </row>
    <row r="7769" spans="1:6">
      <c r="A7769" t="s">
        <v>1090</v>
      </c>
      <c r="B7769" t="s">
        <v>8845</v>
      </c>
      <c r="C7769">
        <v>3.5</v>
      </c>
      <c r="D7769">
        <v>9.4000000000000004E-3</v>
      </c>
      <c r="E7769">
        <v>6.6199999999999995E-2</v>
      </c>
      <c r="F7769">
        <v>0.28710000000000002</v>
      </c>
    </row>
    <row r="7770" spans="1:6">
      <c r="A7770" t="s">
        <v>1090</v>
      </c>
      <c r="B7770" t="s">
        <v>8846</v>
      </c>
      <c r="C7770">
        <v>3.5</v>
      </c>
      <c r="D7770">
        <v>9.4000000000000004E-3</v>
      </c>
      <c r="E7770">
        <v>6.6199999999999995E-2</v>
      </c>
      <c r="F7770">
        <v>0.28710000000000002</v>
      </c>
    </row>
    <row r="7771" spans="1:6">
      <c r="A7771" t="s">
        <v>1090</v>
      </c>
      <c r="B7771" t="s">
        <v>8847</v>
      </c>
      <c r="C7771">
        <v>3.5</v>
      </c>
      <c r="D7771">
        <v>9.4000000000000004E-3</v>
      </c>
      <c r="E7771">
        <v>6.6199999999999995E-2</v>
      </c>
      <c r="F7771">
        <v>0.28710000000000002</v>
      </c>
    </row>
    <row r="7772" spans="1:6">
      <c r="A7772" t="s">
        <v>1090</v>
      </c>
      <c r="B7772" t="s">
        <v>8848</v>
      </c>
      <c r="C7772">
        <v>3.5</v>
      </c>
      <c r="D7772">
        <v>9.4000000000000004E-3</v>
      </c>
      <c r="E7772">
        <v>6.6199999999999995E-2</v>
      </c>
      <c r="F7772">
        <v>0.28710000000000002</v>
      </c>
    </row>
    <row r="7773" spans="1:6">
      <c r="A7773" t="s">
        <v>1090</v>
      </c>
      <c r="B7773" t="s">
        <v>8849</v>
      </c>
      <c r="C7773">
        <v>3.5</v>
      </c>
      <c r="D7773">
        <v>9.4000000000000004E-3</v>
      </c>
      <c r="E7773">
        <v>6.6199999999999995E-2</v>
      </c>
      <c r="F7773">
        <v>0.28710000000000002</v>
      </c>
    </row>
    <row r="7774" spans="1:6">
      <c r="A7774" t="s">
        <v>1090</v>
      </c>
      <c r="B7774" t="s">
        <v>8850</v>
      </c>
      <c r="C7774">
        <v>3.5</v>
      </c>
      <c r="D7774">
        <v>9.4000000000000004E-3</v>
      </c>
      <c r="E7774">
        <v>6.6199999999999995E-2</v>
      </c>
      <c r="F7774">
        <v>0.28710000000000002</v>
      </c>
    </row>
    <row r="7775" spans="1:6">
      <c r="A7775" t="s">
        <v>1090</v>
      </c>
      <c r="B7775" t="s">
        <v>8851</v>
      </c>
      <c r="C7775">
        <v>3.5</v>
      </c>
      <c r="D7775">
        <v>9.4000000000000004E-3</v>
      </c>
      <c r="E7775">
        <v>6.6199999999999995E-2</v>
      </c>
      <c r="F7775">
        <v>0.28710000000000002</v>
      </c>
    </row>
    <row r="7776" spans="1:6">
      <c r="A7776" t="s">
        <v>1090</v>
      </c>
      <c r="B7776" t="s">
        <v>8852</v>
      </c>
      <c r="C7776">
        <v>3.5</v>
      </c>
      <c r="D7776">
        <v>9.4000000000000004E-3</v>
      </c>
      <c r="E7776">
        <v>6.6199999999999995E-2</v>
      </c>
      <c r="F7776">
        <v>0.28710000000000002</v>
      </c>
    </row>
    <row r="7777" spans="1:6">
      <c r="A7777" t="s">
        <v>1090</v>
      </c>
      <c r="B7777" t="s">
        <v>8853</v>
      </c>
      <c r="C7777">
        <v>3.5</v>
      </c>
      <c r="D7777">
        <v>9.4000000000000004E-3</v>
      </c>
      <c r="E7777">
        <v>6.6199999999999995E-2</v>
      </c>
      <c r="F7777">
        <v>0.28710000000000002</v>
      </c>
    </row>
    <row r="7778" spans="1:6">
      <c r="A7778" t="s">
        <v>1090</v>
      </c>
      <c r="B7778" t="s">
        <v>8854</v>
      </c>
      <c r="C7778">
        <v>3.5</v>
      </c>
      <c r="D7778">
        <v>9.4000000000000004E-3</v>
      </c>
      <c r="E7778">
        <v>6.6199999999999995E-2</v>
      </c>
      <c r="F7778">
        <v>0.28710000000000002</v>
      </c>
    </row>
    <row r="7779" spans="1:6">
      <c r="A7779" t="s">
        <v>1090</v>
      </c>
      <c r="B7779" t="s">
        <v>8855</v>
      </c>
      <c r="C7779">
        <v>3.5</v>
      </c>
      <c r="D7779">
        <v>9.4000000000000004E-3</v>
      </c>
      <c r="E7779">
        <v>6.6199999999999995E-2</v>
      </c>
      <c r="F7779">
        <v>0.28710000000000002</v>
      </c>
    </row>
    <row r="7780" spans="1:6">
      <c r="A7780" t="s">
        <v>1090</v>
      </c>
      <c r="B7780" t="s">
        <v>8856</v>
      </c>
      <c r="C7780">
        <v>3.5</v>
      </c>
      <c r="D7780">
        <v>9.4000000000000004E-3</v>
      </c>
      <c r="E7780">
        <v>6.6199999999999995E-2</v>
      </c>
      <c r="F7780">
        <v>0.28710000000000002</v>
      </c>
    </row>
    <row r="7781" spans="1:6">
      <c r="A7781" t="s">
        <v>1090</v>
      </c>
      <c r="B7781" t="s">
        <v>8857</v>
      </c>
      <c r="C7781">
        <v>3.5</v>
      </c>
      <c r="D7781">
        <v>9.4000000000000004E-3</v>
      </c>
      <c r="E7781">
        <v>6.6199999999999995E-2</v>
      </c>
      <c r="F7781">
        <v>0.28710000000000002</v>
      </c>
    </row>
    <row r="7782" spans="1:6">
      <c r="A7782" t="s">
        <v>1090</v>
      </c>
      <c r="B7782" t="s">
        <v>8858</v>
      </c>
      <c r="C7782">
        <v>3.5</v>
      </c>
      <c r="D7782">
        <v>9.4000000000000004E-3</v>
      </c>
      <c r="E7782">
        <v>6.6199999999999995E-2</v>
      </c>
      <c r="F7782">
        <v>0.28710000000000002</v>
      </c>
    </row>
    <row r="7783" spans="1:6">
      <c r="A7783" t="s">
        <v>1090</v>
      </c>
      <c r="B7783" t="s">
        <v>8859</v>
      </c>
      <c r="C7783">
        <v>3.5</v>
      </c>
      <c r="D7783">
        <v>9.4000000000000004E-3</v>
      </c>
      <c r="E7783">
        <v>6.6199999999999995E-2</v>
      </c>
      <c r="F7783">
        <v>0.28710000000000002</v>
      </c>
    </row>
    <row r="7784" spans="1:6">
      <c r="A7784" t="s">
        <v>1090</v>
      </c>
      <c r="B7784" t="s">
        <v>8860</v>
      </c>
      <c r="C7784">
        <v>3.5</v>
      </c>
      <c r="D7784">
        <v>9.4000000000000004E-3</v>
      </c>
      <c r="E7784">
        <v>6.6199999999999995E-2</v>
      </c>
      <c r="F7784">
        <v>0.28710000000000002</v>
      </c>
    </row>
    <row r="7785" spans="1:6">
      <c r="A7785" t="s">
        <v>1090</v>
      </c>
      <c r="B7785" t="s">
        <v>8861</v>
      </c>
      <c r="C7785">
        <v>3.5</v>
      </c>
      <c r="D7785">
        <v>9.4000000000000004E-3</v>
      </c>
      <c r="E7785">
        <v>6.6199999999999995E-2</v>
      </c>
      <c r="F7785">
        <v>0.28710000000000002</v>
      </c>
    </row>
    <row r="7786" spans="1:6">
      <c r="A7786" t="s">
        <v>1090</v>
      </c>
      <c r="B7786" t="s">
        <v>8862</v>
      </c>
      <c r="C7786">
        <v>3.5</v>
      </c>
      <c r="D7786">
        <v>9.4000000000000004E-3</v>
      </c>
      <c r="E7786">
        <v>6.6199999999999995E-2</v>
      </c>
      <c r="F7786">
        <v>0.28710000000000002</v>
      </c>
    </row>
    <row r="7787" spans="1:6">
      <c r="A7787" t="s">
        <v>1090</v>
      </c>
      <c r="B7787" t="s">
        <v>8863</v>
      </c>
      <c r="C7787">
        <v>3.5</v>
      </c>
      <c r="D7787">
        <v>9.4000000000000004E-3</v>
      </c>
      <c r="E7787">
        <v>6.6199999999999995E-2</v>
      </c>
      <c r="F7787">
        <v>0.28710000000000002</v>
      </c>
    </row>
    <row r="7788" spans="1:6">
      <c r="A7788" t="s">
        <v>1090</v>
      </c>
      <c r="B7788" t="s">
        <v>8864</v>
      </c>
      <c r="C7788">
        <v>3.5</v>
      </c>
      <c r="D7788">
        <v>9.4000000000000004E-3</v>
      </c>
      <c r="E7788">
        <v>6.6199999999999995E-2</v>
      </c>
      <c r="F7788">
        <v>0.28710000000000002</v>
      </c>
    </row>
    <row r="7789" spans="1:6">
      <c r="A7789" t="s">
        <v>1090</v>
      </c>
      <c r="B7789" t="s">
        <v>8865</v>
      </c>
      <c r="C7789">
        <v>3.5</v>
      </c>
      <c r="D7789">
        <v>9.4000000000000004E-3</v>
      </c>
      <c r="E7789">
        <v>6.6199999999999995E-2</v>
      </c>
      <c r="F7789">
        <v>0.28710000000000002</v>
      </c>
    </row>
    <row r="7790" spans="1:6">
      <c r="A7790" t="s">
        <v>1090</v>
      </c>
      <c r="B7790" t="s">
        <v>8866</v>
      </c>
      <c r="C7790">
        <v>3.5</v>
      </c>
      <c r="D7790">
        <v>9.4000000000000004E-3</v>
      </c>
      <c r="E7790">
        <v>6.6199999999999995E-2</v>
      </c>
      <c r="F7790">
        <v>0.28710000000000002</v>
      </c>
    </row>
    <row r="7791" spans="1:6">
      <c r="A7791" t="s">
        <v>1090</v>
      </c>
      <c r="B7791" t="s">
        <v>8867</v>
      </c>
      <c r="C7791">
        <v>3.5</v>
      </c>
      <c r="D7791">
        <v>9.4000000000000004E-3</v>
      </c>
      <c r="E7791">
        <v>6.6199999999999995E-2</v>
      </c>
      <c r="F7791">
        <v>0.28710000000000002</v>
      </c>
    </row>
    <row r="7792" spans="1:6">
      <c r="A7792" t="s">
        <v>1090</v>
      </c>
      <c r="B7792" t="s">
        <v>8868</v>
      </c>
      <c r="C7792">
        <v>3.5</v>
      </c>
      <c r="D7792">
        <v>9.4000000000000004E-3</v>
      </c>
      <c r="E7792">
        <v>6.6199999999999995E-2</v>
      </c>
      <c r="F7792">
        <v>0.28710000000000002</v>
      </c>
    </row>
    <row r="7793" spans="1:6">
      <c r="A7793" t="s">
        <v>1090</v>
      </c>
      <c r="B7793" t="s">
        <v>8869</v>
      </c>
      <c r="C7793">
        <v>3.5</v>
      </c>
      <c r="D7793">
        <v>9.4000000000000004E-3</v>
      </c>
      <c r="E7793">
        <v>6.6199999999999995E-2</v>
      </c>
      <c r="F7793">
        <v>0.28710000000000002</v>
      </c>
    </row>
    <row r="7794" spans="1:6">
      <c r="A7794" t="s">
        <v>1090</v>
      </c>
      <c r="B7794" t="s">
        <v>8870</v>
      </c>
      <c r="C7794">
        <v>3.5</v>
      </c>
      <c r="D7794">
        <v>9.4000000000000004E-3</v>
      </c>
      <c r="E7794">
        <v>6.6199999999999995E-2</v>
      </c>
      <c r="F7794">
        <v>0.28710000000000002</v>
      </c>
    </row>
    <row r="7795" spans="1:6">
      <c r="A7795" t="s">
        <v>1090</v>
      </c>
      <c r="B7795" t="s">
        <v>8871</v>
      </c>
      <c r="C7795">
        <v>3.5</v>
      </c>
      <c r="D7795">
        <v>9.4000000000000004E-3</v>
      </c>
      <c r="E7795">
        <v>6.6199999999999995E-2</v>
      </c>
      <c r="F7795">
        <v>0.28710000000000002</v>
      </c>
    </row>
    <row r="7796" spans="1:6">
      <c r="A7796" t="s">
        <v>1090</v>
      </c>
      <c r="B7796" t="s">
        <v>8872</v>
      </c>
      <c r="C7796">
        <v>3.5</v>
      </c>
      <c r="D7796">
        <v>9.4000000000000004E-3</v>
      </c>
      <c r="E7796">
        <v>6.6199999999999995E-2</v>
      </c>
      <c r="F7796">
        <v>0.28710000000000002</v>
      </c>
    </row>
    <row r="7797" spans="1:6">
      <c r="A7797" t="s">
        <v>1090</v>
      </c>
      <c r="B7797" t="s">
        <v>8873</v>
      </c>
      <c r="C7797">
        <v>3.5</v>
      </c>
      <c r="D7797">
        <v>9.4000000000000004E-3</v>
      </c>
      <c r="E7797">
        <v>6.6199999999999995E-2</v>
      </c>
      <c r="F7797">
        <v>0.28710000000000002</v>
      </c>
    </row>
    <row r="7798" spans="1:6">
      <c r="A7798" t="s">
        <v>1090</v>
      </c>
      <c r="B7798" t="s">
        <v>8874</v>
      </c>
      <c r="C7798">
        <v>3.5</v>
      </c>
      <c r="D7798">
        <v>9.4000000000000004E-3</v>
      </c>
      <c r="E7798">
        <v>6.6199999999999995E-2</v>
      </c>
      <c r="F7798">
        <v>0.28710000000000002</v>
      </c>
    </row>
    <row r="7799" spans="1:6">
      <c r="A7799" t="s">
        <v>1090</v>
      </c>
      <c r="B7799" t="s">
        <v>8875</v>
      </c>
      <c r="C7799">
        <v>3.5</v>
      </c>
      <c r="D7799">
        <v>9.4000000000000004E-3</v>
      </c>
      <c r="E7799">
        <v>6.6199999999999995E-2</v>
      </c>
      <c r="F7799">
        <v>0.28710000000000002</v>
      </c>
    </row>
    <row r="7800" spans="1:6">
      <c r="A7800" t="s">
        <v>1090</v>
      </c>
      <c r="B7800" t="s">
        <v>8876</v>
      </c>
      <c r="C7800">
        <v>3.5</v>
      </c>
      <c r="D7800">
        <v>9.4000000000000004E-3</v>
      </c>
      <c r="E7800">
        <v>6.6199999999999995E-2</v>
      </c>
      <c r="F7800">
        <v>0.28710000000000002</v>
      </c>
    </row>
    <row r="7801" spans="1:6">
      <c r="A7801" t="s">
        <v>1090</v>
      </c>
      <c r="B7801" t="s">
        <v>8877</v>
      </c>
      <c r="C7801">
        <v>3.5</v>
      </c>
      <c r="D7801">
        <v>9.4000000000000004E-3</v>
      </c>
      <c r="E7801">
        <v>6.6199999999999995E-2</v>
      </c>
      <c r="F7801">
        <v>0.28710000000000002</v>
      </c>
    </row>
    <row r="7802" spans="1:6">
      <c r="A7802" t="s">
        <v>1090</v>
      </c>
      <c r="B7802" t="s">
        <v>8878</v>
      </c>
      <c r="C7802">
        <v>3.5</v>
      </c>
      <c r="D7802">
        <v>9.4000000000000004E-3</v>
      </c>
      <c r="E7802">
        <v>6.6199999999999995E-2</v>
      </c>
      <c r="F7802">
        <v>0.28710000000000002</v>
      </c>
    </row>
    <row r="7803" spans="1:6">
      <c r="A7803" t="s">
        <v>1090</v>
      </c>
      <c r="B7803" t="s">
        <v>8879</v>
      </c>
      <c r="C7803">
        <v>3.5</v>
      </c>
      <c r="D7803">
        <v>9.4000000000000004E-3</v>
      </c>
      <c r="E7803">
        <v>6.6199999999999995E-2</v>
      </c>
      <c r="F7803">
        <v>0.28710000000000002</v>
      </c>
    </row>
    <row r="7804" spans="1:6">
      <c r="A7804" t="s">
        <v>1090</v>
      </c>
      <c r="B7804" t="s">
        <v>8880</v>
      </c>
      <c r="C7804">
        <v>3.5</v>
      </c>
      <c r="D7804">
        <v>9.4000000000000004E-3</v>
      </c>
      <c r="E7804">
        <v>6.6199999999999995E-2</v>
      </c>
      <c r="F7804">
        <v>0.28710000000000002</v>
      </c>
    </row>
    <row r="7805" spans="1:6">
      <c r="A7805" t="s">
        <v>1090</v>
      </c>
      <c r="B7805" t="s">
        <v>8881</v>
      </c>
      <c r="C7805">
        <v>3.5</v>
      </c>
      <c r="D7805">
        <v>9.4000000000000004E-3</v>
      </c>
      <c r="E7805">
        <v>6.6199999999999995E-2</v>
      </c>
      <c r="F7805">
        <v>0.28710000000000002</v>
      </c>
    </row>
    <row r="7806" spans="1:6">
      <c r="A7806" t="s">
        <v>1090</v>
      </c>
      <c r="B7806" t="s">
        <v>8882</v>
      </c>
      <c r="C7806">
        <v>3.5</v>
      </c>
      <c r="D7806">
        <v>9.4000000000000004E-3</v>
      </c>
      <c r="E7806">
        <v>6.6199999999999995E-2</v>
      </c>
      <c r="F7806">
        <v>0.28710000000000002</v>
      </c>
    </row>
    <row r="7807" spans="1:6">
      <c r="A7807" t="s">
        <v>1090</v>
      </c>
      <c r="B7807" t="s">
        <v>8883</v>
      </c>
      <c r="C7807">
        <v>3.5</v>
      </c>
      <c r="D7807">
        <v>9.4000000000000004E-3</v>
      </c>
      <c r="E7807">
        <v>6.6199999999999995E-2</v>
      </c>
      <c r="F7807">
        <v>0.28710000000000002</v>
      </c>
    </row>
    <row r="7808" spans="1:6">
      <c r="A7808" t="s">
        <v>1090</v>
      </c>
      <c r="B7808" t="s">
        <v>8884</v>
      </c>
      <c r="C7808">
        <v>3.5</v>
      </c>
      <c r="D7808">
        <v>9.4000000000000004E-3</v>
      </c>
      <c r="E7808">
        <v>6.6199999999999995E-2</v>
      </c>
      <c r="F7808">
        <v>0.28710000000000002</v>
      </c>
    </row>
    <row r="7809" spans="1:6">
      <c r="A7809" t="s">
        <v>1090</v>
      </c>
      <c r="B7809" t="s">
        <v>8885</v>
      </c>
      <c r="C7809">
        <v>3.5</v>
      </c>
      <c r="D7809">
        <v>9.4000000000000004E-3</v>
      </c>
      <c r="E7809">
        <v>6.6199999999999995E-2</v>
      </c>
      <c r="F7809">
        <v>0.28710000000000002</v>
      </c>
    </row>
    <row r="7810" spans="1:6">
      <c r="A7810" t="s">
        <v>1090</v>
      </c>
      <c r="B7810" t="s">
        <v>8886</v>
      </c>
      <c r="C7810">
        <v>3.5</v>
      </c>
      <c r="D7810">
        <v>9.4000000000000004E-3</v>
      </c>
      <c r="E7810">
        <v>6.6199999999999995E-2</v>
      </c>
      <c r="F7810">
        <v>0.28710000000000002</v>
      </c>
    </row>
    <row r="7811" spans="1:6">
      <c r="A7811" t="s">
        <v>1090</v>
      </c>
      <c r="B7811" t="s">
        <v>8887</v>
      </c>
      <c r="C7811">
        <v>3.5</v>
      </c>
      <c r="D7811">
        <v>9.4000000000000004E-3</v>
      </c>
      <c r="E7811">
        <v>6.6199999999999995E-2</v>
      </c>
      <c r="F7811">
        <v>0.28710000000000002</v>
      </c>
    </row>
    <row r="7812" spans="1:6">
      <c r="A7812" t="s">
        <v>1090</v>
      </c>
      <c r="B7812" t="s">
        <v>8888</v>
      </c>
      <c r="C7812">
        <v>3.5</v>
      </c>
      <c r="D7812">
        <v>9.4000000000000004E-3</v>
      </c>
      <c r="E7812">
        <v>6.6199999999999995E-2</v>
      </c>
      <c r="F7812">
        <v>0.28710000000000002</v>
      </c>
    </row>
    <row r="7813" spans="1:6">
      <c r="A7813" t="s">
        <v>1090</v>
      </c>
      <c r="B7813" t="s">
        <v>8889</v>
      </c>
      <c r="C7813">
        <v>3.5</v>
      </c>
      <c r="D7813">
        <v>9.4000000000000004E-3</v>
      </c>
      <c r="E7813">
        <v>6.6199999999999995E-2</v>
      </c>
      <c r="F7813">
        <v>0.28710000000000002</v>
      </c>
    </row>
    <row r="7814" spans="1:6">
      <c r="A7814" t="s">
        <v>1090</v>
      </c>
      <c r="B7814" t="s">
        <v>8890</v>
      </c>
      <c r="C7814">
        <v>3.5</v>
      </c>
      <c r="D7814">
        <v>9.4000000000000004E-3</v>
      </c>
      <c r="E7814">
        <v>6.6199999999999995E-2</v>
      </c>
      <c r="F7814">
        <v>0.28710000000000002</v>
      </c>
    </row>
    <row r="7815" spans="1:6">
      <c r="A7815" t="s">
        <v>1090</v>
      </c>
      <c r="B7815" t="s">
        <v>8891</v>
      </c>
      <c r="C7815">
        <v>3.5</v>
      </c>
      <c r="D7815">
        <v>9.4000000000000004E-3</v>
      </c>
      <c r="E7815">
        <v>6.6199999999999995E-2</v>
      </c>
      <c r="F7815">
        <v>0.28710000000000002</v>
      </c>
    </row>
    <row r="7816" spans="1:6">
      <c r="A7816" t="s">
        <v>1090</v>
      </c>
      <c r="B7816" t="s">
        <v>8892</v>
      </c>
      <c r="C7816">
        <v>3.5</v>
      </c>
      <c r="D7816">
        <v>9.4000000000000004E-3</v>
      </c>
      <c r="E7816">
        <v>6.6199999999999995E-2</v>
      </c>
      <c r="F7816">
        <v>0.28710000000000002</v>
      </c>
    </row>
    <row r="7817" spans="1:6">
      <c r="A7817" t="s">
        <v>1090</v>
      </c>
      <c r="B7817" t="s">
        <v>8893</v>
      </c>
      <c r="C7817">
        <v>3.5</v>
      </c>
      <c r="D7817">
        <v>9.4000000000000004E-3</v>
      </c>
      <c r="E7817">
        <v>6.6199999999999995E-2</v>
      </c>
      <c r="F7817">
        <v>0.28710000000000002</v>
      </c>
    </row>
    <row r="7818" spans="1:6">
      <c r="A7818" t="s">
        <v>1090</v>
      </c>
      <c r="B7818" t="s">
        <v>8894</v>
      </c>
      <c r="C7818">
        <v>3.5</v>
      </c>
      <c r="D7818">
        <v>9.4000000000000004E-3</v>
      </c>
      <c r="E7818">
        <v>6.6199999999999995E-2</v>
      </c>
      <c r="F7818">
        <v>0.28710000000000002</v>
      </c>
    </row>
    <row r="7819" spans="1:6">
      <c r="A7819" t="s">
        <v>1090</v>
      </c>
      <c r="B7819" t="s">
        <v>8895</v>
      </c>
      <c r="C7819">
        <v>3.5</v>
      </c>
      <c r="D7819">
        <v>9.4000000000000004E-3</v>
      </c>
      <c r="E7819">
        <v>6.6199999999999995E-2</v>
      </c>
      <c r="F7819">
        <v>0.28710000000000002</v>
      </c>
    </row>
    <row r="7820" spans="1:6">
      <c r="A7820" t="s">
        <v>1090</v>
      </c>
      <c r="B7820" t="s">
        <v>8896</v>
      </c>
      <c r="C7820">
        <v>3.5</v>
      </c>
      <c r="D7820">
        <v>9.4000000000000004E-3</v>
      </c>
      <c r="E7820">
        <v>6.6199999999999995E-2</v>
      </c>
      <c r="F7820">
        <v>0.28710000000000002</v>
      </c>
    </row>
    <row r="7821" spans="1:6">
      <c r="A7821" t="s">
        <v>1090</v>
      </c>
      <c r="B7821" t="s">
        <v>8897</v>
      </c>
      <c r="C7821">
        <v>3.5</v>
      </c>
      <c r="D7821">
        <v>9.4000000000000004E-3</v>
      </c>
      <c r="E7821">
        <v>6.6199999999999995E-2</v>
      </c>
      <c r="F7821">
        <v>0.28710000000000002</v>
      </c>
    </row>
    <row r="7822" spans="1:6">
      <c r="A7822" t="s">
        <v>1090</v>
      </c>
      <c r="B7822" t="s">
        <v>8898</v>
      </c>
      <c r="C7822">
        <v>3.5</v>
      </c>
      <c r="D7822">
        <v>9.4000000000000004E-3</v>
      </c>
      <c r="E7822">
        <v>6.6199999999999995E-2</v>
      </c>
      <c r="F7822">
        <v>0.28710000000000002</v>
      </c>
    </row>
    <row r="7823" spans="1:6">
      <c r="A7823" t="s">
        <v>1090</v>
      </c>
      <c r="B7823" t="s">
        <v>8899</v>
      </c>
      <c r="C7823">
        <v>3.5</v>
      </c>
      <c r="D7823">
        <v>9.4000000000000004E-3</v>
      </c>
      <c r="E7823">
        <v>6.6199999999999995E-2</v>
      </c>
      <c r="F7823">
        <v>0.28710000000000002</v>
      </c>
    </row>
    <row r="7824" spans="1:6">
      <c r="A7824" t="s">
        <v>1090</v>
      </c>
      <c r="B7824" t="s">
        <v>8900</v>
      </c>
      <c r="C7824">
        <v>3.5</v>
      </c>
      <c r="D7824">
        <v>9.4000000000000004E-3</v>
      </c>
      <c r="E7824">
        <v>6.6199999999999995E-2</v>
      </c>
      <c r="F7824">
        <v>0.28710000000000002</v>
      </c>
    </row>
    <row r="7825" spans="1:6">
      <c r="A7825" t="s">
        <v>1090</v>
      </c>
      <c r="B7825" t="s">
        <v>8901</v>
      </c>
      <c r="C7825">
        <v>3.5</v>
      </c>
      <c r="D7825">
        <v>9.4000000000000004E-3</v>
      </c>
      <c r="E7825">
        <v>6.6199999999999995E-2</v>
      </c>
      <c r="F7825">
        <v>0.28710000000000002</v>
      </c>
    </row>
    <row r="7826" spans="1:6">
      <c r="A7826" t="s">
        <v>1090</v>
      </c>
      <c r="B7826" t="s">
        <v>8902</v>
      </c>
      <c r="C7826">
        <v>3.5</v>
      </c>
      <c r="D7826">
        <v>9.4000000000000004E-3</v>
      </c>
      <c r="E7826">
        <v>6.6199999999999995E-2</v>
      </c>
      <c r="F7826">
        <v>0.28710000000000002</v>
      </c>
    </row>
    <row r="7827" spans="1:6">
      <c r="A7827" t="s">
        <v>1090</v>
      </c>
      <c r="B7827" t="s">
        <v>8903</v>
      </c>
      <c r="C7827">
        <v>3.5</v>
      </c>
      <c r="D7827">
        <v>9.4000000000000004E-3</v>
      </c>
      <c r="E7827">
        <v>6.6199999999999995E-2</v>
      </c>
      <c r="F7827">
        <v>0.28710000000000002</v>
      </c>
    </row>
    <row r="7828" spans="1:6">
      <c r="A7828" t="s">
        <v>1090</v>
      </c>
      <c r="B7828" t="s">
        <v>8904</v>
      </c>
      <c r="C7828">
        <v>3.5</v>
      </c>
      <c r="D7828">
        <v>9.4000000000000004E-3</v>
      </c>
      <c r="E7828">
        <v>6.6199999999999995E-2</v>
      </c>
      <c r="F7828">
        <v>0.28710000000000002</v>
      </c>
    </row>
    <row r="7829" spans="1:6">
      <c r="A7829" t="s">
        <v>1090</v>
      </c>
      <c r="B7829" t="s">
        <v>8905</v>
      </c>
      <c r="C7829">
        <v>3.5</v>
      </c>
      <c r="D7829">
        <v>9.4000000000000004E-3</v>
      </c>
      <c r="E7829">
        <v>6.6199999999999995E-2</v>
      </c>
      <c r="F7829">
        <v>0.28710000000000002</v>
      </c>
    </row>
    <row r="7830" spans="1:6">
      <c r="A7830" t="s">
        <v>1090</v>
      </c>
      <c r="B7830" t="s">
        <v>8906</v>
      </c>
      <c r="C7830">
        <v>3.5</v>
      </c>
      <c r="D7830">
        <v>9.4000000000000004E-3</v>
      </c>
      <c r="E7830">
        <v>6.6199999999999995E-2</v>
      </c>
      <c r="F7830">
        <v>0.28710000000000002</v>
      </c>
    </row>
    <row r="7831" spans="1:6">
      <c r="A7831" t="s">
        <v>1090</v>
      </c>
      <c r="B7831" t="s">
        <v>8907</v>
      </c>
      <c r="C7831">
        <v>3.5</v>
      </c>
      <c r="D7831">
        <v>9.4000000000000004E-3</v>
      </c>
      <c r="E7831">
        <v>6.6199999999999995E-2</v>
      </c>
      <c r="F7831">
        <v>0.28710000000000002</v>
      </c>
    </row>
    <row r="7832" spans="1:6">
      <c r="A7832" t="s">
        <v>1090</v>
      </c>
      <c r="B7832" t="s">
        <v>8908</v>
      </c>
      <c r="C7832">
        <v>3.5</v>
      </c>
      <c r="D7832">
        <v>9.4000000000000004E-3</v>
      </c>
      <c r="E7832">
        <v>6.6199999999999995E-2</v>
      </c>
      <c r="F7832">
        <v>0.28710000000000002</v>
      </c>
    </row>
    <row r="7833" spans="1:6">
      <c r="A7833" t="s">
        <v>1090</v>
      </c>
      <c r="B7833" t="s">
        <v>8909</v>
      </c>
      <c r="C7833">
        <v>3.5</v>
      </c>
      <c r="D7833">
        <v>9.4000000000000004E-3</v>
      </c>
      <c r="E7833">
        <v>6.6199999999999995E-2</v>
      </c>
      <c r="F7833">
        <v>0.28710000000000002</v>
      </c>
    </row>
    <row r="7834" spans="1:6">
      <c r="A7834" t="s">
        <v>1090</v>
      </c>
      <c r="B7834" t="s">
        <v>8910</v>
      </c>
      <c r="C7834">
        <v>3.5</v>
      </c>
      <c r="D7834">
        <v>9.4000000000000004E-3</v>
      </c>
      <c r="E7834">
        <v>6.6199999999999995E-2</v>
      </c>
      <c r="F7834">
        <v>0.28710000000000002</v>
      </c>
    </row>
    <row r="7835" spans="1:6">
      <c r="A7835" t="s">
        <v>1090</v>
      </c>
      <c r="B7835" t="s">
        <v>8911</v>
      </c>
      <c r="C7835">
        <v>3.5</v>
      </c>
      <c r="D7835">
        <v>9.4000000000000004E-3</v>
      </c>
      <c r="E7835">
        <v>6.6199999999999995E-2</v>
      </c>
      <c r="F7835">
        <v>0.28710000000000002</v>
      </c>
    </row>
    <row r="7836" spans="1:6">
      <c r="A7836" t="s">
        <v>1090</v>
      </c>
      <c r="B7836" t="s">
        <v>8912</v>
      </c>
      <c r="C7836">
        <v>3.5</v>
      </c>
      <c r="D7836">
        <v>9.4000000000000004E-3</v>
      </c>
      <c r="E7836">
        <v>6.6199999999999995E-2</v>
      </c>
      <c r="F7836">
        <v>0.28710000000000002</v>
      </c>
    </row>
    <row r="7837" spans="1:6">
      <c r="A7837" t="s">
        <v>1090</v>
      </c>
      <c r="B7837" t="s">
        <v>8913</v>
      </c>
      <c r="C7837">
        <v>3.5</v>
      </c>
      <c r="D7837">
        <v>9.4000000000000004E-3</v>
      </c>
      <c r="E7837">
        <v>6.6199999999999995E-2</v>
      </c>
      <c r="F7837">
        <v>0.28710000000000002</v>
      </c>
    </row>
    <row r="7838" spans="1:6">
      <c r="A7838" t="s">
        <v>1090</v>
      </c>
      <c r="B7838" t="s">
        <v>8914</v>
      </c>
      <c r="C7838">
        <v>3.5</v>
      </c>
      <c r="D7838">
        <v>9.4000000000000004E-3</v>
      </c>
      <c r="E7838">
        <v>6.6199999999999995E-2</v>
      </c>
      <c r="F7838">
        <v>0.28710000000000002</v>
      </c>
    </row>
    <row r="7839" spans="1:6">
      <c r="A7839" t="s">
        <v>1090</v>
      </c>
      <c r="B7839" t="s">
        <v>8915</v>
      </c>
      <c r="C7839">
        <v>3.5</v>
      </c>
      <c r="D7839">
        <v>9.4000000000000004E-3</v>
      </c>
      <c r="E7839">
        <v>6.6199999999999995E-2</v>
      </c>
      <c r="F7839">
        <v>0.28710000000000002</v>
      </c>
    </row>
    <row r="7840" spans="1:6">
      <c r="A7840" t="s">
        <v>1090</v>
      </c>
      <c r="B7840" t="s">
        <v>8916</v>
      </c>
      <c r="C7840">
        <v>3.5</v>
      </c>
      <c r="D7840">
        <v>9.4000000000000004E-3</v>
      </c>
      <c r="E7840">
        <v>6.6199999999999995E-2</v>
      </c>
      <c r="F7840">
        <v>0.28710000000000002</v>
      </c>
    </row>
    <row r="7841" spans="1:6">
      <c r="A7841" t="s">
        <v>1090</v>
      </c>
      <c r="B7841" t="s">
        <v>8917</v>
      </c>
      <c r="C7841">
        <v>3.5</v>
      </c>
      <c r="D7841">
        <v>9.4000000000000004E-3</v>
      </c>
      <c r="E7841">
        <v>6.6199999999999995E-2</v>
      </c>
      <c r="F7841">
        <v>0.28710000000000002</v>
      </c>
    </row>
    <row r="7842" spans="1:6">
      <c r="A7842" t="s">
        <v>1090</v>
      </c>
      <c r="B7842" t="s">
        <v>8918</v>
      </c>
      <c r="C7842">
        <v>3.5</v>
      </c>
      <c r="D7842">
        <v>9.4000000000000004E-3</v>
      </c>
      <c r="E7842">
        <v>6.6199999999999995E-2</v>
      </c>
      <c r="F7842">
        <v>0.28710000000000002</v>
      </c>
    </row>
    <row r="7843" spans="1:6">
      <c r="A7843" t="s">
        <v>1090</v>
      </c>
      <c r="B7843" t="s">
        <v>8919</v>
      </c>
      <c r="C7843">
        <v>3.5</v>
      </c>
      <c r="D7843">
        <v>9.4000000000000004E-3</v>
      </c>
      <c r="E7843">
        <v>6.6199999999999995E-2</v>
      </c>
      <c r="F7843">
        <v>0.28710000000000002</v>
      </c>
    </row>
    <row r="7844" spans="1:6">
      <c r="A7844" t="s">
        <v>1090</v>
      </c>
      <c r="B7844" t="s">
        <v>8920</v>
      </c>
      <c r="C7844">
        <v>3.5</v>
      </c>
      <c r="D7844">
        <v>9.4000000000000004E-3</v>
      </c>
      <c r="E7844">
        <v>6.6199999999999995E-2</v>
      </c>
      <c r="F7844">
        <v>0.28710000000000002</v>
      </c>
    </row>
    <row r="7845" spans="1:6">
      <c r="A7845" t="s">
        <v>1090</v>
      </c>
      <c r="B7845" t="s">
        <v>8921</v>
      </c>
      <c r="C7845">
        <v>3.5</v>
      </c>
      <c r="D7845">
        <v>9.4000000000000004E-3</v>
      </c>
      <c r="E7845">
        <v>6.6199999999999995E-2</v>
      </c>
      <c r="F7845">
        <v>0.28710000000000002</v>
      </c>
    </row>
    <row r="7846" spans="1:6">
      <c r="A7846" t="s">
        <v>1090</v>
      </c>
      <c r="B7846" t="s">
        <v>8922</v>
      </c>
      <c r="C7846">
        <v>3.5</v>
      </c>
      <c r="D7846">
        <v>9.4000000000000004E-3</v>
      </c>
      <c r="E7846">
        <v>6.6199999999999995E-2</v>
      </c>
      <c r="F7846">
        <v>0.28710000000000002</v>
      </c>
    </row>
    <row r="7847" spans="1:6">
      <c r="A7847" t="s">
        <v>1090</v>
      </c>
      <c r="B7847" t="s">
        <v>8923</v>
      </c>
      <c r="C7847">
        <v>3.5</v>
      </c>
      <c r="D7847">
        <v>9.4000000000000004E-3</v>
      </c>
      <c r="E7847">
        <v>6.6199999999999995E-2</v>
      </c>
      <c r="F7847">
        <v>0.28710000000000002</v>
      </c>
    </row>
    <row r="7848" spans="1:6">
      <c r="A7848" t="s">
        <v>1090</v>
      </c>
      <c r="B7848" t="s">
        <v>8924</v>
      </c>
      <c r="C7848">
        <v>3.25</v>
      </c>
      <c r="D7848">
        <v>8.8000000000000005E-3</v>
      </c>
      <c r="E7848">
        <v>6.1499999999999999E-2</v>
      </c>
      <c r="F7848">
        <v>0.26690000000000003</v>
      </c>
    </row>
    <row r="7849" spans="1:6">
      <c r="A7849" t="s">
        <v>1090</v>
      </c>
      <c r="B7849" t="s">
        <v>8925</v>
      </c>
      <c r="C7849">
        <v>3.25</v>
      </c>
      <c r="D7849">
        <v>8.8000000000000005E-3</v>
      </c>
      <c r="E7849">
        <v>6.1499999999999999E-2</v>
      </c>
      <c r="F7849">
        <v>0.26690000000000003</v>
      </c>
    </row>
    <row r="7850" spans="1:6">
      <c r="A7850" t="s">
        <v>1090</v>
      </c>
      <c r="B7850" t="s">
        <v>8926</v>
      </c>
      <c r="C7850">
        <v>3.25</v>
      </c>
      <c r="D7850">
        <v>8.8000000000000005E-3</v>
      </c>
      <c r="E7850">
        <v>6.1499999999999999E-2</v>
      </c>
      <c r="F7850">
        <v>0.26690000000000003</v>
      </c>
    </row>
    <row r="7851" spans="1:6">
      <c r="A7851" t="s">
        <v>1090</v>
      </c>
      <c r="B7851" t="s">
        <v>8927</v>
      </c>
      <c r="C7851">
        <v>3.25</v>
      </c>
      <c r="D7851">
        <v>8.8000000000000005E-3</v>
      </c>
      <c r="E7851">
        <v>6.1499999999999999E-2</v>
      </c>
      <c r="F7851">
        <v>0.26690000000000003</v>
      </c>
    </row>
    <row r="7852" spans="1:6">
      <c r="A7852" t="s">
        <v>1090</v>
      </c>
      <c r="B7852" t="s">
        <v>8928</v>
      </c>
      <c r="C7852">
        <v>3.25</v>
      </c>
      <c r="D7852">
        <v>8.8000000000000005E-3</v>
      </c>
      <c r="E7852">
        <v>6.1499999999999999E-2</v>
      </c>
      <c r="F7852">
        <v>0.26690000000000003</v>
      </c>
    </row>
    <row r="7853" spans="1:6">
      <c r="A7853" t="s">
        <v>1090</v>
      </c>
      <c r="B7853" t="s">
        <v>8929</v>
      </c>
      <c r="C7853">
        <v>3.25</v>
      </c>
      <c r="D7853">
        <v>8.8000000000000005E-3</v>
      </c>
      <c r="E7853">
        <v>6.1499999999999999E-2</v>
      </c>
      <c r="F7853">
        <v>0.26690000000000003</v>
      </c>
    </row>
    <row r="7854" spans="1:6">
      <c r="A7854" t="s">
        <v>1090</v>
      </c>
      <c r="B7854" t="s">
        <v>8930</v>
      </c>
      <c r="C7854">
        <v>3.25</v>
      </c>
      <c r="D7854">
        <v>8.8000000000000005E-3</v>
      </c>
      <c r="E7854">
        <v>6.1499999999999999E-2</v>
      </c>
      <c r="F7854">
        <v>0.26690000000000003</v>
      </c>
    </row>
    <row r="7855" spans="1:6">
      <c r="A7855" t="s">
        <v>1090</v>
      </c>
      <c r="B7855" t="s">
        <v>8931</v>
      </c>
      <c r="C7855">
        <v>3.25</v>
      </c>
      <c r="D7855">
        <v>8.8000000000000005E-3</v>
      </c>
      <c r="E7855">
        <v>6.1499999999999999E-2</v>
      </c>
      <c r="F7855">
        <v>0.26690000000000003</v>
      </c>
    </row>
    <row r="7856" spans="1:6">
      <c r="A7856" t="s">
        <v>1090</v>
      </c>
      <c r="B7856" t="s">
        <v>8932</v>
      </c>
      <c r="C7856">
        <v>3.25</v>
      </c>
      <c r="D7856">
        <v>8.8000000000000005E-3</v>
      </c>
      <c r="E7856">
        <v>6.1499999999999999E-2</v>
      </c>
      <c r="F7856">
        <v>0.26690000000000003</v>
      </c>
    </row>
    <row r="7857" spans="1:6">
      <c r="A7857" t="s">
        <v>1090</v>
      </c>
      <c r="B7857" t="s">
        <v>8933</v>
      </c>
      <c r="C7857">
        <v>3.25</v>
      </c>
      <c r="D7857">
        <v>8.8000000000000005E-3</v>
      </c>
      <c r="E7857">
        <v>6.1499999999999999E-2</v>
      </c>
      <c r="F7857">
        <v>0.26690000000000003</v>
      </c>
    </row>
    <row r="7858" spans="1:6">
      <c r="A7858" t="s">
        <v>1090</v>
      </c>
      <c r="B7858" t="s">
        <v>8934</v>
      </c>
      <c r="C7858">
        <v>3.25</v>
      </c>
      <c r="D7858">
        <v>8.8000000000000005E-3</v>
      </c>
      <c r="E7858">
        <v>6.1499999999999999E-2</v>
      </c>
      <c r="F7858">
        <v>0.26690000000000003</v>
      </c>
    </row>
    <row r="7859" spans="1:6">
      <c r="A7859" t="s">
        <v>1090</v>
      </c>
      <c r="B7859" t="s">
        <v>8935</v>
      </c>
      <c r="C7859">
        <v>3.25</v>
      </c>
      <c r="D7859">
        <v>8.8000000000000005E-3</v>
      </c>
      <c r="E7859">
        <v>6.1499999999999999E-2</v>
      </c>
      <c r="F7859">
        <v>0.26690000000000003</v>
      </c>
    </row>
    <row r="7860" spans="1:6">
      <c r="A7860" t="s">
        <v>1090</v>
      </c>
      <c r="B7860" t="s">
        <v>8936</v>
      </c>
      <c r="C7860">
        <v>3.25</v>
      </c>
      <c r="D7860">
        <v>8.8000000000000005E-3</v>
      </c>
      <c r="E7860">
        <v>6.1499999999999999E-2</v>
      </c>
      <c r="F7860">
        <v>0.26690000000000003</v>
      </c>
    </row>
    <row r="7861" spans="1:6">
      <c r="A7861" t="s">
        <v>1090</v>
      </c>
      <c r="B7861" t="s">
        <v>8937</v>
      </c>
      <c r="C7861">
        <v>3.25</v>
      </c>
      <c r="D7861">
        <v>8.8000000000000005E-3</v>
      </c>
      <c r="E7861">
        <v>6.1499999999999999E-2</v>
      </c>
      <c r="F7861">
        <v>0.26690000000000003</v>
      </c>
    </row>
    <row r="7862" spans="1:6">
      <c r="A7862" t="s">
        <v>1090</v>
      </c>
      <c r="B7862" t="s">
        <v>8938</v>
      </c>
      <c r="C7862">
        <v>3.25</v>
      </c>
      <c r="D7862">
        <v>8.8000000000000005E-3</v>
      </c>
      <c r="E7862">
        <v>6.1499999999999999E-2</v>
      </c>
      <c r="F7862">
        <v>0.26690000000000003</v>
      </c>
    </row>
    <row r="7863" spans="1:6">
      <c r="A7863" t="s">
        <v>1090</v>
      </c>
      <c r="B7863" t="s">
        <v>8939</v>
      </c>
      <c r="C7863">
        <v>3.25</v>
      </c>
      <c r="D7863">
        <v>8.8000000000000005E-3</v>
      </c>
      <c r="E7863">
        <v>6.1499999999999999E-2</v>
      </c>
      <c r="F7863">
        <v>0.26690000000000003</v>
      </c>
    </row>
    <row r="7864" spans="1:6">
      <c r="A7864" t="s">
        <v>1090</v>
      </c>
      <c r="B7864" t="s">
        <v>8940</v>
      </c>
      <c r="C7864">
        <v>3.25</v>
      </c>
      <c r="D7864">
        <v>8.8000000000000005E-3</v>
      </c>
      <c r="E7864">
        <v>6.1499999999999999E-2</v>
      </c>
      <c r="F7864">
        <v>0.26690000000000003</v>
      </c>
    </row>
    <row r="7865" spans="1:6">
      <c r="A7865" t="s">
        <v>1090</v>
      </c>
      <c r="B7865" t="s">
        <v>8941</v>
      </c>
      <c r="C7865">
        <v>3.25</v>
      </c>
      <c r="D7865">
        <v>8.8000000000000005E-3</v>
      </c>
      <c r="E7865">
        <v>6.1499999999999999E-2</v>
      </c>
      <c r="F7865">
        <v>0.26690000000000003</v>
      </c>
    </row>
    <row r="7866" spans="1:6">
      <c r="A7866" t="s">
        <v>1090</v>
      </c>
      <c r="B7866" t="s">
        <v>8942</v>
      </c>
      <c r="C7866">
        <v>3.25</v>
      </c>
      <c r="D7866">
        <v>8.8000000000000005E-3</v>
      </c>
      <c r="E7866">
        <v>6.1499999999999999E-2</v>
      </c>
      <c r="F7866">
        <v>0.26690000000000003</v>
      </c>
    </row>
    <row r="7867" spans="1:6">
      <c r="A7867" t="s">
        <v>1090</v>
      </c>
      <c r="B7867" t="s">
        <v>8943</v>
      </c>
      <c r="C7867">
        <v>3.25</v>
      </c>
      <c r="D7867">
        <v>8.8000000000000005E-3</v>
      </c>
      <c r="E7867">
        <v>6.1499999999999999E-2</v>
      </c>
      <c r="F7867">
        <v>0.26690000000000003</v>
      </c>
    </row>
    <row r="7868" spans="1:6">
      <c r="A7868" t="s">
        <v>1090</v>
      </c>
      <c r="B7868" t="s">
        <v>8944</v>
      </c>
      <c r="C7868">
        <v>3.25</v>
      </c>
      <c r="D7868">
        <v>8.8000000000000005E-3</v>
      </c>
      <c r="E7868">
        <v>6.1499999999999999E-2</v>
      </c>
      <c r="F7868">
        <v>0.26690000000000003</v>
      </c>
    </row>
    <row r="7869" spans="1:6">
      <c r="A7869" t="s">
        <v>1090</v>
      </c>
      <c r="B7869" t="s">
        <v>8945</v>
      </c>
      <c r="C7869">
        <v>3.25</v>
      </c>
      <c r="D7869">
        <v>8.8000000000000005E-3</v>
      </c>
      <c r="E7869">
        <v>6.1499999999999999E-2</v>
      </c>
      <c r="F7869">
        <v>0.26690000000000003</v>
      </c>
    </row>
    <row r="7870" spans="1:6">
      <c r="A7870" t="s">
        <v>1090</v>
      </c>
      <c r="B7870" t="s">
        <v>8946</v>
      </c>
      <c r="C7870">
        <v>3.25</v>
      </c>
      <c r="D7870">
        <v>8.8000000000000005E-3</v>
      </c>
      <c r="E7870">
        <v>6.1499999999999999E-2</v>
      </c>
      <c r="F7870">
        <v>0.26690000000000003</v>
      </c>
    </row>
    <row r="7871" spans="1:6">
      <c r="A7871" t="s">
        <v>1090</v>
      </c>
      <c r="B7871" t="s">
        <v>8947</v>
      </c>
      <c r="C7871">
        <v>3.25</v>
      </c>
      <c r="D7871">
        <v>8.8000000000000005E-3</v>
      </c>
      <c r="E7871">
        <v>6.1499999999999999E-2</v>
      </c>
      <c r="F7871">
        <v>0.26690000000000003</v>
      </c>
    </row>
    <row r="7872" spans="1:6">
      <c r="A7872" t="s">
        <v>1090</v>
      </c>
      <c r="B7872" t="s">
        <v>8948</v>
      </c>
      <c r="C7872">
        <v>3.25</v>
      </c>
      <c r="D7872">
        <v>8.8000000000000005E-3</v>
      </c>
      <c r="E7872">
        <v>6.1499999999999999E-2</v>
      </c>
      <c r="F7872">
        <v>0.26690000000000003</v>
      </c>
    </row>
    <row r="7873" spans="1:6">
      <c r="A7873" t="s">
        <v>1090</v>
      </c>
      <c r="B7873" t="s">
        <v>8949</v>
      </c>
      <c r="C7873">
        <v>3.25</v>
      </c>
      <c r="D7873">
        <v>8.8000000000000005E-3</v>
      </c>
      <c r="E7873">
        <v>6.1499999999999999E-2</v>
      </c>
      <c r="F7873">
        <v>0.26690000000000003</v>
      </c>
    </row>
    <row r="7874" spans="1:6">
      <c r="A7874" t="s">
        <v>1090</v>
      </c>
      <c r="B7874" t="s">
        <v>8950</v>
      </c>
      <c r="C7874">
        <v>3.25</v>
      </c>
      <c r="D7874">
        <v>8.8000000000000005E-3</v>
      </c>
      <c r="E7874">
        <v>6.1499999999999999E-2</v>
      </c>
      <c r="F7874">
        <v>0.26690000000000003</v>
      </c>
    </row>
    <row r="7875" spans="1:6">
      <c r="A7875" t="s">
        <v>1090</v>
      </c>
      <c r="B7875" t="s">
        <v>8951</v>
      </c>
      <c r="C7875">
        <v>3.25</v>
      </c>
      <c r="D7875">
        <v>8.8000000000000005E-3</v>
      </c>
      <c r="E7875">
        <v>6.1499999999999999E-2</v>
      </c>
      <c r="F7875">
        <v>0.26690000000000003</v>
      </c>
    </row>
    <row r="7876" spans="1:6">
      <c r="A7876" t="s">
        <v>1090</v>
      </c>
      <c r="B7876" t="s">
        <v>8952</v>
      </c>
      <c r="C7876">
        <v>3</v>
      </c>
      <c r="D7876">
        <v>8.0999999999999996E-3</v>
      </c>
      <c r="E7876">
        <v>5.6899999999999999E-2</v>
      </c>
      <c r="F7876">
        <v>0.24660000000000001</v>
      </c>
    </row>
    <row r="7877" spans="1:6">
      <c r="A7877" t="s">
        <v>1090</v>
      </c>
      <c r="B7877" t="s">
        <v>8953</v>
      </c>
      <c r="C7877">
        <v>3</v>
      </c>
      <c r="D7877">
        <v>8.0999999999999996E-3</v>
      </c>
      <c r="E7877">
        <v>5.6899999999999999E-2</v>
      </c>
      <c r="F7877">
        <v>0.24660000000000001</v>
      </c>
    </row>
    <row r="7878" spans="1:6">
      <c r="A7878" t="s">
        <v>1090</v>
      </c>
      <c r="B7878" t="s">
        <v>8954</v>
      </c>
      <c r="C7878">
        <v>3</v>
      </c>
      <c r="D7878">
        <v>8.0999999999999996E-3</v>
      </c>
      <c r="E7878">
        <v>5.6899999999999999E-2</v>
      </c>
      <c r="F7878">
        <v>0.24660000000000001</v>
      </c>
    </row>
    <row r="7879" spans="1:6">
      <c r="A7879" t="s">
        <v>1090</v>
      </c>
      <c r="B7879" t="s">
        <v>8955</v>
      </c>
      <c r="C7879">
        <v>3</v>
      </c>
      <c r="D7879">
        <v>8.0999999999999996E-3</v>
      </c>
      <c r="E7879">
        <v>5.6899999999999999E-2</v>
      </c>
      <c r="F7879">
        <v>0.24660000000000001</v>
      </c>
    </row>
    <row r="7880" spans="1:6">
      <c r="A7880" t="s">
        <v>1090</v>
      </c>
      <c r="B7880" t="s">
        <v>8956</v>
      </c>
      <c r="C7880">
        <v>3</v>
      </c>
      <c r="D7880">
        <v>8.0999999999999996E-3</v>
      </c>
      <c r="E7880">
        <v>5.6899999999999999E-2</v>
      </c>
      <c r="F7880">
        <v>0.24660000000000001</v>
      </c>
    </row>
    <row r="7881" spans="1:6">
      <c r="A7881" t="s">
        <v>1090</v>
      </c>
      <c r="B7881" t="s">
        <v>8957</v>
      </c>
      <c r="C7881">
        <v>3</v>
      </c>
      <c r="D7881">
        <v>8.0999999999999996E-3</v>
      </c>
      <c r="E7881">
        <v>5.6899999999999999E-2</v>
      </c>
      <c r="F7881">
        <v>0.24660000000000001</v>
      </c>
    </row>
    <row r="7882" spans="1:6">
      <c r="A7882" t="s">
        <v>1090</v>
      </c>
      <c r="B7882" t="s">
        <v>8958</v>
      </c>
      <c r="C7882">
        <v>3</v>
      </c>
      <c r="D7882">
        <v>8.0999999999999996E-3</v>
      </c>
      <c r="E7882">
        <v>5.6899999999999999E-2</v>
      </c>
      <c r="F7882">
        <v>0.24660000000000001</v>
      </c>
    </row>
    <row r="7883" spans="1:6">
      <c r="A7883" t="s">
        <v>1090</v>
      </c>
      <c r="B7883" t="s">
        <v>8959</v>
      </c>
      <c r="C7883">
        <v>3</v>
      </c>
      <c r="D7883">
        <v>8.0999999999999996E-3</v>
      </c>
      <c r="E7883">
        <v>5.6899999999999999E-2</v>
      </c>
      <c r="F7883">
        <v>0.24660000000000001</v>
      </c>
    </row>
    <row r="7884" spans="1:6">
      <c r="A7884" t="s">
        <v>1090</v>
      </c>
      <c r="B7884" t="s">
        <v>8960</v>
      </c>
      <c r="C7884">
        <v>3</v>
      </c>
      <c r="D7884">
        <v>8.0999999999999996E-3</v>
      </c>
      <c r="E7884">
        <v>5.6899999999999999E-2</v>
      </c>
      <c r="F7884">
        <v>0.24660000000000001</v>
      </c>
    </row>
    <row r="7885" spans="1:6">
      <c r="A7885" t="s">
        <v>1090</v>
      </c>
      <c r="B7885" t="s">
        <v>8961</v>
      </c>
      <c r="C7885">
        <v>3</v>
      </c>
      <c r="D7885">
        <v>8.0999999999999996E-3</v>
      </c>
      <c r="E7885">
        <v>5.6899999999999999E-2</v>
      </c>
      <c r="F7885">
        <v>0.24660000000000001</v>
      </c>
    </row>
    <row r="7886" spans="1:6">
      <c r="A7886" t="s">
        <v>1090</v>
      </c>
      <c r="B7886" t="s">
        <v>8962</v>
      </c>
      <c r="C7886">
        <v>3</v>
      </c>
      <c r="D7886">
        <v>8.0999999999999996E-3</v>
      </c>
      <c r="E7886">
        <v>5.6899999999999999E-2</v>
      </c>
      <c r="F7886">
        <v>0.24660000000000001</v>
      </c>
    </row>
    <row r="7887" spans="1:6">
      <c r="A7887" t="s">
        <v>1090</v>
      </c>
      <c r="B7887" t="s">
        <v>8963</v>
      </c>
      <c r="C7887">
        <v>3</v>
      </c>
      <c r="D7887">
        <v>8.0999999999999996E-3</v>
      </c>
      <c r="E7887">
        <v>5.6899999999999999E-2</v>
      </c>
      <c r="F7887">
        <v>0.24660000000000001</v>
      </c>
    </row>
    <row r="7888" spans="1:6">
      <c r="A7888" t="s">
        <v>1090</v>
      </c>
      <c r="B7888" t="s">
        <v>8964</v>
      </c>
      <c r="C7888">
        <v>3</v>
      </c>
      <c r="D7888">
        <v>8.0999999999999996E-3</v>
      </c>
      <c r="E7888">
        <v>5.6899999999999999E-2</v>
      </c>
      <c r="F7888">
        <v>0.24660000000000001</v>
      </c>
    </row>
    <row r="7889" spans="1:6">
      <c r="A7889" t="s">
        <v>1090</v>
      </c>
      <c r="B7889" t="s">
        <v>8965</v>
      </c>
      <c r="C7889">
        <v>3</v>
      </c>
      <c r="D7889">
        <v>8.0999999999999996E-3</v>
      </c>
      <c r="E7889">
        <v>5.6899999999999999E-2</v>
      </c>
      <c r="F7889">
        <v>0.24660000000000001</v>
      </c>
    </row>
    <row r="7890" spans="1:6">
      <c r="A7890" t="s">
        <v>1090</v>
      </c>
      <c r="B7890" t="s">
        <v>8966</v>
      </c>
      <c r="C7890">
        <v>3</v>
      </c>
      <c r="D7890">
        <v>8.0999999999999996E-3</v>
      </c>
      <c r="E7890">
        <v>5.6899999999999999E-2</v>
      </c>
      <c r="F7890">
        <v>0.24660000000000001</v>
      </c>
    </row>
    <row r="7891" spans="1:6">
      <c r="A7891" t="s">
        <v>1090</v>
      </c>
      <c r="B7891" t="s">
        <v>8967</v>
      </c>
      <c r="C7891">
        <v>3</v>
      </c>
      <c r="D7891">
        <v>8.0999999999999996E-3</v>
      </c>
      <c r="E7891">
        <v>5.6899999999999999E-2</v>
      </c>
      <c r="F7891">
        <v>0.24660000000000001</v>
      </c>
    </row>
    <row r="7892" spans="1:6">
      <c r="A7892" t="s">
        <v>1090</v>
      </c>
      <c r="B7892" t="s">
        <v>8968</v>
      </c>
      <c r="C7892">
        <v>3</v>
      </c>
      <c r="D7892">
        <v>8.0999999999999996E-3</v>
      </c>
      <c r="E7892">
        <v>5.6899999999999999E-2</v>
      </c>
      <c r="F7892">
        <v>0.24660000000000001</v>
      </c>
    </row>
    <row r="7893" spans="1:6">
      <c r="A7893" t="s">
        <v>1090</v>
      </c>
      <c r="B7893" t="s">
        <v>8969</v>
      </c>
      <c r="C7893">
        <v>3</v>
      </c>
      <c r="D7893">
        <v>8.0999999999999996E-3</v>
      </c>
      <c r="E7893">
        <v>5.6899999999999999E-2</v>
      </c>
      <c r="F7893">
        <v>0.24660000000000001</v>
      </c>
    </row>
    <row r="7894" spans="1:6">
      <c r="A7894" t="s">
        <v>1090</v>
      </c>
      <c r="B7894" t="s">
        <v>8970</v>
      </c>
      <c r="C7894">
        <v>3</v>
      </c>
      <c r="D7894">
        <v>8.0999999999999996E-3</v>
      </c>
      <c r="E7894">
        <v>5.6899999999999999E-2</v>
      </c>
      <c r="F7894">
        <v>0.24660000000000001</v>
      </c>
    </row>
    <row r="7895" spans="1:6">
      <c r="A7895" t="s">
        <v>1090</v>
      </c>
      <c r="B7895" t="s">
        <v>8971</v>
      </c>
      <c r="C7895">
        <v>3</v>
      </c>
      <c r="D7895">
        <v>8.0999999999999996E-3</v>
      </c>
      <c r="E7895">
        <v>5.6899999999999999E-2</v>
      </c>
      <c r="F7895">
        <v>0.24660000000000001</v>
      </c>
    </row>
    <row r="7896" spans="1:6">
      <c r="A7896" t="s">
        <v>1090</v>
      </c>
      <c r="B7896" t="s">
        <v>8972</v>
      </c>
      <c r="C7896">
        <v>3</v>
      </c>
      <c r="D7896">
        <v>8.0999999999999996E-3</v>
      </c>
      <c r="E7896">
        <v>5.6899999999999999E-2</v>
      </c>
      <c r="F7896">
        <v>0.24660000000000001</v>
      </c>
    </row>
    <row r="7897" spans="1:6">
      <c r="A7897" t="s">
        <v>1090</v>
      </c>
      <c r="B7897" t="s">
        <v>8973</v>
      </c>
      <c r="C7897">
        <v>3</v>
      </c>
      <c r="D7897">
        <v>8.0999999999999996E-3</v>
      </c>
      <c r="E7897">
        <v>5.6899999999999999E-2</v>
      </c>
      <c r="F7897">
        <v>0.24660000000000001</v>
      </c>
    </row>
    <row r="7898" spans="1:6">
      <c r="A7898" t="s">
        <v>1090</v>
      </c>
      <c r="B7898" t="s">
        <v>8974</v>
      </c>
      <c r="C7898">
        <v>3</v>
      </c>
      <c r="D7898">
        <v>8.0999999999999996E-3</v>
      </c>
      <c r="E7898">
        <v>5.6899999999999999E-2</v>
      </c>
      <c r="F7898">
        <v>0.24660000000000001</v>
      </c>
    </row>
    <row r="7899" spans="1:6">
      <c r="A7899" t="s">
        <v>1090</v>
      </c>
      <c r="B7899" t="s">
        <v>8975</v>
      </c>
      <c r="C7899">
        <v>3</v>
      </c>
      <c r="D7899">
        <v>8.0999999999999996E-3</v>
      </c>
      <c r="E7899">
        <v>5.6899999999999999E-2</v>
      </c>
      <c r="F7899">
        <v>0.24660000000000001</v>
      </c>
    </row>
    <row r="7900" spans="1:6">
      <c r="A7900" t="s">
        <v>1090</v>
      </c>
      <c r="B7900" t="s">
        <v>8976</v>
      </c>
      <c r="C7900">
        <v>3</v>
      </c>
      <c r="D7900">
        <v>8.0999999999999996E-3</v>
      </c>
      <c r="E7900">
        <v>5.6899999999999999E-2</v>
      </c>
      <c r="F7900">
        <v>0.24660000000000001</v>
      </c>
    </row>
    <row r="7901" spans="1:6">
      <c r="A7901" t="s">
        <v>1090</v>
      </c>
      <c r="B7901" t="s">
        <v>8977</v>
      </c>
      <c r="C7901">
        <v>3</v>
      </c>
      <c r="D7901">
        <v>8.0999999999999996E-3</v>
      </c>
      <c r="E7901">
        <v>5.6899999999999999E-2</v>
      </c>
      <c r="F7901">
        <v>0.24660000000000001</v>
      </c>
    </row>
    <row r="7902" spans="1:6">
      <c r="A7902" t="s">
        <v>1090</v>
      </c>
      <c r="B7902" t="s">
        <v>8978</v>
      </c>
      <c r="C7902">
        <v>3</v>
      </c>
      <c r="D7902">
        <v>8.0999999999999996E-3</v>
      </c>
      <c r="E7902">
        <v>5.6899999999999999E-2</v>
      </c>
      <c r="F7902">
        <v>0.24660000000000001</v>
      </c>
    </row>
    <row r="7903" spans="1:6">
      <c r="A7903" t="s">
        <v>1090</v>
      </c>
      <c r="B7903" t="s">
        <v>8979</v>
      </c>
      <c r="C7903">
        <v>3</v>
      </c>
      <c r="D7903">
        <v>8.0999999999999996E-3</v>
      </c>
      <c r="E7903">
        <v>5.6899999999999999E-2</v>
      </c>
      <c r="F7903">
        <v>0.24660000000000001</v>
      </c>
    </row>
    <row r="7904" spans="1:6">
      <c r="A7904" t="s">
        <v>1090</v>
      </c>
      <c r="B7904" t="s">
        <v>8980</v>
      </c>
      <c r="C7904">
        <v>3</v>
      </c>
      <c r="D7904">
        <v>8.0999999999999996E-3</v>
      </c>
      <c r="E7904">
        <v>5.6899999999999999E-2</v>
      </c>
      <c r="F7904">
        <v>0.24660000000000001</v>
      </c>
    </row>
    <row r="7905" spans="1:6">
      <c r="A7905" t="s">
        <v>1090</v>
      </c>
      <c r="B7905" t="s">
        <v>8981</v>
      </c>
      <c r="C7905">
        <v>3</v>
      </c>
      <c r="D7905">
        <v>8.0999999999999996E-3</v>
      </c>
      <c r="E7905">
        <v>5.6899999999999999E-2</v>
      </c>
      <c r="F7905">
        <v>0.24660000000000001</v>
      </c>
    </row>
    <row r="7906" spans="1:6">
      <c r="A7906" t="s">
        <v>1090</v>
      </c>
      <c r="B7906" t="s">
        <v>8982</v>
      </c>
      <c r="C7906">
        <v>3</v>
      </c>
      <c r="D7906">
        <v>8.0999999999999996E-3</v>
      </c>
      <c r="E7906">
        <v>5.6899999999999999E-2</v>
      </c>
      <c r="F7906">
        <v>0.24660000000000001</v>
      </c>
    </row>
    <row r="7907" spans="1:6">
      <c r="A7907" t="s">
        <v>1090</v>
      </c>
      <c r="B7907" t="s">
        <v>8983</v>
      </c>
      <c r="C7907">
        <v>3</v>
      </c>
      <c r="D7907">
        <v>8.0999999999999996E-3</v>
      </c>
      <c r="E7907">
        <v>5.6899999999999999E-2</v>
      </c>
      <c r="F7907">
        <v>0.24660000000000001</v>
      </c>
    </row>
    <row r="7908" spans="1:6">
      <c r="A7908" t="s">
        <v>1090</v>
      </c>
      <c r="B7908" t="s">
        <v>8984</v>
      </c>
      <c r="C7908">
        <v>3</v>
      </c>
      <c r="D7908">
        <v>8.0999999999999996E-3</v>
      </c>
      <c r="E7908">
        <v>5.6899999999999999E-2</v>
      </c>
      <c r="F7908">
        <v>0.24660000000000001</v>
      </c>
    </row>
    <row r="7909" spans="1:6">
      <c r="A7909" t="s">
        <v>1090</v>
      </c>
      <c r="B7909" t="s">
        <v>8985</v>
      </c>
      <c r="C7909">
        <v>3</v>
      </c>
      <c r="D7909">
        <v>8.0999999999999996E-3</v>
      </c>
      <c r="E7909">
        <v>5.6899999999999999E-2</v>
      </c>
      <c r="F7909">
        <v>0.24660000000000001</v>
      </c>
    </row>
    <row r="7910" spans="1:6">
      <c r="A7910" t="s">
        <v>1090</v>
      </c>
      <c r="B7910" t="s">
        <v>8986</v>
      </c>
      <c r="C7910">
        <v>3</v>
      </c>
      <c r="D7910">
        <v>8.0999999999999996E-3</v>
      </c>
      <c r="E7910">
        <v>5.6899999999999999E-2</v>
      </c>
      <c r="F7910">
        <v>0.24660000000000001</v>
      </c>
    </row>
    <row r="7911" spans="1:6">
      <c r="A7911" t="s">
        <v>1090</v>
      </c>
      <c r="B7911" t="s">
        <v>8987</v>
      </c>
      <c r="C7911">
        <v>3</v>
      </c>
      <c r="D7911">
        <v>8.0999999999999996E-3</v>
      </c>
      <c r="E7911">
        <v>5.6899999999999999E-2</v>
      </c>
      <c r="F7911">
        <v>0.24660000000000001</v>
      </c>
    </row>
    <row r="7912" spans="1:6">
      <c r="A7912" t="s">
        <v>1090</v>
      </c>
      <c r="B7912" t="s">
        <v>8988</v>
      </c>
      <c r="C7912">
        <v>3</v>
      </c>
      <c r="D7912">
        <v>8.0999999999999996E-3</v>
      </c>
      <c r="E7912">
        <v>5.6899999999999999E-2</v>
      </c>
      <c r="F7912">
        <v>0.24660000000000001</v>
      </c>
    </row>
    <row r="7913" spans="1:6">
      <c r="A7913" t="s">
        <v>1090</v>
      </c>
      <c r="B7913" t="s">
        <v>8989</v>
      </c>
      <c r="C7913">
        <v>3</v>
      </c>
      <c r="D7913">
        <v>8.0999999999999996E-3</v>
      </c>
      <c r="E7913">
        <v>5.6899999999999999E-2</v>
      </c>
      <c r="F7913">
        <v>0.24660000000000001</v>
      </c>
    </row>
    <row r="7914" spans="1:6">
      <c r="A7914" t="s">
        <v>1090</v>
      </c>
      <c r="B7914" t="s">
        <v>8990</v>
      </c>
      <c r="C7914">
        <v>3</v>
      </c>
      <c r="D7914">
        <v>8.0999999999999996E-3</v>
      </c>
      <c r="E7914">
        <v>5.6899999999999999E-2</v>
      </c>
      <c r="F7914">
        <v>0.24660000000000001</v>
      </c>
    </row>
    <row r="7915" spans="1:6">
      <c r="A7915" t="s">
        <v>1090</v>
      </c>
      <c r="B7915" t="s">
        <v>8991</v>
      </c>
      <c r="C7915">
        <v>3</v>
      </c>
      <c r="D7915">
        <v>8.0999999999999996E-3</v>
      </c>
      <c r="E7915">
        <v>5.6899999999999999E-2</v>
      </c>
      <c r="F7915">
        <v>0.24660000000000001</v>
      </c>
    </row>
    <row r="7916" spans="1:6">
      <c r="A7916" t="s">
        <v>1090</v>
      </c>
      <c r="B7916" t="s">
        <v>8992</v>
      </c>
      <c r="C7916">
        <v>3</v>
      </c>
      <c r="D7916">
        <v>8.0999999999999996E-3</v>
      </c>
      <c r="E7916">
        <v>5.6899999999999999E-2</v>
      </c>
      <c r="F7916">
        <v>0.24660000000000001</v>
      </c>
    </row>
    <row r="7917" spans="1:6">
      <c r="A7917" t="s">
        <v>1090</v>
      </c>
      <c r="B7917" t="s">
        <v>8993</v>
      </c>
      <c r="C7917">
        <v>3</v>
      </c>
      <c r="D7917">
        <v>8.0999999999999996E-3</v>
      </c>
      <c r="E7917">
        <v>5.6899999999999999E-2</v>
      </c>
      <c r="F7917">
        <v>0.24660000000000001</v>
      </c>
    </row>
    <row r="7918" spans="1:6">
      <c r="A7918" t="s">
        <v>1090</v>
      </c>
      <c r="B7918" t="s">
        <v>8994</v>
      </c>
      <c r="C7918">
        <v>3</v>
      </c>
      <c r="D7918">
        <v>8.0999999999999996E-3</v>
      </c>
      <c r="E7918">
        <v>5.6899999999999999E-2</v>
      </c>
      <c r="F7918">
        <v>0.24660000000000001</v>
      </c>
    </row>
    <row r="7919" spans="1:6">
      <c r="A7919" t="s">
        <v>1090</v>
      </c>
      <c r="B7919" t="s">
        <v>8995</v>
      </c>
      <c r="C7919">
        <v>3</v>
      </c>
      <c r="D7919">
        <v>8.0999999999999996E-3</v>
      </c>
      <c r="E7919">
        <v>5.6899999999999999E-2</v>
      </c>
      <c r="F7919">
        <v>0.24660000000000001</v>
      </c>
    </row>
    <row r="7920" spans="1:6">
      <c r="A7920" t="s">
        <v>1090</v>
      </c>
      <c r="B7920" t="s">
        <v>8996</v>
      </c>
      <c r="C7920">
        <v>3</v>
      </c>
      <c r="D7920">
        <v>8.0999999999999996E-3</v>
      </c>
      <c r="E7920">
        <v>5.6899999999999999E-2</v>
      </c>
      <c r="F7920">
        <v>0.24660000000000001</v>
      </c>
    </row>
    <row r="7921" spans="1:6">
      <c r="A7921" t="s">
        <v>1090</v>
      </c>
      <c r="B7921" t="s">
        <v>8997</v>
      </c>
      <c r="C7921">
        <v>3</v>
      </c>
      <c r="D7921">
        <v>8.0999999999999996E-3</v>
      </c>
      <c r="E7921">
        <v>5.6899999999999999E-2</v>
      </c>
      <c r="F7921">
        <v>0.24660000000000001</v>
      </c>
    </row>
    <row r="7922" spans="1:6">
      <c r="A7922" t="s">
        <v>1090</v>
      </c>
      <c r="B7922" t="s">
        <v>8998</v>
      </c>
      <c r="C7922">
        <v>3</v>
      </c>
      <c r="D7922">
        <v>8.0999999999999996E-3</v>
      </c>
      <c r="E7922">
        <v>5.6899999999999999E-2</v>
      </c>
      <c r="F7922">
        <v>0.24660000000000001</v>
      </c>
    </row>
    <row r="7923" spans="1:6">
      <c r="A7923" t="s">
        <v>1090</v>
      </c>
      <c r="B7923" t="s">
        <v>8999</v>
      </c>
      <c r="C7923">
        <v>3</v>
      </c>
      <c r="D7923">
        <v>8.0999999999999996E-3</v>
      </c>
      <c r="E7923">
        <v>5.6899999999999999E-2</v>
      </c>
      <c r="F7923">
        <v>0.24660000000000001</v>
      </c>
    </row>
    <row r="7924" spans="1:6">
      <c r="A7924" t="s">
        <v>1090</v>
      </c>
      <c r="B7924" t="s">
        <v>9000</v>
      </c>
      <c r="C7924">
        <v>3</v>
      </c>
      <c r="D7924">
        <v>8.0999999999999996E-3</v>
      </c>
      <c r="E7924">
        <v>5.6899999999999999E-2</v>
      </c>
      <c r="F7924">
        <v>0.24660000000000001</v>
      </c>
    </row>
    <row r="7925" spans="1:6">
      <c r="A7925" t="s">
        <v>1090</v>
      </c>
      <c r="B7925" t="s">
        <v>9001</v>
      </c>
      <c r="C7925">
        <v>3</v>
      </c>
      <c r="D7925">
        <v>8.0999999999999996E-3</v>
      </c>
      <c r="E7925">
        <v>5.6899999999999999E-2</v>
      </c>
      <c r="F7925">
        <v>0.24660000000000001</v>
      </c>
    </row>
    <row r="7926" spans="1:6">
      <c r="A7926" t="s">
        <v>1090</v>
      </c>
      <c r="B7926" t="s">
        <v>9002</v>
      </c>
      <c r="C7926">
        <v>3</v>
      </c>
      <c r="D7926">
        <v>8.0999999999999996E-3</v>
      </c>
      <c r="E7926">
        <v>5.6899999999999999E-2</v>
      </c>
      <c r="F7926">
        <v>0.24660000000000001</v>
      </c>
    </row>
    <row r="7927" spans="1:6">
      <c r="A7927" t="s">
        <v>1090</v>
      </c>
      <c r="B7927" t="s">
        <v>9003</v>
      </c>
      <c r="C7927">
        <v>3</v>
      </c>
      <c r="D7927">
        <v>8.0999999999999996E-3</v>
      </c>
      <c r="E7927">
        <v>5.6899999999999999E-2</v>
      </c>
      <c r="F7927">
        <v>0.24660000000000001</v>
      </c>
    </row>
    <row r="7928" spans="1:6">
      <c r="A7928" t="s">
        <v>1090</v>
      </c>
      <c r="B7928" t="s">
        <v>9004</v>
      </c>
      <c r="C7928">
        <v>3</v>
      </c>
      <c r="D7928">
        <v>8.0999999999999996E-3</v>
      </c>
      <c r="E7928">
        <v>5.6899999999999999E-2</v>
      </c>
      <c r="F7928">
        <v>0.24660000000000001</v>
      </c>
    </row>
    <row r="7929" spans="1:6">
      <c r="A7929" t="s">
        <v>1090</v>
      </c>
      <c r="B7929" t="s">
        <v>9005</v>
      </c>
      <c r="C7929">
        <v>3</v>
      </c>
      <c r="D7929">
        <v>8.0999999999999996E-3</v>
      </c>
      <c r="E7929">
        <v>5.6899999999999999E-2</v>
      </c>
      <c r="F7929">
        <v>0.24660000000000001</v>
      </c>
    </row>
    <row r="7930" spans="1:6">
      <c r="A7930" t="s">
        <v>1090</v>
      </c>
      <c r="B7930" t="s">
        <v>9006</v>
      </c>
      <c r="C7930">
        <v>3</v>
      </c>
      <c r="D7930">
        <v>8.0999999999999996E-3</v>
      </c>
      <c r="E7930">
        <v>5.6899999999999999E-2</v>
      </c>
      <c r="F7930">
        <v>0.24660000000000001</v>
      </c>
    </row>
    <row r="7931" spans="1:6">
      <c r="A7931" t="s">
        <v>1090</v>
      </c>
      <c r="B7931" t="s">
        <v>9007</v>
      </c>
      <c r="C7931">
        <v>3</v>
      </c>
      <c r="D7931">
        <v>8.0999999999999996E-3</v>
      </c>
      <c r="E7931">
        <v>5.6899999999999999E-2</v>
      </c>
      <c r="F7931">
        <v>0.24660000000000001</v>
      </c>
    </row>
    <row r="7932" spans="1:6">
      <c r="A7932" t="s">
        <v>1090</v>
      </c>
      <c r="B7932" t="s">
        <v>9008</v>
      </c>
      <c r="C7932">
        <v>3</v>
      </c>
      <c r="D7932">
        <v>8.0999999999999996E-3</v>
      </c>
      <c r="E7932">
        <v>5.6899999999999999E-2</v>
      </c>
      <c r="F7932">
        <v>0.24660000000000001</v>
      </c>
    </row>
    <row r="7933" spans="1:6">
      <c r="A7933" t="s">
        <v>1090</v>
      </c>
      <c r="B7933" t="s">
        <v>9009</v>
      </c>
      <c r="C7933">
        <v>3</v>
      </c>
      <c r="D7933">
        <v>8.0999999999999996E-3</v>
      </c>
      <c r="E7933">
        <v>5.6899999999999999E-2</v>
      </c>
      <c r="F7933">
        <v>0.24660000000000001</v>
      </c>
    </row>
    <row r="7934" spans="1:6">
      <c r="A7934" t="s">
        <v>1090</v>
      </c>
      <c r="B7934" t="s">
        <v>9010</v>
      </c>
      <c r="C7934">
        <v>3</v>
      </c>
      <c r="D7934">
        <v>8.0999999999999996E-3</v>
      </c>
      <c r="E7934">
        <v>5.6899999999999999E-2</v>
      </c>
      <c r="F7934">
        <v>0.24660000000000001</v>
      </c>
    </row>
    <row r="7935" spans="1:6">
      <c r="A7935" t="s">
        <v>1090</v>
      </c>
      <c r="B7935" t="s">
        <v>9011</v>
      </c>
      <c r="C7935">
        <v>3</v>
      </c>
      <c r="D7935">
        <v>8.0999999999999996E-3</v>
      </c>
      <c r="E7935">
        <v>5.6899999999999999E-2</v>
      </c>
      <c r="F7935">
        <v>0.24660000000000001</v>
      </c>
    </row>
    <row r="7936" spans="1:6">
      <c r="A7936" t="s">
        <v>1090</v>
      </c>
      <c r="B7936" t="s">
        <v>9012</v>
      </c>
      <c r="C7936">
        <v>3</v>
      </c>
      <c r="D7936">
        <v>8.0999999999999996E-3</v>
      </c>
      <c r="E7936">
        <v>5.6899999999999999E-2</v>
      </c>
      <c r="F7936">
        <v>0.24660000000000001</v>
      </c>
    </row>
    <row r="7937" spans="1:6">
      <c r="A7937" t="s">
        <v>1090</v>
      </c>
      <c r="B7937" t="s">
        <v>9013</v>
      </c>
      <c r="C7937">
        <v>3</v>
      </c>
      <c r="D7937">
        <v>8.0999999999999996E-3</v>
      </c>
      <c r="E7937">
        <v>5.6899999999999999E-2</v>
      </c>
      <c r="F7937">
        <v>0.24660000000000001</v>
      </c>
    </row>
    <row r="7938" spans="1:6">
      <c r="A7938" t="s">
        <v>1090</v>
      </c>
      <c r="B7938" t="s">
        <v>9014</v>
      </c>
      <c r="C7938">
        <v>3</v>
      </c>
      <c r="D7938">
        <v>8.0999999999999996E-3</v>
      </c>
      <c r="E7938">
        <v>5.6899999999999999E-2</v>
      </c>
      <c r="F7938">
        <v>0.24660000000000001</v>
      </c>
    </row>
    <row r="7939" spans="1:6">
      <c r="A7939" t="s">
        <v>1090</v>
      </c>
      <c r="B7939" t="s">
        <v>9015</v>
      </c>
      <c r="C7939">
        <v>3</v>
      </c>
      <c r="D7939">
        <v>8.0999999999999996E-3</v>
      </c>
      <c r="E7939">
        <v>5.6899999999999999E-2</v>
      </c>
      <c r="F7939">
        <v>0.24660000000000001</v>
      </c>
    </row>
    <row r="7940" spans="1:6">
      <c r="A7940" t="s">
        <v>1090</v>
      </c>
      <c r="B7940" t="s">
        <v>9016</v>
      </c>
      <c r="C7940">
        <v>3</v>
      </c>
      <c r="D7940">
        <v>8.0999999999999996E-3</v>
      </c>
      <c r="E7940">
        <v>5.6899999999999999E-2</v>
      </c>
      <c r="F7940">
        <v>0.24660000000000001</v>
      </c>
    </row>
    <row r="7941" spans="1:6">
      <c r="A7941" t="s">
        <v>1090</v>
      </c>
      <c r="B7941" t="s">
        <v>9017</v>
      </c>
      <c r="C7941">
        <v>3</v>
      </c>
      <c r="D7941">
        <v>8.0999999999999996E-3</v>
      </c>
      <c r="E7941">
        <v>5.6899999999999999E-2</v>
      </c>
      <c r="F7941">
        <v>0.24660000000000001</v>
      </c>
    </row>
    <row r="7942" spans="1:6">
      <c r="A7942" t="s">
        <v>1090</v>
      </c>
      <c r="B7942" t="s">
        <v>9018</v>
      </c>
      <c r="C7942">
        <v>3</v>
      </c>
      <c r="D7942">
        <v>8.0999999999999996E-3</v>
      </c>
      <c r="E7942">
        <v>5.6899999999999999E-2</v>
      </c>
      <c r="F7942">
        <v>0.24660000000000001</v>
      </c>
    </row>
    <row r="7943" spans="1:6">
      <c r="A7943" t="s">
        <v>1090</v>
      </c>
      <c r="B7943" t="s">
        <v>9019</v>
      </c>
      <c r="C7943">
        <v>3</v>
      </c>
      <c r="D7943">
        <v>8.0999999999999996E-3</v>
      </c>
      <c r="E7943">
        <v>5.6899999999999999E-2</v>
      </c>
      <c r="F7943">
        <v>0.24660000000000001</v>
      </c>
    </row>
    <row r="7944" spans="1:6">
      <c r="A7944" t="s">
        <v>1090</v>
      </c>
      <c r="B7944" t="s">
        <v>9020</v>
      </c>
      <c r="C7944">
        <v>3</v>
      </c>
      <c r="D7944">
        <v>8.0999999999999996E-3</v>
      </c>
      <c r="E7944">
        <v>5.6899999999999999E-2</v>
      </c>
      <c r="F7944">
        <v>0.24660000000000001</v>
      </c>
    </row>
    <row r="7945" spans="1:6">
      <c r="A7945" t="s">
        <v>1090</v>
      </c>
      <c r="B7945" t="s">
        <v>9021</v>
      </c>
      <c r="C7945">
        <v>3</v>
      </c>
      <c r="D7945">
        <v>8.0999999999999996E-3</v>
      </c>
      <c r="E7945">
        <v>5.6899999999999999E-2</v>
      </c>
      <c r="F7945">
        <v>0.24660000000000001</v>
      </c>
    </row>
    <row r="7946" spans="1:6">
      <c r="A7946" t="s">
        <v>1090</v>
      </c>
      <c r="B7946" t="s">
        <v>9022</v>
      </c>
      <c r="C7946">
        <v>3</v>
      </c>
      <c r="D7946">
        <v>8.0999999999999996E-3</v>
      </c>
      <c r="E7946">
        <v>5.6899999999999999E-2</v>
      </c>
      <c r="F7946">
        <v>0.24660000000000001</v>
      </c>
    </row>
    <row r="7947" spans="1:6">
      <c r="A7947" t="s">
        <v>1090</v>
      </c>
      <c r="B7947" t="s">
        <v>9023</v>
      </c>
      <c r="C7947">
        <v>3</v>
      </c>
      <c r="D7947">
        <v>8.0999999999999996E-3</v>
      </c>
      <c r="E7947">
        <v>5.6899999999999999E-2</v>
      </c>
      <c r="F7947">
        <v>0.24660000000000001</v>
      </c>
    </row>
    <row r="7948" spans="1:6">
      <c r="A7948" t="s">
        <v>1090</v>
      </c>
      <c r="B7948" t="s">
        <v>9024</v>
      </c>
      <c r="C7948">
        <v>3</v>
      </c>
      <c r="D7948">
        <v>8.0999999999999996E-3</v>
      </c>
      <c r="E7948">
        <v>5.6899999999999999E-2</v>
      </c>
      <c r="F7948">
        <v>0.24660000000000001</v>
      </c>
    </row>
    <row r="7949" spans="1:6">
      <c r="A7949" t="s">
        <v>1090</v>
      </c>
      <c r="B7949" t="s">
        <v>9025</v>
      </c>
      <c r="C7949">
        <v>3</v>
      </c>
      <c r="D7949">
        <v>8.0999999999999996E-3</v>
      </c>
      <c r="E7949">
        <v>5.6899999999999999E-2</v>
      </c>
      <c r="F7949">
        <v>0.24660000000000001</v>
      </c>
    </row>
    <row r="7950" spans="1:6">
      <c r="A7950" t="s">
        <v>1090</v>
      </c>
      <c r="B7950" t="s">
        <v>9026</v>
      </c>
      <c r="C7950">
        <v>3</v>
      </c>
      <c r="D7950">
        <v>8.0999999999999996E-3</v>
      </c>
      <c r="E7950">
        <v>5.6899999999999999E-2</v>
      </c>
      <c r="F7950">
        <v>0.24660000000000001</v>
      </c>
    </row>
    <row r="7951" spans="1:6">
      <c r="A7951" t="s">
        <v>1090</v>
      </c>
      <c r="B7951" t="s">
        <v>9027</v>
      </c>
      <c r="C7951">
        <v>3</v>
      </c>
      <c r="D7951">
        <v>8.0999999999999996E-3</v>
      </c>
      <c r="E7951">
        <v>5.6899999999999999E-2</v>
      </c>
      <c r="F7951">
        <v>0.24660000000000001</v>
      </c>
    </row>
    <row r="7952" spans="1:6">
      <c r="A7952" t="s">
        <v>1090</v>
      </c>
      <c r="B7952" t="s">
        <v>9028</v>
      </c>
      <c r="C7952">
        <v>3</v>
      </c>
      <c r="D7952">
        <v>8.0999999999999996E-3</v>
      </c>
      <c r="E7952">
        <v>5.6899999999999999E-2</v>
      </c>
      <c r="F7952">
        <v>0.24660000000000001</v>
      </c>
    </row>
    <row r="7953" spans="1:6">
      <c r="A7953" t="s">
        <v>1090</v>
      </c>
      <c r="B7953" t="s">
        <v>9029</v>
      </c>
      <c r="C7953">
        <v>3</v>
      </c>
      <c r="D7953">
        <v>8.0999999999999996E-3</v>
      </c>
      <c r="E7953">
        <v>5.6899999999999999E-2</v>
      </c>
      <c r="F7953">
        <v>0.24660000000000001</v>
      </c>
    </row>
    <row r="7954" spans="1:6">
      <c r="A7954" t="s">
        <v>1090</v>
      </c>
      <c r="B7954" t="s">
        <v>9030</v>
      </c>
      <c r="C7954">
        <v>3</v>
      </c>
      <c r="D7954">
        <v>8.0999999999999996E-3</v>
      </c>
      <c r="E7954">
        <v>5.6899999999999999E-2</v>
      </c>
      <c r="F7954">
        <v>0.24660000000000001</v>
      </c>
    </row>
    <row r="7955" spans="1:6">
      <c r="A7955" t="s">
        <v>1090</v>
      </c>
      <c r="B7955" t="s">
        <v>9031</v>
      </c>
      <c r="C7955">
        <v>3</v>
      </c>
      <c r="D7955">
        <v>8.0999999999999996E-3</v>
      </c>
      <c r="E7955">
        <v>5.6899999999999999E-2</v>
      </c>
      <c r="F7955">
        <v>0.24660000000000001</v>
      </c>
    </row>
    <row r="7956" spans="1:6">
      <c r="A7956" t="s">
        <v>1090</v>
      </c>
      <c r="B7956" t="s">
        <v>9032</v>
      </c>
      <c r="C7956">
        <v>3</v>
      </c>
      <c r="D7956">
        <v>8.0999999999999996E-3</v>
      </c>
      <c r="E7956">
        <v>5.6899999999999999E-2</v>
      </c>
      <c r="F7956">
        <v>0.24660000000000001</v>
      </c>
    </row>
    <row r="7957" spans="1:6">
      <c r="A7957" t="s">
        <v>1090</v>
      </c>
      <c r="B7957" t="s">
        <v>9033</v>
      </c>
      <c r="C7957">
        <v>3</v>
      </c>
      <c r="D7957">
        <v>8.0999999999999996E-3</v>
      </c>
      <c r="E7957">
        <v>5.6899999999999999E-2</v>
      </c>
      <c r="F7957">
        <v>0.24660000000000001</v>
      </c>
    </row>
    <row r="7958" spans="1:6">
      <c r="A7958" t="s">
        <v>1090</v>
      </c>
      <c r="B7958" t="s">
        <v>9034</v>
      </c>
      <c r="C7958">
        <v>3</v>
      </c>
      <c r="D7958">
        <v>8.0999999999999996E-3</v>
      </c>
      <c r="E7958">
        <v>5.6899999999999999E-2</v>
      </c>
      <c r="F7958">
        <v>0.24660000000000001</v>
      </c>
    </row>
    <row r="7959" spans="1:6">
      <c r="A7959" t="s">
        <v>1090</v>
      </c>
      <c r="B7959" t="s">
        <v>9035</v>
      </c>
      <c r="C7959">
        <v>3</v>
      </c>
      <c r="D7959">
        <v>8.0999999999999996E-3</v>
      </c>
      <c r="E7959">
        <v>5.6899999999999999E-2</v>
      </c>
      <c r="F7959">
        <v>0.24660000000000001</v>
      </c>
    </row>
    <row r="7960" spans="1:6">
      <c r="A7960" t="s">
        <v>1090</v>
      </c>
      <c r="B7960" t="s">
        <v>9036</v>
      </c>
      <c r="C7960">
        <v>3</v>
      </c>
      <c r="D7960">
        <v>8.0999999999999996E-3</v>
      </c>
      <c r="E7960">
        <v>5.6899999999999999E-2</v>
      </c>
      <c r="F7960">
        <v>0.24660000000000001</v>
      </c>
    </row>
    <row r="7961" spans="1:6">
      <c r="A7961" t="s">
        <v>1090</v>
      </c>
      <c r="B7961" t="s">
        <v>9037</v>
      </c>
      <c r="C7961">
        <v>3</v>
      </c>
      <c r="D7961">
        <v>8.0999999999999996E-3</v>
      </c>
      <c r="E7961">
        <v>5.6899999999999999E-2</v>
      </c>
      <c r="F7961">
        <v>0.24660000000000001</v>
      </c>
    </row>
    <row r="7962" spans="1:6">
      <c r="A7962" t="s">
        <v>1090</v>
      </c>
      <c r="B7962" t="s">
        <v>9038</v>
      </c>
      <c r="C7962">
        <v>3</v>
      </c>
      <c r="D7962">
        <v>8.0999999999999996E-3</v>
      </c>
      <c r="E7962">
        <v>5.6899999999999999E-2</v>
      </c>
      <c r="F7962">
        <v>0.24660000000000001</v>
      </c>
    </row>
    <row r="7963" spans="1:6">
      <c r="A7963" t="s">
        <v>1090</v>
      </c>
      <c r="B7963" t="s">
        <v>9039</v>
      </c>
      <c r="C7963">
        <v>3</v>
      </c>
      <c r="D7963">
        <v>8.0999999999999996E-3</v>
      </c>
      <c r="E7963">
        <v>5.6899999999999999E-2</v>
      </c>
      <c r="F7963">
        <v>0.24660000000000001</v>
      </c>
    </row>
    <row r="7964" spans="1:6">
      <c r="A7964" t="s">
        <v>1090</v>
      </c>
      <c r="B7964" t="s">
        <v>9040</v>
      </c>
      <c r="C7964">
        <v>3</v>
      </c>
      <c r="D7964">
        <v>8.0999999999999996E-3</v>
      </c>
      <c r="E7964">
        <v>5.6899999999999999E-2</v>
      </c>
      <c r="F7964">
        <v>0.24660000000000001</v>
      </c>
    </row>
    <row r="7965" spans="1:6">
      <c r="A7965" t="s">
        <v>1090</v>
      </c>
      <c r="B7965" t="s">
        <v>9041</v>
      </c>
      <c r="C7965">
        <v>3</v>
      </c>
      <c r="D7965">
        <v>8.0999999999999996E-3</v>
      </c>
      <c r="E7965">
        <v>5.6899999999999999E-2</v>
      </c>
      <c r="F7965">
        <v>0.24660000000000001</v>
      </c>
    </row>
    <row r="7966" spans="1:6">
      <c r="A7966" t="s">
        <v>1090</v>
      </c>
      <c r="B7966" t="s">
        <v>9042</v>
      </c>
      <c r="C7966">
        <v>3</v>
      </c>
      <c r="D7966">
        <v>8.0999999999999996E-3</v>
      </c>
      <c r="E7966">
        <v>5.6899999999999999E-2</v>
      </c>
      <c r="F7966">
        <v>0.24660000000000001</v>
      </c>
    </row>
    <row r="7967" spans="1:6">
      <c r="A7967" t="s">
        <v>1090</v>
      </c>
      <c r="B7967" t="s">
        <v>9043</v>
      </c>
      <c r="C7967">
        <v>3</v>
      </c>
      <c r="D7967">
        <v>8.0999999999999996E-3</v>
      </c>
      <c r="E7967">
        <v>5.6899999999999999E-2</v>
      </c>
      <c r="F7967">
        <v>0.24660000000000001</v>
      </c>
    </row>
    <row r="7968" spans="1:6">
      <c r="A7968" t="s">
        <v>1090</v>
      </c>
      <c r="B7968" t="s">
        <v>9044</v>
      </c>
      <c r="C7968">
        <v>3</v>
      </c>
      <c r="D7968">
        <v>8.0999999999999996E-3</v>
      </c>
      <c r="E7968">
        <v>5.6899999999999999E-2</v>
      </c>
      <c r="F7968">
        <v>0.24660000000000001</v>
      </c>
    </row>
    <row r="7969" spans="1:6">
      <c r="A7969" t="s">
        <v>1090</v>
      </c>
      <c r="B7969" t="s">
        <v>9045</v>
      </c>
      <c r="C7969">
        <v>3</v>
      </c>
      <c r="D7969">
        <v>8.0999999999999996E-3</v>
      </c>
      <c r="E7969">
        <v>5.6899999999999999E-2</v>
      </c>
      <c r="F7969">
        <v>0.24660000000000001</v>
      </c>
    </row>
    <row r="7970" spans="1:6">
      <c r="A7970" t="s">
        <v>1090</v>
      </c>
      <c r="B7970" t="s">
        <v>9046</v>
      </c>
      <c r="C7970">
        <v>3</v>
      </c>
      <c r="D7970">
        <v>8.0999999999999996E-3</v>
      </c>
      <c r="E7970">
        <v>5.6899999999999999E-2</v>
      </c>
      <c r="F7970">
        <v>0.24660000000000001</v>
      </c>
    </row>
    <row r="7971" spans="1:6">
      <c r="A7971" t="s">
        <v>1090</v>
      </c>
      <c r="B7971" t="s">
        <v>9047</v>
      </c>
      <c r="C7971">
        <v>3</v>
      </c>
      <c r="D7971">
        <v>8.0999999999999996E-3</v>
      </c>
      <c r="E7971">
        <v>5.6899999999999999E-2</v>
      </c>
      <c r="F7971">
        <v>0.24660000000000001</v>
      </c>
    </row>
    <row r="7972" spans="1:6">
      <c r="A7972" t="s">
        <v>1090</v>
      </c>
      <c r="B7972" t="s">
        <v>9048</v>
      </c>
      <c r="C7972">
        <v>3</v>
      </c>
      <c r="D7972">
        <v>8.0999999999999996E-3</v>
      </c>
      <c r="E7972">
        <v>5.6899999999999999E-2</v>
      </c>
      <c r="F7972">
        <v>0.24660000000000001</v>
      </c>
    </row>
    <row r="7973" spans="1:6">
      <c r="A7973" t="s">
        <v>1090</v>
      </c>
      <c r="B7973" t="s">
        <v>9049</v>
      </c>
      <c r="C7973">
        <v>3</v>
      </c>
      <c r="D7973">
        <v>8.0999999999999996E-3</v>
      </c>
      <c r="E7973">
        <v>5.6899999999999999E-2</v>
      </c>
      <c r="F7973">
        <v>0.24660000000000001</v>
      </c>
    </row>
    <row r="7974" spans="1:6">
      <c r="A7974" t="s">
        <v>1090</v>
      </c>
      <c r="B7974" t="s">
        <v>9050</v>
      </c>
      <c r="C7974">
        <v>3</v>
      </c>
      <c r="D7974">
        <v>8.0999999999999996E-3</v>
      </c>
      <c r="E7974">
        <v>5.6899999999999999E-2</v>
      </c>
      <c r="F7974">
        <v>0.24660000000000001</v>
      </c>
    </row>
    <row r="7975" spans="1:6">
      <c r="A7975" t="s">
        <v>1090</v>
      </c>
      <c r="B7975" t="s">
        <v>9051</v>
      </c>
      <c r="C7975">
        <v>3</v>
      </c>
      <c r="D7975">
        <v>8.0999999999999996E-3</v>
      </c>
      <c r="E7975">
        <v>5.6899999999999999E-2</v>
      </c>
      <c r="F7975">
        <v>0.24660000000000001</v>
      </c>
    </row>
    <row r="7976" spans="1:6">
      <c r="A7976" t="s">
        <v>1090</v>
      </c>
      <c r="B7976" t="s">
        <v>9052</v>
      </c>
      <c r="C7976">
        <v>3</v>
      </c>
      <c r="D7976">
        <v>8.0999999999999996E-3</v>
      </c>
      <c r="E7976">
        <v>5.6899999999999999E-2</v>
      </c>
      <c r="F7976">
        <v>0.24660000000000001</v>
      </c>
    </row>
    <row r="7977" spans="1:6">
      <c r="A7977" t="s">
        <v>1090</v>
      </c>
      <c r="B7977" t="s">
        <v>9053</v>
      </c>
      <c r="C7977">
        <v>3</v>
      </c>
      <c r="D7977">
        <v>8.0999999999999996E-3</v>
      </c>
      <c r="E7977">
        <v>5.6899999999999999E-2</v>
      </c>
      <c r="F7977">
        <v>0.24660000000000001</v>
      </c>
    </row>
    <row r="7978" spans="1:6">
      <c r="A7978" t="s">
        <v>1090</v>
      </c>
      <c r="B7978" t="s">
        <v>9054</v>
      </c>
      <c r="C7978">
        <v>3</v>
      </c>
      <c r="D7978">
        <v>8.0999999999999996E-3</v>
      </c>
      <c r="E7978">
        <v>5.6899999999999999E-2</v>
      </c>
      <c r="F7978">
        <v>0.24660000000000001</v>
      </c>
    </row>
    <row r="7979" spans="1:6">
      <c r="A7979" t="s">
        <v>1090</v>
      </c>
      <c r="B7979" t="s">
        <v>9055</v>
      </c>
      <c r="C7979">
        <v>3</v>
      </c>
      <c r="D7979">
        <v>8.0999999999999996E-3</v>
      </c>
      <c r="E7979">
        <v>5.6899999999999999E-2</v>
      </c>
      <c r="F7979">
        <v>0.24660000000000001</v>
      </c>
    </row>
    <row r="7980" spans="1:6">
      <c r="A7980" t="s">
        <v>1090</v>
      </c>
      <c r="B7980" t="s">
        <v>9056</v>
      </c>
      <c r="C7980">
        <v>3</v>
      </c>
      <c r="D7980">
        <v>8.0999999999999996E-3</v>
      </c>
      <c r="E7980">
        <v>5.6899999999999999E-2</v>
      </c>
      <c r="F7980">
        <v>0.24660000000000001</v>
      </c>
    </row>
    <row r="7981" spans="1:6">
      <c r="A7981" t="s">
        <v>1090</v>
      </c>
      <c r="B7981" t="s">
        <v>9057</v>
      </c>
      <c r="C7981">
        <v>3</v>
      </c>
      <c r="D7981">
        <v>8.0999999999999996E-3</v>
      </c>
      <c r="E7981">
        <v>5.6899999999999999E-2</v>
      </c>
      <c r="F7981">
        <v>0.24660000000000001</v>
      </c>
    </row>
    <row r="7982" spans="1:6">
      <c r="A7982" t="s">
        <v>1090</v>
      </c>
      <c r="B7982" t="s">
        <v>9058</v>
      </c>
      <c r="C7982">
        <v>3</v>
      </c>
      <c r="D7982">
        <v>8.0999999999999996E-3</v>
      </c>
      <c r="E7982">
        <v>5.6899999999999999E-2</v>
      </c>
      <c r="F7982">
        <v>0.24660000000000001</v>
      </c>
    </row>
    <row r="7983" spans="1:6">
      <c r="A7983" t="s">
        <v>1090</v>
      </c>
      <c r="B7983" t="s">
        <v>9059</v>
      </c>
      <c r="C7983">
        <v>3</v>
      </c>
      <c r="D7983">
        <v>8.0999999999999996E-3</v>
      </c>
      <c r="E7983">
        <v>5.6899999999999999E-2</v>
      </c>
      <c r="F7983">
        <v>0.24660000000000001</v>
      </c>
    </row>
    <row r="7984" spans="1:6">
      <c r="A7984" t="s">
        <v>1090</v>
      </c>
      <c r="B7984" t="s">
        <v>9060</v>
      </c>
      <c r="C7984">
        <v>3</v>
      </c>
      <c r="D7984">
        <v>8.0999999999999996E-3</v>
      </c>
      <c r="E7984">
        <v>5.6899999999999999E-2</v>
      </c>
      <c r="F7984">
        <v>0.24660000000000001</v>
      </c>
    </row>
    <row r="7985" spans="1:6">
      <c r="A7985" t="s">
        <v>1090</v>
      </c>
      <c r="B7985" t="s">
        <v>9061</v>
      </c>
      <c r="C7985">
        <v>3</v>
      </c>
      <c r="D7985">
        <v>8.0999999999999996E-3</v>
      </c>
      <c r="E7985">
        <v>5.6899999999999999E-2</v>
      </c>
      <c r="F7985">
        <v>0.24660000000000001</v>
      </c>
    </row>
    <row r="7986" spans="1:6">
      <c r="A7986" t="s">
        <v>1090</v>
      </c>
      <c r="B7986" t="s">
        <v>9062</v>
      </c>
      <c r="C7986">
        <v>3</v>
      </c>
      <c r="D7986">
        <v>8.0999999999999996E-3</v>
      </c>
      <c r="E7986">
        <v>5.6899999999999999E-2</v>
      </c>
      <c r="F7986">
        <v>0.24660000000000001</v>
      </c>
    </row>
    <row r="7987" spans="1:6">
      <c r="A7987" t="s">
        <v>1090</v>
      </c>
      <c r="B7987" t="s">
        <v>9063</v>
      </c>
      <c r="C7987">
        <v>3</v>
      </c>
      <c r="D7987">
        <v>8.0999999999999996E-3</v>
      </c>
      <c r="E7987">
        <v>5.6899999999999999E-2</v>
      </c>
      <c r="F7987">
        <v>0.24660000000000001</v>
      </c>
    </row>
    <row r="7988" spans="1:6">
      <c r="A7988" t="s">
        <v>1090</v>
      </c>
      <c r="B7988" t="s">
        <v>9064</v>
      </c>
      <c r="C7988">
        <v>3</v>
      </c>
      <c r="D7988">
        <v>8.0999999999999996E-3</v>
      </c>
      <c r="E7988">
        <v>5.6899999999999999E-2</v>
      </c>
      <c r="F7988">
        <v>0.24660000000000001</v>
      </c>
    </row>
    <row r="7989" spans="1:6">
      <c r="A7989" t="s">
        <v>1090</v>
      </c>
      <c r="B7989" t="s">
        <v>9065</v>
      </c>
      <c r="C7989">
        <v>3</v>
      </c>
      <c r="D7989">
        <v>8.0999999999999996E-3</v>
      </c>
      <c r="E7989">
        <v>5.6899999999999999E-2</v>
      </c>
      <c r="F7989">
        <v>0.24660000000000001</v>
      </c>
    </row>
    <row r="7990" spans="1:6">
      <c r="A7990" t="s">
        <v>1090</v>
      </c>
      <c r="B7990" t="s">
        <v>9066</v>
      </c>
      <c r="C7990">
        <v>3</v>
      </c>
      <c r="D7990">
        <v>8.0999999999999996E-3</v>
      </c>
      <c r="E7990">
        <v>5.6899999999999999E-2</v>
      </c>
      <c r="F7990">
        <v>0.24660000000000001</v>
      </c>
    </row>
    <row r="7991" spans="1:6">
      <c r="A7991" t="s">
        <v>1090</v>
      </c>
      <c r="B7991" t="s">
        <v>9067</v>
      </c>
      <c r="C7991">
        <v>3</v>
      </c>
      <c r="D7991">
        <v>8.0999999999999996E-3</v>
      </c>
      <c r="E7991">
        <v>5.6899999999999999E-2</v>
      </c>
      <c r="F7991">
        <v>0.24660000000000001</v>
      </c>
    </row>
    <row r="7992" spans="1:6">
      <c r="A7992" t="s">
        <v>1090</v>
      </c>
      <c r="B7992" t="s">
        <v>9068</v>
      </c>
      <c r="C7992">
        <v>3</v>
      </c>
      <c r="D7992">
        <v>8.0999999999999996E-3</v>
      </c>
      <c r="E7992">
        <v>5.6899999999999999E-2</v>
      </c>
      <c r="F7992">
        <v>0.24660000000000001</v>
      </c>
    </row>
    <row r="7993" spans="1:6">
      <c r="A7993" t="s">
        <v>1090</v>
      </c>
      <c r="B7993" t="s">
        <v>9069</v>
      </c>
      <c r="C7993">
        <v>3</v>
      </c>
      <c r="D7993">
        <v>8.0999999999999996E-3</v>
      </c>
      <c r="E7993">
        <v>5.6899999999999999E-2</v>
      </c>
      <c r="F7993">
        <v>0.24660000000000001</v>
      </c>
    </row>
    <row r="7994" spans="1:6">
      <c r="A7994" t="s">
        <v>1090</v>
      </c>
      <c r="B7994" t="s">
        <v>9070</v>
      </c>
      <c r="C7994">
        <v>3</v>
      </c>
      <c r="D7994">
        <v>8.0999999999999996E-3</v>
      </c>
      <c r="E7994">
        <v>5.6899999999999999E-2</v>
      </c>
      <c r="F7994">
        <v>0.24660000000000001</v>
      </c>
    </row>
    <row r="7995" spans="1:6">
      <c r="A7995" t="s">
        <v>1090</v>
      </c>
      <c r="B7995" t="s">
        <v>9071</v>
      </c>
      <c r="C7995">
        <v>3</v>
      </c>
      <c r="D7995">
        <v>8.0999999999999996E-3</v>
      </c>
      <c r="E7995">
        <v>5.6899999999999999E-2</v>
      </c>
      <c r="F7995">
        <v>0.24660000000000001</v>
      </c>
    </row>
    <row r="7996" spans="1:6">
      <c r="A7996" t="s">
        <v>1090</v>
      </c>
      <c r="B7996" t="s">
        <v>9072</v>
      </c>
      <c r="C7996">
        <v>3</v>
      </c>
      <c r="D7996">
        <v>8.0999999999999996E-3</v>
      </c>
      <c r="E7996">
        <v>5.6899999999999999E-2</v>
      </c>
      <c r="F7996">
        <v>0.24660000000000001</v>
      </c>
    </row>
    <row r="7997" spans="1:6">
      <c r="A7997" t="s">
        <v>1090</v>
      </c>
      <c r="B7997" t="s">
        <v>9073</v>
      </c>
      <c r="C7997">
        <v>3</v>
      </c>
      <c r="D7997">
        <v>8.0999999999999996E-3</v>
      </c>
      <c r="E7997">
        <v>5.6899999999999999E-2</v>
      </c>
      <c r="F7997">
        <v>0.24660000000000001</v>
      </c>
    </row>
    <row r="7998" spans="1:6">
      <c r="A7998" t="s">
        <v>1090</v>
      </c>
      <c r="B7998" t="s">
        <v>9074</v>
      </c>
      <c r="C7998">
        <v>3</v>
      </c>
      <c r="D7998">
        <v>8.0999999999999996E-3</v>
      </c>
      <c r="E7998">
        <v>5.6899999999999999E-2</v>
      </c>
      <c r="F7998">
        <v>0.24660000000000001</v>
      </c>
    </row>
    <row r="7999" spans="1:6">
      <c r="A7999" t="s">
        <v>1090</v>
      </c>
      <c r="B7999" t="s">
        <v>9075</v>
      </c>
      <c r="C7999">
        <v>3</v>
      </c>
      <c r="D7999">
        <v>8.0999999999999996E-3</v>
      </c>
      <c r="E7999">
        <v>5.6899999999999999E-2</v>
      </c>
      <c r="F7999">
        <v>0.24660000000000001</v>
      </c>
    </row>
    <row r="8000" spans="1:6">
      <c r="A8000" t="s">
        <v>1090</v>
      </c>
      <c r="B8000" t="s">
        <v>9076</v>
      </c>
      <c r="C8000">
        <v>3</v>
      </c>
      <c r="D8000">
        <v>8.0999999999999996E-3</v>
      </c>
      <c r="E8000">
        <v>5.6899999999999999E-2</v>
      </c>
      <c r="F8000">
        <v>0.24660000000000001</v>
      </c>
    </row>
    <row r="8001" spans="1:6">
      <c r="A8001" t="s">
        <v>1090</v>
      </c>
      <c r="B8001" t="s">
        <v>9077</v>
      </c>
      <c r="C8001">
        <v>3</v>
      </c>
      <c r="D8001">
        <v>8.0999999999999996E-3</v>
      </c>
      <c r="E8001">
        <v>5.6899999999999999E-2</v>
      </c>
      <c r="F8001">
        <v>0.24660000000000001</v>
      </c>
    </row>
    <row r="8002" spans="1:6">
      <c r="A8002" t="s">
        <v>1090</v>
      </c>
      <c r="B8002" t="s">
        <v>9078</v>
      </c>
      <c r="C8002">
        <v>3</v>
      </c>
      <c r="D8002">
        <v>8.0999999999999996E-3</v>
      </c>
      <c r="E8002">
        <v>5.6899999999999999E-2</v>
      </c>
      <c r="F8002">
        <v>0.24660000000000001</v>
      </c>
    </row>
    <row r="8003" spans="1:6">
      <c r="A8003" t="s">
        <v>1090</v>
      </c>
      <c r="B8003" t="s">
        <v>9079</v>
      </c>
      <c r="C8003">
        <v>3</v>
      </c>
      <c r="D8003">
        <v>8.0999999999999996E-3</v>
      </c>
      <c r="E8003">
        <v>5.6899999999999999E-2</v>
      </c>
      <c r="F8003">
        <v>0.24660000000000001</v>
      </c>
    </row>
    <row r="8004" spans="1:6">
      <c r="A8004" t="s">
        <v>1090</v>
      </c>
      <c r="B8004" t="s">
        <v>9080</v>
      </c>
      <c r="C8004">
        <v>3</v>
      </c>
      <c r="D8004">
        <v>8.0999999999999996E-3</v>
      </c>
      <c r="E8004">
        <v>5.6899999999999999E-2</v>
      </c>
      <c r="F8004">
        <v>0.24660000000000001</v>
      </c>
    </row>
    <row r="8005" spans="1:6">
      <c r="A8005" t="s">
        <v>1090</v>
      </c>
      <c r="B8005" t="s">
        <v>9081</v>
      </c>
      <c r="C8005">
        <v>3</v>
      </c>
      <c r="D8005">
        <v>8.0999999999999996E-3</v>
      </c>
      <c r="E8005">
        <v>5.6899999999999999E-2</v>
      </c>
      <c r="F8005">
        <v>0.24660000000000001</v>
      </c>
    </row>
    <row r="8006" spans="1:6">
      <c r="A8006" t="s">
        <v>1090</v>
      </c>
      <c r="B8006" t="s">
        <v>9082</v>
      </c>
      <c r="C8006">
        <v>3</v>
      </c>
      <c r="D8006">
        <v>8.0999999999999996E-3</v>
      </c>
      <c r="E8006">
        <v>5.6899999999999999E-2</v>
      </c>
      <c r="F8006">
        <v>0.24660000000000001</v>
      </c>
    </row>
    <row r="8007" spans="1:6">
      <c r="A8007" t="s">
        <v>1090</v>
      </c>
      <c r="B8007" t="s">
        <v>9083</v>
      </c>
      <c r="C8007">
        <v>3</v>
      </c>
      <c r="D8007">
        <v>8.0999999999999996E-3</v>
      </c>
      <c r="E8007">
        <v>5.6899999999999999E-2</v>
      </c>
      <c r="F8007">
        <v>0.24660000000000001</v>
      </c>
    </row>
    <row r="8008" spans="1:6">
      <c r="A8008" t="s">
        <v>1090</v>
      </c>
      <c r="B8008" t="s">
        <v>9084</v>
      </c>
      <c r="C8008">
        <v>3</v>
      </c>
      <c r="D8008">
        <v>8.0999999999999996E-3</v>
      </c>
      <c r="E8008">
        <v>5.6899999999999999E-2</v>
      </c>
      <c r="F8008">
        <v>0.24660000000000001</v>
      </c>
    </row>
    <row r="8009" spans="1:6">
      <c r="A8009" t="s">
        <v>1090</v>
      </c>
      <c r="B8009" t="s">
        <v>9085</v>
      </c>
      <c r="C8009">
        <v>3</v>
      </c>
      <c r="D8009">
        <v>8.0999999999999996E-3</v>
      </c>
      <c r="E8009">
        <v>5.6899999999999999E-2</v>
      </c>
      <c r="F8009">
        <v>0.24660000000000001</v>
      </c>
    </row>
    <row r="8010" spans="1:6">
      <c r="A8010" t="s">
        <v>1090</v>
      </c>
      <c r="B8010" t="s">
        <v>9086</v>
      </c>
      <c r="C8010">
        <v>3</v>
      </c>
      <c r="D8010">
        <v>8.0999999999999996E-3</v>
      </c>
      <c r="E8010">
        <v>5.6899999999999999E-2</v>
      </c>
      <c r="F8010">
        <v>0.24660000000000001</v>
      </c>
    </row>
    <row r="8011" spans="1:6">
      <c r="A8011" t="s">
        <v>1090</v>
      </c>
      <c r="B8011" t="s">
        <v>9087</v>
      </c>
      <c r="C8011">
        <v>3</v>
      </c>
      <c r="D8011">
        <v>8.0999999999999996E-3</v>
      </c>
      <c r="E8011">
        <v>5.6899999999999999E-2</v>
      </c>
      <c r="F8011">
        <v>0.24660000000000001</v>
      </c>
    </row>
    <row r="8012" spans="1:6">
      <c r="A8012" t="s">
        <v>1090</v>
      </c>
      <c r="B8012" t="s">
        <v>9088</v>
      </c>
      <c r="C8012">
        <v>3</v>
      </c>
      <c r="D8012">
        <v>8.0999999999999996E-3</v>
      </c>
      <c r="E8012">
        <v>5.6899999999999999E-2</v>
      </c>
      <c r="F8012">
        <v>0.24660000000000001</v>
      </c>
    </row>
    <row r="8013" spans="1:6">
      <c r="A8013" t="s">
        <v>1090</v>
      </c>
      <c r="B8013" t="s">
        <v>9089</v>
      </c>
      <c r="C8013">
        <v>3</v>
      </c>
      <c r="D8013">
        <v>8.0999999999999996E-3</v>
      </c>
      <c r="E8013">
        <v>5.6899999999999999E-2</v>
      </c>
      <c r="F8013">
        <v>0.24660000000000001</v>
      </c>
    </row>
    <row r="8014" spans="1:6">
      <c r="A8014" t="s">
        <v>1090</v>
      </c>
      <c r="B8014" t="s">
        <v>9090</v>
      </c>
      <c r="C8014">
        <v>3</v>
      </c>
      <c r="D8014">
        <v>8.0999999999999996E-3</v>
      </c>
      <c r="E8014">
        <v>5.6899999999999999E-2</v>
      </c>
      <c r="F8014">
        <v>0.24660000000000001</v>
      </c>
    </row>
    <row r="8015" spans="1:6">
      <c r="A8015" t="s">
        <v>1090</v>
      </c>
      <c r="B8015" t="s">
        <v>9091</v>
      </c>
      <c r="C8015">
        <v>3</v>
      </c>
      <c r="D8015">
        <v>8.0999999999999996E-3</v>
      </c>
      <c r="E8015">
        <v>5.6899999999999999E-2</v>
      </c>
      <c r="F8015">
        <v>0.24660000000000001</v>
      </c>
    </row>
    <row r="8016" spans="1:6">
      <c r="A8016" t="s">
        <v>1090</v>
      </c>
      <c r="B8016" t="s">
        <v>9092</v>
      </c>
      <c r="C8016">
        <v>3</v>
      </c>
      <c r="D8016">
        <v>8.0999999999999996E-3</v>
      </c>
      <c r="E8016">
        <v>5.6899999999999999E-2</v>
      </c>
      <c r="F8016">
        <v>0.24660000000000001</v>
      </c>
    </row>
    <row r="8017" spans="1:6">
      <c r="A8017" t="s">
        <v>1090</v>
      </c>
      <c r="B8017" t="s">
        <v>9093</v>
      </c>
      <c r="C8017">
        <v>3</v>
      </c>
      <c r="D8017">
        <v>8.0999999999999996E-3</v>
      </c>
      <c r="E8017">
        <v>5.6899999999999999E-2</v>
      </c>
      <c r="F8017">
        <v>0.24660000000000001</v>
      </c>
    </row>
    <row r="8018" spans="1:6">
      <c r="A8018" t="s">
        <v>1090</v>
      </c>
      <c r="B8018" t="s">
        <v>9094</v>
      </c>
      <c r="C8018">
        <v>3</v>
      </c>
      <c r="D8018">
        <v>8.0999999999999996E-3</v>
      </c>
      <c r="E8018">
        <v>5.6899999999999999E-2</v>
      </c>
      <c r="F8018">
        <v>0.24660000000000001</v>
      </c>
    </row>
    <row r="8019" spans="1:6">
      <c r="A8019" t="s">
        <v>1090</v>
      </c>
      <c r="B8019" t="s">
        <v>9095</v>
      </c>
      <c r="C8019">
        <v>3</v>
      </c>
      <c r="D8019">
        <v>8.0999999999999996E-3</v>
      </c>
      <c r="E8019">
        <v>5.6899999999999999E-2</v>
      </c>
      <c r="F8019">
        <v>0.24660000000000001</v>
      </c>
    </row>
    <row r="8020" spans="1:6">
      <c r="A8020" t="s">
        <v>1090</v>
      </c>
      <c r="B8020" t="s">
        <v>9096</v>
      </c>
      <c r="C8020">
        <v>3</v>
      </c>
      <c r="D8020">
        <v>8.0999999999999996E-3</v>
      </c>
      <c r="E8020">
        <v>5.6899999999999999E-2</v>
      </c>
      <c r="F8020">
        <v>0.24660000000000001</v>
      </c>
    </row>
    <row r="8021" spans="1:6">
      <c r="A8021" t="s">
        <v>1090</v>
      </c>
      <c r="B8021" t="s">
        <v>9097</v>
      </c>
      <c r="C8021">
        <v>3</v>
      </c>
      <c r="D8021">
        <v>8.0999999999999996E-3</v>
      </c>
      <c r="E8021">
        <v>5.6899999999999999E-2</v>
      </c>
      <c r="F8021">
        <v>0.24660000000000001</v>
      </c>
    </row>
    <row r="8022" spans="1:6">
      <c r="A8022" t="s">
        <v>1090</v>
      </c>
      <c r="B8022" t="s">
        <v>9098</v>
      </c>
      <c r="C8022">
        <v>3</v>
      </c>
      <c r="D8022">
        <v>8.0999999999999996E-3</v>
      </c>
      <c r="E8022">
        <v>5.6899999999999999E-2</v>
      </c>
      <c r="F8022">
        <v>0.24660000000000001</v>
      </c>
    </row>
    <row r="8023" spans="1:6">
      <c r="A8023" t="s">
        <v>1090</v>
      </c>
      <c r="B8023" t="s">
        <v>9099</v>
      </c>
      <c r="C8023">
        <v>3</v>
      </c>
      <c r="D8023">
        <v>8.0999999999999996E-3</v>
      </c>
      <c r="E8023">
        <v>5.6899999999999999E-2</v>
      </c>
      <c r="F8023">
        <v>0.24660000000000001</v>
      </c>
    </row>
    <row r="8024" spans="1:6">
      <c r="A8024" t="s">
        <v>1090</v>
      </c>
      <c r="B8024" t="s">
        <v>9100</v>
      </c>
      <c r="C8024">
        <v>3</v>
      </c>
      <c r="D8024">
        <v>8.0999999999999996E-3</v>
      </c>
      <c r="E8024">
        <v>5.6899999999999999E-2</v>
      </c>
      <c r="F8024">
        <v>0.24660000000000001</v>
      </c>
    </row>
    <row r="8025" spans="1:6">
      <c r="A8025" t="s">
        <v>1090</v>
      </c>
      <c r="B8025" t="s">
        <v>9101</v>
      </c>
      <c r="C8025">
        <v>3</v>
      </c>
      <c r="D8025">
        <v>8.0999999999999996E-3</v>
      </c>
      <c r="E8025">
        <v>5.6899999999999999E-2</v>
      </c>
      <c r="F8025">
        <v>0.24660000000000001</v>
      </c>
    </row>
    <row r="8026" spans="1:6">
      <c r="A8026" t="s">
        <v>1090</v>
      </c>
      <c r="B8026" t="s">
        <v>9102</v>
      </c>
      <c r="C8026">
        <v>3</v>
      </c>
      <c r="D8026">
        <v>8.0999999999999996E-3</v>
      </c>
      <c r="E8026">
        <v>5.6899999999999999E-2</v>
      </c>
      <c r="F8026">
        <v>0.24660000000000001</v>
      </c>
    </row>
    <row r="8027" spans="1:6">
      <c r="A8027" t="s">
        <v>1090</v>
      </c>
      <c r="B8027" t="s">
        <v>9103</v>
      </c>
      <c r="C8027">
        <v>3</v>
      </c>
      <c r="D8027">
        <v>8.0999999999999996E-3</v>
      </c>
      <c r="E8027">
        <v>5.6899999999999999E-2</v>
      </c>
      <c r="F8027">
        <v>0.24660000000000001</v>
      </c>
    </row>
    <row r="8028" spans="1:6">
      <c r="A8028" t="s">
        <v>1090</v>
      </c>
      <c r="B8028" t="s">
        <v>9104</v>
      </c>
      <c r="C8028">
        <v>3</v>
      </c>
      <c r="D8028">
        <v>8.0999999999999996E-3</v>
      </c>
      <c r="E8028">
        <v>5.6899999999999999E-2</v>
      </c>
      <c r="F8028">
        <v>0.24660000000000001</v>
      </c>
    </row>
    <row r="8029" spans="1:6">
      <c r="A8029" t="s">
        <v>1090</v>
      </c>
      <c r="B8029" t="s">
        <v>9105</v>
      </c>
      <c r="C8029">
        <v>3</v>
      </c>
      <c r="D8029">
        <v>8.0999999999999996E-3</v>
      </c>
      <c r="E8029">
        <v>5.6899999999999999E-2</v>
      </c>
      <c r="F8029">
        <v>0.24660000000000001</v>
      </c>
    </row>
    <row r="8030" spans="1:6">
      <c r="A8030" t="s">
        <v>1090</v>
      </c>
      <c r="B8030" t="s">
        <v>9106</v>
      </c>
      <c r="C8030">
        <v>3</v>
      </c>
      <c r="D8030">
        <v>8.0999999999999996E-3</v>
      </c>
      <c r="E8030">
        <v>5.6899999999999999E-2</v>
      </c>
      <c r="F8030">
        <v>0.24660000000000001</v>
      </c>
    </row>
    <row r="8031" spans="1:6">
      <c r="A8031" t="s">
        <v>1090</v>
      </c>
      <c r="B8031" t="s">
        <v>9107</v>
      </c>
      <c r="C8031">
        <v>3</v>
      </c>
      <c r="D8031">
        <v>8.0999999999999996E-3</v>
      </c>
      <c r="E8031">
        <v>5.6899999999999999E-2</v>
      </c>
      <c r="F8031">
        <v>0.24660000000000001</v>
      </c>
    </row>
    <row r="8032" spans="1:6">
      <c r="A8032" t="s">
        <v>1090</v>
      </c>
      <c r="B8032" t="s">
        <v>9108</v>
      </c>
      <c r="C8032">
        <v>3</v>
      </c>
      <c r="D8032">
        <v>8.0999999999999996E-3</v>
      </c>
      <c r="E8032">
        <v>5.6899999999999999E-2</v>
      </c>
      <c r="F8032">
        <v>0.24660000000000001</v>
      </c>
    </row>
    <row r="8033" spans="1:6">
      <c r="A8033" t="s">
        <v>1090</v>
      </c>
      <c r="B8033" t="s">
        <v>9109</v>
      </c>
      <c r="C8033">
        <v>3</v>
      </c>
      <c r="D8033">
        <v>8.0999999999999996E-3</v>
      </c>
      <c r="E8033">
        <v>5.6899999999999999E-2</v>
      </c>
      <c r="F8033">
        <v>0.24660000000000001</v>
      </c>
    </row>
    <row r="8034" spans="1:6">
      <c r="A8034" t="s">
        <v>1090</v>
      </c>
      <c r="B8034" t="s">
        <v>9110</v>
      </c>
      <c r="C8034">
        <v>3</v>
      </c>
      <c r="D8034">
        <v>8.0999999999999996E-3</v>
      </c>
      <c r="E8034">
        <v>5.6899999999999999E-2</v>
      </c>
      <c r="F8034">
        <v>0.24660000000000001</v>
      </c>
    </row>
    <row r="8035" spans="1:6">
      <c r="A8035" t="s">
        <v>1090</v>
      </c>
      <c r="B8035" t="s">
        <v>9111</v>
      </c>
      <c r="C8035">
        <v>3</v>
      </c>
      <c r="D8035">
        <v>8.0999999999999996E-3</v>
      </c>
      <c r="E8035">
        <v>5.6899999999999999E-2</v>
      </c>
      <c r="F8035">
        <v>0.24660000000000001</v>
      </c>
    </row>
    <row r="8036" spans="1:6">
      <c r="A8036" t="s">
        <v>1090</v>
      </c>
      <c r="B8036" t="s">
        <v>9112</v>
      </c>
      <c r="C8036">
        <v>3</v>
      </c>
      <c r="D8036">
        <v>8.0999999999999996E-3</v>
      </c>
      <c r="E8036">
        <v>5.6899999999999999E-2</v>
      </c>
      <c r="F8036">
        <v>0.24660000000000001</v>
      </c>
    </row>
    <row r="8037" spans="1:6">
      <c r="A8037" t="s">
        <v>1090</v>
      </c>
      <c r="B8037" t="s">
        <v>9113</v>
      </c>
      <c r="C8037">
        <v>3</v>
      </c>
      <c r="D8037">
        <v>8.0999999999999996E-3</v>
      </c>
      <c r="E8037">
        <v>5.6899999999999999E-2</v>
      </c>
      <c r="F8037">
        <v>0.24660000000000001</v>
      </c>
    </row>
    <row r="8038" spans="1:6">
      <c r="A8038" t="s">
        <v>1090</v>
      </c>
      <c r="B8038" t="s">
        <v>9114</v>
      </c>
      <c r="C8038">
        <v>3</v>
      </c>
      <c r="D8038">
        <v>8.0999999999999996E-3</v>
      </c>
      <c r="E8038">
        <v>5.6899999999999999E-2</v>
      </c>
      <c r="F8038">
        <v>0.24660000000000001</v>
      </c>
    </row>
    <row r="8039" spans="1:6">
      <c r="A8039" t="s">
        <v>1090</v>
      </c>
      <c r="B8039" t="s">
        <v>9115</v>
      </c>
      <c r="C8039">
        <v>3</v>
      </c>
      <c r="D8039">
        <v>8.0999999999999996E-3</v>
      </c>
      <c r="E8039">
        <v>5.6899999999999999E-2</v>
      </c>
      <c r="F8039">
        <v>0.24660000000000001</v>
      </c>
    </row>
    <row r="8040" spans="1:6">
      <c r="A8040" t="s">
        <v>1090</v>
      </c>
      <c r="B8040" t="s">
        <v>9116</v>
      </c>
      <c r="C8040">
        <v>3</v>
      </c>
      <c r="D8040">
        <v>8.0999999999999996E-3</v>
      </c>
      <c r="E8040">
        <v>5.6899999999999999E-2</v>
      </c>
      <c r="F8040">
        <v>0.24660000000000001</v>
      </c>
    </row>
    <row r="8041" spans="1:6">
      <c r="A8041" t="s">
        <v>1090</v>
      </c>
      <c r="B8041" t="s">
        <v>9117</v>
      </c>
      <c r="C8041">
        <v>3</v>
      </c>
      <c r="D8041">
        <v>8.0999999999999996E-3</v>
      </c>
      <c r="E8041">
        <v>5.6899999999999999E-2</v>
      </c>
      <c r="F8041">
        <v>0.24660000000000001</v>
      </c>
    </row>
    <row r="8042" spans="1:6">
      <c r="A8042" t="s">
        <v>1090</v>
      </c>
      <c r="B8042" t="s">
        <v>9118</v>
      </c>
      <c r="C8042">
        <v>3</v>
      </c>
      <c r="D8042">
        <v>8.0999999999999996E-3</v>
      </c>
      <c r="E8042">
        <v>5.6899999999999999E-2</v>
      </c>
      <c r="F8042">
        <v>0.24660000000000001</v>
      </c>
    </row>
    <row r="8043" spans="1:6">
      <c r="A8043" t="s">
        <v>1090</v>
      </c>
      <c r="B8043" t="s">
        <v>9119</v>
      </c>
      <c r="C8043">
        <v>3</v>
      </c>
      <c r="D8043">
        <v>8.0999999999999996E-3</v>
      </c>
      <c r="E8043">
        <v>5.6899999999999999E-2</v>
      </c>
      <c r="F8043">
        <v>0.24660000000000001</v>
      </c>
    </row>
    <row r="8044" spans="1:6">
      <c r="A8044" t="s">
        <v>1090</v>
      </c>
      <c r="B8044" t="s">
        <v>9120</v>
      </c>
      <c r="C8044">
        <v>3</v>
      </c>
      <c r="D8044">
        <v>8.0999999999999996E-3</v>
      </c>
      <c r="E8044">
        <v>5.6899999999999999E-2</v>
      </c>
      <c r="F8044">
        <v>0.24660000000000001</v>
      </c>
    </row>
    <row r="8045" spans="1:6">
      <c r="A8045" t="s">
        <v>1090</v>
      </c>
      <c r="B8045" t="s">
        <v>9121</v>
      </c>
      <c r="C8045">
        <v>3</v>
      </c>
      <c r="D8045">
        <v>8.0999999999999996E-3</v>
      </c>
      <c r="E8045">
        <v>5.6899999999999999E-2</v>
      </c>
      <c r="F8045">
        <v>0.24660000000000001</v>
      </c>
    </row>
    <row r="8046" spans="1:6">
      <c r="A8046" t="s">
        <v>1090</v>
      </c>
      <c r="B8046" t="s">
        <v>9122</v>
      </c>
      <c r="C8046">
        <v>3</v>
      </c>
      <c r="D8046">
        <v>8.0999999999999996E-3</v>
      </c>
      <c r="E8046">
        <v>5.6899999999999999E-2</v>
      </c>
      <c r="F8046">
        <v>0.24660000000000001</v>
      </c>
    </row>
    <row r="8047" spans="1:6">
      <c r="A8047" t="s">
        <v>1090</v>
      </c>
      <c r="B8047" t="s">
        <v>9123</v>
      </c>
      <c r="C8047">
        <v>3</v>
      </c>
      <c r="D8047">
        <v>8.0999999999999996E-3</v>
      </c>
      <c r="E8047">
        <v>5.6899999999999999E-2</v>
      </c>
      <c r="F8047">
        <v>0.24660000000000001</v>
      </c>
    </row>
    <row r="8048" spans="1:6">
      <c r="A8048" t="s">
        <v>1090</v>
      </c>
      <c r="B8048" t="s">
        <v>9124</v>
      </c>
      <c r="C8048">
        <v>3</v>
      </c>
      <c r="D8048">
        <v>8.0999999999999996E-3</v>
      </c>
      <c r="E8048">
        <v>5.6899999999999999E-2</v>
      </c>
      <c r="F8048">
        <v>0.24660000000000001</v>
      </c>
    </row>
    <row r="8049" spans="1:6">
      <c r="A8049" t="s">
        <v>1090</v>
      </c>
      <c r="B8049" t="s">
        <v>9125</v>
      </c>
      <c r="C8049">
        <v>3</v>
      </c>
      <c r="D8049">
        <v>8.0999999999999996E-3</v>
      </c>
      <c r="E8049">
        <v>5.6899999999999999E-2</v>
      </c>
      <c r="F8049">
        <v>0.24660000000000001</v>
      </c>
    </row>
    <row r="8050" spans="1:6">
      <c r="A8050" t="s">
        <v>1090</v>
      </c>
      <c r="B8050" t="s">
        <v>9126</v>
      </c>
      <c r="C8050">
        <v>3</v>
      </c>
      <c r="D8050">
        <v>8.0999999999999996E-3</v>
      </c>
      <c r="E8050">
        <v>5.6899999999999999E-2</v>
      </c>
      <c r="F8050">
        <v>0.24660000000000001</v>
      </c>
    </row>
    <row r="8051" spans="1:6">
      <c r="A8051" t="s">
        <v>1090</v>
      </c>
      <c r="B8051" t="s">
        <v>9127</v>
      </c>
      <c r="C8051">
        <v>3</v>
      </c>
      <c r="D8051">
        <v>8.0999999999999996E-3</v>
      </c>
      <c r="E8051">
        <v>5.6899999999999999E-2</v>
      </c>
      <c r="F8051">
        <v>0.24660000000000001</v>
      </c>
    </row>
    <row r="8052" spans="1:6">
      <c r="A8052" t="s">
        <v>1090</v>
      </c>
      <c r="B8052" t="s">
        <v>9128</v>
      </c>
      <c r="C8052">
        <v>3</v>
      </c>
      <c r="D8052">
        <v>8.0999999999999996E-3</v>
      </c>
      <c r="E8052">
        <v>5.6899999999999999E-2</v>
      </c>
      <c r="F8052">
        <v>0.24660000000000001</v>
      </c>
    </row>
    <row r="8053" spans="1:6">
      <c r="A8053" t="s">
        <v>1090</v>
      </c>
      <c r="B8053" t="s">
        <v>9129</v>
      </c>
      <c r="C8053">
        <v>3</v>
      </c>
      <c r="D8053">
        <v>8.0999999999999996E-3</v>
      </c>
      <c r="E8053">
        <v>5.6899999999999999E-2</v>
      </c>
      <c r="F8053">
        <v>0.24660000000000001</v>
      </c>
    </row>
    <row r="8054" spans="1:6">
      <c r="A8054" t="s">
        <v>1090</v>
      </c>
      <c r="B8054" t="s">
        <v>656</v>
      </c>
      <c r="C8054">
        <v>3</v>
      </c>
      <c r="D8054">
        <v>8.0999999999999996E-3</v>
      </c>
      <c r="E8054">
        <v>5.6899999999999999E-2</v>
      </c>
      <c r="F8054">
        <v>0.24660000000000001</v>
      </c>
    </row>
    <row r="8055" spans="1:6">
      <c r="A8055" t="s">
        <v>1090</v>
      </c>
      <c r="B8055" t="s">
        <v>9130</v>
      </c>
      <c r="C8055">
        <v>3</v>
      </c>
      <c r="D8055">
        <v>8.0999999999999996E-3</v>
      </c>
      <c r="E8055">
        <v>5.6899999999999999E-2</v>
      </c>
      <c r="F8055">
        <v>0.24660000000000001</v>
      </c>
    </row>
    <row r="8056" spans="1:6">
      <c r="A8056" t="s">
        <v>1090</v>
      </c>
      <c r="B8056" t="s">
        <v>9131</v>
      </c>
      <c r="C8056">
        <v>3</v>
      </c>
      <c r="D8056">
        <v>8.0999999999999996E-3</v>
      </c>
      <c r="E8056">
        <v>5.6899999999999999E-2</v>
      </c>
      <c r="F8056">
        <v>0.24660000000000001</v>
      </c>
    </row>
    <row r="8057" spans="1:6">
      <c r="A8057" t="s">
        <v>1090</v>
      </c>
      <c r="B8057" t="s">
        <v>9132</v>
      </c>
      <c r="C8057">
        <v>3</v>
      </c>
      <c r="D8057">
        <v>8.0999999999999996E-3</v>
      </c>
      <c r="E8057">
        <v>5.6899999999999999E-2</v>
      </c>
      <c r="F8057">
        <v>0.24660000000000001</v>
      </c>
    </row>
    <row r="8058" spans="1:6">
      <c r="A8058" t="s">
        <v>1090</v>
      </c>
      <c r="B8058" t="s">
        <v>9133</v>
      </c>
      <c r="C8058">
        <v>3</v>
      </c>
      <c r="D8058">
        <v>8.0999999999999996E-3</v>
      </c>
      <c r="E8058">
        <v>5.6899999999999999E-2</v>
      </c>
      <c r="F8058">
        <v>0.24660000000000001</v>
      </c>
    </row>
    <row r="8059" spans="1:6">
      <c r="A8059" t="s">
        <v>1090</v>
      </c>
      <c r="B8059" t="s">
        <v>9134</v>
      </c>
      <c r="C8059">
        <v>3</v>
      </c>
      <c r="D8059">
        <v>8.0999999999999996E-3</v>
      </c>
      <c r="E8059">
        <v>5.6899999999999999E-2</v>
      </c>
      <c r="F8059">
        <v>0.24660000000000001</v>
      </c>
    </row>
    <row r="8060" spans="1:6">
      <c r="A8060" t="s">
        <v>1090</v>
      </c>
      <c r="B8060" t="s">
        <v>9135</v>
      </c>
      <c r="C8060">
        <v>3</v>
      </c>
      <c r="D8060">
        <v>8.0999999999999996E-3</v>
      </c>
      <c r="E8060">
        <v>5.6899999999999999E-2</v>
      </c>
      <c r="F8060">
        <v>0.24660000000000001</v>
      </c>
    </row>
    <row r="8061" spans="1:6">
      <c r="A8061" t="s">
        <v>1090</v>
      </c>
      <c r="B8061" t="s">
        <v>9136</v>
      </c>
      <c r="C8061">
        <v>3</v>
      </c>
      <c r="D8061">
        <v>8.0999999999999996E-3</v>
      </c>
      <c r="E8061">
        <v>5.6899999999999999E-2</v>
      </c>
      <c r="F8061">
        <v>0.24660000000000001</v>
      </c>
    </row>
    <row r="8062" spans="1:6">
      <c r="A8062" t="s">
        <v>1090</v>
      </c>
      <c r="B8062" t="s">
        <v>9137</v>
      </c>
      <c r="C8062">
        <v>3</v>
      </c>
      <c r="D8062">
        <v>8.0999999999999996E-3</v>
      </c>
      <c r="E8062">
        <v>5.6899999999999999E-2</v>
      </c>
      <c r="F8062">
        <v>0.24660000000000001</v>
      </c>
    </row>
    <row r="8063" spans="1:6">
      <c r="A8063" t="s">
        <v>1090</v>
      </c>
      <c r="B8063" t="s">
        <v>9138</v>
      </c>
      <c r="C8063">
        <v>3</v>
      </c>
      <c r="D8063">
        <v>8.0999999999999996E-3</v>
      </c>
      <c r="E8063">
        <v>5.6899999999999999E-2</v>
      </c>
      <c r="F8063">
        <v>0.24660000000000001</v>
      </c>
    </row>
    <row r="8064" spans="1:6">
      <c r="A8064" t="s">
        <v>1090</v>
      </c>
      <c r="B8064" t="s">
        <v>9139</v>
      </c>
      <c r="C8064">
        <v>3</v>
      </c>
      <c r="D8064">
        <v>8.0999999999999996E-3</v>
      </c>
      <c r="E8064">
        <v>5.6899999999999999E-2</v>
      </c>
      <c r="F8064">
        <v>0.24660000000000001</v>
      </c>
    </row>
    <row r="8065" spans="1:6">
      <c r="A8065" t="s">
        <v>1090</v>
      </c>
      <c r="B8065" t="s">
        <v>9140</v>
      </c>
      <c r="C8065">
        <v>3</v>
      </c>
      <c r="D8065">
        <v>8.0999999999999996E-3</v>
      </c>
      <c r="E8065">
        <v>5.6899999999999999E-2</v>
      </c>
      <c r="F8065">
        <v>0.24660000000000001</v>
      </c>
    </row>
    <row r="8066" spans="1:6">
      <c r="A8066" t="s">
        <v>1090</v>
      </c>
      <c r="B8066" t="s">
        <v>9141</v>
      </c>
      <c r="C8066">
        <v>3</v>
      </c>
      <c r="D8066">
        <v>8.0999999999999996E-3</v>
      </c>
      <c r="E8066">
        <v>5.6899999999999999E-2</v>
      </c>
      <c r="F8066">
        <v>0.24660000000000001</v>
      </c>
    </row>
    <row r="8067" spans="1:6">
      <c r="A8067" t="s">
        <v>1090</v>
      </c>
      <c r="B8067" t="s">
        <v>9142</v>
      </c>
      <c r="C8067">
        <v>3</v>
      </c>
      <c r="D8067">
        <v>8.0999999999999996E-3</v>
      </c>
      <c r="E8067">
        <v>5.6899999999999999E-2</v>
      </c>
      <c r="F8067">
        <v>0.24660000000000001</v>
      </c>
    </row>
    <row r="8068" spans="1:6">
      <c r="A8068" t="s">
        <v>1090</v>
      </c>
      <c r="B8068" t="s">
        <v>9143</v>
      </c>
      <c r="C8068">
        <v>3</v>
      </c>
      <c r="D8068">
        <v>8.0999999999999996E-3</v>
      </c>
      <c r="E8068">
        <v>5.6899999999999999E-2</v>
      </c>
      <c r="F8068">
        <v>0.24660000000000001</v>
      </c>
    </row>
    <row r="8069" spans="1:6">
      <c r="A8069" t="s">
        <v>1090</v>
      </c>
      <c r="B8069" t="s">
        <v>9144</v>
      </c>
      <c r="C8069">
        <v>3</v>
      </c>
      <c r="D8069">
        <v>8.0999999999999996E-3</v>
      </c>
      <c r="E8069">
        <v>5.6899999999999999E-2</v>
      </c>
      <c r="F8069">
        <v>0.24660000000000001</v>
      </c>
    </row>
    <row r="8070" spans="1:6">
      <c r="A8070" t="s">
        <v>1090</v>
      </c>
      <c r="B8070" t="s">
        <v>9145</v>
      </c>
      <c r="C8070">
        <v>3</v>
      </c>
      <c r="D8070">
        <v>8.0999999999999996E-3</v>
      </c>
      <c r="E8070">
        <v>5.6899999999999999E-2</v>
      </c>
      <c r="F8070">
        <v>0.24660000000000001</v>
      </c>
    </row>
    <row r="8071" spans="1:6">
      <c r="A8071" t="s">
        <v>1090</v>
      </c>
      <c r="B8071" t="s">
        <v>9146</v>
      </c>
      <c r="C8071">
        <v>3</v>
      </c>
      <c r="D8071">
        <v>8.0999999999999996E-3</v>
      </c>
      <c r="E8071">
        <v>5.6899999999999999E-2</v>
      </c>
      <c r="F8071">
        <v>0.24660000000000001</v>
      </c>
    </row>
    <row r="8072" spans="1:6">
      <c r="A8072" t="s">
        <v>1090</v>
      </c>
      <c r="B8072" t="s">
        <v>9147</v>
      </c>
      <c r="C8072">
        <v>3</v>
      </c>
      <c r="D8072">
        <v>8.0999999999999996E-3</v>
      </c>
      <c r="E8072">
        <v>5.6899999999999999E-2</v>
      </c>
      <c r="F8072">
        <v>0.24660000000000001</v>
      </c>
    </row>
    <row r="8073" spans="1:6">
      <c r="A8073" t="s">
        <v>1090</v>
      </c>
      <c r="B8073" t="s">
        <v>9148</v>
      </c>
      <c r="C8073">
        <v>3</v>
      </c>
      <c r="D8073">
        <v>8.0999999999999996E-3</v>
      </c>
      <c r="E8073">
        <v>5.6899999999999999E-2</v>
      </c>
      <c r="F8073">
        <v>0.24660000000000001</v>
      </c>
    </row>
    <row r="8074" spans="1:6">
      <c r="A8074" t="s">
        <v>1090</v>
      </c>
      <c r="B8074" t="s">
        <v>9149</v>
      </c>
      <c r="C8074">
        <v>3</v>
      </c>
      <c r="D8074">
        <v>8.0999999999999996E-3</v>
      </c>
      <c r="E8074">
        <v>5.6899999999999999E-2</v>
      </c>
      <c r="F8074">
        <v>0.24660000000000001</v>
      </c>
    </row>
    <row r="8075" spans="1:6">
      <c r="A8075" t="s">
        <v>1090</v>
      </c>
      <c r="B8075" t="s">
        <v>9150</v>
      </c>
      <c r="C8075">
        <v>3</v>
      </c>
      <c r="D8075">
        <v>8.0999999999999996E-3</v>
      </c>
      <c r="E8075">
        <v>5.6899999999999999E-2</v>
      </c>
      <c r="F8075">
        <v>0.24660000000000001</v>
      </c>
    </row>
    <row r="8076" spans="1:6">
      <c r="A8076" t="s">
        <v>1090</v>
      </c>
      <c r="B8076" t="s">
        <v>9151</v>
      </c>
      <c r="C8076">
        <v>3</v>
      </c>
      <c r="D8076">
        <v>8.0999999999999996E-3</v>
      </c>
      <c r="E8076">
        <v>5.6899999999999999E-2</v>
      </c>
      <c r="F8076">
        <v>0.24660000000000001</v>
      </c>
    </row>
    <row r="8077" spans="1:6">
      <c r="A8077" t="s">
        <v>1090</v>
      </c>
      <c r="B8077" t="s">
        <v>9152</v>
      </c>
      <c r="C8077">
        <v>3</v>
      </c>
      <c r="D8077">
        <v>8.0999999999999996E-3</v>
      </c>
      <c r="E8077">
        <v>5.6899999999999999E-2</v>
      </c>
      <c r="F8077">
        <v>0.24660000000000001</v>
      </c>
    </row>
    <row r="8078" spans="1:6">
      <c r="A8078" t="s">
        <v>1090</v>
      </c>
      <c r="B8078" t="s">
        <v>9153</v>
      </c>
      <c r="C8078">
        <v>3</v>
      </c>
      <c r="D8078">
        <v>8.0999999999999996E-3</v>
      </c>
      <c r="E8078">
        <v>5.6899999999999999E-2</v>
      </c>
      <c r="F8078">
        <v>0.24660000000000001</v>
      </c>
    </row>
    <row r="8079" spans="1:6">
      <c r="A8079" t="s">
        <v>1090</v>
      </c>
      <c r="B8079" t="s">
        <v>9154</v>
      </c>
      <c r="C8079">
        <v>3</v>
      </c>
      <c r="D8079">
        <v>8.0999999999999996E-3</v>
      </c>
      <c r="E8079">
        <v>5.6899999999999999E-2</v>
      </c>
      <c r="F8079">
        <v>0.24660000000000001</v>
      </c>
    </row>
    <row r="8080" spans="1:6">
      <c r="A8080" t="s">
        <v>1090</v>
      </c>
      <c r="B8080" t="s">
        <v>9155</v>
      </c>
      <c r="C8080">
        <v>3</v>
      </c>
      <c r="D8080">
        <v>8.0999999999999996E-3</v>
      </c>
      <c r="E8080">
        <v>5.6899999999999999E-2</v>
      </c>
      <c r="F8080">
        <v>0.24660000000000001</v>
      </c>
    </row>
    <row r="8081" spans="1:6">
      <c r="A8081" t="s">
        <v>1090</v>
      </c>
      <c r="B8081" t="s">
        <v>9156</v>
      </c>
      <c r="C8081">
        <v>3</v>
      </c>
      <c r="D8081">
        <v>8.0999999999999996E-3</v>
      </c>
      <c r="E8081">
        <v>5.6899999999999999E-2</v>
      </c>
      <c r="F8081">
        <v>0.24660000000000001</v>
      </c>
    </row>
    <row r="8082" spans="1:6">
      <c r="A8082" t="s">
        <v>1090</v>
      </c>
      <c r="B8082" t="s">
        <v>9157</v>
      </c>
      <c r="C8082">
        <v>3</v>
      </c>
      <c r="D8082">
        <v>8.0999999999999996E-3</v>
      </c>
      <c r="E8082">
        <v>5.6899999999999999E-2</v>
      </c>
      <c r="F8082">
        <v>0.24660000000000001</v>
      </c>
    </row>
    <row r="8083" spans="1:6">
      <c r="A8083" t="s">
        <v>1090</v>
      </c>
      <c r="B8083" t="s">
        <v>9158</v>
      </c>
      <c r="C8083">
        <v>3</v>
      </c>
      <c r="D8083">
        <v>8.0999999999999996E-3</v>
      </c>
      <c r="E8083">
        <v>5.6899999999999999E-2</v>
      </c>
      <c r="F8083">
        <v>0.24660000000000001</v>
      </c>
    </row>
    <row r="8084" spans="1:6">
      <c r="A8084" t="s">
        <v>1090</v>
      </c>
      <c r="B8084" t="s">
        <v>9159</v>
      </c>
      <c r="C8084">
        <v>3</v>
      </c>
      <c r="D8084">
        <v>8.0999999999999996E-3</v>
      </c>
      <c r="E8084">
        <v>5.6899999999999999E-2</v>
      </c>
      <c r="F8084">
        <v>0.24660000000000001</v>
      </c>
    </row>
    <row r="8085" spans="1:6">
      <c r="A8085" t="s">
        <v>1090</v>
      </c>
      <c r="B8085" t="s">
        <v>9160</v>
      </c>
      <c r="C8085">
        <v>3</v>
      </c>
      <c r="D8085">
        <v>8.0999999999999996E-3</v>
      </c>
      <c r="E8085">
        <v>5.6899999999999999E-2</v>
      </c>
      <c r="F8085">
        <v>0.24660000000000001</v>
      </c>
    </row>
    <row r="8086" spans="1:6">
      <c r="A8086" t="s">
        <v>1090</v>
      </c>
      <c r="B8086" t="s">
        <v>9161</v>
      </c>
      <c r="C8086">
        <v>3</v>
      </c>
      <c r="D8086">
        <v>8.0999999999999996E-3</v>
      </c>
      <c r="E8086">
        <v>5.6899999999999999E-2</v>
      </c>
      <c r="F8086">
        <v>0.24660000000000001</v>
      </c>
    </row>
    <row r="8087" spans="1:6">
      <c r="A8087" t="s">
        <v>1090</v>
      </c>
      <c r="B8087" t="s">
        <v>9162</v>
      </c>
      <c r="C8087">
        <v>3</v>
      </c>
      <c r="D8087">
        <v>8.0999999999999996E-3</v>
      </c>
      <c r="E8087">
        <v>5.6899999999999999E-2</v>
      </c>
      <c r="F8087">
        <v>0.24660000000000001</v>
      </c>
    </row>
    <row r="8088" spans="1:6">
      <c r="A8088" t="s">
        <v>1090</v>
      </c>
      <c r="B8088" t="s">
        <v>9163</v>
      </c>
      <c r="C8088">
        <v>3</v>
      </c>
      <c r="D8088">
        <v>8.0999999999999996E-3</v>
      </c>
      <c r="E8088">
        <v>5.6899999999999999E-2</v>
      </c>
      <c r="F8088">
        <v>0.24660000000000001</v>
      </c>
    </row>
    <row r="8089" spans="1:6">
      <c r="A8089" t="s">
        <v>1090</v>
      </c>
      <c r="B8089" t="s">
        <v>9164</v>
      </c>
      <c r="C8089">
        <v>3</v>
      </c>
      <c r="D8089">
        <v>8.0999999999999996E-3</v>
      </c>
      <c r="E8089">
        <v>5.6899999999999999E-2</v>
      </c>
      <c r="F8089">
        <v>0.24660000000000001</v>
      </c>
    </row>
    <row r="8090" spans="1:6">
      <c r="A8090" t="s">
        <v>1090</v>
      </c>
      <c r="B8090" t="s">
        <v>9165</v>
      </c>
      <c r="C8090">
        <v>3</v>
      </c>
      <c r="D8090">
        <v>8.0999999999999996E-3</v>
      </c>
      <c r="E8090">
        <v>5.6899999999999999E-2</v>
      </c>
      <c r="F8090">
        <v>0.24660000000000001</v>
      </c>
    </row>
    <row r="8091" spans="1:6">
      <c r="A8091" t="s">
        <v>1090</v>
      </c>
      <c r="B8091" t="s">
        <v>9166</v>
      </c>
      <c r="C8091">
        <v>3</v>
      </c>
      <c r="D8091">
        <v>8.0999999999999996E-3</v>
      </c>
      <c r="E8091">
        <v>5.6899999999999999E-2</v>
      </c>
      <c r="F8091">
        <v>0.24660000000000001</v>
      </c>
    </row>
    <row r="8092" spans="1:6">
      <c r="A8092" t="s">
        <v>1090</v>
      </c>
      <c r="B8092" t="s">
        <v>9167</v>
      </c>
      <c r="C8092">
        <v>3</v>
      </c>
      <c r="D8092">
        <v>8.0999999999999996E-3</v>
      </c>
      <c r="E8092">
        <v>5.6899999999999999E-2</v>
      </c>
      <c r="F8092">
        <v>0.24660000000000001</v>
      </c>
    </row>
    <row r="8093" spans="1:6">
      <c r="A8093" t="s">
        <v>1090</v>
      </c>
      <c r="B8093" t="s">
        <v>9168</v>
      </c>
      <c r="C8093">
        <v>3</v>
      </c>
      <c r="D8093">
        <v>8.0999999999999996E-3</v>
      </c>
      <c r="E8093">
        <v>5.6899999999999999E-2</v>
      </c>
      <c r="F8093">
        <v>0.24660000000000001</v>
      </c>
    </row>
    <row r="8094" spans="1:6">
      <c r="A8094" t="s">
        <v>1090</v>
      </c>
      <c r="B8094" t="s">
        <v>9169</v>
      </c>
      <c r="C8094">
        <v>3</v>
      </c>
      <c r="D8094">
        <v>8.0999999999999996E-3</v>
      </c>
      <c r="E8094">
        <v>5.6899999999999999E-2</v>
      </c>
      <c r="F8094">
        <v>0.24660000000000001</v>
      </c>
    </row>
    <row r="8095" spans="1:6">
      <c r="A8095" t="s">
        <v>1090</v>
      </c>
      <c r="B8095" t="s">
        <v>9170</v>
      </c>
      <c r="C8095">
        <v>3</v>
      </c>
      <c r="D8095">
        <v>8.0999999999999996E-3</v>
      </c>
      <c r="E8095">
        <v>5.6899999999999999E-2</v>
      </c>
      <c r="F8095">
        <v>0.24660000000000001</v>
      </c>
    </row>
    <row r="8096" spans="1:6">
      <c r="A8096" t="s">
        <v>1090</v>
      </c>
      <c r="B8096" t="s">
        <v>9171</v>
      </c>
      <c r="C8096">
        <v>3</v>
      </c>
      <c r="D8096">
        <v>8.0999999999999996E-3</v>
      </c>
      <c r="E8096">
        <v>5.6899999999999999E-2</v>
      </c>
      <c r="F8096">
        <v>0.24660000000000001</v>
      </c>
    </row>
    <row r="8097" spans="1:6">
      <c r="A8097" t="s">
        <v>1090</v>
      </c>
      <c r="B8097" t="s">
        <v>9172</v>
      </c>
      <c r="C8097">
        <v>3</v>
      </c>
      <c r="D8097">
        <v>8.0999999999999996E-3</v>
      </c>
      <c r="E8097">
        <v>5.6899999999999999E-2</v>
      </c>
      <c r="F8097">
        <v>0.24660000000000001</v>
      </c>
    </row>
    <row r="8098" spans="1:6">
      <c r="A8098" t="s">
        <v>1090</v>
      </c>
      <c r="B8098" t="s">
        <v>9173</v>
      </c>
      <c r="C8098">
        <v>3</v>
      </c>
      <c r="D8098">
        <v>8.0999999999999996E-3</v>
      </c>
      <c r="E8098">
        <v>5.6899999999999999E-2</v>
      </c>
      <c r="F8098">
        <v>0.24660000000000001</v>
      </c>
    </row>
    <row r="8099" spans="1:6">
      <c r="A8099" t="s">
        <v>1090</v>
      </c>
      <c r="B8099" t="s">
        <v>9174</v>
      </c>
      <c r="C8099">
        <v>3</v>
      </c>
      <c r="D8099">
        <v>8.0999999999999996E-3</v>
      </c>
      <c r="E8099">
        <v>5.6899999999999999E-2</v>
      </c>
      <c r="F8099">
        <v>0.24660000000000001</v>
      </c>
    </row>
    <row r="8100" spans="1:6">
      <c r="A8100" t="s">
        <v>1090</v>
      </c>
      <c r="B8100" t="s">
        <v>9175</v>
      </c>
      <c r="C8100">
        <v>3</v>
      </c>
      <c r="D8100">
        <v>8.0999999999999996E-3</v>
      </c>
      <c r="E8100">
        <v>5.6899999999999999E-2</v>
      </c>
      <c r="F8100">
        <v>0.24660000000000001</v>
      </c>
    </row>
    <row r="8101" spans="1:6">
      <c r="A8101" t="s">
        <v>1090</v>
      </c>
      <c r="B8101" t="s">
        <v>9176</v>
      </c>
      <c r="C8101">
        <v>3</v>
      </c>
      <c r="D8101">
        <v>8.0999999999999996E-3</v>
      </c>
      <c r="E8101">
        <v>5.6899999999999999E-2</v>
      </c>
      <c r="F8101">
        <v>0.24660000000000001</v>
      </c>
    </row>
    <row r="8102" spans="1:6">
      <c r="A8102" t="s">
        <v>1090</v>
      </c>
      <c r="B8102" t="s">
        <v>9177</v>
      </c>
      <c r="C8102">
        <v>3</v>
      </c>
      <c r="D8102">
        <v>8.0999999999999996E-3</v>
      </c>
      <c r="E8102">
        <v>5.6899999999999999E-2</v>
      </c>
      <c r="F8102">
        <v>0.24660000000000001</v>
      </c>
    </row>
    <row r="8103" spans="1:6">
      <c r="A8103" t="s">
        <v>1090</v>
      </c>
      <c r="B8103" t="s">
        <v>9178</v>
      </c>
      <c r="C8103">
        <v>3</v>
      </c>
      <c r="D8103">
        <v>8.0999999999999996E-3</v>
      </c>
      <c r="E8103">
        <v>5.6899999999999999E-2</v>
      </c>
      <c r="F8103">
        <v>0.24660000000000001</v>
      </c>
    </row>
    <row r="8104" spans="1:6">
      <c r="A8104" t="s">
        <v>1090</v>
      </c>
      <c r="B8104" t="s">
        <v>9179</v>
      </c>
      <c r="C8104">
        <v>3</v>
      </c>
      <c r="D8104">
        <v>8.0999999999999996E-3</v>
      </c>
      <c r="E8104">
        <v>5.6899999999999999E-2</v>
      </c>
      <c r="F8104">
        <v>0.24660000000000001</v>
      </c>
    </row>
    <row r="8105" spans="1:6">
      <c r="A8105" t="s">
        <v>1090</v>
      </c>
      <c r="B8105" t="s">
        <v>9180</v>
      </c>
      <c r="C8105">
        <v>3</v>
      </c>
      <c r="D8105">
        <v>8.0999999999999996E-3</v>
      </c>
      <c r="E8105">
        <v>5.6899999999999999E-2</v>
      </c>
      <c r="F8105">
        <v>0.24660000000000001</v>
      </c>
    </row>
    <row r="8106" spans="1:6">
      <c r="A8106" t="s">
        <v>1090</v>
      </c>
      <c r="B8106" t="s">
        <v>9181</v>
      </c>
      <c r="C8106">
        <v>3</v>
      </c>
      <c r="D8106">
        <v>8.0999999999999996E-3</v>
      </c>
      <c r="E8106">
        <v>5.6899999999999999E-2</v>
      </c>
      <c r="F8106">
        <v>0.24660000000000001</v>
      </c>
    </row>
    <row r="8107" spans="1:6">
      <c r="A8107" t="s">
        <v>1090</v>
      </c>
      <c r="B8107" t="s">
        <v>9182</v>
      </c>
      <c r="C8107">
        <v>3</v>
      </c>
      <c r="D8107">
        <v>8.0999999999999996E-3</v>
      </c>
      <c r="E8107">
        <v>5.6899999999999999E-2</v>
      </c>
      <c r="F8107">
        <v>0.24660000000000001</v>
      </c>
    </row>
    <row r="8108" spans="1:6">
      <c r="A8108" t="s">
        <v>1090</v>
      </c>
      <c r="B8108" t="s">
        <v>9183</v>
      </c>
      <c r="C8108">
        <v>3</v>
      </c>
      <c r="D8108">
        <v>8.0999999999999996E-3</v>
      </c>
      <c r="E8108">
        <v>5.6899999999999999E-2</v>
      </c>
      <c r="F8108">
        <v>0.24660000000000001</v>
      </c>
    </row>
    <row r="8109" spans="1:6">
      <c r="A8109" t="s">
        <v>1090</v>
      </c>
      <c r="B8109" t="s">
        <v>9184</v>
      </c>
      <c r="C8109">
        <v>3</v>
      </c>
      <c r="D8109">
        <v>8.0999999999999996E-3</v>
      </c>
      <c r="E8109">
        <v>5.6899999999999999E-2</v>
      </c>
      <c r="F8109">
        <v>0.24660000000000001</v>
      </c>
    </row>
    <row r="8110" spans="1:6">
      <c r="A8110" t="s">
        <v>1090</v>
      </c>
      <c r="B8110" t="s">
        <v>9185</v>
      </c>
      <c r="C8110">
        <v>3</v>
      </c>
      <c r="D8110">
        <v>8.0999999999999996E-3</v>
      </c>
      <c r="E8110">
        <v>5.6899999999999999E-2</v>
      </c>
      <c r="F8110">
        <v>0.24660000000000001</v>
      </c>
    </row>
    <row r="8111" spans="1:6">
      <c r="A8111" t="s">
        <v>1090</v>
      </c>
      <c r="B8111" t="s">
        <v>9186</v>
      </c>
      <c r="C8111">
        <v>3</v>
      </c>
      <c r="D8111">
        <v>8.0999999999999996E-3</v>
      </c>
      <c r="E8111">
        <v>5.6899999999999999E-2</v>
      </c>
      <c r="F8111">
        <v>0.24660000000000001</v>
      </c>
    </row>
    <row r="8112" spans="1:6">
      <c r="A8112" t="s">
        <v>1090</v>
      </c>
      <c r="B8112" t="s">
        <v>9187</v>
      </c>
      <c r="C8112">
        <v>3</v>
      </c>
      <c r="D8112">
        <v>8.0999999999999996E-3</v>
      </c>
      <c r="E8112">
        <v>5.6899999999999999E-2</v>
      </c>
      <c r="F8112">
        <v>0.24660000000000001</v>
      </c>
    </row>
    <row r="8113" spans="1:6">
      <c r="A8113" t="s">
        <v>1090</v>
      </c>
      <c r="B8113" t="s">
        <v>9188</v>
      </c>
      <c r="C8113">
        <v>3</v>
      </c>
      <c r="D8113">
        <v>8.0999999999999996E-3</v>
      </c>
      <c r="E8113">
        <v>5.6899999999999999E-2</v>
      </c>
      <c r="F8113">
        <v>0.24660000000000001</v>
      </c>
    </row>
    <row r="8114" spans="1:6">
      <c r="A8114" t="s">
        <v>1090</v>
      </c>
      <c r="B8114" t="s">
        <v>9189</v>
      </c>
      <c r="C8114">
        <v>3</v>
      </c>
      <c r="D8114">
        <v>8.0999999999999996E-3</v>
      </c>
      <c r="E8114">
        <v>5.6899999999999999E-2</v>
      </c>
      <c r="F8114">
        <v>0.24660000000000001</v>
      </c>
    </row>
    <row r="8115" spans="1:6">
      <c r="A8115" t="s">
        <v>1090</v>
      </c>
      <c r="B8115" t="s">
        <v>9190</v>
      </c>
      <c r="C8115">
        <v>3</v>
      </c>
      <c r="D8115">
        <v>8.0999999999999996E-3</v>
      </c>
      <c r="E8115">
        <v>5.6899999999999999E-2</v>
      </c>
      <c r="F8115">
        <v>0.24660000000000001</v>
      </c>
    </row>
    <row r="8116" spans="1:6">
      <c r="A8116" t="s">
        <v>1090</v>
      </c>
      <c r="B8116" t="s">
        <v>9191</v>
      </c>
      <c r="C8116">
        <v>3</v>
      </c>
      <c r="D8116">
        <v>8.0999999999999996E-3</v>
      </c>
      <c r="E8116">
        <v>5.6899999999999999E-2</v>
      </c>
      <c r="F8116">
        <v>0.24660000000000001</v>
      </c>
    </row>
    <row r="8117" spans="1:6">
      <c r="A8117" t="s">
        <v>1090</v>
      </c>
      <c r="B8117" t="s">
        <v>9192</v>
      </c>
      <c r="C8117">
        <v>3</v>
      </c>
      <c r="D8117">
        <v>8.0999999999999996E-3</v>
      </c>
      <c r="E8117">
        <v>5.6899999999999999E-2</v>
      </c>
      <c r="F8117">
        <v>0.24660000000000001</v>
      </c>
    </row>
    <row r="8118" spans="1:6">
      <c r="A8118" t="s">
        <v>1090</v>
      </c>
      <c r="B8118" t="s">
        <v>9193</v>
      </c>
      <c r="C8118">
        <v>3</v>
      </c>
      <c r="D8118">
        <v>8.0999999999999996E-3</v>
      </c>
      <c r="E8118">
        <v>5.6899999999999999E-2</v>
      </c>
      <c r="F8118">
        <v>0.24660000000000001</v>
      </c>
    </row>
    <row r="8119" spans="1:6">
      <c r="A8119" t="s">
        <v>1090</v>
      </c>
      <c r="B8119" t="s">
        <v>9194</v>
      </c>
      <c r="C8119">
        <v>3</v>
      </c>
      <c r="D8119">
        <v>8.0999999999999996E-3</v>
      </c>
      <c r="E8119">
        <v>5.6899999999999999E-2</v>
      </c>
      <c r="F8119">
        <v>0.24660000000000001</v>
      </c>
    </row>
    <row r="8120" spans="1:6">
      <c r="A8120" t="s">
        <v>1090</v>
      </c>
      <c r="B8120" t="s">
        <v>9195</v>
      </c>
      <c r="C8120">
        <v>3</v>
      </c>
      <c r="D8120">
        <v>8.0999999999999996E-3</v>
      </c>
      <c r="E8120">
        <v>5.6899999999999999E-2</v>
      </c>
      <c r="F8120">
        <v>0.24660000000000001</v>
      </c>
    </row>
    <row r="8121" spans="1:6">
      <c r="A8121" t="s">
        <v>1090</v>
      </c>
      <c r="B8121" t="s">
        <v>9196</v>
      </c>
      <c r="C8121">
        <v>3</v>
      </c>
      <c r="D8121">
        <v>8.0999999999999996E-3</v>
      </c>
      <c r="E8121">
        <v>5.6899999999999999E-2</v>
      </c>
      <c r="F8121">
        <v>0.24660000000000001</v>
      </c>
    </row>
    <row r="8122" spans="1:6">
      <c r="A8122" t="s">
        <v>1090</v>
      </c>
      <c r="B8122" t="s">
        <v>9197</v>
      </c>
      <c r="C8122">
        <v>3</v>
      </c>
      <c r="D8122">
        <v>8.0999999999999996E-3</v>
      </c>
      <c r="E8122">
        <v>5.6899999999999999E-2</v>
      </c>
      <c r="F8122">
        <v>0.24660000000000001</v>
      </c>
    </row>
    <row r="8123" spans="1:6">
      <c r="A8123" t="s">
        <v>1090</v>
      </c>
      <c r="B8123" t="s">
        <v>9198</v>
      </c>
      <c r="C8123">
        <v>3</v>
      </c>
      <c r="D8123">
        <v>8.0999999999999996E-3</v>
      </c>
      <c r="E8123">
        <v>5.6899999999999999E-2</v>
      </c>
      <c r="F8123">
        <v>0.24660000000000001</v>
      </c>
    </row>
    <row r="8124" spans="1:6">
      <c r="A8124" t="s">
        <v>1090</v>
      </c>
      <c r="B8124" t="s">
        <v>9199</v>
      </c>
      <c r="C8124">
        <v>3</v>
      </c>
      <c r="D8124">
        <v>8.0999999999999996E-3</v>
      </c>
      <c r="E8124">
        <v>5.6899999999999999E-2</v>
      </c>
      <c r="F8124">
        <v>0.24660000000000001</v>
      </c>
    </row>
    <row r="8125" spans="1:6">
      <c r="A8125" t="s">
        <v>1090</v>
      </c>
      <c r="B8125" t="s">
        <v>9200</v>
      </c>
      <c r="C8125">
        <v>3</v>
      </c>
      <c r="D8125">
        <v>8.0999999999999996E-3</v>
      </c>
      <c r="E8125">
        <v>5.6899999999999999E-2</v>
      </c>
      <c r="F8125">
        <v>0.24660000000000001</v>
      </c>
    </row>
    <row r="8126" spans="1:6">
      <c r="A8126" t="s">
        <v>1090</v>
      </c>
      <c r="B8126" t="s">
        <v>9201</v>
      </c>
      <c r="C8126">
        <v>3</v>
      </c>
      <c r="D8126">
        <v>8.0999999999999996E-3</v>
      </c>
      <c r="E8126">
        <v>5.6899999999999999E-2</v>
      </c>
      <c r="F8126">
        <v>0.24660000000000001</v>
      </c>
    </row>
    <row r="8127" spans="1:6">
      <c r="A8127" t="s">
        <v>1090</v>
      </c>
      <c r="B8127" t="s">
        <v>9202</v>
      </c>
      <c r="C8127">
        <v>3</v>
      </c>
      <c r="D8127">
        <v>8.0999999999999996E-3</v>
      </c>
      <c r="E8127">
        <v>5.6899999999999999E-2</v>
      </c>
      <c r="F8127">
        <v>0.24660000000000001</v>
      </c>
    </row>
    <row r="8128" spans="1:6">
      <c r="A8128" t="s">
        <v>1090</v>
      </c>
      <c r="B8128" t="s">
        <v>9203</v>
      </c>
      <c r="C8128">
        <v>3</v>
      </c>
      <c r="D8128">
        <v>8.0999999999999996E-3</v>
      </c>
      <c r="E8128">
        <v>5.6899999999999999E-2</v>
      </c>
      <c r="F8128">
        <v>0.24660000000000001</v>
      </c>
    </row>
    <row r="8129" spans="1:6">
      <c r="A8129" t="s">
        <v>1090</v>
      </c>
      <c r="B8129" t="s">
        <v>9204</v>
      </c>
      <c r="C8129">
        <v>3</v>
      </c>
      <c r="D8129">
        <v>8.0999999999999996E-3</v>
      </c>
      <c r="E8129">
        <v>5.6899999999999999E-2</v>
      </c>
      <c r="F8129">
        <v>0.24660000000000001</v>
      </c>
    </row>
    <row r="8130" spans="1:6">
      <c r="A8130" t="s">
        <v>1090</v>
      </c>
      <c r="B8130" t="s">
        <v>9205</v>
      </c>
      <c r="C8130">
        <v>3</v>
      </c>
      <c r="D8130">
        <v>8.0999999999999996E-3</v>
      </c>
      <c r="E8130">
        <v>5.6899999999999999E-2</v>
      </c>
      <c r="F8130">
        <v>0.24660000000000001</v>
      </c>
    </row>
    <row r="8131" spans="1:6">
      <c r="A8131" t="s">
        <v>1090</v>
      </c>
      <c r="B8131" t="s">
        <v>9206</v>
      </c>
      <c r="C8131">
        <v>3</v>
      </c>
      <c r="D8131">
        <v>8.0999999999999996E-3</v>
      </c>
      <c r="E8131">
        <v>5.6899999999999999E-2</v>
      </c>
      <c r="F8131">
        <v>0.24660000000000001</v>
      </c>
    </row>
    <row r="8132" spans="1:6">
      <c r="A8132" t="s">
        <v>1090</v>
      </c>
      <c r="B8132" t="s">
        <v>9207</v>
      </c>
      <c r="C8132">
        <v>3</v>
      </c>
      <c r="D8132">
        <v>8.0999999999999996E-3</v>
      </c>
      <c r="E8132">
        <v>5.6899999999999999E-2</v>
      </c>
      <c r="F8132">
        <v>0.24660000000000001</v>
      </c>
    </row>
    <row r="8133" spans="1:6">
      <c r="A8133" t="s">
        <v>1090</v>
      </c>
      <c r="B8133" t="s">
        <v>9208</v>
      </c>
      <c r="C8133">
        <v>3</v>
      </c>
      <c r="D8133">
        <v>8.0999999999999996E-3</v>
      </c>
      <c r="E8133">
        <v>5.6899999999999999E-2</v>
      </c>
      <c r="F8133">
        <v>0.24660000000000001</v>
      </c>
    </row>
    <row r="8134" spans="1:6">
      <c r="A8134" t="s">
        <v>1090</v>
      </c>
      <c r="B8134" t="s">
        <v>9209</v>
      </c>
      <c r="C8134">
        <v>3</v>
      </c>
      <c r="D8134">
        <v>8.0999999999999996E-3</v>
      </c>
      <c r="E8134">
        <v>5.6899999999999999E-2</v>
      </c>
      <c r="F8134">
        <v>0.24660000000000001</v>
      </c>
    </row>
    <row r="8135" spans="1:6">
      <c r="A8135" t="s">
        <v>1090</v>
      </c>
      <c r="B8135" t="s">
        <v>9210</v>
      </c>
      <c r="C8135">
        <v>3</v>
      </c>
      <c r="D8135">
        <v>8.0999999999999996E-3</v>
      </c>
      <c r="E8135">
        <v>5.6899999999999999E-2</v>
      </c>
      <c r="F8135">
        <v>0.24660000000000001</v>
      </c>
    </row>
    <row r="8136" spans="1:6">
      <c r="A8136" t="s">
        <v>1090</v>
      </c>
      <c r="B8136" t="s">
        <v>9211</v>
      </c>
      <c r="C8136">
        <v>3</v>
      </c>
      <c r="D8136">
        <v>8.0999999999999996E-3</v>
      </c>
      <c r="E8136">
        <v>5.6899999999999999E-2</v>
      </c>
      <c r="F8136">
        <v>0.24660000000000001</v>
      </c>
    </row>
    <row r="8137" spans="1:6">
      <c r="A8137" t="s">
        <v>1090</v>
      </c>
      <c r="B8137" t="s">
        <v>9212</v>
      </c>
      <c r="C8137">
        <v>3</v>
      </c>
      <c r="D8137">
        <v>8.0999999999999996E-3</v>
      </c>
      <c r="E8137">
        <v>5.6899999999999999E-2</v>
      </c>
      <c r="F8137">
        <v>0.24660000000000001</v>
      </c>
    </row>
    <row r="8138" spans="1:6">
      <c r="A8138" t="s">
        <v>1090</v>
      </c>
      <c r="B8138" t="s">
        <v>9213</v>
      </c>
      <c r="C8138">
        <v>3</v>
      </c>
      <c r="D8138">
        <v>8.0999999999999996E-3</v>
      </c>
      <c r="E8138">
        <v>5.6899999999999999E-2</v>
      </c>
      <c r="F8138">
        <v>0.24660000000000001</v>
      </c>
    </row>
    <row r="8139" spans="1:6">
      <c r="A8139" t="s">
        <v>1090</v>
      </c>
      <c r="B8139" t="s">
        <v>9214</v>
      </c>
      <c r="C8139">
        <v>3</v>
      </c>
      <c r="D8139">
        <v>8.0999999999999996E-3</v>
      </c>
      <c r="E8139">
        <v>5.6899999999999999E-2</v>
      </c>
      <c r="F8139">
        <v>0.24660000000000001</v>
      </c>
    </row>
    <row r="8140" spans="1:6">
      <c r="A8140" t="s">
        <v>1090</v>
      </c>
      <c r="B8140" t="s">
        <v>9215</v>
      </c>
      <c r="C8140">
        <v>3</v>
      </c>
      <c r="D8140">
        <v>8.0999999999999996E-3</v>
      </c>
      <c r="E8140">
        <v>5.6899999999999999E-2</v>
      </c>
      <c r="F8140">
        <v>0.24660000000000001</v>
      </c>
    </row>
    <row r="8141" spans="1:6">
      <c r="A8141" t="s">
        <v>1090</v>
      </c>
      <c r="B8141" t="s">
        <v>9216</v>
      </c>
      <c r="C8141">
        <v>3</v>
      </c>
      <c r="D8141">
        <v>8.0999999999999996E-3</v>
      </c>
      <c r="E8141">
        <v>5.6899999999999999E-2</v>
      </c>
      <c r="F8141">
        <v>0.24660000000000001</v>
      </c>
    </row>
    <row r="8142" spans="1:6">
      <c r="A8142" t="s">
        <v>1090</v>
      </c>
      <c r="B8142" t="s">
        <v>9217</v>
      </c>
      <c r="C8142">
        <v>3</v>
      </c>
      <c r="D8142">
        <v>8.0999999999999996E-3</v>
      </c>
      <c r="E8142">
        <v>5.6899999999999999E-2</v>
      </c>
      <c r="F8142">
        <v>0.24660000000000001</v>
      </c>
    </row>
    <row r="8143" spans="1:6">
      <c r="A8143" t="s">
        <v>1090</v>
      </c>
      <c r="B8143" t="s">
        <v>9218</v>
      </c>
      <c r="C8143">
        <v>3</v>
      </c>
      <c r="D8143">
        <v>8.0999999999999996E-3</v>
      </c>
      <c r="E8143">
        <v>5.6899999999999999E-2</v>
      </c>
      <c r="F8143">
        <v>0.24660000000000001</v>
      </c>
    </row>
    <row r="8144" spans="1:6">
      <c r="A8144" t="s">
        <v>1090</v>
      </c>
      <c r="B8144" t="s">
        <v>9219</v>
      </c>
      <c r="C8144">
        <v>3</v>
      </c>
      <c r="D8144">
        <v>8.0999999999999996E-3</v>
      </c>
      <c r="E8144">
        <v>5.6899999999999999E-2</v>
      </c>
      <c r="F8144">
        <v>0.24660000000000001</v>
      </c>
    </row>
    <row r="8145" spans="1:6">
      <c r="A8145" t="s">
        <v>1090</v>
      </c>
      <c r="B8145" t="s">
        <v>9220</v>
      </c>
      <c r="C8145">
        <v>3</v>
      </c>
      <c r="D8145">
        <v>8.0999999999999996E-3</v>
      </c>
      <c r="E8145">
        <v>5.6899999999999999E-2</v>
      </c>
      <c r="F8145">
        <v>0.24660000000000001</v>
      </c>
    </row>
    <row r="8146" spans="1:6">
      <c r="A8146" t="s">
        <v>1090</v>
      </c>
      <c r="B8146" t="s">
        <v>9221</v>
      </c>
      <c r="C8146">
        <v>3</v>
      </c>
      <c r="D8146">
        <v>8.0999999999999996E-3</v>
      </c>
      <c r="E8146">
        <v>5.6899999999999999E-2</v>
      </c>
      <c r="F8146">
        <v>0.24660000000000001</v>
      </c>
    </row>
    <row r="8147" spans="1:6">
      <c r="A8147" t="s">
        <v>1090</v>
      </c>
      <c r="B8147" t="s">
        <v>9222</v>
      </c>
      <c r="C8147">
        <v>3</v>
      </c>
      <c r="D8147">
        <v>8.0999999999999996E-3</v>
      </c>
      <c r="E8147">
        <v>5.6899999999999999E-2</v>
      </c>
      <c r="F8147">
        <v>0.24660000000000001</v>
      </c>
    </row>
    <row r="8148" spans="1:6">
      <c r="A8148" t="s">
        <v>1090</v>
      </c>
      <c r="B8148" t="s">
        <v>9223</v>
      </c>
      <c r="C8148">
        <v>3</v>
      </c>
      <c r="D8148">
        <v>8.0999999999999996E-3</v>
      </c>
      <c r="E8148">
        <v>5.6899999999999999E-2</v>
      </c>
      <c r="F8148">
        <v>0.24660000000000001</v>
      </c>
    </row>
    <row r="8149" spans="1:6">
      <c r="A8149" t="s">
        <v>1090</v>
      </c>
      <c r="B8149" t="s">
        <v>9224</v>
      </c>
      <c r="C8149">
        <v>3</v>
      </c>
      <c r="D8149">
        <v>8.0999999999999996E-3</v>
      </c>
      <c r="E8149">
        <v>5.6899999999999999E-2</v>
      </c>
      <c r="F8149">
        <v>0.24660000000000001</v>
      </c>
    </row>
    <row r="8150" spans="1:6">
      <c r="A8150" t="s">
        <v>1090</v>
      </c>
      <c r="B8150" t="s">
        <v>9225</v>
      </c>
      <c r="C8150">
        <v>3</v>
      </c>
      <c r="D8150">
        <v>8.0999999999999996E-3</v>
      </c>
      <c r="E8150">
        <v>5.6899999999999999E-2</v>
      </c>
      <c r="F8150">
        <v>0.24660000000000001</v>
      </c>
    </row>
    <row r="8151" spans="1:6">
      <c r="A8151" t="s">
        <v>1090</v>
      </c>
      <c r="B8151" t="s">
        <v>9226</v>
      </c>
      <c r="C8151">
        <v>3</v>
      </c>
      <c r="D8151">
        <v>8.0999999999999996E-3</v>
      </c>
      <c r="E8151">
        <v>5.6899999999999999E-2</v>
      </c>
      <c r="F8151">
        <v>0.24660000000000001</v>
      </c>
    </row>
    <row r="8152" spans="1:6">
      <c r="A8152" t="s">
        <v>1090</v>
      </c>
      <c r="B8152" t="s">
        <v>9227</v>
      </c>
      <c r="C8152">
        <v>3</v>
      </c>
      <c r="D8152">
        <v>8.0999999999999996E-3</v>
      </c>
      <c r="E8152">
        <v>5.6899999999999999E-2</v>
      </c>
      <c r="F8152">
        <v>0.24660000000000001</v>
      </c>
    </row>
    <row r="8153" spans="1:6">
      <c r="A8153" t="s">
        <v>1090</v>
      </c>
      <c r="B8153" t="s">
        <v>9228</v>
      </c>
      <c r="C8153">
        <v>3</v>
      </c>
      <c r="D8153">
        <v>8.0999999999999996E-3</v>
      </c>
      <c r="E8153">
        <v>5.6899999999999999E-2</v>
      </c>
      <c r="F8153">
        <v>0.24660000000000001</v>
      </c>
    </row>
    <row r="8154" spans="1:6">
      <c r="A8154" t="s">
        <v>1090</v>
      </c>
      <c r="B8154" t="s">
        <v>9229</v>
      </c>
      <c r="C8154">
        <v>3</v>
      </c>
      <c r="D8154">
        <v>8.0999999999999996E-3</v>
      </c>
      <c r="E8154">
        <v>5.6899999999999999E-2</v>
      </c>
      <c r="F8154">
        <v>0.24660000000000001</v>
      </c>
    </row>
    <row r="8155" spans="1:6">
      <c r="A8155" t="s">
        <v>1090</v>
      </c>
      <c r="B8155" t="s">
        <v>9230</v>
      </c>
      <c r="C8155">
        <v>3</v>
      </c>
      <c r="D8155">
        <v>8.0999999999999996E-3</v>
      </c>
      <c r="E8155">
        <v>5.6899999999999999E-2</v>
      </c>
      <c r="F8155">
        <v>0.24660000000000001</v>
      </c>
    </row>
    <row r="8156" spans="1:6">
      <c r="A8156" t="s">
        <v>1090</v>
      </c>
      <c r="B8156" t="s">
        <v>9231</v>
      </c>
      <c r="C8156">
        <v>3</v>
      </c>
      <c r="D8156">
        <v>8.0999999999999996E-3</v>
      </c>
      <c r="E8156">
        <v>5.6899999999999999E-2</v>
      </c>
      <c r="F8156">
        <v>0.24660000000000001</v>
      </c>
    </row>
    <row r="8157" spans="1:6">
      <c r="A8157" t="s">
        <v>1090</v>
      </c>
      <c r="B8157" t="s">
        <v>9232</v>
      </c>
      <c r="C8157">
        <v>3</v>
      </c>
      <c r="D8157">
        <v>8.0999999999999996E-3</v>
      </c>
      <c r="E8157">
        <v>5.6899999999999999E-2</v>
      </c>
      <c r="F8157">
        <v>0.24660000000000001</v>
      </c>
    </row>
    <row r="8158" spans="1:6">
      <c r="A8158" t="s">
        <v>1090</v>
      </c>
      <c r="B8158" t="s">
        <v>9233</v>
      </c>
      <c r="C8158">
        <v>3</v>
      </c>
      <c r="D8158">
        <v>8.0999999999999996E-3</v>
      </c>
      <c r="E8158">
        <v>5.6899999999999999E-2</v>
      </c>
      <c r="F8158">
        <v>0.24660000000000001</v>
      </c>
    </row>
    <row r="8159" spans="1:6">
      <c r="A8159" t="s">
        <v>1090</v>
      </c>
      <c r="B8159" t="s">
        <v>9234</v>
      </c>
      <c r="C8159">
        <v>3</v>
      </c>
      <c r="D8159">
        <v>8.0999999999999996E-3</v>
      </c>
      <c r="E8159">
        <v>5.6899999999999999E-2</v>
      </c>
      <c r="F8159">
        <v>0.24660000000000001</v>
      </c>
    </row>
    <row r="8160" spans="1:6">
      <c r="A8160" t="s">
        <v>1090</v>
      </c>
      <c r="B8160" t="s">
        <v>9235</v>
      </c>
      <c r="C8160">
        <v>3</v>
      </c>
      <c r="D8160">
        <v>8.0999999999999996E-3</v>
      </c>
      <c r="E8160">
        <v>5.6899999999999999E-2</v>
      </c>
      <c r="F8160">
        <v>0.24660000000000001</v>
      </c>
    </row>
    <row r="8161" spans="1:6">
      <c r="A8161" t="s">
        <v>1090</v>
      </c>
      <c r="B8161" t="s">
        <v>9236</v>
      </c>
      <c r="C8161">
        <v>3</v>
      </c>
      <c r="D8161">
        <v>8.0999999999999996E-3</v>
      </c>
      <c r="E8161">
        <v>5.6899999999999999E-2</v>
      </c>
      <c r="F8161">
        <v>0.24660000000000001</v>
      </c>
    </row>
    <row r="8162" spans="1:6">
      <c r="A8162" t="s">
        <v>1090</v>
      </c>
      <c r="B8162" t="s">
        <v>9237</v>
      </c>
      <c r="C8162">
        <v>3</v>
      </c>
      <c r="D8162">
        <v>8.0999999999999996E-3</v>
      </c>
      <c r="E8162">
        <v>5.6899999999999999E-2</v>
      </c>
      <c r="F8162">
        <v>0.24660000000000001</v>
      </c>
    </row>
    <row r="8163" spans="1:6">
      <c r="A8163" t="s">
        <v>1090</v>
      </c>
      <c r="B8163" t="s">
        <v>9238</v>
      </c>
      <c r="C8163">
        <v>3</v>
      </c>
      <c r="D8163">
        <v>8.0999999999999996E-3</v>
      </c>
      <c r="E8163">
        <v>5.6899999999999999E-2</v>
      </c>
      <c r="F8163">
        <v>0.24660000000000001</v>
      </c>
    </row>
    <row r="8164" spans="1:6">
      <c r="A8164" t="s">
        <v>1090</v>
      </c>
      <c r="B8164" t="s">
        <v>9239</v>
      </c>
      <c r="C8164">
        <v>3</v>
      </c>
      <c r="D8164">
        <v>8.0999999999999996E-3</v>
      </c>
      <c r="E8164">
        <v>5.6899999999999999E-2</v>
      </c>
      <c r="F8164">
        <v>0.24660000000000001</v>
      </c>
    </row>
    <row r="8165" spans="1:6">
      <c r="A8165" t="s">
        <v>1090</v>
      </c>
      <c r="B8165" t="s">
        <v>9240</v>
      </c>
      <c r="C8165">
        <v>3</v>
      </c>
      <c r="D8165">
        <v>8.0999999999999996E-3</v>
      </c>
      <c r="E8165">
        <v>5.6899999999999999E-2</v>
      </c>
      <c r="F8165">
        <v>0.24660000000000001</v>
      </c>
    </row>
    <row r="8166" spans="1:6">
      <c r="A8166" t="s">
        <v>1090</v>
      </c>
      <c r="B8166" t="s">
        <v>9241</v>
      </c>
      <c r="C8166">
        <v>3</v>
      </c>
      <c r="D8166">
        <v>8.0999999999999996E-3</v>
      </c>
      <c r="E8166">
        <v>5.6899999999999999E-2</v>
      </c>
      <c r="F8166">
        <v>0.24660000000000001</v>
      </c>
    </row>
    <row r="8167" spans="1:6">
      <c r="A8167" t="s">
        <v>1090</v>
      </c>
      <c r="B8167" t="s">
        <v>9242</v>
      </c>
      <c r="C8167">
        <v>3</v>
      </c>
      <c r="D8167">
        <v>8.0999999999999996E-3</v>
      </c>
      <c r="E8167">
        <v>5.6899999999999999E-2</v>
      </c>
      <c r="F8167">
        <v>0.24660000000000001</v>
      </c>
    </row>
    <row r="8168" spans="1:6">
      <c r="A8168" t="s">
        <v>1090</v>
      </c>
      <c r="B8168" t="s">
        <v>9243</v>
      </c>
      <c r="C8168">
        <v>3</v>
      </c>
      <c r="D8168">
        <v>8.0999999999999996E-3</v>
      </c>
      <c r="E8168">
        <v>5.6899999999999999E-2</v>
      </c>
      <c r="F8168">
        <v>0.24660000000000001</v>
      </c>
    </row>
    <row r="8169" spans="1:6">
      <c r="A8169" t="s">
        <v>1090</v>
      </c>
      <c r="B8169" t="s">
        <v>9244</v>
      </c>
      <c r="C8169">
        <v>3</v>
      </c>
      <c r="D8169">
        <v>8.0999999999999996E-3</v>
      </c>
      <c r="E8169">
        <v>5.6899999999999999E-2</v>
      </c>
      <c r="F8169">
        <v>0.24660000000000001</v>
      </c>
    </row>
    <row r="8170" spans="1:6">
      <c r="A8170" t="s">
        <v>1090</v>
      </c>
      <c r="B8170" t="s">
        <v>9245</v>
      </c>
      <c r="C8170">
        <v>3</v>
      </c>
      <c r="D8170">
        <v>8.0999999999999996E-3</v>
      </c>
      <c r="E8170">
        <v>5.6899999999999999E-2</v>
      </c>
      <c r="F8170">
        <v>0.24660000000000001</v>
      </c>
    </row>
    <row r="8171" spans="1:6">
      <c r="A8171" t="s">
        <v>1090</v>
      </c>
      <c r="B8171" t="s">
        <v>9246</v>
      </c>
      <c r="C8171">
        <v>3</v>
      </c>
      <c r="D8171">
        <v>8.0999999999999996E-3</v>
      </c>
      <c r="E8171">
        <v>5.6899999999999999E-2</v>
      </c>
      <c r="F8171">
        <v>0.24660000000000001</v>
      </c>
    </row>
    <row r="8172" spans="1:6">
      <c r="A8172" t="s">
        <v>1090</v>
      </c>
      <c r="B8172" t="s">
        <v>9247</v>
      </c>
      <c r="C8172">
        <v>3</v>
      </c>
      <c r="D8172">
        <v>8.0999999999999996E-3</v>
      </c>
      <c r="E8172">
        <v>5.6899999999999999E-2</v>
      </c>
      <c r="F8172">
        <v>0.24660000000000001</v>
      </c>
    </row>
    <row r="8173" spans="1:6">
      <c r="A8173" t="s">
        <v>1090</v>
      </c>
      <c r="B8173" t="s">
        <v>9248</v>
      </c>
      <c r="C8173">
        <v>3</v>
      </c>
      <c r="D8173">
        <v>8.0999999999999996E-3</v>
      </c>
      <c r="E8173">
        <v>5.6899999999999999E-2</v>
      </c>
      <c r="F8173">
        <v>0.24660000000000001</v>
      </c>
    </row>
    <row r="8174" spans="1:6">
      <c r="A8174" t="s">
        <v>1090</v>
      </c>
      <c r="B8174" t="s">
        <v>9249</v>
      </c>
      <c r="C8174">
        <v>3</v>
      </c>
      <c r="D8174">
        <v>8.0999999999999996E-3</v>
      </c>
      <c r="E8174">
        <v>5.6899999999999999E-2</v>
      </c>
      <c r="F8174">
        <v>0.24660000000000001</v>
      </c>
    </row>
    <row r="8175" spans="1:6">
      <c r="A8175" t="s">
        <v>1090</v>
      </c>
      <c r="B8175" t="s">
        <v>9250</v>
      </c>
      <c r="C8175">
        <v>3</v>
      </c>
      <c r="D8175">
        <v>8.0999999999999996E-3</v>
      </c>
      <c r="E8175">
        <v>5.6899999999999999E-2</v>
      </c>
      <c r="F8175">
        <v>0.24660000000000001</v>
      </c>
    </row>
    <row r="8176" spans="1:6">
      <c r="A8176" t="s">
        <v>1090</v>
      </c>
      <c r="B8176" t="s">
        <v>9251</v>
      </c>
      <c r="C8176">
        <v>3</v>
      </c>
      <c r="D8176">
        <v>8.0999999999999996E-3</v>
      </c>
      <c r="E8176">
        <v>5.6899999999999999E-2</v>
      </c>
      <c r="F8176">
        <v>0.24660000000000001</v>
      </c>
    </row>
    <row r="8177" spans="1:6">
      <c r="A8177" t="s">
        <v>1090</v>
      </c>
      <c r="B8177" t="s">
        <v>9252</v>
      </c>
      <c r="C8177">
        <v>3</v>
      </c>
      <c r="D8177">
        <v>8.0999999999999996E-3</v>
      </c>
      <c r="E8177">
        <v>5.6899999999999999E-2</v>
      </c>
      <c r="F8177">
        <v>0.24660000000000001</v>
      </c>
    </row>
    <row r="8178" spans="1:6">
      <c r="A8178" t="s">
        <v>1090</v>
      </c>
      <c r="B8178" t="s">
        <v>9253</v>
      </c>
      <c r="C8178">
        <v>3</v>
      </c>
      <c r="D8178">
        <v>8.0999999999999996E-3</v>
      </c>
      <c r="E8178">
        <v>5.6899999999999999E-2</v>
      </c>
      <c r="F8178">
        <v>0.24660000000000001</v>
      </c>
    </row>
    <row r="8179" spans="1:6">
      <c r="A8179" t="s">
        <v>1090</v>
      </c>
      <c r="B8179" t="s">
        <v>9254</v>
      </c>
      <c r="C8179">
        <v>3</v>
      </c>
      <c r="D8179">
        <v>8.0999999999999996E-3</v>
      </c>
      <c r="E8179">
        <v>5.6899999999999999E-2</v>
      </c>
      <c r="F8179">
        <v>0.24660000000000001</v>
      </c>
    </row>
    <row r="8180" spans="1:6">
      <c r="A8180" t="s">
        <v>1090</v>
      </c>
      <c r="B8180" t="s">
        <v>9255</v>
      </c>
      <c r="C8180">
        <v>3</v>
      </c>
      <c r="D8180">
        <v>8.0999999999999996E-3</v>
      </c>
      <c r="E8180">
        <v>5.6899999999999999E-2</v>
      </c>
      <c r="F8180">
        <v>0.24660000000000001</v>
      </c>
    </row>
    <row r="8181" spans="1:6">
      <c r="A8181" t="s">
        <v>1090</v>
      </c>
      <c r="B8181" t="s">
        <v>9256</v>
      </c>
      <c r="C8181">
        <v>3</v>
      </c>
      <c r="D8181">
        <v>8.0999999999999996E-3</v>
      </c>
      <c r="E8181">
        <v>5.6899999999999999E-2</v>
      </c>
      <c r="F8181">
        <v>0.24660000000000001</v>
      </c>
    </row>
    <row r="8182" spans="1:6">
      <c r="A8182" t="s">
        <v>1090</v>
      </c>
      <c r="B8182" t="s">
        <v>9257</v>
      </c>
      <c r="C8182">
        <v>3</v>
      </c>
      <c r="D8182">
        <v>8.0999999999999996E-3</v>
      </c>
      <c r="E8182">
        <v>5.6899999999999999E-2</v>
      </c>
      <c r="F8182">
        <v>0.24660000000000001</v>
      </c>
    </row>
    <row r="8183" spans="1:6">
      <c r="A8183" t="s">
        <v>1090</v>
      </c>
      <c r="B8183" t="s">
        <v>9258</v>
      </c>
      <c r="C8183">
        <v>3</v>
      </c>
      <c r="D8183">
        <v>8.0999999999999996E-3</v>
      </c>
      <c r="E8183">
        <v>5.6899999999999999E-2</v>
      </c>
      <c r="F8183">
        <v>0.24660000000000001</v>
      </c>
    </row>
    <row r="8184" spans="1:6">
      <c r="A8184" t="s">
        <v>1090</v>
      </c>
      <c r="B8184" t="s">
        <v>9259</v>
      </c>
      <c r="C8184">
        <v>3</v>
      </c>
      <c r="D8184">
        <v>8.0999999999999996E-3</v>
      </c>
      <c r="E8184">
        <v>5.6899999999999999E-2</v>
      </c>
      <c r="F8184">
        <v>0.24660000000000001</v>
      </c>
    </row>
    <row r="8185" spans="1:6">
      <c r="A8185" t="s">
        <v>1090</v>
      </c>
      <c r="B8185" t="s">
        <v>9260</v>
      </c>
      <c r="C8185">
        <v>3</v>
      </c>
      <c r="D8185">
        <v>8.0999999999999996E-3</v>
      </c>
      <c r="E8185">
        <v>5.6899999999999999E-2</v>
      </c>
      <c r="F8185">
        <v>0.24660000000000001</v>
      </c>
    </row>
    <row r="8186" spans="1:6">
      <c r="A8186" t="s">
        <v>1090</v>
      </c>
      <c r="B8186" t="s">
        <v>9261</v>
      </c>
      <c r="C8186">
        <v>3</v>
      </c>
      <c r="D8186">
        <v>8.0999999999999996E-3</v>
      </c>
      <c r="E8186">
        <v>5.6899999999999999E-2</v>
      </c>
      <c r="F8186">
        <v>0.24660000000000001</v>
      </c>
    </row>
    <row r="8187" spans="1:6">
      <c r="A8187" t="s">
        <v>1090</v>
      </c>
      <c r="B8187" t="s">
        <v>9262</v>
      </c>
      <c r="C8187">
        <v>3</v>
      </c>
      <c r="D8187">
        <v>8.0999999999999996E-3</v>
      </c>
      <c r="E8187">
        <v>5.6899999999999999E-2</v>
      </c>
      <c r="F8187">
        <v>0.24660000000000001</v>
      </c>
    </row>
    <row r="8188" spans="1:6">
      <c r="A8188" t="s">
        <v>1090</v>
      </c>
      <c r="B8188" t="s">
        <v>9263</v>
      </c>
      <c r="C8188">
        <v>3</v>
      </c>
      <c r="D8188">
        <v>8.0999999999999996E-3</v>
      </c>
      <c r="E8188">
        <v>5.6899999999999999E-2</v>
      </c>
      <c r="F8188">
        <v>0.24660000000000001</v>
      </c>
    </row>
    <row r="8189" spans="1:6">
      <c r="A8189" t="s">
        <v>1090</v>
      </c>
      <c r="B8189" t="s">
        <v>9264</v>
      </c>
      <c r="C8189">
        <v>3</v>
      </c>
      <c r="D8189">
        <v>8.0999999999999996E-3</v>
      </c>
      <c r="E8189">
        <v>5.6899999999999999E-2</v>
      </c>
      <c r="F8189">
        <v>0.24660000000000001</v>
      </c>
    </row>
    <row r="8190" spans="1:6">
      <c r="A8190" t="s">
        <v>1090</v>
      </c>
      <c r="B8190" t="s">
        <v>9265</v>
      </c>
      <c r="C8190">
        <v>3</v>
      </c>
      <c r="D8190">
        <v>8.0999999999999996E-3</v>
      </c>
      <c r="E8190">
        <v>5.6899999999999999E-2</v>
      </c>
      <c r="F8190">
        <v>0.24660000000000001</v>
      </c>
    </row>
    <row r="8191" spans="1:6">
      <c r="A8191" t="s">
        <v>1090</v>
      </c>
      <c r="B8191" t="s">
        <v>9266</v>
      </c>
      <c r="C8191">
        <v>3</v>
      </c>
      <c r="D8191">
        <v>8.0999999999999996E-3</v>
      </c>
      <c r="E8191">
        <v>5.6899999999999999E-2</v>
      </c>
      <c r="F8191">
        <v>0.24660000000000001</v>
      </c>
    </row>
    <row r="8192" spans="1:6">
      <c r="A8192" t="s">
        <v>1090</v>
      </c>
      <c r="B8192" t="s">
        <v>9267</v>
      </c>
      <c r="C8192">
        <v>3</v>
      </c>
      <c r="D8192">
        <v>8.0999999999999996E-3</v>
      </c>
      <c r="E8192">
        <v>5.6899999999999999E-2</v>
      </c>
      <c r="F8192">
        <v>0.24660000000000001</v>
      </c>
    </row>
    <row r="8193" spans="1:6">
      <c r="A8193" t="s">
        <v>1090</v>
      </c>
      <c r="B8193" t="s">
        <v>9268</v>
      </c>
      <c r="C8193">
        <v>3</v>
      </c>
      <c r="D8193">
        <v>8.0999999999999996E-3</v>
      </c>
      <c r="E8193">
        <v>5.6899999999999999E-2</v>
      </c>
      <c r="F8193">
        <v>0.24660000000000001</v>
      </c>
    </row>
    <row r="8194" spans="1:6">
      <c r="A8194" t="s">
        <v>1090</v>
      </c>
      <c r="B8194" t="s">
        <v>9269</v>
      </c>
      <c r="C8194">
        <v>3</v>
      </c>
      <c r="D8194">
        <v>8.0999999999999996E-3</v>
      </c>
      <c r="E8194">
        <v>5.6899999999999999E-2</v>
      </c>
      <c r="F8194">
        <v>0.24660000000000001</v>
      </c>
    </row>
    <row r="8195" spans="1:6">
      <c r="A8195" t="s">
        <v>1090</v>
      </c>
      <c r="B8195" t="s">
        <v>9270</v>
      </c>
      <c r="C8195">
        <v>3</v>
      </c>
      <c r="D8195">
        <v>8.0999999999999996E-3</v>
      </c>
      <c r="E8195">
        <v>5.6899999999999999E-2</v>
      </c>
      <c r="F8195">
        <v>0.24660000000000001</v>
      </c>
    </row>
    <row r="8196" spans="1:6">
      <c r="A8196" t="s">
        <v>1090</v>
      </c>
      <c r="B8196" t="s">
        <v>9271</v>
      </c>
      <c r="C8196">
        <v>3</v>
      </c>
      <c r="D8196">
        <v>8.0999999999999996E-3</v>
      </c>
      <c r="E8196">
        <v>5.6899999999999999E-2</v>
      </c>
      <c r="F8196">
        <v>0.24660000000000001</v>
      </c>
    </row>
    <row r="8197" spans="1:6">
      <c r="A8197" t="s">
        <v>1090</v>
      </c>
      <c r="B8197" t="s">
        <v>662</v>
      </c>
      <c r="C8197">
        <v>3</v>
      </c>
      <c r="D8197">
        <v>8.0999999999999996E-3</v>
      </c>
      <c r="E8197">
        <v>5.6899999999999999E-2</v>
      </c>
      <c r="F8197">
        <v>0.24660000000000001</v>
      </c>
    </row>
    <row r="8198" spans="1:6">
      <c r="A8198" t="s">
        <v>1090</v>
      </c>
      <c r="B8198" t="s">
        <v>9272</v>
      </c>
      <c r="C8198">
        <v>3</v>
      </c>
      <c r="D8198">
        <v>8.0999999999999996E-3</v>
      </c>
      <c r="E8198">
        <v>5.6899999999999999E-2</v>
      </c>
      <c r="F8198">
        <v>0.24660000000000001</v>
      </c>
    </row>
    <row r="8199" spans="1:6">
      <c r="A8199" t="s">
        <v>1090</v>
      </c>
      <c r="B8199" t="s">
        <v>9273</v>
      </c>
      <c r="C8199">
        <v>3</v>
      </c>
      <c r="D8199">
        <v>8.0999999999999996E-3</v>
      </c>
      <c r="E8199">
        <v>5.6899999999999999E-2</v>
      </c>
      <c r="F8199">
        <v>0.24660000000000001</v>
      </c>
    </row>
    <row r="8200" spans="1:6">
      <c r="A8200" t="s">
        <v>1090</v>
      </c>
      <c r="B8200" t="s">
        <v>9274</v>
      </c>
      <c r="C8200">
        <v>3</v>
      </c>
      <c r="D8200">
        <v>8.0999999999999996E-3</v>
      </c>
      <c r="E8200">
        <v>5.6899999999999999E-2</v>
      </c>
      <c r="F8200">
        <v>0.24660000000000001</v>
      </c>
    </row>
    <row r="8201" spans="1:6">
      <c r="A8201" t="s">
        <v>1090</v>
      </c>
      <c r="B8201" t="s">
        <v>9275</v>
      </c>
      <c r="C8201">
        <v>3</v>
      </c>
      <c r="D8201">
        <v>8.0999999999999996E-3</v>
      </c>
      <c r="E8201">
        <v>5.6899999999999999E-2</v>
      </c>
      <c r="F8201">
        <v>0.24660000000000001</v>
      </c>
    </row>
    <row r="8202" spans="1:6">
      <c r="A8202" t="s">
        <v>1090</v>
      </c>
      <c r="B8202" t="s">
        <v>9276</v>
      </c>
      <c r="C8202">
        <v>3</v>
      </c>
      <c r="D8202">
        <v>8.0999999999999996E-3</v>
      </c>
      <c r="E8202">
        <v>5.6899999999999999E-2</v>
      </c>
      <c r="F8202">
        <v>0.24660000000000001</v>
      </c>
    </row>
    <row r="8203" spans="1:6">
      <c r="A8203" t="s">
        <v>1090</v>
      </c>
      <c r="B8203" t="s">
        <v>9277</v>
      </c>
      <c r="C8203">
        <v>3</v>
      </c>
      <c r="D8203">
        <v>8.0999999999999996E-3</v>
      </c>
      <c r="E8203">
        <v>5.6899999999999999E-2</v>
      </c>
      <c r="F8203">
        <v>0.24660000000000001</v>
      </c>
    </row>
    <row r="8204" spans="1:6">
      <c r="A8204" t="s">
        <v>1090</v>
      </c>
      <c r="B8204" t="s">
        <v>9278</v>
      </c>
      <c r="C8204">
        <v>3</v>
      </c>
      <c r="D8204">
        <v>8.0999999999999996E-3</v>
      </c>
      <c r="E8204">
        <v>5.6899999999999999E-2</v>
      </c>
      <c r="F8204">
        <v>0.24660000000000001</v>
      </c>
    </row>
    <row r="8205" spans="1:6">
      <c r="A8205" t="s">
        <v>1090</v>
      </c>
      <c r="B8205" t="s">
        <v>9279</v>
      </c>
      <c r="C8205">
        <v>3</v>
      </c>
      <c r="D8205">
        <v>8.0999999999999996E-3</v>
      </c>
      <c r="E8205">
        <v>5.6899999999999999E-2</v>
      </c>
      <c r="F8205">
        <v>0.24660000000000001</v>
      </c>
    </row>
    <row r="8206" spans="1:6">
      <c r="A8206" t="s">
        <v>1090</v>
      </c>
      <c r="B8206" t="s">
        <v>9280</v>
      </c>
      <c r="C8206">
        <v>3</v>
      </c>
      <c r="D8206">
        <v>8.0999999999999996E-3</v>
      </c>
      <c r="E8206">
        <v>5.6899999999999999E-2</v>
      </c>
      <c r="F8206">
        <v>0.24660000000000001</v>
      </c>
    </row>
    <row r="8207" spans="1:6">
      <c r="A8207" t="s">
        <v>1090</v>
      </c>
      <c r="B8207" t="s">
        <v>9281</v>
      </c>
      <c r="C8207">
        <v>3</v>
      </c>
      <c r="D8207">
        <v>8.0999999999999996E-3</v>
      </c>
      <c r="E8207">
        <v>5.6899999999999999E-2</v>
      </c>
      <c r="F8207">
        <v>0.24660000000000001</v>
      </c>
    </row>
    <row r="8208" spans="1:6">
      <c r="A8208" t="s">
        <v>1090</v>
      </c>
      <c r="B8208" t="s">
        <v>9282</v>
      </c>
      <c r="C8208">
        <v>3</v>
      </c>
      <c r="D8208">
        <v>8.0999999999999996E-3</v>
      </c>
      <c r="E8208">
        <v>5.6899999999999999E-2</v>
      </c>
      <c r="F8208">
        <v>0.24660000000000001</v>
      </c>
    </row>
    <row r="8209" spans="1:6">
      <c r="A8209" t="s">
        <v>1090</v>
      </c>
      <c r="B8209" t="s">
        <v>9283</v>
      </c>
      <c r="C8209">
        <v>3</v>
      </c>
      <c r="D8209">
        <v>8.0999999999999996E-3</v>
      </c>
      <c r="E8209">
        <v>5.6899999999999999E-2</v>
      </c>
      <c r="F8209">
        <v>0.24660000000000001</v>
      </c>
    </row>
    <row r="8210" spans="1:6">
      <c r="A8210" t="s">
        <v>1090</v>
      </c>
      <c r="B8210" t="s">
        <v>9284</v>
      </c>
      <c r="C8210">
        <v>3</v>
      </c>
      <c r="D8210">
        <v>8.0999999999999996E-3</v>
      </c>
      <c r="E8210">
        <v>5.6899999999999999E-2</v>
      </c>
      <c r="F8210">
        <v>0.24660000000000001</v>
      </c>
    </row>
    <row r="8211" spans="1:6">
      <c r="A8211" t="s">
        <v>1090</v>
      </c>
      <c r="B8211" t="s">
        <v>9285</v>
      </c>
      <c r="C8211">
        <v>3</v>
      </c>
      <c r="D8211">
        <v>8.0999999999999996E-3</v>
      </c>
      <c r="E8211">
        <v>5.6899999999999999E-2</v>
      </c>
      <c r="F8211">
        <v>0.24660000000000001</v>
      </c>
    </row>
    <row r="8212" spans="1:6">
      <c r="A8212" t="s">
        <v>1090</v>
      </c>
      <c r="B8212" t="s">
        <v>9286</v>
      </c>
      <c r="C8212">
        <v>3</v>
      </c>
      <c r="D8212">
        <v>8.0999999999999996E-3</v>
      </c>
      <c r="E8212">
        <v>5.6899999999999999E-2</v>
      </c>
      <c r="F8212">
        <v>0.24660000000000001</v>
      </c>
    </row>
    <row r="8213" spans="1:6">
      <c r="A8213" t="s">
        <v>1090</v>
      </c>
      <c r="B8213" t="s">
        <v>9287</v>
      </c>
      <c r="C8213">
        <v>3</v>
      </c>
      <c r="D8213">
        <v>8.0999999999999996E-3</v>
      </c>
      <c r="E8213">
        <v>5.6899999999999999E-2</v>
      </c>
      <c r="F8213">
        <v>0.24660000000000001</v>
      </c>
    </row>
    <row r="8214" spans="1:6">
      <c r="A8214" t="s">
        <v>1090</v>
      </c>
      <c r="B8214" t="s">
        <v>9288</v>
      </c>
      <c r="C8214">
        <v>3</v>
      </c>
      <c r="D8214">
        <v>8.0999999999999996E-3</v>
      </c>
      <c r="E8214">
        <v>5.6899999999999999E-2</v>
      </c>
      <c r="F8214">
        <v>0.24660000000000001</v>
      </c>
    </row>
    <row r="8215" spans="1:6">
      <c r="A8215" t="s">
        <v>1090</v>
      </c>
      <c r="B8215" t="s">
        <v>9289</v>
      </c>
      <c r="C8215">
        <v>3</v>
      </c>
      <c r="D8215">
        <v>8.0999999999999996E-3</v>
      </c>
      <c r="E8215">
        <v>5.6899999999999999E-2</v>
      </c>
      <c r="F8215">
        <v>0.24660000000000001</v>
      </c>
    </row>
    <row r="8216" spans="1:6">
      <c r="A8216" t="s">
        <v>1090</v>
      </c>
      <c r="B8216" t="s">
        <v>9290</v>
      </c>
      <c r="C8216">
        <v>3</v>
      </c>
      <c r="D8216">
        <v>8.0999999999999996E-3</v>
      </c>
      <c r="E8216">
        <v>5.6899999999999999E-2</v>
      </c>
      <c r="F8216">
        <v>0.24660000000000001</v>
      </c>
    </row>
    <row r="8217" spans="1:6">
      <c r="A8217" t="s">
        <v>1090</v>
      </c>
      <c r="B8217" t="s">
        <v>9291</v>
      </c>
      <c r="C8217">
        <v>3</v>
      </c>
      <c r="D8217">
        <v>8.0999999999999996E-3</v>
      </c>
      <c r="E8217">
        <v>5.6899999999999999E-2</v>
      </c>
      <c r="F8217">
        <v>0.24660000000000001</v>
      </c>
    </row>
    <row r="8218" spans="1:6">
      <c r="A8218" t="s">
        <v>1090</v>
      </c>
      <c r="B8218" t="s">
        <v>9292</v>
      </c>
      <c r="C8218">
        <v>3</v>
      </c>
      <c r="D8218">
        <v>8.0999999999999996E-3</v>
      </c>
      <c r="E8218">
        <v>5.6899999999999999E-2</v>
      </c>
      <c r="F8218">
        <v>0.24660000000000001</v>
      </c>
    </row>
    <row r="8219" spans="1:6">
      <c r="A8219" t="s">
        <v>1090</v>
      </c>
      <c r="B8219" t="s">
        <v>9293</v>
      </c>
      <c r="C8219">
        <v>3</v>
      </c>
      <c r="D8219">
        <v>8.0999999999999996E-3</v>
      </c>
      <c r="E8219">
        <v>5.6899999999999999E-2</v>
      </c>
      <c r="F8219">
        <v>0.24660000000000001</v>
      </c>
    </row>
    <row r="8220" spans="1:6">
      <c r="A8220" t="s">
        <v>1090</v>
      </c>
      <c r="B8220" t="s">
        <v>9294</v>
      </c>
      <c r="C8220">
        <v>3</v>
      </c>
      <c r="D8220">
        <v>8.0999999999999996E-3</v>
      </c>
      <c r="E8220">
        <v>5.6899999999999999E-2</v>
      </c>
      <c r="F8220">
        <v>0.24660000000000001</v>
      </c>
    </row>
    <row r="8221" spans="1:6">
      <c r="A8221" t="s">
        <v>1090</v>
      </c>
      <c r="B8221" t="s">
        <v>9295</v>
      </c>
      <c r="C8221">
        <v>3</v>
      </c>
      <c r="D8221">
        <v>8.0999999999999996E-3</v>
      </c>
      <c r="E8221">
        <v>5.6899999999999999E-2</v>
      </c>
      <c r="F8221">
        <v>0.24660000000000001</v>
      </c>
    </row>
    <row r="8222" spans="1:6">
      <c r="A8222" t="s">
        <v>1090</v>
      </c>
      <c r="B8222" t="s">
        <v>9296</v>
      </c>
      <c r="C8222">
        <v>3</v>
      </c>
      <c r="D8222">
        <v>8.0999999999999996E-3</v>
      </c>
      <c r="E8222">
        <v>5.6899999999999999E-2</v>
      </c>
      <c r="F8222">
        <v>0.24660000000000001</v>
      </c>
    </row>
    <row r="8223" spans="1:6">
      <c r="A8223" t="s">
        <v>1090</v>
      </c>
      <c r="B8223" t="s">
        <v>9297</v>
      </c>
      <c r="C8223">
        <v>3</v>
      </c>
      <c r="D8223">
        <v>8.0999999999999996E-3</v>
      </c>
      <c r="E8223">
        <v>5.6899999999999999E-2</v>
      </c>
      <c r="F8223">
        <v>0.24660000000000001</v>
      </c>
    </row>
    <row r="8224" spans="1:6">
      <c r="A8224" t="s">
        <v>1090</v>
      </c>
      <c r="B8224" t="s">
        <v>9298</v>
      </c>
      <c r="C8224">
        <v>3</v>
      </c>
      <c r="D8224">
        <v>8.0999999999999996E-3</v>
      </c>
      <c r="E8224">
        <v>5.6899999999999999E-2</v>
      </c>
      <c r="F8224">
        <v>0.24660000000000001</v>
      </c>
    </row>
    <row r="8225" spans="1:6">
      <c r="A8225" t="s">
        <v>1090</v>
      </c>
      <c r="B8225" t="s">
        <v>9299</v>
      </c>
      <c r="C8225">
        <v>3</v>
      </c>
      <c r="D8225">
        <v>8.0999999999999996E-3</v>
      </c>
      <c r="E8225">
        <v>5.6899999999999999E-2</v>
      </c>
      <c r="F8225">
        <v>0.24660000000000001</v>
      </c>
    </row>
    <row r="8226" spans="1:6">
      <c r="A8226" t="s">
        <v>1090</v>
      </c>
      <c r="B8226" t="s">
        <v>9300</v>
      </c>
      <c r="C8226">
        <v>3</v>
      </c>
      <c r="D8226">
        <v>8.0999999999999996E-3</v>
      </c>
      <c r="E8226">
        <v>5.6899999999999999E-2</v>
      </c>
      <c r="F8226">
        <v>0.24660000000000001</v>
      </c>
    </row>
    <row r="8227" spans="1:6">
      <c r="A8227" t="s">
        <v>1090</v>
      </c>
      <c r="B8227" t="s">
        <v>9301</v>
      </c>
      <c r="C8227">
        <v>3</v>
      </c>
      <c r="D8227">
        <v>8.0999999999999996E-3</v>
      </c>
      <c r="E8227">
        <v>5.6899999999999999E-2</v>
      </c>
      <c r="F8227">
        <v>0.24660000000000001</v>
      </c>
    </row>
    <row r="8228" spans="1:6">
      <c r="A8228" t="s">
        <v>1090</v>
      </c>
      <c r="B8228" t="s">
        <v>9302</v>
      </c>
      <c r="C8228">
        <v>3</v>
      </c>
      <c r="D8228">
        <v>8.0999999999999996E-3</v>
      </c>
      <c r="E8228">
        <v>5.6899999999999999E-2</v>
      </c>
      <c r="F8228">
        <v>0.24660000000000001</v>
      </c>
    </row>
    <row r="8229" spans="1:6">
      <c r="A8229" t="s">
        <v>1090</v>
      </c>
      <c r="B8229" t="s">
        <v>9303</v>
      </c>
      <c r="C8229">
        <v>3</v>
      </c>
      <c r="D8229">
        <v>8.0999999999999996E-3</v>
      </c>
      <c r="E8229">
        <v>5.6899999999999999E-2</v>
      </c>
      <c r="F8229">
        <v>0.24660000000000001</v>
      </c>
    </row>
    <row r="8230" spans="1:6">
      <c r="A8230" t="s">
        <v>1090</v>
      </c>
      <c r="B8230" t="s">
        <v>9304</v>
      </c>
      <c r="C8230">
        <v>3</v>
      </c>
      <c r="D8230">
        <v>8.0999999999999996E-3</v>
      </c>
      <c r="E8230">
        <v>5.6899999999999999E-2</v>
      </c>
      <c r="F8230">
        <v>0.24660000000000001</v>
      </c>
    </row>
    <row r="8231" spans="1:6">
      <c r="A8231" t="s">
        <v>1090</v>
      </c>
      <c r="B8231" t="s">
        <v>9305</v>
      </c>
      <c r="C8231">
        <v>3</v>
      </c>
      <c r="D8231">
        <v>8.0999999999999996E-3</v>
      </c>
      <c r="E8231">
        <v>5.6899999999999999E-2</v>
      </c>
      <c r="F8231">
        <v>0.24660000000000001</v>
      </c>
    </row>
    <row r="8232" spans="1:6">
      <c r="A8232" t="s">
        <v>1090</v>
      </c>
      <c r="B8232" t="s">
        <v>9306</v>
      </c>
      <c r="C8232">
        <v>3</v>
      </c>
      <c r="D8232">
        <v>8.0999999999999996E-3</v>
      </c>
      <c r="E8232">
        <v>5.6899999999999999E-2</v>
      </c>
      <c r="F8232">
        <v>0.24660000000000001</v>
      </c>
    </row>
    <row r="8233" spans="1:6">
      <c r="A8233" t="s">
        <v>1090</v>
      </c>
      <c r="B8233" t="s">
        <v>9307</v>
      </c>
      <c r="C8233">
        <v>3</v>
      </c>
      <c r="D8233">
        <v>8.0999999999999996E-3</v>
      </c>
      <c r="E8233">
        <v>5.6899999999999999E-2</v>
      </c>
      <c r="F8233">
        <v>0.24660000000000001</v>
      </c>
    </row>
    <row r="8234" spans="1:6">
      <c r="A8234" t="s">
        <v>1090</v>
      </c>
      <c r="B8234" t="s">
        <v>9308</v>
      </c>
      <c r="C8234">
        <v>3</v>
      </c>
      <c r="D8234">
        <v>8.0999999999999996E-3</v>
      </c>
      <c r="E8234">
        <v>5.6899999999999999E-2</v>
      </c>
      <c r="F8234">
        <v>0.24660000000000001</v>
      </c>
    </row>
    <row r="8235" spans="1:6">
      <c r="A8235" t="s">
        <v>1090</v>
      </c>
      <c r="B8235" t="s">
        <v>9309</v>
      </c>
      <c r="C8235">
        <v>3</v>
      </c>
      <c r="D8235">
        <v>8.0999999999999996E-3</v>
      </c>
      <c r="E8235">
        <v>5.6899999999999999E-2</v>
      </c>
      <c r="F8235">
        <v>0.24660000000000001</v>
      </c>
    </row>
    <row r="8236" spans="1:6">
      <c r="A8236" t="s">
        <v>1090</v>
      </c>
      <c r="B8236" t="s">
        <v>9310</v>
      </c>
      <c r="C8236">
        <v>3</v>
      </c>
      <c r="D8236">
        <v>8.0999999999999996E-3</v>
      </c>
      <c r="E8236">
        <v>5.6899999999999999E-2</v>
      </c>
      <c r="F8236">
        <v>0.24660000000000001</v>
      </c>
    </row>
    <row r="8237" spans="1:6">
      <c r="A8237" t="s">
        <v>1090</v>
      </c>
      <c r="B8237" t="s">
        <v>9311</v>
      </c>
      <c r="C8237">
        <v>3</v>
      </c>
      <c r="D8237">
        <v>8.0999999999999996E-3</v>
      </c>
      <c r="E8237">
        <v>5.6899999999999999E-2</v>
      </c>
      <c r="F8237">
        <v>0.24660000000000001</v>
      </c>
    </row>
    <row r="8238" spans="1:6">
      <c r="A8238" t="s">
        <v>1090</v>
      </c>
      <c r="B8238" t="s">
        <v>9312</v>
      </c>
      <c r="C8238">
        <v>3</v>
      </c>
      <c r="D8238">
        <v>8.0999999999999996E-3</v>
      </c>
      <c r="E8238">
        <v>5.6899999999999999E-2</v>
      </c>
      <c r="F8238">
        <v>0.24660000000000001</v>
      </c>
    </row>
    <row r="8239" spans="1:6">
      <c r="A8239" t="s">
        <v>1090</v>
      </c>
      <c r="B8239" t="s">
        <v>9313</v>
      </c>
      <c r="C8239">
        <v>3</v>
      </c>
      <c r="D8239">
        <v>8.0999999999999996E-3</v>
      </c>
      <c r="E8239">
        <v>5.6899999999999999E-2</v>
      </c>
      <c r="F8239">
        <v>0.24660000000000001</v>
      </c>
    </row>
    <row r="8240" spans="1:6">
      <c r="A8240" t="s">
        <v>1090</v>
      </c>
      <c r="B8240" t="s">
        <v>9314</v>
      </c>
      <c r="C8240">
        <v>3</v>
      </c>
      <c r="D8240">
        <v>8.0999999999999996E-3</v>
      </c>
      <c r="E8240">
        <v>5.6899999999999999E-2</v>
      </c>
      <c r="F8240">
        <v>0.24660000000000001</v>
      </c>
    </row>
    <row r="8241" spans="1:6">
      <c r="A8241" t="s">
        <v>1090</v>
      </c>
      <c r="B8241" t="s">
        <v>9315</v>
      </c>
      <c r="C8241">
        <v>3</v>
      </c>
      <c r="D8241">
        <v>8.0999999999999996E-3</v>
      </c>
      <c r="E8241">
        <v>5.6899999999999999E-2</v>
      </c>
      <c r="F8241">
        <v>0.24660000000000001</v>
      </c>
    </row>
    <row r="8242" spans="1:6">
      <c r="A8242" t="s">
        <v>1090</v>
      </c>
      <c r="B8242" t="s">
        <v>9316</v>
      </c>
      <c r="C8242">
        <v>3</v>
      </c>
      <c r="D8242">
        <v>8.0999999999999996E-3</v>
      </c>
      <c r="E8242">
        <v>5.6899999999999999E-2</v>
      </c>
      <c r="F8242">
        <v>0.24660000000000001</v>
      </c>
    </row>
    <row r="8243" spans="1:6">
      <c r="A8243" t="s">
        <v>1090</v>
      </c>
      <c r="B8243" t="s">
        <v>9317</v>
      </c>
      <c r="C8243">
        <v>3</v>
      </c>
      <c r="D8243">
        <v>8.0999999999999996E-3</v>
      </c>
      <c r="E8243">
        <v>5.6899999999999999E-2</v>
      </c>
      <c r="F8243">
        <v>0.24660000000000001</v>
      </c>
    </row>
    <row r="8244" spans="1:6">
      <c r="A8244" t="s">
        <v>1090</v>
      </c>
      <c r="B8244" t="s">
        <v>9318</v>
      </c>
      <c r="C8244">
        <v>3</v>
      </c>
      <c r="D8244">
        <v>8.0999999999999996E-3</v>
      </c>
      <c r="E8244">
        <v>5.6899999999999999E-2</v>
      </c>
      <c r="F8244">
        <v>0.24660000000000001</v>
      </c>
    </row>
    <row r="8245" spans="1:6">
      <c r="A8245" t="s">
        <v>1090</v>
      </c>
      <c r="B8245" t="s">
        <v>9319</v>
      </c>
      <c r="C8245">
        <v>3</v>
      </c>
      <c r="D8245">
        <v>8.0999999999999996E-3</v>
      </c>
      <c r="E8245">
        <v>5.6899999999999999E-2</v>
      </c>
      <c r="F8245">
        <v>0.24660000000000001</v>
      </c>
    </row>
    <row r="8246" spans="1:6">
      <c r="A8246" t="s">
        <v>1090</v>
      </c>
      <c r="B8246" t="s">
        <v>9320</v>
      </c>
      <c r="C8246">
        <v>3</v>
      </c>
      <c r="D8246">
        <v>8.0999999999999996E-3</v>
      </c>
      <c r="E8246">
        <v>5.6899999999999999E-2</v>
      </c>
      <c r="F8246">
        <v>0.24660000000000001</v>
      </c>
    </row>
    <row r="8247" spans="1:6">
      <c r="A8247" t="s">
        <v>1090</v>
      </c>
      <c r="B8247" t="s">
        <v>9321</v>
      </c>
      <c r="C8247">
        <v>3</v>
      </c>
      <c r="D8247">
        <v>8.0999999999999996E-3</v>
      </c>
      <c r="E8247">
        <v>5.6899999999999999E-2</v>
      </c>
      <c r="F8247">
        <v>0.24660000000000001</v>
      </c>
    </row>
    <row r="8248" spans="1:6">
      <c r="A8248" t="s">
        <v>1090</v>
      </c>
      <c r="B8248" t="s">
        <v>9322</v>
      </c>
      <c r="C8248">
        <v>3</v>
      </c>
      <c r="D8248">
        <v>8.0999999999999996E-3</v>
      </c>
      <c r="E8248">
        <v>5.6899999999999999E-2</v>
      </c>
      <c r="F8248">
        <v>0.24660000000000001</v>
      </c>
    </row>
    <row r="8249" spans="1:6">
      <c r="A8249" t="s">
        <v>1090</v>
      </c>
      <c r="B8249" t="s">
        <v>9323</v>
      </c>
      <c r="C8249">
        <v>3</v>
      </c>
      <c r="D8249">
        <v>8.0999999999999996E-3</v>
      </c>
      <c r="E8249">
        <v>5.6899999999999999E-2</v>
      </c>
      <c r="F8249">
        <v>0.24660000000000001</v>
      </c>
    </row>
    <row r="8250" spans="1:6">
      <c r="A8250" t="s">
        <v>1090</v>
      </c>
      <c r="B8250" t="s">
        <v>9324</v>
      </c>
      <c r="C8250">
        <v>3</v>
      </c>
      <c r="D8250">
        <v>8.0999999999999996E-3</v>
      </c>
      <c r="E8250">
        <v>5.6899999999999999E-2</v>
      </c>
      <c r="F8250">
        <v>0.24660000000000001</v>
      </c>
    </row>
    <row r="8251" spans="1:6">
      <c r="A8251" t="s">
        <v>1090</v>
      </c>
      <c r="B8251" t="s">
        <v>9325</v>
      </c>
      <c r="C8251">
        <v>3</v>
      </c>
      <c r="D8251">
        <v>8.0999999999999996E-3</v>
      </c>
      <c r="E8251">
        <v>5.6899999999999999E-2</v>
      </c>
      <c r="F8251">
        <v>0.24660000000000001</v>
      </c>
    </row>
    <row r="8252" spans="1:6">
      <c r="A8252" t="s">
        <v>1090</v>
      </c>
      <c r="B8252" t="s">
        <v>9326</v>
      </c>
      <c r="C8252">
        <v>3</v>
      </c>
      <c r="D8252">
        <v>8.0999999999999996E-3</v>
      </c>
      <c r="E8252">
        <v>5.6899999999999999E-2</v>
      </c>
      <c r="F8252">
        <v>0.24660000000000001</v>
      </c>
    </row>
    <row r="8253" spans="1:6">
      <c r="A8253" t="s">
        <v>1090</v>
      </c>
      <c r="B8253" t="s">
        <v>9327</v>
      </c>
      <c r="C8253">
        <v>3</v>
      </c>
      <c r="D8253">
        <v>8.0999999999999996E-3</v>
      </c>
      <c r="E8253">
        <v>5.6899999999999999E-2</v>
      </c>
      <c r="F8253">
        <v>0.24660000000000001</v>
      </c>
    </row>
    <row r="8254" spans="1:6">
      <c r="A8254" t="s">
        <v>1090</v>
      </c>
      <c r="B8254" t="s">
        <v>9328</v>
      </c>
      <c r="C8254">
        <v>3</v>
      </c>
      <c r="D8254">
        <v>8.0999999999999996E-3</v>
      </c>
      <c r="E8254">
        <v>5.6899999999999999E-2</v>
      </c>
      <c r="F8254">
        <v>0.24660000000000001</v>
      </c>
    </row>
    <row r="8255" spans="1:6">
      <c r="A8255" t="s">
        <v>1090</v>
      </c>
      <c r="B8255" t="s">
        <v>9329</v>
      </c>
      <c r="C8255">
        <v>3</v>
      </c>
      <c r="D8255">
        <v>8.0999999999999996E-3</v>
      </c>
      <c r="E8255">
        <v>5.6899999999999999E-2</v>
      </c>
      <c r="F8255">
        <v>0.24660000000000001</v>
      </c>
    </row>
    <row r="8256" spans="1:6">
      <c r="A8256" t="s">
        <v>1090</v>
      </c>
      <c r="B8256" t="s">
        <v>9330</v>
      </c>
      <c r="C8256">
        <v>3</v>
      </c>
      <c r="D8256">
        <v>8.0999999999999996E-3</v>
      </c>
      <c r="E8256">
        <v>5.6899999999999999E-2</v>
      </c>
      <c r="F8256">
        <v>0.24660000000000001</v>
      </c>
    </row>
    <row r="8257" spans="1:6">
      <c r="A8257" t="s">
        <v>1090</v>
      </c>
      <c r="B8257" t="s">
        <v>9331</v>
      </c>
      <c r="C8257">
        <v>3</v>
      </c>
      <c r="D8257">
        <v>8.0999999999999996E-3</v>
      </c>
      <c r="E8257">
        <v>5.6899999999999999E-2</v>
      </c>
      <c r="F8257">
        <v>0.24660000000000001</v>
      </c>
    </row>
    <row r="8258" spans="1:6">
      <c r="A8258" t="s">
        <v>1090</v>
      </c>
      <c r="B8258" t="s">
        <v>9332</v>
      </c>
      <c r="C8258">
        <v>3</v>
      </c>
      <c r="D8258">
        <v>8.0999999999999996E-3</v>
      </c>
      <c r="E8258">
        <v>5.6899999999999999E-2</v>
      </c>
      <c r="F8258">
        <v>0.24660000000000001</v>
      </c>
    </row>
    <row r="8259" spans="1:6">
      <c r="A8259" t="s">
        <v>1090</v>
      </c>
      <c r="B8259" t="s">
        <v>9333</v>
      </c>
      <c r="C8259">
        <v>3</v>
      </c>
      <c r="D8259">
        <v>8.0999999999999996E-3</v>
      </c>
      <c r="E8259">
        <v>5.6899999999999999E-2</v>
      </c>
      <c r="F8259">
        <v>0.24660000000000001</v>
      </c>
    </row>
    <row r="8260" spans="1:6">
      <c r="A8260" t="s">
        <v>1090</v>
      </c>
      <c r="B8260" t="s">
        <v>9334</v>
      </c>
      <c r="C8260">
        <v>3</v>
      </c>
      <c r="D8260">
        <v>8.0999999999999996E-3</v>
      </c>
      <c r="E8260">
        <v>5.6899999999999999E-2</v>
      </c>
      <c r="F8260">
        <v>0.24660000000000001</v>
      </c>
    </row>
    <row r="8261" spans="1:6">
      <c r="A8261" t="s">
        <v>1090</v>
      </c>
      <c r="B8261" t="s">
        <v>9335</v>
      </c>
      <c r="C8261">
        <v>3</v>
      </c>
      <c r="D8261">
        <v>8.0999999999999996E-3</v>
      </c>
      <c r="E8261">
        <v>5.6899999999999999E-2</v>
      </c>
      <c r="F8261">
        <v>0.24660000000000001</v>
      </c>
    </row>
    <row r="8262" spans="1:6">
      <c r="A8262" t="s">
        <v>1090</v>
      </c>
      <c r="B8262" t="s">
        <v>9336</v>
      </c>
      <c r="C8262">
        <v>3</v>
      </c>
      <c r="D8262">
        <v>8.0999999999999996E-3</v>
      </c>
      <c r="E8262">
        <v>5.6899999999999999E-2</v>
      </c>
      <c r="F8262">
        <v>0.24660000000000001</v>
      </c>
    </row>
    <row r="8263" spans="1:6">
      <c r="A8263" t="s">
        <v>1090</v>
      </c>
      <c r="B8263" t="s">
        <v>9337</v>
      </c>
      <c r="C8263">
        <v>3</v>
      </c>
      <c r="D8263">
        <v>8.0999999999999996E-3</v>
      </c>
      <c r="E8263">
        <v>5.6899999999999999E-2</v>
      </c>
      <c r="F8263">
        <v>0.24660000000000001</v>
      </c>
    </row>
    <row r="8264" spans="1:6">
      <c r="A8264" t="s">
        <v>1090</v>
      </c>
      <c r="B8264" t="s">
        <v>9338</v>
      </c>
      <c r="C8264">
        <v>3</v>
      </c>
      <c r="D8264">
        <v>8.0999999999999996E-3</v>
      </c>
      <c r="E8264">
        <v>5.6899999999999999E-2</v>
      </c>
      <c r="F8264">
        <v>0.24660000000000001</v>
      </c>
    </row>
    <row r="8265" spans="1:6">
      <c r="A8265" t="s">
        <v>1090</v>
      </c>
      <c r="B8265" t="s">
        <v>9339</v>
      </c>
      <c r="C8265">
        <v>3</v>
      </c>
      <c r="D8265">
        <v>8.0999999999999996E-3</v>
      </c>
      <c r="E8265">
        <v>5.6899999999999999E-2</v>
      </c>
      <c r="F8265">
        <v>0.24660000000000001</v>
      </c>
    </row>
    <row r="8266" spans="1:6">
      <c r="A8266" t="s">
        <v>1090</v>
      </c>
      <c r="B8266" t="s">
        <v>9340</v>
      </c>
      <c r="C8266">
        <v>3</v>
      </c>
      <c r="D8266">
        <v>8.0999999999999996E-3</v>
      </c>
      <c r="E8266">
        <v>5.6899999999999999E-2</v>
      </c>
      <c r="F8266">
        <v>0.24660000000000001</v>
      </c>
    </row>
    <row r="8267" spans="1:6">
      <c r="A8267" t="s">
        <v>1090</v>
      </c>
      <c r="B8267" t="s">
        <v>9341</v>
      </c>
      <c r="C8267">
        <v>3</v>
      </c>
      <c r="D8267">
        <v>8.0999999999999996E-3</v>
      </c>
      <c r="E8267">
        <v>5.6899999999999999E-2</v>
      </c>
      <c r="F8267">
        <v>0.24660000000000001</v>
      </c>
    </row>
    <row r="8268" spans="1:6">
      <c r="A8268" t="s">
        <v>1090</v>
      </c>
      <c r="B8268" t="s">
        <v>9342</v>
      </c>
      <c r="C8268">
        <v>3</v>
      </c>
      <c r="D8268">
        <v>8.0999999999999996E-3</v>
      </c>
      <c r="E8268">
        <v>5.6899999999999999E-2</v>
      </c>
      <c r="F8268">
        <v>0.24660000000000001</v>
      </c>
    </row>
    <row r="8269" spans="1:6">
      <c r="A8269" t="s">
        <v>1090</v>
      </c>
      <c r="B8269" t="s">
        <v>9343</v>
      </c>
      <c r="C8269">
        <v>3</v>
      </c>
      <c r="D8269">
        <v>8.0999999999999996E-3</v>
      </c>
      <c r="E8269">
        <v>5.6899999999999999E-2</v>
      </c>
      <c r="F8269">
        <v>0.24660000000000001</v>
      </c>
    </row>
    <row r="8270" spans="1:6">
      <c r="A8270" t="s">
        <v>1090</v>
      </c>
      <c r="B8270" t="s">
        <v>9344</v>
      </c>
      <c r="C8270">
        <v>3</v>
      </c>
      <c r="D8270">
        <v>8.0999999999999996E-3</v>
      </c>
      <c r="E8270">
        <v>5.6899999999999999E-2</v>
      </c>
      <c r="F8270">
        <v>0.24660000000000001</v>
      </c>
    </row>
    <row r="8271" spans="1:6">
      <c r="A8271" t="s">
        <v>1090</v>
      </c>
      <c r="B8271" t="s">
        <v>9345</v>
      </c>
      <c r="C8271">
        <v>3</v>
      </c>
      <c r="D8271">
        <v>8.0999999999999996E-3</v>
      </c>
      <c r="E8271">
        <v>5.6899999999999999E-2</v>
      </c>
      <c r="F8271">
        <v>0.24660000000000001</v>
      </c>
    </row>
    <row r="8272" spans="1:6">
      <c r="A8272" t="s">
        <v>1090</v>
      </c>
      <c r="B8272" t="s">
        <v>9346</v>
      </c>
      <c r="C8272">
        <v>3</v>
      </c>
      <c r="D8272">
        <v>8.0999999999999996E-3</v>
      </c>
      <c r="E8272">
        <v>5.6899999999999999E-2</v>
      </c>
      <c r="F8272">
        <v>0.24660000000000001</v>
      </c>
    </row>
    <row r="8273" spans="1:6">
      <c r="A8273" t="s">
        <v>1090</v>
      </c>
      <c r="B8273" t="s">
        <v>9347</v>
      </c>
      <c r="C8273">
        <v>3</v>
      </c>
      <c r="D8273">
        <v>8.0999999999999996E-3</v>
      </c>
      <c r="E8273">
        <v>5.6899999999999999E-2</v>
      </c>
      <c r="F8273">
        <v>0.24660000000000001</v>
      </c>
    </row>
    <row r="8274" spans="1:6">
      <c r="A8274" t="s">
        <v>1090</v>
      </c>
      <c r="B8274" t="s">
        <v>9348</v>
      </c>
      <c r="C8274">
        <v>3</v>
      </c>
      <c r="D8274">
        <v>8.0999999999999996E-3</v>
      </c>
      <c r="E8274">
        <v>5.6899999999999999E-2</v>
      </c>
      <c r="F8274">
        <v>0.24660000000000001</v>
      </c>
    </row>
    <row r="8275" spans="1:6">
      <c r="A8275" t="s">
        <v>1090</v>
      </c>
      <c r="B8275" t="s">
        <v>9349</v>
      </c>
      <c r="C8275">
        <v>3</v>
      </c>
      <c r="D8275">
        <v>8.0999999999999996E-3</v>
      </c>
      <c r="E8275">
        <v>5.6899999999999999E-2</v>
      </c>
      <c r="F8275">
        <v>0.24660000000000001</v>
      </c>
    </row>
    <row r="8276" spans="1:6">
      <c r="A8276" t="s">
        <v>1090</v>
      </c>
      <c r="B8276" t="s">
        <v>9350</v>
      </c>
      <c r="C8276">
        <v>3</v>
      </c>
      <c r="D8276">
        <v>8.0999999999999996E-3</v>
      </c>
      <c r="E8276">
        <v>5.6899999999999999E-2</v>
      </c>
      <c r="F8276">
        <v>0.24660000000000001</v>
      </c>
    </row>
    <row r="8277" spans="1:6">
      <c r="A8277" t="s">
        <v>1090</v>
      </c>
      <c r="B8277" t="s">
        <v>9351</v>
      </c>
      <c r="C8277">
        <v>3</v>
      </c>
      <c r="D8277">
        <v>8.0999999999999996E-3</v>
      </c>
      <c r="E8277">
        <v>5.6899999999999999E-2</v>
      </c>
      <c r="F8277">
        <v>0.24660000000000001</v>
      </c>
    </row>
    <row r="8278" spans="1:6">
      <c r="A8278" t="s">
        <v>1090</v>
      </c>
      <c r="B8278" t="s">
        <v>9352</v>
      </c>
      <c r="C8278">
        <v>3</v>
      </c>
      <c r="D8278">
        <v>8.0999999999999996E-3</v>
      </c>
      <c r="E8278">
        <v>5.6899999999999999E-2</v>
      </c>
      <c r="F8278">
        <v>0.24660000000000001</v>
      </c>
    </row>
    <row r="8279" spans="1:6">
      <c r="A8279" t="s">
        <v>1090</v>
      </c>
      <c r="B8279" t="s">
        <v>9353</v>
      </c>
      <c r="C8279">
        <v>3</v>
      </c>
      <c r="D8279">
        <v>8.0999999999999996E-3</v>
      </c>
      <c r="E8279">
        <v>5.6899999999999999E-2</v>
      </c>
      <c r="F8279">
        <v>0.24660000000000001</v>
      </c>
    </row>
    <row r="8280" spans="1:6">
      <c r="A8280" t="s">
        <v>1090</v>
      </c>
      <c r="B8280" t="s">
        <v>9354</v>
      </c>
      <c r="C8280">
        <v>3</v>
      </c>
      <c r="D8280">
        <v>8.0999999999999996E-3</v>
      </c>
      <c r="E8280">
        <v>5.6899999999999999E-2</v>
      </c>
      <c r="F8280">
        <v>0.24660000000000001</v>
      </c>
    </row>
    <row r="8281" spans="1:6">
      <c r="A8281" t="s">
        <v>1090</v>
      </c>
      <c r="B8281" t="s">
        <v>9355</v>
      </c>
      <c r="C8281">
        <v>3</v>
      </c>
      <c r="D8281">
        <v>8.0999999999999996E-3</v>
      </c>
      <c r="E8281">
        <v>5.6899999999999999E-2</v>
      </c>
      <c r="F8281">
        <v>0.24660000000000001</v>
      </c>
    </row>
    <row r="8282" spans="1:6">
      <c r="A8282" t="s">
        <v>1090</v>
      </c>
      <c r="B8282" t="s">
        <v>9356</v>
      </c>
      <c r="C8282">
        <v>3</v>
      </c>
      <c r="D8282">
        <v>8.0999999999999996E-3</v>
      </c>
      <c r="E8282">
        <v>5.6899999999999999E-2</v>
      </c>
      <c r="F8282">
        <v>0.24660000000000001</v>
      </c>
    </row>
    <row r="8283" spans="1:6">
      <c r="A8283" t="s">
        <v>1090</v>
      </c>
      <c r="B8283" t="s">
        <v>9357</v>
      </c>
      <c r="C8283">
        <v>3</v>
      </c>
      <c r="D8283">
        <v>8.0999999999999996E-3</v>
      </c>
      <c r="E8283">
        <v>5.6899999999999999E-2</v>
      </c>
      <c r="F8283">
        <v>0.24660000000000001</v>
      </c>
    </row>
    <row r="8284" spans="1:6">
      <c r="A8284" t="s">
        <v>1090</v>
      </c>
      <c r="B8284" t="s">
        <v>9358</v>
      </c>
      <c r="C8284">
        <v>3</v>
      </c>
      <c r="D8284">
        <v>8.0999999999999996E-3</v>
      </c>
      <c r="E8284">
        <v>5.6899999999999999E-2</v>
      </c>
      <c r="F8284">
        <v>0.24660000000000001</v>
      </c>
    </row>
    <row r="8285" spans="1:6">
      <c r="A8285" t="s">
        <v>1090</v>
      </c>
      <c r="B8285" t="s">
        <v>9359</v>
      </c>
      <c r="C8285">
        <v>3</v>
      </c>
      <c r="D8285">
        <v>8.0999999999999996E-3</v>
      </c>
      <c r="E8285">
        <v>5.6899999999999999E-2</v>
      </c>
      <c r="F8285">
        <v>0.24660000000000001</v>
      </c>
    </row>
    <row r="8286" spans="1:6">
      <c r="A8286" t="s">
        <v>1090</v>
      </c>
      <c r="B8286" t="s">
        <v>9360</v>
      </c>
      <c r="C8286">
        <v>3</v>
      </c>
      <c r="D8286">
        <v>8.0999999999999996E-3</v>
      </c>
      <c r="E8286">
        <v>5.6899999999999999E-2</v>
      </c>
      <c r="F8286">
        <v>0.24660000000000001</v>
      </c>
    </row>
    <row r="8287" spans="1:6">
      <c r="A8287" t="s">
        <v>1090</v>
      </c>
      <c r="B8287" t="s">
        <v>9361</v>
      </c>
      <c r="C8287">
        <v>3</v>
      </c>
      <c r="D8287">
        <v>8.0999999999999996E-3</v>
      </c>
      <c r="E8287">
        <v>5.6899999999999999E-2</v>
      </c>
      <c r="F8287">
        <v>0.24660000000000001</v>
      </c>
    </row>
    <row r="8288" spans="1:6">
      <c r="A8288" t="s">
        <v>1090</v>
      </c>
      <c r="B8288" t="s">
        <v>9362</v>
      </c>
      <c r="C8288">
        <v>3</v>
      </c>
      <c r="D8288">
        <v>8.0999999999999996E-3</v>
      </c>
      <c r="E8288">
        <v>5.6899999999999999E-2</v>
      </c>
      <c r="F8288">
        <v>0.24660000000000001</v>
      </c>
    </row>
    <row r="8289" spans="1:6">
      <c r="A8289" t="s">
        <v>1090</v>
      </c>
      <c r="B8289" t="s">
        <v>9363</v>
      </c>
      <c r="C8289">
        <v>3</v>
      </c>
      <c r="D8289">
        <v>8.0999999999999996E-3</v>
      </c>
      <c r="E8289">
        <v>5.6899999999999999E-2</v>
      </c>
      <c r="F8289">
        <v>0.24660000000000001</v>
      </c>
    </row>
    <row r="8290" spans="1:6">
      <c r="A8290" t="s">
        <v>1090</v>
      </c>
      <c r="B8290" t="s">
        <v>9364</v>
      </c>
      <c r="C8290">
        <v>3</v>
      </c>
      <c r="D8290">
        <v>8.0999999999999996E-3</v>
      </c>
      <c r="E8290">
        <v>5.6899999999999999E-2</v>
      </c>
      <c r="F8290">
        <v>0.24660000000000001</v>
      </c>
    </row>
    <row r="8291" spans="1:6">
      <c r="A8291" t="s">
        <v>1090</v>
      </c>
      <c r="B8291" t="s">
        <v>9365</v>
      </c>
      <c r="C8291">
        <v>3</v>
      </c>
      <c r="D8291">
        <v>8.0999999999999996E-3</v>
      </c>
      <c r="E8291">
        <v>5.6899999999999999E-2</v>
      </c>
      <c r="F8291">
        <v>0.24660000000000001</v>
      </c>
    </row>
    <row r="8292" spans="1:6">
      <c r="A8292" t="s">
        <v>1090</v>
      </c>
      <c r="B8292" t="s">
        <v>9366</v>
      </c>
      <c r="C8292">
        <v>3</v>
      </c>
      <c r="D8292">
        <v>8.0999999999999996E-3</v>
      </c>
      <c r="E8292">
        <v>5.6899999999999999E-2</v>
      </c>
      <c r="F8292">
        <v>0.24660000000000001</v>
      </c>
    </row>
    <row r="8293" spans="1:6">
      <c r="A8293" t="s">
        <v>1090</v>
      </c>
      <c r="B8293" t="s">
        <v>9367</v>
      </c>
      <c r="C8293">
        <v>3</v>
      </c>
      <c r="D8293">
        <v>8.0999999999999996E-3</v>
      </c>
      <c r="E8293">
        <v>5.6899999999999999E-2</v>
      </c>
      <c r="F8293">
        <v>0.24660000000000001</v>
      </c>
    </row>
    <row r="8294" spans="1:6">
      <c r="A8294" t="s">
        <v>1090</v>
      </c>
      <c r="B8294" t="s">
        <v>9368</v>
      </c>
      <c r="C8294">
        <v>3</v>
      </c>
      <c r="D8294">
        <v>8.0999999999999996E-3</v>
      </c>
      <c r="E8294">
        <v>5.6899999999999999E-2</v>
      </c>
      <c r="F8294">
        <v>0.24660000000000001</v>
      </c>
    </row>
    <row r="8295" spans="1:6">
      <c r="A8295" t="s">
        <v>1090</v>
      </c>
      <c r="B8295" t="s">
        <v>9369</v>
      </c>
      <c r="C8295">
        <v>3</v>
      </c>
      <c r="D8295">
        <v>8.0999999999999996E-3</v>
      </c>
      <c r="E8295">
        <v>5.6899999999999999E-2</v>
      </c>
      <c r="F8295">
        <v>0.24660000000000001</v>
      </c>
    </row>
    <row r="8296" spans="1:6">
      <c r="A8296" t="s">
        <v>1090</v>
      </c>
      <c r="B8296" t="s">
        <v>9370</v>
      </c>
      <c r="C8296">
        <v>3</v>
      </c>
      <c r="D8296">
        <v>8.0999999999999996E-3</v>
      </c>
      <c r="E8296">
        <v>5.6899999999999999E-2</v>
      </c>
      <c r="F8296">
        <v>0.24660000000000001</v>
      </c>
    </row>
    <row r="8297" spans="1:6">
      <c r="A8297" t="s">
        <v>1090</v>
      </c>
      <c r="B8297" t="s">
        <v>9371</v>
      </c>
      <c r="C8297">
        <v>3</v>
      </c>
      <c r="D8297">
        <v>8.0999999999999996E-3</v>
      </c>
      <c r="E8297">
        <v>5.6899999999999999E-2</v>
      </c>
      <c r="F8297">
        <v>0.24660000000000001</v>
      </c>
    </row>
    <row r="8298" spans="1:6">
      <c r="A8298" t="s">
        <v>1090</v>
      </c>
      <c r="B8298" t="s">
        <v>9372</v>
      </c>
      <c r="C8298">
        <v>3</v>
      </c>
      <c r="D8298">
        <v>8.0999999999999996E-3</v>
      </c>
      <c r="E8298">
        <v>5.6899999999999999E-2</v>
      </c>
      <c r="F8298">
        <v>0.24660000000000001</v>
      </c>
    </row>
    <row r="8299" spans="1:6">
      <c r="A8299" t="s">
        <v>1090</v>
      </c>
      <c r="B8299" t="s">
        <v>9373</v>
      </c>
      <c r="C8299">
        <v>3</v>
      </c>
      <c r="D8299">
        <v>8.0999999999999996E-3</v>
      </c>
      <c r="E8299">
        <v>5.6899999999999999E-2</v>
      </c>
      <c r="F8299">
        <v>0.24660000000000001</v>
      </c>
    </row>
    <row r="8300" spans="1:6">
      <c r="A8300" t="s">
        <v>1090</v>
      </c>
      <c r="B8300" t="s">
        <v>9374</v>
      </c>
      <c r="C8300">
        <v>3</v>
      </c>
      <c r="D8300">
        <v>8.0999999999999996E-3</v>
      </c>
      <c r="E8300">
        <v>5.6899999999999999E-2</v>
      </c>
      <c r="F8300">
        <v>0.24660000000000001</v>
      </c>
    </row>
    <row r="8301" spans="1:6">
      <c r="A8301" t="s">
        <v>1090</v>
      </c>
      <c r="B8301" t="s">
        <v>9375</v>
      </c>
      <c r="C8301">
        <v>3</v>
      </c>
      <c r="D8301">
        <v>8.0999999999999996E-3</v>
      </c>
      <c r="E8301">
        <v>5.6899999999999999E-2</v>
      </c>
      <c r="F8301">
        <v>0.24660000000000001</v>
      </c>
    </row>
    <row r="8302" spans="1:6">
      <c r="A8302" t="s">
        <v>1090</v>
      </c>
      <c r="B8302" t="s">
        <v>9376</v>
      </c>
      <c r="C8302">
        <v>3</v>
      </c>
      <c r="D8302">
        <v>8.0999999999999996E-3</v>
      </c>
      <c r="E8302">
        <v>5.6899999999999999E-2</v>
      </c>
      <c r="F8302">
        <v>0.24660000000000001</v>
      </c>
    </row>
    <row r="8303" spans="1:6">
      <c r="A8303" t="s">
        <v>1090</v>
      </c>
      <c r="B8303" t="s">
        <v>9377</v>
      </c>
      <c r="C8303">
        <v>3</v>
      </c>
      <c r="D8303">
        <v>8.0999999999999996E-3</v>
      </c>
      <c r="E8303">
        <v>5.6899999999999999E-2</v>
      </c>
      <c r="F8303">
        <v>0.24660000000000001</v>
      </c>
    </row>
    <row r="8304" spans="1:6">
      <c r="A8304" t="s">
        <v>1090</v>
      </c>
      <c r="B8304" t="s">
        <v>9378</v>
      </c>
      <c r="C8304">
        <v>3</v>
      </c>
      <c r="D8304">
        <v>8.0999999999999996E-3</v>
      </c>
      <c r="E8304">
        <v>5.6899999999999999E-2</v>
      </c>
      <c r="F8304">
        <v>0.24660000000000001</v>
      </c>
    </row>
    <row r="8305" spans="1:6">
      <c r="A8305" t="s">
        <v>1090</v>
      </c>
      <c r="B8305" t="s">
        <v>9379</v>
      </c>
      <c r="C8305">
        <v>3</v>
      </c>
      <c r="D8305">
        <v>8.0999999999999996E-3</v>
      </c>
      <c r="E8305">
        <v>5.6899999999999999E-2</v>
      </c>
      <c r="F8305">
        <v>0.24660000000000001</v>
      </c>
    </row>
    <row r="8306" spans="1:6">
      <c r="A8306" t="s">
        <v>1090</v>
      </c>
      <c r="B8306" t="s">
        <v>9380</v>
      </c>
      <c r="C8306">
        <v>3</v>
      </c>
      <c r="D8306">
        <v>8.0999999999999996E-3</v>
      </c>
      <c r="E8306">
        <v>5.6899999999999999E-2</v>
      </c>
      <c r="F8306">
        <v>0.24660000000000001</v>
      </c>
    </row>
    <row r="8307" spans="1:6">
      <c r="A8307" t="s">
        <v>1090</v>
      </c>
      <c r="B8307" t="s">
        <v>9381</v>
      </c>
      <c r="C8307">
        <v>3</v>
      </c>
      <c r="D8307">
        <v>8.0999999999999996E-3</v>
      </c>
      <c r="E8307">
        <v>5.6899999999999999E-2</v>
      </c>
      <c r="F8307">
        <v>0.24660000000000001</v>
      </c>
    </row>
    <row r="8308" spans="1:6">
      <c r="A8308" t="s">
        <v>1090</v>
      </c>
      <c r="B8308" t="s">
        <v>9382</v>
      </c>
      <c r="C8308">
        <v>3</v>
      </c>
      <c r="D8308">
        <v>8.0999999999999996E-3</v>
      </c>
      <c r="E8308">
        <v>5.6899999999999999E-2</v>
      </c>
      <c r="F8308">
        <v>0.24660000000000001</v>
      </c>
    </row>
    <row r="8309" spans="1:6">
      <c r="A8309" t="s">
        <v>1090</v>
      </c>
      <c r="B8309" t="s">
        <v>9383</v>
      </c>
      <c r="C8309">
        <v>3</v>
      </c>
      <c r="D8309">
        <v>8.0999999999999996E-3</v>
      </c>
      <c r="E8309">
        <v>5.6899999999999999E-2</v>
      </c>
      <c r="F8309">
        <v>0.24660000000000001</v>
      </c>
    </row>
    <row r="8310" spans="1:6">
      <c r="A8310" t="s">
        <v>1090</v>
      </c>
      <c r="B8310" t="s">
        <v>9384</v>
      </c>
      <c r="C8310">
        <v>3</v>
      </c>
      <c r="D8310">
        <v>8.0999999999999996E-3</v>
      </c>
      <c r="E8310">
        <v>5.6899999999999999E-2</v>
      </c>
      <c r="F8310">
        <v>0.24660000000000001</v>
      </c>
    </row>
    <row r="8311" spans="1:6">
      <c r="A8311" t="s">
        <v>1090</v>
      </c>
      <c r="B8311" t="s">
        <v>9385</v>
      </c>
      <c r="C8311">
        <v>3</v>
      </c>
      <c r="D8311">
        <v>8.0999999999999996E-3</v>
      </c>
      <c r="E8311">
        <v>5.6899999999999999E-2</v>
      </c>
      <c r="F8311">
        <v>0.24660000000000001</v>
      </c>
    </row>
    <row r="8312" spans="1:6">
      <c r="A8312" t="s">
        <v>1090</v>
      </c>
      <c r="B8312" t="s">
        <v>9386</v>
      </c>
      <c r="C8312">
        <v>3</v>
      </c>
      <c r="D8312">
        <v>8.0999999999999996E-3</v>
      </c>
      <c r="E8312">
        <v>5.6899999999999999E-2</v>
      </c>
      <c r="F8312">
        <v>0.24660000000000001</v>
      </c>
    </row>
    <row r="8313" spans="1:6">
      <c r="A8313" t="s">
        <v>1090</v>
      </c>
      <c r="B8313" t="s">
        <v>9387</v>
      </c>
      <c r="C8313">
        <v>3</v>
      </c>
      <c r="D8313">
        <v>8.0999999999999996E-3</v>
      </c>
      <c r="E8313">
        <v>5.6899999999999999E-2</v>
      </c>
      <c r="F8313">
        <v>0.24660000000000001</v>
      </c>
    </row>
    <row r="8314" spans="1:6">
      <c r="A8314" t="s">
        <v>1090</v>
      </c>
      <c r="B8314" t="s">
        <v>9388</v>
      </c>
      <c r="C8314">
        <v>3</v>
      </c>
      <c r="D8314">
        <v>8.0999999999999996E-3</v>
      </c>
      <c r="E8314">
        <v>5.6899999999999999E-2</v>
      </c>
      <c r="F8314">
        <v>0.24660000000000001</v>
      </c>
    </row>
    <row r="8315" spans="1:6">
      <c r="A8315" t="s">
        <v>1090</v>
      </c>
      <c r="B8315" t="s">
        <v>9389</v>
      </c>
      <c r="C8315">
        <v>3</v>
      </c>
      <c r="D8315">
        <v>8.0999999999999996E-3</v>
      </c>
      <c r="E8315">
        <v>5.6899999999999999E-2</v>
      </c>
      <c r="F8315">
        <v>0.24660000000000001</v>
      </c>
    </row>
    <row r="8316" spans="1:6">
      <c r="A8316" t="s">
        <v>1090</v>
      </c>
      <c r="B8316" t="s">
        <v>9390</v>
      </c>
      <c r="C8316">
        <v>3</v>
      </c>
      <c r="D8316">
        <v>8.0999999999999996E-3</v>
      </c>
      <c r="E8316">
        <v>5.6899999999999999E-2</v>
      </c>
      <c r="F8316">
        <v>0.24660000000000001</v>
      </c>
    </row>
    <row r="8317" spans="1:6">
      <c r="A8317" t="s">
        <v>1090</v>
      </c>
      <c r="B8317" t="s">
        <v>9391</v>
      </c>
      <c r="C8317">
        <v>3</v>
      </c>
      <c r="D8317">
        <v>8.0999999999999996E-3</v>
      </c>
      <c r="E8317">
        <v>5.6899999999999999E-2</v>
      </c>
      <c r="F8317">
        <v>0.24660000000000001</v>
      </c>
    </row>
    <row r="8318" spans="1:6">
      <c r="A8318" t="s">
        <v>1090</v>
      </c>
      <c r="B8318" t="s">
        <v>9392</v>
      </c>
      <c r="C8318">
        <v>3</v>
      </c>
      <c r="D8318">
        <v>8.0999999999999996E-3</v>
      </c>
      <c r="E8318">
        <v>5.6899999999999999E-2</v>
      </c>
      <c r="F8318">
        <v>0.24660000000000001</v>
      </c>
    </row>
    <row r="8319" spans="1:6">
      <c r="A8319" t="s">
        <v>1090</v>
      </c>
      <c r="B8319" t="s">
        <v>9393</v>
      </c>
      <c r="C8319">
        <v>3</v>
      </c>
      <c r="D8319">
        <v>8.0999999999999996E-3</v>
      </c>
      <c r="E8319">
        <v>5.6899999999999999E-2</v>
      </c>
      <c r="F8319">
        <v>0.24660000000000001</v>
      </c>
    </row>
    <row r="8320" spans="1:6">
      <c r="A8320" t="s">
        <v>1090</v>
      </c>
      <c r="B8320" t="s">
        <v>9394</v>
      </c>
      <c r="C8320">
        <v>3</v>
      </c>
      <c r="D8320">
        <v>8.0999999999999996E-3</v>
      </c>
      <c r="E8320">
        <v>5.6899999999999999E-2</v>
      </c>
      <c r="F8320">
        <v>0.24660000000000001</v>
      </c>
    </row>
    <row r="8321" spans="1:6">
      <c r="A8321" t="s">
        <v>1090</v>
      </c>
      <c r="B8321" t="s">
        <v>9395</v>
      </c>
      <c r="C8321">
        <v>3</v>
      </c>
      <c r="D8321">
        <v>8.0999999999999996E-3</v>
      </c>
      <c r="E8321">
        <v>5.6899999999999999E-2</v>
      </c>
      <c r="F8321">
        <v>0.24660000000000001</v>
      </c>
    </row>
    <row r="8322" spans="1:6">
      <c r="A8322" t="s">
        <v>1090</v>
      </c>
      <c r="B8322" t="s">
        <v>9396</v>
      </c>
      <c r="C8322">
        <v>3</v>
      </c>
      <c r="D8322">
        <v>8.0999999999999996E-3</v>
      </c>
      <c r="E8322">
        <v>5.6899999999999999E-2</v>
      </c>
      <c r="F8322">
        <v>0.24660000000000001</v>
      </c>
    </row>
    <row r="8323" spans="1:6">
      <c r="A8323" t="s">
        <v>1090</v>
      </c>
      <c r="B8323" t="s">
        <v>9397</v>
      </c>
      <c r="C8323">
        <v>3</v>
      </c>
      <c r="D8323">
        <v>8.0999999999999996E-3</v>
      </c>
      <c r="E8323">
        <v>5.6899999999999999E-2</v>
      </c>
      <c r="F8323">
        <v>0.24660000000000001</v>
      </c>
    </row>
    <row r="8324" spans="1:6">
      <c r="A8324" t="s">
        <v>1090</v>
      </c>
      <c r="B8324" t="s">
        <v>9398</v>
      </c>
      <c r="C8324">
        <v>3</v>
      </c>
      <c r="D8324">
        <v>8.0999999999999996E-3</v>
      </c>
      <c r="E8324">
        <v>5.6899999999999999E-2</v>
      </c>
      <c r="F8324">
        <v>0.24660000000000001</v>
      </c>
    </row>
    <row r="8325" spans="1:6">
      <c r="A8325" t="s">
        <v>1090</v>
      </c>
      <c r="B8325" t="s">
        <v>9399</v>
      </c>
      <c r="C8325">
        <v>3</v>
      </c>
      <c r="D8325">
        <v>8.0999999999999996E-3</v>
      </c>
      <c r="E8325">
        <v>5.6899999999999999E-2</v>
      </c>
      <c r="F8325">
        <v>0.24660000000000001</v>
      </c>
    </row>
    <row r="8326" spans="1:6">
      <c r="A8326" t="s">
        <v>1090</v>
      </c>
      <c r="B8326" t="s">
        <v>9400</v>
      </c>
      <c r="C8326">
        <v>3</v>
      </c>
      <c r="D8326">
        <v>8.0999999999999996E-3</v>
      </c>
      <c r="E8326">
        <v>5.6899999999999999E-2</v>
      </c>
      <c r="F8326">
        <v>0.24660000000000001</v>
      </c>
    </row>
    <row r="8327" spans="1:6">
      <c r="A8327" t="s">
        <v>1090</v>
      </c>
      <c r="B8327" t="s">
        <v>9401</v>
      </c>
      <c r="C8327">
        <v>3</v>
      </c>
      <c r="D8327">
        <v>8.0999999999999996E-3</v>
      </c>
      <c r="E8327">
        <v>5.6899999999999999E-2</v>
      </c>
      <c r="F8327">
        <v>0.24660000000000001</v>
      </c>
    </row>
    <row r="8328" spans="1:6">
      <c r="A8328" t="s">
        <v>1090</v>
      </c>
      <c r="B8328" t="s">
        <v>9402</v>
      </c>
      <c r="C8328">
        <v>3</v>
      </c>
      <c r="D8328">
        <v>8.0999999999999996E-3</v>
      </c>
      <c r="E8328">
        <v>5.6899999999999999E-2</v>
      </c>
      <c r="F8328">
        <v>0.24660000000000001</v>
      </c>
    </row>
    <row r="8329" spans="1:6">
      <c r="A8329" t="s">
        <v>1090</v>
      </c>
      <c r="B8329" t="s">
        <v>9403</v>
      </c>
      <c r="C8329">
        <v>3</v>
      </c>
      <c r="D8329">
        <v>8.0999999999999996E-3</v>
      </c>
      <c r="E8329">
        <v>5.6899999999999999E-2</v>
      </c>
      <c r="F8329">
        <v>0.24660000000000001</v>
      </c>
    </row>
    <row r="8330" spans="1:6">
      <c r="A8330" t="s">
        <v>1090</v>
      </c>
      <c r="B8330" t="s">
        <v>9404</v>
      </c>
      <c r="C8330">
        <v>3</v>
      </c>
      <c r="D8330">
        <v>8.0999999999999996E-3</v>
      </c>
      <c r="E8330">
        <v>5.6899999999999999E-2</v>
      </c>
      <c r="F8330">
        <v>0.24660000000000001</v>
      </c>
    </row>
    <row r="8331" spans="1:6">
      <c r="A8331" t="s">
        <v>1090</v>
      </c>
      <c r="B8331" t="s">
        <v>9405</v>
      </c>
      <c r="C8331">
        <v>3</v>
      </c>
      <c r="D8331">
        <v>8.0999999999999996E-3</v>
      </c>
      <c r="E8331">
        <v>5.6899999999999999E-2</v>
      </c>
      <c r="F8331">
        <v>0.24660000000000001</v>
      </c>
    </row>
    <row r="8332" spans="1:6">
      <c r="A8332" t="s">
        <v>1090</v>
      </c>
      <c r="B8332" t="s">
        <v>9406</v>
      </c>
      <c r="C8332">
        <v>3</v>
      </c>
      <c r="D8332">
        <v>8.0999999999999996E-3</v>
      </c>
      <c r="E8332">
        <v>5.6899999999999999E-2</v>
      </c>
      <c r="F8332">
        <v>0.24660000000000001</v>
      </c>
    </row>
    <row r="8333" spans="1:6">
      <c r="A8333" t="s">
        <v>1090</v>
      </c>
      <c r="B8333" t="s">
        <v>9407</v>
      </c>
      <c r="C8333">
        <v>3</v>
      </c>
      <c r="D8333">
        <v>8.0999999999999996E-3</v>
      </c>
      <c r="E8333">
        <v>5.6899999999999999E-2</v>
      </c>
      <c r="F8333">
        <v>0.24660000000000001</v>
      </c>
    </row>
    <row r="8334" spans="1:6">
      <c r="A8334" t="s">
        <v>1090</v>
      </c>
      <c r="B8334" t="s">
        <v>9408</v>
      </c>
      <c r="C8334">
        <v>3</v>
      </c>
      <c r="D8334">
        <v>8.0999999999999996E-3</v>
      </c>
      <c r="E8334">
        <v>5.6899999999999999E-2</v>
      </c>
      <c r="F8334">
        <v>0.24660000000000001</v>
      </c>
    </row>
    <row r="8335" spans="1:6">
      <c r="A8335" t="s">
        <v>1090</v>
      </c>
      <c r="B8335" t="s">
        <v>9409</v>
      </c>
      <c r="C8335">
        <v>3</v>
      </c>
      <c r="D8335">
        <v>8.0999999999999996E-3</v>
      </c>
      <c r="E8335">
        <v>5.6899999999999999E-2</v>
      </c>
      <c r="F8335">
        <v>0.24660000000000001</v>
      </c>
    </row>
    <row r="8336" spans="1:6">
      <c r="A8336" t="s">
        <v>1090</v>
      </c>
      <c r="B8336" t="s">
        <v>9410</v>
      </c>
      <c r="C8336">
        <v>3</v>
      </c>
      <c r="D8336">
        <v>8.0999999999999996E-3</v>
      </c>
      <c r="E8336">
        <v>5.6899999999999999E-2</v>
      </c>
      <c r="F8336">
        <v>0.24660000000000001</v>
      </c>
    </row>
    <row r="8337" spans="1:6">
      <c r="A8337" t="s">
        <v>1090</v>
      </c>
      <c r="B8337" t="s">
        <v>9411</v>
      </c>
      <c r="C8337">
        <v>3</v>
      </c>
      <c r="D8337">
        <v>8.0999999999999996E-3</v>
      </c>
      <c r="E8337">
        <v>5.6899999999999999E-2</v>
      </c>
      <c r="F8337">
        <v>0.24660000000000001</v>
      </c>
    </row>
    <row r="8338" spans="1:6">
      <c r="A8338" t="s">
        <v>1090</v>
      </c>
      <c r="B8338" t="s">
        <v>9412</v>
      </c>
      <c r="C8338">
        <v>3</v>
      </c>
      <c r="D8338">
        <v>8.0999999999999996E-3</v>
      </c>
      <c r="E8338">
        <v>5.6899999999999999E-2</v>
      </c>
      <c r="F8338">
        <v>0.24660000000000001</v>
      </c>
    </row>
    <row r="8339" spans="1:6">
      <c r="A8339" t="s">
        <v>1090</v>
      </c>
      <c r="B8339" t="s">
        <v>9413</v>
      </c>
      <c r="C8339">
        <v>3</v>
      </c>
      <c r="D8339">
        <v>8.0999999999999996E-3</v>
      </c>
      <c r="E8339">
        <v>5.6899999999999999E-2</v>
      </c>
      <c r="F8339">
        <v>0.24660000000000001</v>
      </c>
    </row>
    <row r="8340" spans="1:6">
      <c r="A8340" t="s">
        <v>1090</v>
      </c>
      <c r="B8340" t="s">
        <v>9414</v>
      </c>
      <c r="C8340">
        <v>3</v>
      </c>
      <c r="D8340">
        <v>8.0999999999999996E-3</v>
      </c>
      <c r="E8340">
        <v>5.6899999999999999E-2</v>
      </c>
      <c r="F8340">
        <v>0.24660000000000001</v>
      </c>
    </row>
    <row r="8341" spans="1:6">
      <c r="A8341" t="s">
        <v>1090</v>
      </c>
      <c r="B8341" t="s">
        <v>9415</v>
      </c>
      <c r="C8341">
        <v>3</v>
      </c>
      <c r="D8341">
        <v>8.0999999999999996E-3</v>
      </c>
      <c r="E8341">
        <v>5.6899999999999999E-2</v>
      </c>
      <c r="F8341">
        <v>0.24660000000000001</v>
      </c>
    </row>
    <row r="8342" spans="1:6">
      <c r="A8342" t="s">
        <v>1090</v>
      </c>
      <c r="B8342" t="s">
        <v>9416</v>
      </c>
      <c r="C8342">
        <v>3</v>
      </c>
      <c r="D8342">
        <v>8.0999999999999996E-3</v>
      </c>
      <c r="E8342">
        <v>5.6899999999999999E-2</v>
      </c>
      <c r="F8342">
        <v>0.24660000000000001</v>
      </c>
    </row>
    <row r="8343" spans="1:6">
      <c r="A8343" t="s">
        <v>1090</v>
      </c>
      <c r="B8343" t="s">
        <v>9417</v>
      </c>
      <c r="C8343">
        <v>3</v>
      </c>
      <c r="D8343">
        <v>8.0999999999999996E-3</v>
      </c>
      <c r="E8343">
        <v>5.6899999999999999E-2</v>
      </c>
      <c r="F8343">
        <v>0.24660000000000001</v>
      </c>
    </row>
    <row r="8344" spans="1:6">
      <c r="A8344" t="s">
        <v>1090</v>
      </c>
      <c r="B8344" t="s">
        <v>9418</v>
      </c>
      <c r="C8344">
        <v>3</v>
      </c>
      <c r="D8344">
        <v>8.0999999999999996E-3</v>
      </c>
      <c r="E8344">
        <v>5.6899999999999999E-2</v>
      </c>
      <c r="F8344">
        <v>0.24660000000000001</v>
      </c>
    </row>
    <row r="8345" spans="1:6">
      <c r="A8345" t="s">
        <v>1090</v>
      </c>
      <c r="B8345" t="s">
        <v>9419</v>
      </c>
      <c r="C8345">
        <v>3</v>
      </c>
      <c r="D8345">
        <v>8.0999999999999996E-3</v>
      </c>
      <c r="E8345">
        <v>5.6899999999999999E-2</v>
      </c>
      <c r="F8345">
        <v>0.24660000000000001</v>
      </c>
    </row>
    <row r="8346" spans="1:6">
      <c r="A8346" t="s">
        <v>1090</v>
      </c>
      <c r="B8346" t="s">
        <v>9420</v>
      </c>
      <c r="C8346">
        <v>3</v>
      </c>
      <c r="D8346">
        <v>8.0999999999999996E-3</v>
      </c>
      <c r="E8346">
        <v>5.6899999999999999E-2</v>
      </c>
      <c r="F8346">
        <v>0.24660000000000001</v>
      </c>
    </row>
    <row r="8347" spans="1:6">
      <c r="A8347" t="s">
        <v>1090</v>
      </c>
      <c r="B8347" t="s">
        <v>9421</v>
      </c>
      <c r="C8347">
        <v>3</v>
      </c>
      <c r="D8347">
        <v>8.0999999999999996E-3</v>
      </c>
      <c r="E8347">
        <v>5.6899999999999999E-2</v>
      </c>
      <c r="F8347">
        <v>0.24660000000000001</v>
      </c>
    </row>
    <row r="8348" spans="1:6">
      <c r="A8348" t="s">
        <v>1090</v>
      </c>
      <c r="B8348" t="s">
        <v>9422</v>
      </c>
      <c r="C8348">
        <v>3</v>
      </c>
      <c r="D8348">
        <v>8.0999999999999996E-3</v>
      </c>
      <c r="E8348">
        <v>5.6899999999999999E-2</v>
      </c>
      <c r="F8348">
        <v>0.24660000000000001</v>
      </c>
    </row>
    <row r="8349" spans="1:6">
      <c r="A8349" t="s">
        <v>1090</v>
      </c>
      <c r="B8349" t="s">
        <v>9423</v>
      </c>
      <c r="C8349">
        <v>3</v>
      </c>
      <c r="D8349">
        <v>8.0999999999999996E-3</v>
      </c>
      <c r="E8349">
        <v>5.6899999999999999E-2</v>
      </c>
      <c r="F8349">
        <v>0.24660000000000001</v>
      </c>
    </row>
    <row r="8350" spans="1:6">
      <c r="A8350" t="s">
        <v>1090</v>
      </c>
      <c r="B8350" t="s">
        <v>9424</v>
      </c>
      <c r="C8350">
        <v>3</v>
      </c>
      <c r="D8350">
        <v>8.0999999999999996E-3</v>
      </c>
      <c r="E8350">
        <v>5.6899999999999999E-2</v>
      </c>
      <c r="F8350">
        <v>0.24660000000000001</v>
      </c>
    </row>
    <row r="8351" spans="1:6">
      <c r="A8351" t="s">
        <v>1090</v>
      </c>
      <c r="B8351" t="s">
        <v>9425</v>
      </c>
      <c r="C8351">
        <v>3</v>
      </c>
      <c r="D8351">
        <v>8.0999999999999996E-3</v>
      </c>
      <c r="E8351">
        <v>5.6899999999999999E-2</v>
      </c>
      <c r="F8351">
        <v>0.24660000000000001</v>
      </c>
    </row>
    <row r="8352" spans="1:6">
      <c r="A8352" t="s">
        <v>1090</v>
      </c>
      <c r="B8352" t="s">
        <v>9426</v>
      </c>
      <c r="C8352">
        <v>3</v>
      </c>
      <c r="D8352">
        <v>8.0999999999999996E-3</v>
      </c>
      <c r="E8352">
        <v>5.6899999999999999E-2</v>
      </c>
      <c r="F8352">
        <v>0.24660000000000001</v>
      </c>
    </row>
    <row r="8353" spans="1:6">
      <c r="A8353" t="s">
        <v>1090</v>
      </c>
      <c r="B8353" t="s">
        <v>9427</v>
      </c>
      <c r="C8353">
        <v>3</v>
      </c>
      <c r="D8353">
        <v>8.0999999999999996E-3</v>
      </c>
      <c r="E8353">
        <v>5.6899999999999999E-2</v>
      </c>
      <c r="F8353">
        <v>0.24660000000000001</v>
      </c>
    </row>
    <row r="8354" spans="1:6">
      <c r="A8354" t="s">
        <v>1090</v>
      </c>
      <c r="B8354" t="s">
        <v>9428</v>
      </c>
      <c r="C8354">
        <v>3</v>
      </c>
      <c r="D8354">
        <v>8.0999999999999996E-3</v>
      </c>
      <c r="E8354">
        <v>5.6899999999999999E-2</v>
      </c>
      <c r="F8354">
        <v>0.24660000000000001</v>
      </c>
    </row>
    <row r="8355" spans="1:6">
      <c r="A8355" t="s">
        <v>1090</v>
      </c>
      <c r="B8355" t="s">
        <v>9429</v>
      </c>
      <c r="C8355">
        <v>3</v>
      </c>
      <c r="D8355">
        <v>8.0999999999999996E-3</v>
      </c>
      <c r="E8355">
        <v>5.6899999999999999E-2</v>
      </c>
      <c r="F8355">
        <v>0.24660000000000001</v>
      </c>
    </row>
    <row r="8356" spans="1:6">
      <c r="A8356" t="s">
        <v>1090</v>
      </c>
      <c r="B8356" t="s">
        <v>9430</v>
      </c>
      <c r="C8356">
        <v>3</v>
      </c>
      <c r="D8356">
        <v>8.0999999999999996E-3</v>
      </c>
      <c r="E8356">
        <v>5.6899999999999999E-2</v>
      </c>
      <c r="F8356">
        <v>0.24660000000000001</v>
      </c>
    </row>
    <row r="8357" spans="1:6">
      <c r="A8357" t="s">
        <v>1090</v>
      </c>
      <c r="B8357" t="s">
        <v>9431</v>
      </c>
      <c r="C8357">
        <v>3</v>
      </c>
      <c r="D8357">
        <v>8.0999999999999996E-3</v>
      </c>
      <c r="E8357">
        <v>5.6899999999999999E-2</v>
      </c>
      <c r="F8357">
        <v>0.24660000000000001</v>
      </c>
    </row>
    <row r="8358" spans="1:6">
      <c r="A8358" t="s">
        <v>1090</v>
      </c>
      <c r="B8358" t="s">
        <v>9432</v>
      </c>
      <c r="C8358">
        <v>3</v>
      </c>
      <c r="D8358">
        <v>8.0999999999999996E-3</v>
      </c>
      <c r="E8358">
        <v>5.6899999999999999E-2</v>
      </c>
      <c r="F8358">
        <v>0.24660000000000001</v>
      </c>
    </row>
    <row r="8359" spans="1:6">
      <c r="A8359" t="s">
        <v>1090</v>
      </c>
      <c r="B8359" t="s">
        <v>9433</v>
      </c>
      <c r="C8359">
        <v>3</v>
      </c>
      <c r="D8359">
        <v>8.0999999999999996E-3</v>
      </c>
      <c r="E8359">
        <v>5.6899999999999999E-2</v>
      </c>
      <c r="F8359">
        <v>0.24660000000000001</v>
      </c>
    </row>
    <row r="8360" spans="1:6">
      <c r="A8360" t="s">
        <v>1090</v>
      </c>
      <c r="B8360" t="s">
        <v>9434</v>
      </c>
      <c r="C8360">
        <v>3</v>
      </c>
      <c r="D8360">
        <v>8.0999999999999996E-3</v>
      </c>
      <c r="E8360">
        <v>5.6899999999999999E-2</v>
      </c>
      <c r="F8360">
        <v>0.24660000000000001</v>
      </c>
    </row>
    <row r="8361" spans="1:6">
      <c r="A8361" t="s">
        <v>1090</v>
      </c>
      <c r="B8361" t="s">
        <v>9435</v>
      </c>
      <c r="C8361">
        <v>3</v>
      </c>
      <c r="D8361">
        <v>8.0999999999999996E-3</v>
      </c>
      <c r="E8361">
        <v>5.6899999999999999E-2</v>
      </c>
      <c r="F8361">
        <v>0.24660000000000001</v>
      </c>
    </row>
    <row r="8362" spans="1:6">
      <c r="A8362" t="s">
        <v>1090</v>
      </c>
      <c r="B8362" t="s">
        <v>9436</v>
      </c>
      <c r="C8362">
        <v>3</v>
      </c>
      <c r="D8362">
        <v>8.0999999999999996E-3</v>
      </c>
      <c r="E8362">
        <v>5.6899999999999999E-2</v>
      </c>
      <c r="F8362">
        <v>0.24660000000000001</v>
      </c>
    </row>
    <row r="8363" spans="1:6">
      <c r="A8363" t="s">
        <v>1090</v>
      </c>
      <c r="B8363" t="s">
        <v>9437</v>
      </c>
      <c r="C8363">
        <v>3</v>
      </c>
      <c r="D8363">
        <v>8.0999999999999996E-3</v>
      </c>
      <c r="E8363">
        <v>5.6899999999999999E-2</v>
      </c>
      <c r="F8363">
        <v>0.24660000000000001</v>
      </c>
    </row>
    <row r="8364" spans="1:6">
      <c r="A8364" t="s">
        <v>1090</v>
      </c>
      <c r="B8364" t="s">
        <v>9438</v>
      </c>
      <c r="C8364">
        <v>3</v>
      </c>
      <c r="D8364">
        <v>8.0999999999999996E-3</v>
      </c>
      <c r="E8364">
        <v>5.6899999999999999E-2</v>
      </c>
      <c r="F8364">
        <v>0.24660000000000001</v>
      </c>
    </row>
    <row r="8365" spans="1:6">
      <c r="A8365" t="s">
        <v>1090</v>
      </c>
      <c r="B8365" t="s">
        <v>9439</v>
      </c>
      <c r="C8365">
        <v>3</v>
      </c>
      <c r="D8365">
        <v>8.0999999999999996E-3</v>
      </c>
      <c r="E8365">
        <v>5.6899999999999999E-2</v>
      </c>
      <c r="F8365">
        <v>0.24660000000000001</v>
      </c>
    </row>
    <row r="8366" spans="1:6">
      <c r="A8366" t="s">
        <v>1090</v>
      </c>
      <c r="B8366" t="s">
        <v>9440</v>
      </c>
      <c r="C8366">
        <v>3</v>
      </c>
      <c r="D8366">
        <v>8.0999999999999996E-3</v>
      </c>
      <c r="E8366">
        <v>5.6899999999999999E-2</v>
      </c>
      <c r="F8366">
        <v>0.24660000000000001</v>
      </c>
    </row>
    <row r="8367" spans="1:6">
      <c r="A8367" t="s">
        <v>1090</v>
      </c>
      <c r="B8367" t="s">
        <v>9441</v>
      </c>
      <c r="C8367">
        <v>3</v>
      </c>
      <c r="D8367">
        <v>8.0999999999999996E-3</v>
      </c>
      <c r="E8367">
        <v>5.6899999999999999E-2</v>
      </c>
      <c r="F8367">
        <v>0.24660000000000001</v>
      </c>
    </row>
    <row r="8368" spans="1:6">
      <c r="A8368" t="s">
        <v>1090</v>
      </c>
      <c r="B8368" t="s">
        <v>9442</v>
      </c>
      <c r="C8368">
        <v>3</v>
      </c>
      <c r="D8368">
        <v>8.0999999999999996E-3</v>
      </c>
      <c r="E8368">
        <v>5.6899999999999999E-2</v>
      </c>
      <c r="F8368">
        <v>0.24660000000000001</v>
      </c>
    </row>
    <row r="8369" spans="1:6">
      <c r="A8369" t="s">
        <v>1090</v>
      </c>
      <c r="B8369" t="s">
        <v>9443</v>
      </c>
      <c r="C8369">
        <v>3</v>
      </c>
      <c r="D8369">
        <v>8.0999999999999996E-3</v>
      </c>
      <c r="E8369">
        <v>5.6899999999999999E-2</v>
      </c>
      <c r="F8369">
        <v>0.24660000000000001</v>
      </c>
    </row>
    <row r="8370" spans="1:6">
      <c r="A8370" t="s">
        <v>1090</v>
      </c>
      <c r="B8370" t="s">
        <v>9444</v>
      </c>
      <c r="C8370">
        <v>3</v>
      </c>
      <c r="D8370">
        <v>8.0999999999999996E-3</v>
      </c>
      <c r="E8370">
        <v>5.6899999999999999E-2</v>
      </c>
      <c r="F8370">
        <v>0.24660000000000001</v>
      </c>
    </row>
    <row r="8371" spans="1:6">
      <c r="A8371" t="s">
        <v>1090</v>
      </c>
      <c r="B8371" t="s">
        <v>9445</v>
      </c>
      <c r="C8371">
        <v>3</v>
      </c>
      <c r="D8371">
        <v>8.0999999999999996E-3</v>
      </c>
      <c r="E8371">
        <v>5.6899999999999999E-2</v>
      </c>
      <c r="F8371">
        <v>0.24660000000000001</v>
      </c>
    </row>
    <row r="8372" spans="1:6">
      <c r="A8372" t="s">
        <v>1090</v>
      </c>
      <c r="B8372" t="s">
        <v>9446</v>
      </c>
      <c r="C8372">
        <v>3</v>
      </c>
      <c r="D8372">
        <v>8.0999999999999996E-3</v>
      </c>
      <c r="E8372">
        <v>5.6899999999999999E-2</v>
      </c>
      <c r="F8372">
        <v>0.24660000000000001</v>
      </c>
    </row>
    <row r="8373" spans="1:6">
      <c r="A8373" t="s">
        <v>1090</v>
      </c>
      <c r="B8373" t="s">
        <v>9447</v>
      </c>
      <c r="C8373">
        <v>3</v>
      </c>
      <c r="D8373">
        <v>8.0999999999999996E-3</v>
      </c>
      <c r="E8373">
        <v>5.6899999999999999E-2</v>
      </c>
      <c r="F8373">
        <v>0.24660000000000001</v>
      </c>
    </row>
    <row r="8374" spans="1:6">
      <c r="A8374" t="s">
        <v>1090</v>
      </c>
      <c r="B8374" t="s">
        <v>9448</v>
      </c>
      <c r="C8374">
        <v>3</v>
      </c>
      <c r="D8374">
        <v>8.0999999999999996E-3</v>
      </c>
      <c r="E8374">
        <v>5.6899999999999999E-2</v>
      </c>
      <c r="F8374">
        <v>0.24660000000000001</v>
      </c>
    </row>
    <row r="8375" spans="1:6">
      <c r="A8375" t="s">
        <v>1090</v>
      </c>
      <c r="B8375" t="s">
        <v>9449</v>
      </c>
      <c r="C8375">
        <v>3</v>
      </c>
      <c r="D8375">
        <v>8.0999999999999996E-3</v>
      </c>
      <c r="E8375">
        <v>5.6899999999999999E-2</v>
      </c>
      <c r="F8375">
        <v>0.24660000000000001</v>
      </c>
    </row>
    <row r="8376" spans="1:6">
      <c r="A8376" t="s">
        <v>1090</v>
      </c>
      <c r="B8376" t="s">
        <v>9450</v>
      </c>
      <c r="C8376">
        <v>3</v>
      </c>
      <c r="D8376">
        <v>8.0999999999999996E-3</v>
      </c>
      <c r="E8376">
        <v>5.6899999999999999E-2</v>
      </c>
      <c r="F8376">
        <v>0.24660000000000001</v>
      </c>
    </row>
    <row r="8377" spans="1:6">
      <c r="A8377" t="s">
        <v>1090</v>
      </c>
      <c r="B8377" t="s">
        <v>9451</v>
      </c>
      <c r="C8377">
        <v>3</v>
      </c>
      <c r="D8377">
        <v>8.0999999999999996E-3</v>
      </c>
      <c r="E8377">
        <v>5.6899999999999999E-2</v>
      </c>
      <c r="F8377">
        <v>0.24660000000000001</v>
      </c>
    </row>
    <row r="8378" spans="1:6">
      <c r="A8378" t="s">
        <v>1090</v>
      </c>
      <c r="B8378" t="s">
        <v>9452</v>
      </c>
      <c r="C8378">
        <v>3</v>
      </c>
      <c r="D8378">
        <v>8.0999999999999996E-3</v>
      </c>
      <c r="E8378">
        <v>5.6899999999999999E-2</v>
      </c>
      <c r="F8378">
        <v>0.24660000000000001</v>
      </c>
    </row>
    <row r="8379" spans="1:6">
      <c r="A8379" t="s">
        <v>1090</v>
      </c>
      <c r="B8379" t="s">
        <v>9453</v>
      </c>
      <c r="C8379">
        <v>3</v>
      </c>
      <c r="D8379">
        <v>8.0999999999999996E-3</v>
      </c>
      <c r="E8379">
        <v>5.6899999999999999E-2</v>
      </c>
      <c r="F8379">
        <v>0.24660000000000001</v>
      </c>
    </row>
    <row r="8380" spans="1:6">
      <c r="A8380" t="s">
        <v>1090</v>
      </c>
      <c r="B8380" t="s">
        <v>9454</v>
      </c>
      <c r="C8380">
        <v>3</v>
      </c>
      <c r="D8380">
        <v>8.0999999999999996E-3</v>
      </c>
      <c r="E8380">
        <v>5.6899999999999999E-2</v>
      </c>
      <c r="F8380">
        <v>0.24660000000000001</v>
      </c>
    </row>
    <row r="8381" spans="1:6">
      <c r="A8381" t="s">
        <v>1090</v>
      </c>
      <c r="B8381" t="s">
        <v>9455</v>
      </c>
      <c r="C8381">
        <v>3</v>
      </c>
      <c r="D8381">
        <v>8.0999999999999996E-3</v>
      </c>
      <c r="E8381">
        <v>5.6899999999999999E-2</v>
      </c>
      <c r="F8381">
        <v>0.24660000000000001</v>
      </c>
    </row>
    <row r="8382" spans="1:6">
      <c r="A8382" t="s">
        <v>1090</v>
      </c>
      <c r="B8382" t="s">
        <v>9456</v>
      </c>
      <c r="C8382">
        <v>3</v>
      </c>
      <c r="D8382">
        <v>8.0999999999999996E-3</v>
      </c>
      <c r="E8382">
        <v>5.6899999999999999E-2</v>
      </c>
      <c r="F8382">
        <v>0.24660000000000001</v>
      </c>
    </row>
    <row r="8383" spans="1:6">
      <c r="A8383" t="s">
        <v>1090</v>
      </c>
      <c r="B8383" t="s">
        <v>9457</v>
      </c>
      <c r="C8383">
        <v>3</v>
      </c>
      <c r="D8383">
        <v>8.0999999999999996E-3</v>
      </c>
      <c r="E8383">
        <v>5.6899999999999999E-2</v>
      </c>
      <c r="F8383">
        <v>0.24660000000000001</v>
      </c>
    </row>
    <row r="8384" spans="1:6">
      <c r="A8384" t="s">
        <v>1090</v>
      </c>
      <c r="B8384" t="s">
        <v>9458</v>
      </c>
      <c r="C8384">
        <v>3</v>
      </c>
      <c r="D8384">
        <v>8.0999999999999996E-3</v>
      </c>
      <c r="E8384">
        <v>5.6899999999999999E-2</v>
      </c>
      <c r="F8384">
        <v>0.24660000000000001</v>
      </c>
    </row>
    <row r="8385" spans="1:6">
      <c r="A8385" t="s">
        <v>1090</v>
      </c>
      <c r="B8385" t="s">
        <v>9459</v>
      </c>
      <c r="C8385">
        <v>3</v>
      </c>
      <c r="D8385">
        <v>8.0999999999999996E-3</v>
      </c>
      <c r="E8385">
        <v>5.6899999999999999E-2</v>
      </c>
      <c r="F8385">
        <v>0.24660000000000001</v>
      </c>
    </row>
    <row r="8386" spans="1:6">
      <c r="A8386" t="s">
        <v>1090</v>
      </c>
      <c r="B8386" t="s">
        <v>9460</v>
      </c>
      <c r="C8386">
        <v>3</v>
      </c>
      <c r="D8386">
        <v>8.0999999999999996E-3</v>
      </c>
      <c r="E8386">
        <v>5.6899999999999999E-2</v>
      </c>
      <c r="F8386">
        <v>0.24660000000000001</v>
      </c>
    </row>
    <row r="8387" spans="1:6">
      <c r="A8387" t="s">
        <v>1090</v>
      </c>
      <c r="B8387" t="s">
        <v>9461</v>
      </c>
      <c r="C8387">
        <v>3</v>
      </c>
      <c r="D8387">
        <v>8.0999999999999996E-3</v>
      </c>
      <c r="E8387">
        <v>5.6899999999999999E-2</v>
      </c>
      <c r="F8387">
        <v>0.24660000000000001</v>
      </c>
    </row>
    <row r="8388" spans="1:6">
      <c r="A8388" t="s">
        <v>1090</v>
      </c>
      <c r="B8388" t="s">
        <v>9462</v>
      </c>
      <c r="C8388">
        <v>3</v>
      </c>
      <c r="D8388">
        <v>8.0999999999999996E-3</v>
      </c>
      <c r="E8388">
        <v>5.6899999999999999E-2</v>
      </c>
      <c r="F8388">
        <v>0.24660000000000001</v>
      </c>
    </row>
    <row r="8389" spans="1:6">
      <c r="A8389" t="s">
        <v>1090</v>
      </c>
      <c r="B8389" t="s">
        <v>9463</v>
      </c>
      <c r="C8389">
        <v>3</v>
      </c>
      <c r="D8389">
        <v>8.0999999999999996E-3</v>
      </c>
      <c r="E8389">
        <v>5.6899999999999999E-2</v>
      </c>
      <c r="F8389">
        <v>0.24660000000000001</v>
      </c>
    </row>
    <row r="8390" spans="1:6">
      <c r="A8390" t="s">
        <v>1090</v>
      </c>
      <c r="B8390" t="s">
        <v>9464</v>
      </c>
      <c r="C8390">
        <v>3</v>
      </c>
      <c r="D8390">
        <v>8.0999999999999996E-3</v>
      </c>
      <c r="E8390">
        <v>5.6899999999999999E-2</v>
      </c>
      <c r="F8390">
        <v>0.24660000000000001</v>
      </c>
    </row>
    <row r="8391" spans="1:6">
      <c r="A8391" t="s">
        <v>1090</v>
      </c>
      <c r="B8391" t="s">
        <v>9465</v>
      </c>
      <c r="C8391">
        <v>3</v>
      </c>
      <c r="D8391">
        <v>8.0999999999999996E-3</v>
      </c>
      <c r="E8391">
        <v>5.6899999999999999E-2</v>
      </c>
      <c r="F8391">
        <v>0.24660000000000001</v>
      </c>
    </row>
    <row r="8392" spans="1:6">
      <c r="A8392" t="s">
        <v>1090</v>
      </c>
      <c r="B8392" t="s">
        <v>9466</v>
      </c>
      <c r="C8392">
        <v>3</v>
      </c>
      <c r="D8392">
        <v>8.0999999999999996E-3</v>
      </c>
      <c r="E8392">
        <v>5.6899999999999999E-2</v>
      </c>
      <c r="F8392">
        <v>0.24660000000000001</v>
      </c>
    </row>
    <row r="8393" spans="1:6">
      <c r="A8393" t="s">
        <v>1090</v>
      </c>
      <c r="B8393" t="s">
        <v>9467</v>
      </c>
      <c r="C8393">
        <v>3</v>
      </c>
      <c r="D8393">
        <v>8.0999999999999996E-3</v>
      </c>
      <c r="E8393">
        <v>5.6899999999999999E-2</v>
      </c>
      <c r="F8393">
        <v>0.24660000000000001</v>
      </c>
    </row>
    <row r="8394" spans="1:6">
      <c r="A8394" t="s">
        <v>1090</v>
      </c>
      <c r="B8394" t="s">
        <v>9468</v>
      </c>
      <c r="C8394">
        <v>3</v>
      </c>
      <c r="D8394">
        <v>8.0999999999999996E-3</v>
      </c>
      <c r="E8394">
        <v>5.6899999999999999E-2</v>
      </c>
      <c r="F8394">
        <v>0.24660000000000001</v>
      </c>
    </row>
    <row r="8395" spans="1:6">
      <c r="A8395" t="s">
        <v>1090</v>
      </c>
      <c r="B8395" t="s">
        <v>9469</v>
      </c>
      <c r="C8395">
        <v>3</v>
      </c>
      <c r="D8395">
        <v>8.0999999999999996E-3</v>
      </c>
      <c r="E8395">
        <v>5.6899999999999999E-2</v>
      </c>
      <c r="F8395">
        <v>0.24660000000000001</v>
      </c>
    </row>
    <row r="8396" spans="1:6">
      <c r="A8396" t="s">
        <v>1090</v>
      </c>
      <c r="B8396" t="s">
        <v>9470</v>
      </c>
      <c r="C8396">
        <v>3</v>
      </c>
      <c r="D8396">
        <v>8.0999999999999996E-3</v>
      </c>
      <c r="E8396">
        <v>5.6899999999999999E-2</v>
      </c>
      <c r="F8396">
        <v>0.24660000000000001</v>
      </c>
    </row>
    <row r="8397" spans="1:6">
      <c r="A8397" t="s">
        <v>1090</v>
      </c>
      <c r="B8397" t="s">
        <v>9471</v>
      </c>
      <c r="C8397">
        <v>3</v>
      </c>
      <c r="D8397">
        <v>8.0999999999999996E-3</v>
      </c>
      <c r="E8397">
        <v>5.6899999999999999E-2</v>
      </c>
      <c r="F8397">
        <v>0.24660000000000001</v>
      </c>
    </row>
    <row r="8398" spans="1:6">
      <c r="A8398" t="s">
        <v>1090</v>
      </c>
      <c r="B8398" t="s">
        <v>9472</v>
      </c>
      <c r="C8398">
        <v>3</v>
      </c>
      <c r="D8398">
        <v>8.0999999999999996E-3</v>
      </c>
      <c r="E8398">
        <v>5.6899999999999999E-2</v>
      </c>
      <c r="F8398">
        <v>0.24660000000000001</v>
      </c>
    </row>
    <row r="8399" spans="1:6">
      <c r="A8399" t="s">
        <v>1090</v>
      </c>
      <c r="B8399" t="s">
        <v>9473</v>
      </c>
      <c r="C8399">
        <v>3</v>
      </c>
      <c r="D8399">
        <v>8.0999999999999996E-3</v>
      </c>
      <c r="E8399">
        <v>5.6899999999999999E-2</v>
      </c>
      <c r="F8399">
        <v>0.24660000000000001</v>
      </c>
    </row>
    <row r="8400" spans="1:6">
      <c r="A8400" t="s">
        <v>1090</v>
      </c>
      <c r="B8400" t="s">
        <v>9474</v>
      </c>
      <c r="C8400">
        <v>3</v>
      </c>
      <c r="D8400">
        <v>8.0999999999999996E-3</v>
      </c>
      <c r="E8400">
        <v>5.6899999999999999E-2</v>
      </c>
      <c r="F8400">
        <v>0.24660000000000001</v>
      </c>
    </row>
    <row r="8401" spans="1:6">
      <c r="A8401" t="s">
        <v>1090</v>
      </c>
      <c r="B8401" t="s">
        <v>9475</v>
      </c>
      <c r="C8401">
        <v>3</v>
      </c>
      <c r="D8401">
        <v>8.0999999999999996E-3</v>
      </c>
      <c r="E8401">
        <v>5.6899999999999999E-2</v>
      </c>
      <c r="F8401">
        <v>0.24660000000000001</v>
      </c>
    </row>
    <row r="8402" spans="1:6">
      <c r="A8402" t="s">
        <v>1090</v>
      </c>
      <c r="B8402" t="s">
        <v>9476</v>
      </c>
      <c r="C8402">
        <v>3</v>
      </c>
      <c r="D8402">
        <v>8.0999999999999996E-3</v>
      </c>
      <c r="E8402">
        <v>5.6899999999999999E-2</v>
      </c>
      <c r="F8402">
        <v>0.24660000000000001</v>
      </c>
    </row>
    <row r="8403" spans="1:6">
      <c r="A8403" t="s">
        <v>1090</v>
      </c>
      <c r="B8403" t="s">
        <v>9477</v>
      </c>
      <c r="C8403">
        <v>3</v>
      </c>
      <c r="D8403">
        <v>8.0999999999999996E-3</v>
      </c>
      <c r="E8403">
        <v>5.6899999999999999E-2</v>
      </c>
      <c r="F8403">
        <v>0.24660000000000001</v>
      </c>
    </row>
    <row r="8404" spans="1:6">
      <c r="A8404" t="s">
        <v>1090</v>
      </c>
      <c r="B8404" t="s">
        <v>9478</v>
      </c>
      <c r="C8404">
        <v>3</v>
      </c>
      <c r="D8404">
        <v>8.0999999999999996E-3</v>
      </c>
      <c r="E8404">
        <v>5.6899999999999999E-2</v>
      </c>
      <c r="F8404">
        <v>0.24660000000000001</v>
      </c>
    </row>
    <row r="8405" spans="1:6">
      <c r="A8405" t="s">
        <v>1090</v>
      </c>
      <c r="B8405" t="s">
        <v>9479</v>
      </c>
      <c r="C8405">
        <v>3</v>
      </c>
      <c r="D8405">
        <v>8.0999999999999996E-3</v>
      </c>
      <c r="E8405">
        <v>5.6899999999999999E-2</v>
      </c>
      <c r="F8405">
        <v>0.24660000000000001</v>
      </c>
    </row>
    <row r="8406" spans="1:6">
      <c r="A8406" t="s">
        <v>1090</v>
      </c>
      <c r="B8406" t="s">
        <v>9480</v>
      </c>
      <c r="C8406">
        <v>3</v>
      </c>
      <c r="D8406">
        <v>8.0999999999999996E-3</v>
      </c>
      <c r="E8406">
        <v>5.6899999999999999E-2</v>
      </c>
      <c r="F8406">
        <v>0.24660000000000001</v>
      </c>
    </row>
    <row r="8407" spans="1:6">
      <c r="A8407" t="s">
        <v>1090</v>
      </c>
      <c r="B8407" t="s">
        <v>9481</v>
      </c>
      <c r="C8407">
        <v>3</v>
      </c>
      <c r="D8407">
        <v>8.0999999999999996E-3</v>
      </c>
      <c r="E8407">
        <v>5.6899999999999999E-2</v>
      </c>
      <c r="F8407">
        <v>0.24660000000000001</v>
      </c>
    </row>
    <row r="8408" spans="1:6">
      <c r="A8408" t="s">
        <v>1090</v>
      </c>
      <c r="B8408" t="s">
        <v>9482</v>
      </c>
      <c r="C8408">
        <v>3</v>
      </c>
      <c r="D8408">
        <v>8.0999999999999996E-3</v>
      </c>
      <c r="E8408">
        <v>5.6899999999999999E-2</v>
      </c>
      <c r="F8408">
        <v>0.24660000000000001</v>
      </c>
    </row>
    <row r="8409" spans="1:6">
      <c r="A8409" t="s">
        <v>1090</v>
      </c>
      <c r="B8409" t="s">
        <v>9483</v>
      </c>
      <c r="C8409">
        <v>3</v>
      </c>
      <c r="D8409">
        <v>8.0999999999999996E-3</v>
      </c>
      <c r="E8409">
        <v>5.6899999999999999E-2</v>
      </c>
      <c r="F8409">
        <v>0.24660000000000001</v>
      </c>
    </row>
    <row r="8410" spans="1:6">
      <c r="A8410" t="s">
        <v>1090</v>
      </c>
      <c r="B8410" t="s">
        <v>9484</v>
      </c>
      <c r="C8410">
        <v>3</v>
      </c>
      <c r="D8410">
        <v>8.0999999999999996E-3</v>
      </c>
      <c r="E8410">
        <v>5.6899999999999999E-2</v>
      </c>
      <c r="F8410">
        <v>0.24660000000000001</v>
      </c>
    </row>
    <row r="8411" spans="1:6">
      <c r="A8411" t="s">
        <v>1090</v>
      </c>
      <c r="B8411" t="s">
        <v>9485</v>
      </c>
      <c r="C8411">
        <v>3</v>
      </c>
      <c r="D8411">
        <v>8.0999999999999996E-3</v>
      </c>
      <c r="E8411">
        <v>5.6899999999999999E-2</v>
      </c>
      <c r="F8411">
        <v>0.24660000000000001</v>
      </c>
    </row>
    <row r="8412" spans="1:6">
      <c r="A8412" t="s">
        <v>1090</v>
      </c>
      <c r="B8412" t="s">
        <v>9486</v>
      </c>
      <c r="C8412">
        <v>3</v>
      </c>
      <c r="D8412">
        <v>8.0999999999999996E-3</v>
      </c>
      <c r="E8412">
        <v>5.6899999999999999E-2</v>
      </c>
      <c r="F8412">
        <v>0.24660000000000001</v>
      </c>
    </row>
    <row r="8413" spans="1:6">
      <c r="A8413" t="s">
        <v>1090</v>
      </c>
      <c r="B8413" t="s">
        <v>9487</v>
      </c>
      <c r="C8413">
        <v>3</v>
      </c>
      <c r="D8413">
        <v>8.0999999999999996E-3</v>
      </c>
      <c r="E8413">
        <v>5.6899999999999999E-2</v>
      </c>
      <c r="F8413">
        <v>0.24660000000000001</v>
      </c>
    </row>
    <row r="8414" spans="1:6">
      <c r="A8414" t="s">
        <v>1090</v>
      </c>
      <c r="B8414" t="s">
        <v>9488</v>
      </c>
      <c r="C8414">
        <v>3</v>
      </c>
      <c r="D8414">
        <v>8.0999999999999996E-3</v>
      </c>
      <c r="E8414">
        <v>5.6899999999999999E-2</v>
      </c>
      <c r="F8414">
        <v>0.24660000000000001</v>
      </c>
    </row>
    <row r="8415" spans="1:6">
      <c r="A8415" t="s">
        <v>1090</v>
      </c>
      <c r="B8415" t="s">
        <v>9489</v>
      </c>
      <c r="C8415">
        <v>3</v>
      </c>
      <c r="D8415">
        <v>8.0999999999999996E-3</v>
      </c>
      <c r="E8415">
        <v>5.6899999999999999E-2</v>
      </c>
      <c r="F8415">
        <v>0.24660000000000001</v>
      </c>
    </row>
    <row r="8416" spans="1:6">
      <c r="A8416" t="s">
        <v>1090</v>
      </c>
      <c r="B8416" t="s">
        <v>9490</v>
      </c>
      <c r="C8416">
        <v>3</v>
      </c>
      <c r="D8416">
        <v>8.0999999999999996E-3</v>
      </c>
      <c r="E8416">
        <v>5.6899999999999999E-2</v>
      </c>
      <c r="F8416">
        <v>0.24660000000000001</v>
      </c>
    </row>
    <row r="8417" spans="1:6">
      <c r="A8417" t="s">
        <v>1090</v>
      </c>
      <c r="B8417" t="s">
        <v>9491</v>
      </c>
      <c r="C8417">
        <v>3</v>
      </c>
      <c r="D8417">
        <v>8.0999999999999996E-3</v>
      </c>
      <c r="E8417">
        <v>5.6899999999999999E-2</v>
      </c>
      <c r="F8417">
        <v>0.24660000000000001</v>
      </c>
    </row>
    <row r="8418" spans="1:6">
      <c r="A8418" t="s">
        <v>1090</v>
      </c>
      <c r="B8418" t="s">
        <v>9492</v>
      </c>
      <c r="C8418">
        <v>3</v>
      </c>
      <c r="D8418">
        <v>8.0999999999999996E-3</v>
      </c>
      <c r="E8418">
        <v>5.6899999999999999E-2</v>
      </c>
      <c r="F8418">
        <v>0.24660000000000001</v>
      </c>
    </row>
    <row r="8419" spans="1:6">
      <c r="A8419" t="s">
        <v>1090</v>
      </c>
      <c r="B8419" t="s">
        <v>9493</v>
      </c>
      <c r="C8419">
        <v>3</v>
      </c>
      <c r="D8419">
        <v>8.0999999999999996E-3</v>
      </c>
      <c r="E8419">
        <v>5.6899999999999999E-2</v>
      </c>
      <c r="F8419">
        <v>0.24660000000000001</v>
      </c>
    </row>
    <row r="8420" spans="1:6">
      <c r="A8420" t="s">
        <v>1090</v>
      </c>
      <c r="B8420" t="s">
        <v>9494</v>
      </c>
      <c r="C8420">
        <v>3</v>
      </c>
      <c r="D8420">
        <v>8.0999999999999996E-3</v>
      </c>
      <c r="E8420">
        <v>5.6899999999999999E-2</v>
      </c>
      <c r="F8420">
        <v>0.24660000000000001</v>
      </c>
    </row>
    <row r="8421" spans="1:6">
      <c r="A8421" t="s">
        <v>1090</v>
      </c>
      <c r="B8421" t="s">
        <v>9495</v>
      </c>
      <c r="C8421">
        <v>3</v>
      </c>
      <c r="D8421">
        <v>8.0999999999999996E-3</v>
      </c>
      <c r="E8421">
        <v>5.6899999999999999E-2</v>
      </c>
      <c r="F8421">
        <v>0.24660000000000001</v>
      </c>
    </row>
    <row r="8422" spans="1:6">
      <c r="A8422" t="s">
        <v>1090</v>
      </c>
      <c r="B8422" t="s">
        <v>9496</v>
      </c>
      <c r="C8422">
        <v>3</v>
      </c>
      <c r="D8422">
        <v>8.0999999999999996E-3</v>
      </c>
      <c r="E8422">
        <v>5.6899999999999999E-2</v>
      </c>
      <c r="F8422">
        <v>0.24660000000000001</v>
      </c>
    </row>
    <row r="8423" spans="1:6">
      <c r="A8423" t="s">
        <v>1090</v>
      </c>
      <c r="B8423" t="s">
        <v>9497</v>
      </c>
      <c r="C8423">
        <v>3</v>
      </c>
      <c r="D8423">
        <v>8.0999999999999996E-3</v>
      </c>
      <c r="E8423">
        <v>5.6899999999999999E-2</v>
      </c>
      <c r="F8423">
        <v>0.24660000000000001</v>
      </c>
    </row>
    <row r="8424" spans="1:6">
      <c r="A8424" t="s">
        <v>1090</v>
      </c>
      <c r="B8424" t="s">
        <v>9498</v>
      </c>
      <c r="C8424">
        <v>3</v>
      </c>
      <c r="D8424">
        <v>8.0999999999999996E-3</v>
      </c>
      <c r="E8424">
        <v>5.6899999999999999E-2</v>
      </c>
      <c r="F8424">
        <v>0.24660000000000001</v>
      </c>
    </row>
    <row r="8425" spans="1:6">
      <c r="A8425" t="s">
        <v>1090</v>
      </c>
      <c r="B8425" t="s">
        <v>9499</v>
      </c>
      <c r="C8425">
        <v>3</v>
      </c>
      <c r="D8425">
        <v>8.0999999999999996E-3</v>
      </c>
      <c r="E8425">
        <v>5.6899999999999999E-2</v>
      </c>
      <c r="F8425">
        <v>0.24660000000000001</v>
      </c>
    </row>
    <row r="8426" spans="1:6">
      <c r="A8426" t="s">
        <v>1090</v>
      </c>
      <c r="B8426" t="s">
        <v>9500</v>
      </c>
      <c r="C8426">
        <v>3</v>
      </c>
      <c r="D8426">
        <v>8.0999999999999996E-3</v>
      </c>
      <c r="E8426">
        <v>5.6899999999999999E-2</v>
      </c>
      <c r="F8426">
        <v>0.24660000000000001</v>
      </c>
    </row>
    <row r="8427" spans="1:6">
      <c r="A8427" t="s">
        <v>1090</v>
      </c>
      <c r="B8427" t="s">
        <v>9501</v>
      </c>
      <c r="C8427">
        <v>3</v>
      </c>
      <c r="D8427">
        <v>8.0999999999999996E-3</v>
      </c>
      <c r="E8427">
        <v>5.6899999999999999E-2</v>
      </c>
      <c r="F8427">
        <v>0.24660000000000001</v>
      </c>
    </row>
    <row r="8428" spans="1:6">
      <c r="A8428" t="s">
        <v>1090</v>
      </c>
      <c r="B8428" t="s">
        <v>9502</v>
      </c>
      <c r="C8428">
        <v>3</v>
      </c>
      <c r="D8428">
        <v>8.0999999999999996E-3</v>
      </c>
      <c r="E8428">
        <v>5.6899999999999999E-2</v>
      </c>
      <c r="F8428">
        <v>0.24660000000000001</v>
      </c>
    </row>
    <row r="8429" spans="1:6">
      <c r="A8429" t="s">
        <v>1090</v>
      </c>
      <c r="B8429" t="s">
        <v>9503</v>
      </c>
      <c r="C8429">
        <v>3</v>
      </c>
      <c r="D8429">
        <v>8.0999999999999996E-3</v>
      </c>
      <c r="E8429">
        <v>5.6899999999999999E-2</v>
      </c>
      <c r="F8429">
        <v>0.24660000000000001</v>
      </c>
    </row>
    <row r="8430" spans="1:6">
      <c r="A8430" t="s">
        <v>1090</v>
      </c>
      <c r="B8430" t="s">
        <v>9504</v>
      </c>
      <c r="C8430">
        <v>3</v>
      </c>
      <c r="D8430">
        <v>8.0999999999999996E-3</v>
      </c>
      <c r="E8430">
        <v>5.6899999999999999E-2</v>
      </c>
      <c r="F8430">
        <v>0.24660000000000001</v>
      </c>
    </row>
    <row r="8431" spans="1:6">
      <c r="A8431" t="s">
        <v>1090</v>
      </c>
      <c r="B8431" t="s">
        <v>9505</v>
      </c>
      <c r="C8431">
        <v>3</v>
      </c>
      <c r="D8431">
        <v>8.0999999999999996E-3</v>
      </c>
      <c r="E8431">
        <v>5.6899999999999999E-2</v>
      </c>
      <c r="F8431">
        <v>0.24660000000000001</v>
      </c>
    </row>
    <row r="8432" spans="1:6">
      <c r="A8432" t="s">
        <v>1090</v>
      </c>
      <c r="B8432" t="s">
        <v>9506</v>
      </c>
      <c r="C8432">
        <v>3</v>
      </c>
      <c r="D8432">
        <v>8.0999999999999996E-3</v>
      </c>
      <c r="E8432">
        <v>5.6899999999999999E-2</v>
      </c>
      <c r="F8432">
        <v>0.24660000000000001</v>
      </c>
    </row>
    <row r="8433" spans="1:6">
      <c r="A8433" t="s">
        <v>1090</v>
      </c>
      <c r="B8433" t="s">
        <v>9507</v>
      </c>
      <c r="C8433">
        <v>3</v>
      </c>
      <c r="D8433">
        <v>8.0999999999999996E-3</v>
      </c>
      <c r="E8433">
        <v>5.6899999999999999E-2</v>
      </c>
      <c r="F8433">
        <v>0.24660000000000001</v>
      </c>
    </row>
    <row r="8434" spans="1:6">
      <c r="A8434" t="s">
        <v>1090</v>
      </c>
      <c r="B8434" t="s">
        <v>9508</v>
      </c>
      <c r="C8434">
        <v>3</v>
      </c>
      <c r="D8434">
        <v>8.0999999999999996E-3</v>
      </c>
      <c r="E8434">
        <v>5.6899999999999999E-2</v>
      </c>
      <c r="F8434">
        <v>0.24660000000000001</v>
      </c>
    </row>
    <row r="8435" spans="1:6">
      <c r="A8435" t="s">
        <v>1090</v>
      </c>
      <c r="B8435" t="s">
        <v>9509</v>
      </c>
      <c r="C8435">
        <v>3</v>
      </c>
      <c r="D8435">
        <v>8.0999999999999996E-3</v>
      </c>
      <c r="E8435">
        <v>5.6899999999999999E-2</v>
      </c>
      <c r="F8435">
        <v>0.24660000000000001</v>
      </c>
    </row>
    <row r="8436" spans="1:6">
      <c r="A8436" t="s">
        <v>1090</v>
      </c>
      <c r="B8436" t="s">
        <v>9510</v>
      </c>
      <c r="C8436">
        <v>3</v>
      </c>
      <c r="D8436">
        <v>8.0999999999999996E-3</v>
      </c>
      <c r="E8436">
        <v>5.6899999999999999E-2</v>
      </c>
      <c r="F8436">
        <v>0.24660000000000001</v>
      </c>
    </row>
    <row r="8437" spans="1:6">
      <c r="A8437" t="s">
        <v>1090</v>
      </c>
      <c r="B8437" t="s">
        <v>9511</v>
      </c>
      <c r="C8437">
        <v>3</v>
      </c>
      <c r="D8437">
        <v>8.0999999999999996E-3</v>
      </c>
      <c r="E8437">
        <v>5.6899999999999999E-2</v>
      </c>
      <c r="F8437">
        <v>0.24660000000000001</v>
      </c>
    </row>
    <row r="8438" spans="1:6">
      <c r="A8438" t="s">
        <v>1090</v>
      </c>
      <c r="B8438" t="s">
        <v>9512</v>
      </c>
      <c r="C8438">
        <v>3</v>
      </c>
      <c r="D8438">
        <v>8.0999999999999996E-3</v>
      </c>
      <c r="E8438">
        <v>5.6899999999999999E-2</v>
      </c>
      <c r="F8438">
        <v>0.24660000000000001</v>
      </c>
    </row>
    <row r="8439" spans="1:6">
      <c r="A8439" t="s">
        <v>1090</v>
      </c>
      <c r="B8439" t="s">
        <v>9513</v>
      </c>
      <c r="C8439">
        <v>3</v>
      </c>
      <c r="D8439">
        <v>8.0999999999999996E-3</v>
      </c>
      <c r="E8439">
        <v>5.6899999999999999E-2</v>
      </c>
      <c r="F8439">
        <v>0.24660000000000001</v>
      </c>
    </row>
    <row r="8440" spans="1:6">
      <c r="A8440" t="s">
        <v>1090</v>
      </c>
      <c r="B8440" t="s">
        <v>9514</v>
      </c>
      <c r="C8440">
        <v>3</v>
      </c>
      <c r="D8440">
        <v>8.0999999999999996E-3</v>
      </c>
      <c r="E8440">
        <v>5.6899999999999999E-2</v>
      </c>
      <c r="F8440">
        <v>0.24660000000000001</v>
      </c>
    </row>
    <row r="8441" spans="1:6">
      <c r="A8441" t="s">
        <v>1090</v>
      </c>
      <c r="B8441" t="s">
        <v>9515</v>
      </c>
      <c r="C8441">
        <v>3</v>
      </c>
      <c r="D8441">
        <v>8.0999999999999996E-3</v>
      </c>
      <c r="E8441">
        <v>5.6899999999999999E-2</v>
      </c>
      <c r="F8441">
        <v>0.24660000000000001</v>
      </c>
    </row>
    <row r="8442" spans="1:6">
      <c r="A8442" t="s">
        <v>1090</v>
      </c>
      <c r="B8442" t="s">
        <v>9516</v>
      </c>
      <c r="C8442">
        <v>3</v>
      </c>
      <c r="D8442">
        <v>8.0999999999999996E-3</v>
      </c>
      <c r="E8442">
        <v>5.6899999999999999E-2</v>
      </c>
      <c r="F8442">
        <v>0.24660000000000001</v>
      </c>
    </row>
    <row r="8443" spans="1:6">
      <c r="A8443" t="s">
        <v>1090</v>
      </c>
      <c r="B8443" t="s">
        <v>9517</v>
      </c>
      <c r="C8443">
        <v>3</v>
      </c>
      <c r="D8443">
        <v>8.0999999999999996E-3</v>
      </c>
      <c r="E8443">
        <v>5.6899999999999999E-2</v>
      </c>
      <c r="F8443">
        <v>0.24660000000000001</v>
      </c>
    </row>
    <row r="8444" spans="1:6">
      <c r="A8444" t="s">
        <v>1090</v>
      </c>
      <c r="B8444" t="s">
        <v>9518</v>
      </c>
      <c r="C8444">
        <v>3</v>
      </c>
      <c r="D8444">
        <v>8.0999999999999996E-3</v>
      </c>
      <c r="E8444">
        <v>5.6899999999999999E-2</v>
      </c>
      <c r="F8444">
        <v>0.24660000000000001</v>
      </c>
    </row>
    <row r="8445" spans="1:6">
      <c r="A8445" t="s">
        <v>1090</v>
      </c>
      <c r="B8445" t="s">
        <v>9519</v>
      </c>
      <c r="C8445">
        <v>3</v>
      </c>
      <c r="D8445">
        <v>8.0999999999999996E-3</v>
      </c>
      <c r="E8445">
        <v>5.6899999999999999E-2</v>
      </c>
      <c r="F8445">
        <v>0.24660000000000001</v>
      </c>
    </row>
    <row r="8446" spans="1:6">
      <c r="A8446" t="s">
        <v>1090</v>
      </c>
      <c r="B8446" t="s">
        <v>9520</v>
      </c>
      <c r="C8446">
        <v>3</v>
      </c>
      <c r="D8446">
        <v>8.0999999999999996E-3</v>
      </c>
      <c r="E8446">
        <v>5.6899999999999999E-2</v>
      </c>
      <c r="F8446">
        <v>0.24660000000000001</v>
      </c>
    </row>
    <row r="8447" spans="1:6">
      <c r="A8447" t="s">
        <v>1090</v>
      </c>
      <c r="B8447" t="s">
        <v>9521</v>
      </c>
      <c r="C8447">
        <v>3</v>
      </c>
      <c r="D8447">
        <v>8.0999999999999996E-3</v>
      </c>
      <c r="E8447">
        <v>5.6899999999999999E-2</v>
      </c>
      <c r="F8447">
        <v>0.24660000000000001</v>
      </c>
    </row>
    <row r="8448" spans="1:6">
      <c r="A8448" t="s">
        <v>1090</v>
      </c>
      <c r="B8448" t="s">
        <v>9522</v>
      </c>
      <c r="C8448">
        <v>3</v>
      </c>
      <c r="D8448">
        <v>8.0999999999999996E-3</v>
      </c>
      <c r="E8448">
        <v>5.6899999999999999E-2</v>
      </c>
      <c r="F8448">
        <v>0.24660000000000001</v>
      </c>
    </row>
    <row r="8449" spans="1:6">
      <c r="A8449" t="s">
        <v>1090</v>
      </c>
      <c r="B8449" t="s">
        <v>9523</v>
      </c>
      <c r="C8449">
        <v>3</v>
      </c>
      <c r="D8449">
        <v>8.0999999999999996E-3</v>
      </c>
      <c r="E8449">
        <v>5.6899999999999999E-2</v>
      </c>
      <c r="F8449">
        <v>0.24660000000000001</v>
      </c>
    </row>
    <row r="8450" spans="1:6">
      <c r="A8450" t="s">
        <v>1090</v>
      </c>
      <c r="B8450" t="s">
        <v>9524</v>
      </c>
      <c r="C8450">
        <v>3</v>
      </c>
      <c r="D8450">
        <v>8.0999999999999996E-3</v>
      </c>
      <c r="E8450">
        <v>5.6899999999999999E-2</v>
      </c>
      <c r="F8450">
        <v>0.24660000000000001</v>
      </c>
    </row>
    <row r="8451" spans="1:6">
      <c r="A8451" t="s">
        <v>1090</v>
      </c>
      <c r="B8451" t="s">
        <v>9525</v>
      </c>
      <c r="C8451">
        <v>3</v>
      </c>
      <c r="D8451">
        <v>8.0999999999999996E-3</v>
      </c>
      <c r="E8451">
        <v>5.6899999999999999E-2</v>
      </c>
      <c r="F8451">
        <v>0.24660000000000001</v>
      </c>
    </row>
    <row r="8452" spans="1:6">
      <c r="A8452" t="s">
        <v>1090</v>
      </c>
      <c r="B8452" t="s">
        <v>9526</v>
      </c>
      <c r="C8452">
        <v>3</v>
      </c>
      <c r="D8452">
        <v>8.0999999999999996E-3</v>
      </c>
      <c r="E8452">
        <v>5.6899999999999999E-2</v>
      </c>
      <c r="F8452">
        <v>0.24660000000000001</v>
      </c>
    </row>
    <row r="8453" spans="1:6">
      <c r="A8453" t="s">
        <v>1090</v>
      </c>
      <c r="B8453" t="s">
        <v>9527</v>
      </c>
      <c r="C8453">
        <v>3</v>
      </c>
      <c r="D8453">
        <v>8.0999999999999996E-3</v>
      </c>
      <c r="E8453">
        <v>5.6899999999999999E-2</v>
      </c>
      <c r="F8453">
        <v>0.24660000000000001</v>
      </c>
    </row>
    <row r="8454" spans="1:6">
      <c r="A8454" t="s">
        <v>1090</v>
      </c>
      <c r="B8454" t="s">
        <v>9528</v>
      </c>
      <c r="C8454">
        <v>3</v>
      </c>
      <c r="D8454">
        <v>8.0999999999999996E-3</v>
      </c>
      <c r="E8454">
        <v>5.6899999999999999E-2</v>
      </c>
      <c r="F8454">
        <v>0.24660000000000001</v>
      </c>
    </row>
    <row r="8455" spans="1:6">
      <c r="A8455" t="s">
        <v>1090</v>
      </c>
      <c r="B8455" t="s">
        <v>9529</v>
      </c>
      <c r="C8455">
        <v>3</v>
      </c>
      <c r="D8455">
        <v>8.0999999999999996E-3</v>
      </c>
      <c r="E8455">
        <v>5.6899999999999999E-2</v>
      </c>
      <c r="F8455">
        <v>0.24660000000000001</v>
      </c>
    </row>
    <row r="8456" spans="1:6">
      <c r="A8456" t="s">
        <v>1090</v>
      </c>
      <c r="B8456" t="s">
        <v>9530</v>
      </c>
      <c r="C8456">
        <v>3</v>
      </c>
      <c r="D8456">
        <v>8.0999999999999996E-3</v>
      </c>
      <c r="E8456">
        <v>5.6899999999999999E-2</v>
      </c>
      <c r="F8456">
        <v>0.24660000000000001</v>
      </c>
    </row>
    <row r="8457" spans="1:6">
      <c r="A8457" t="s">
        <v>1090</v>
      </c>
      <c r="B8457" t="s">
        <v>9531</v>
      </c>
      <c r="C8457">
        <v>3</v>
      </c>
      <c r="D8457">
        <v>8.0999999999999996E-3</v>
      </c>
      <c r="E8457">
        <v>5.6899999999999999E-2</v>
      </c>
      <c r="F8457">
        <v>0.24660000000000001</v>
      </c>
    </row>
    <row r="8458" spans="1:6">
      <c r="A8458" t="s">
        <v>1090</v>
      </c>
      <c r="B8458" t="s">
        <v>9532</v>
      </c>
      <c r="C8458">
        <v>3</v>
      </c>
      <c r="D8458">
        <v>8.0999999999999996E-3</v>
      </c>
      <c r="E8458">
        <v>5.6899999999999999E-2</v>
      </c>
      <c r="F8458">
        <v>0.24660000000000001</v>
      </c>
    </row>
    <row r="8459" spans="1:6">
      <c r="A8459" t="s">
        <v>1090</v>
      </c>
      <c r="B8459" t="s">
        <v>9533</v>
      </c>
      <c r="C8459">
        <v>3</v>
      </c>
      <c r="D8459">
        <v>8.0999999999999996E-3</v>
      </c>
      <c r="E8459">
        <v>5.6899999999999999E-2</v>
      </c>
      <c r="F8459">
        <v>0.24660000000000001</v>
      </c>
    </row>
    <row r="8460" spans="1:6">
      <c r="A8460" t="s">
        <v>1090</v>
      </c>
      <c r="B8460" t="s">
        <v>9534</v>
      </c>
      <c r="C8460">
        <v>3</v>
      </c>
      <c r="D8460">
        <v>8.0999999999999996E-3</v>
      </c>
      <c r="E8460">
        <v>5.6899999999999999E-2</v>
      </c>
      <c r="F8460">
        <v>0.24660000000000001</v>
      </c>
    </row>
    <row r="8461" spans="1:6">
      <c r="A8461" t="s">
        <v>1090</v>
      </c>
      <c r="B8461" t="s">
        <v>9535</v>
      </c>
      <c r="C8461">
        <v>3</v>
      </c>
      <c r="D8461">
        <v>8.0999999999999996E-3</v>
      </c>
      <c r="E8461">
        <v>5.6899999999999999E-2</v>
      </c>
      <c r="F8461">
        <v>0.24660000000000001</v>
      </c>
    </row>
    <row r="8462" spans="1:6">
      <c r="A8462" t="s">
        <v>1090</v>
      </c>
      <c r="B8462" t="s">
        <v>9536</v>
      </c>
      <c r="C8462">
        <v>3</v>
      </c>
      <c r="D8462">
        <v>8.0999999999999996E-3</v>
      </c>
      <c r="E8462">
        <v>5.6899999999999999E-2</v>
      </c>
      <c r="F8462">
        <v>0.24660000000000001</v>
      </c>
    </row>
    <row r="8463" spans="1:6">
      <c r="A8463" t="s">
        <v>1090</v>
      </c>
      <c r="B8463" t="s">
        <v>9537</v>
      </c>
      <c r="C8463">
        <v>3</v>
      </c>
      <c r="D8463">
        <v>8.0999999999999996E-3</v>
      </c>
      <c r="E8463">
        <v>5.6899999999999999E-2</v>
      </c>
      <c r="F8463">
        <v>0.24660000000000001</v>
      </c>
    </row>
    <row r="8464" spans="1:6">
      <c r="A8464" t="s">
        <v>1090</v>
      </c>
      <c r="B8464" t="s">
        <v>9538</v>
      </c>
      <c r="C8464">
        <v>3</v>
      </c>
      <c r="D8464">
        <v>8.0999999999999996E-3</v>
      </c>
      <c r="E8464">
        <v>5.6899999999999999E-2</v>
      </c>
      <c r="F8464">
        <v>0.24660000000000001</v>
      </c>
    </row>
    <row r="8465" spans="1:6">
      <c r="A8465" t="s">
        <v>1090</v>
      </c>
      <c r="B8465" t="s">
        <v>9539</v>
      </c>
      <c r="C8465">
        <v>3</v>
      </c>
      <c r="D8465">
        <v>8.0999999999999996E-3</v>
      </c>
      <c r="E8465">
        <v>5.6899999999999999E-2</v>
      </c>
      <c r="F8465">
        <v>0.24660000000000001</v>
      </c>
    </row>
    <row r="8466" spans="1:6">
      <c r="A8466" t="s">
        <v>1090</v>
      </c>
      <c r="B8466" t="s">
        <v>9540</v>
      </c>
      <c r="C8466">
        <v>3</v>
      </c>
      <c r="D8466">
        <v>8.0999999999999996E-3</v>
      </c>
      <c r="E8466">
        <v>5.6899999999999999E-2</v>
      </c>
      <c r="F8466">
        <v>0.24660000000000001</v>
      </c>
    </row>
    <row r="8467" spans="1:6">
      <c r="A8467" t="s">
        <v>1090</v>
      </c>
      <c r="B8467" t="s">
        <v>9541</v>
      </c>
      <c r="C8467">
        <v>3</v>
      </c>
      <c r="D8467">
        <v>8.0999999999999996E-3</v>
      </c>
      <c r="E8467">
        <v>5.6899999999999999E-2</v>
      </c>
      <c r="F8467">
        <v>0.24660000000000001</v>
      </c>
    </row>
    <row r="8468" spans="1:6">
      <c r="A8468" t="s">
        <v>1090</v>
      </c>
      <c r="B8468" t="s">
        <v>9542</v>
      </c>
      <c r="C8468">
        <v>3</v>
      </c>
      <c r="D8468">
        <v>8.0999999999999996E-3</v>
      </c>
      <c r="E8468">
        <v>5.6899999999999999E-2</v>
      </c>
      <c r="F8468">
        <v>0.24660000000000001</v>
      </c>
    </row>
    <row r="8469" spans="1:6">
      <c r="A8469" t="s">
        <v>1090</v>
      </c>
      <c r="B8469" t="s">
        <v>9543</v>
      </c>
      <c r="C8469">
        <v>3</v>
      </c>
      <c r="D8469">
        <v>8.0999999999999996E-3</v>
      </c>
      <c r="E8469">
        <v>5.6899999999999999E-2</v>
      </c>
      <c r="F8469">
        <v>0.24660000000000001</v>
      </c>
    </row>
    <row r="8470" spans="1:6">
      <c r="A8470" t="s">
        <v>1090</v>
      </c>
      <c r="B8470" t="s">
        <v>9544</v>
      </c>
      <c r="C8470">
        <v>3</v>
      </c>
      <c r="D8470">
        <v>8.0999999999999996E-3</v>
      </c>
      <c r="E8470">
        <v>5.6899999999999999E-2</v>
      </c>
      <c r="F8470">
        <v>0.24660000000000001</v>
      </c>
    </row>
    <row r="8471" spans="1:6">
      <c r="A8471" t="s">
        <v>1090</v>
      </c>
      <c r="B8471" t="s">
        <v>9545</v>
      </c>
      <c r="C8471">
        <v>3</v>
      </c>
      <c r="D8471">
        <v>8.0999999999999996E-3</v>
      </c>
      <c r="E8471">
        <v>5.6899999999999999E-2</v>
      </c>
      <c r="F8471">
        <v>0.24660000000000001</v>
      </c>
    </row>
    <row r="8472" spans="1:6">
      <c r="A8472" t="s">
        <v>1090</v>
      </c>
      <c r="B8472" t="s">
        <v>9546</v>
      </c>
      <c r="C8472">
        <v>3</v>
      </c>
      <c r="D8472">
        <v>8.0999999999999996E-3</v>
      </c>
      <c r="E8472">
        <v>5.6899999999999999E-2</v>
      </c>
      <c r="F8472">
        <v>0.24660000000000001</v>
      </c>
    </row>
    <row r="8473" spans="1:6">
      <c r="A8473" t="s">
        <v>1090</v>
      </c>
      <c r="B8473" t="s">
        <v>9547</v>
      </c>
      <c r="C8473">
        <v>3</v>
      </c>
      <c r="D8473">
        <v>8.0999999999999996E-3</v>
      </c>
      <c r="E8473">
        <v>5.6899999999999999E-2</v>
      </c>
      <c r="F8473">
        <v>0.24660000000000001</v>
      </c>
    </row>
    <row r="8474" spans="1:6">
      <c r="A8474" t="s">
        <v>1090</v>
      </c>
      <c r="B8474" t="s">
        <v>9548</v>
      </c>
      <c r="C8474">
        <v>3</v>
      </c>
      <c r="D8474">
        <v>8.0999999999999996E-3</v>
      </c>
      <c r="E8474">
        <v>5.6899999999999999E-2</v>
      </c>
      <c r="F8474">
        <v>0.24660000000000001</v>
      </c>
    </row>
    <row r="8475" spans="1:6">
      <c r="A8475" t="s">
        <v>1090</v>
      </c>
      <c r="B8475" t="s">
        <v>9549</v>
      </c>
      <c r="C8475">
        <v>3</v>
      </c>
      <c r="D8475">
        <v>8.0999999999999996E-3</v>
      </c>
      <c r="E8475">
        <v>5.6899999999999999E-2</v>
      </c>
      <c r="F8475">
        <v>0.24660000000000001</v>
      </c>
    </row>
    <row r="8476" spans="1:6">
      <c r="A8476" t="s">
        <v>1090</v>
      </c>
      <c r="B8476" t="s">
        <v>9550</v>
      </c>
      <c r="C8476">
        <v>3</v>
      </c>
      <c r="D8476">
        <v>8.0999999999999996E-3</v>
      </c>
      <c r="E8476">
        <v>5.6899999999999999E-2</v>
      </c>
      <c r="F8476">
        <v>0.24660000000000001</v>
      </c>
    </row>
    <row r="8477" spans="1:6">
      <c r="A8477" t="s">
        <v>1090</v>
      </c>
      <c r="B8477" t="s">
        <v>9551</v>
      </c>
      <c r="C8477">
        <v>3</v>
      </c>
      <c r="D8477">
        <v>8.0999999999999996E-3</v>
      </c>
      <c r="E8477">
        <v>5.6899999999999999E-2</v>
      </c>
      <c r="F8477">
        <v>0.24660000000000001</v>
      </c>
    </row>
    <row r="8478" spans="1:6">
      <c r="A8478" t="s">
        <v>1090</v>
      </c>
      <c r="B8478" t="s">
        <v>9552</v>
      </c>
      <c r="C8478">
        <v>3</v>
      </c>
      <c r="D8478">
        <v>8.0999999999999996E-3</v>
      </c>
      <c r="E8478">
        <v>5.6899999999999999E-2</v>
      </c>
      <c r="F8478">
        <v>0.24660000000000001</v>
      </c>
    </row>
    <row r="8479" spans="1:6">
      <c r="A8479" t="s">
        <v>1090</v>
      </c>
      <c r="B8479" t="s">
        <v>9553</v>
      </c>
      <c r="C8479">
        <v>3</v>
      </c>
      <c r="D8479">
        <v>8.0999999999999996E-3</v>
      </c>
      <c r="E8479">
        <v>5.6899999999999999E-2</v>
      </c>
      <c r="F8479">
        <v>0.24660000000000001</v>
      </c>
    </row>
    <row r="8480" spans="1:6">
      <c r="A8480" t="s">
        <v>1090</v>
      </c>
      <c r="B8480" t="s">
        <v>9554</v>
      </c>
      <c r="C8480">
        <v>3</v>
      </c>
      <c r="D8480">
        <v>8.0999999999999996E-3</v>
      </c>
      <c r="E8480">
        <v>5.6899999999999999E-2</v>
      </c>
      <c r="F8480">
        <v>0.24660000000000001</v>
      </c>
    </row>
    <row r="8481" spans="1:6">
      <c r="A8481" t="s">
        <v>1090</v>
      </c>
      <c r="B8481" t="s">
        <v>9555</v>
      </c>
      <c r="C8481">
        <v>3</v>
      </c>
      <c r="D8481">
        <v>8.0999999999999996E-3</v>
      </c>
      <c r="E8481">
        <v>5.6899999999999999E-2</v>
      </c>
      <c r="F8481">
        <v>0.24660000000000001</v>
      </c>
    </row>
    <row r="8482" spans="1:6">
      <c r="A8482" t="s">
        <v>1090</v>
      </c>
      <c r="B8482" t="s">
        <v>9556</v>
      </c>
      <c r="C8482">
        <v>3</v>
      </c>
      <c r="D8482">
        <v>8.0999999999999996E-3</v>
      </c>
      <c r="E8482">
        <v>5.6899999999999999E-2</v>
      </c>
      <c r="F8482">
        <v>0.24660000000000001</v>
      </c>
    </row>
    <row r="8483" spans="1:6">
      <c r="A8483" t="s">
        <v>1090</v>
      </c>
      <c r="B8483" t="s">
        <v>9557</v>
      </c>
      <c r="C8483">
        <v>3</v>
      </c>
      <c r="D8483">
        <v>8.0999999999999996E-3</v>
      </c>
      <c r="E8483">
        <v>5.6899999999999999E-2</v>
      </c>
      <c r="F8483">
        <v>0.24660000000000001</v>
      </c>
    </row>
    <row r="8484" spans="1:6">
      <c r="A8484" t="s">
        <v>1090</v>
      </c>
      <c r="B8484" t="s">
        <v>9558</v>
      </c>
      <c r="C8484">
        <v>3</v>
      </c>
      <c r="D8484">
        <v>8.0999999999999996E-3</v>
      </c>
      <c r="E8484">
        <v>5.6899999999999999E-2</v>
      </c>
      <c r="F8484">
        <v>0.24660000000000001</v>
      </c>
    </row>
    <row r="8485" spans="1:6">
      <c r="A8485" t="s">
        <v>1090</v>
      </c>
      <c r="B8485" t="s">
        <v>9559</v>
      </c>
      <c r="C8485">
        <v>3</v>
      </c>
      <c r="D8485">
        <v>8.0999999999999996E-3</v>
      </c>
      <c r="E8485">
        <v>5.6899999999999999E-2</v>
      </c>
      <c r="F8485">
        <v>0.24660000000000001</v>
      </c>
    </row>
    <row r="8486" spans="1:6">
      <c r="A8486" t="s">
        <v>1090</v>
      </c>
      <c r="B8486" t="s">
        <v>9560</v>
      </c>
      <c r="C8486">
        <v>3</v>
      </c>
      <c r="D8486">
        <v>8.0999999999999996E-3</v>
      </c>
      <c r="E8486">
        <v>5.6899999999999999E-2</v>
      </c>
      <c r="F8486">
        <v>0.24660000000000001</v>
      </c>
    </row>
    <row r="8487" spans="1:6">
      <c r="A8487" t="s">
        <v>1090</v>
      </c>
      <c r="B8487" t="s">
        <v>9561</v>
      </c>
      <c r="C8487">
        <v>3</v>
      </c>
      <c r="D8487">
        <v>8.0999999999999996E-3</v>
      </c>
      <c r="E8487">
        <v>5.6899999999999999E-2</v>
      </c>
      <c r="F8487">
        <v>0.24660000000000001</v>
      </c>
    </row>
    <row r="8488" spans="1:6">
      <c r="A8488" t="s">
        <v>1090</v>
      </c>
      <c r="B8488" t="s">
        <v>9562</v>
      </c>
      <c r="C8488">
        <v>3</v>
      </c>
      <c r="D8488">
        <v>8.0999999999999996E-3</v>
      </c>
      <c r="E8488">
        <v>5.6899999999999999E-2</v>
      </c>
      <c r="F8488">
        <v>0.24660000000000001</v>
      </c>
    </row>
    <row r="8489" spans="1:6">
      <c r="A8489" t="s">
        <v>1090</v>
      </c>
      <c r="B8489" t="s">
        <v>9563</v>
      </c>
      <c r="C8489">
        <v>3</v>
      </c>
      <c r="D8489">
        <v>8.0999999999999996E-3</v>
      </c>
      <c r="E8489">
        <v>5.6899999999999999E-2</v>
      </c>
      <c r="F8489">
        <v>0.24660000000000001</v>
      </c>
    </row>
    <row r="8490" spans="1:6">
      <c r="A8490" t="s">
        <v>1090</v>
      </c>
      <c r="B8490" t="s">
        <v>9564</v>
      </c>
      <c r="C8490">
        <v>3</v>
      </c>
      <c r="D8490">
        <v>8.0999999999999996E-3</v>
      </c>
      <c r="E8490">
        <v>5.6899999999999999E-2</v>
      </c>
      <c r="F8490">
        <v>0.24660000000000001</v>
      </c>
    </row>
    <row r="8491" spans="1:6">
      <c r="A8491" t="s">
        <v>1090</v>
      </c>
      <c r="B8491" t="s">
        <v>9565</v>
      </c>
      <c r="C8491">
        <v>3</v>
      </c>
      <c r="D8491">
        <v>8.0999999999999996E-3</v>
      </c>
      <c r="E8491">
        <v>5.6899999999999999E-2</v>
      </c>
      <c r="F8491">
        <v>0.24660000000000001</v>
      </c>
    </row>
    <row r="8492" spans="1:6">
      <c r="A8492" t="s">
        <v>1090</v>
      </c>
      <c r="B8492" t="s">
        <v>9566</v>
      </c>
      <c r="C8492">
        <v>3</v>
      </c>
      <c r="D8492">
        <v>8.0999999999999996E-3</v>
      </c>
      <c r="E8492">
        <v>5.6899999999999999E-2</v>
      </c>
      <c r="F8492">
        <v>0.24660000000000001</v>
      </c>
    </row>
    <row r="8493" spans="1:6">
      <c r="A8493" t="s">
        <v>1090</v>
      </c>
      <c r="B8493" t="s">
        <v>9567</v>
      </c>
      <c r="C8493">
        <v>3</v>
      </c>
      <c r="D8493">
        <v>8.0999999999999996E-3</v>
      </c>
      <c r="E8493">
        <v>5.6899999999999999E-2</v>
      </c>
      <c r="F8493">
        <v>0.24660000000000001</v>
      </c>
    </row>
    <row r="8494" spans="1:6">
      <c r="A8494" t="s">
        <v>1090</v>
      </c>
      <c r="B8494" t="s">
        <v>9568</v>
      </c>
      <c r="C8494">
        <v>3</v>
      </c>
      <c r="D8494">
        <v>8.0999999999999996E-3</v>
      </c>
      <c r="E8494">
        <v>5.6899999999999999E-2</v>
      </c>
      <c r="F8494">
        <v>0.24660000000000001</v>
      </c>
    </row>
    <row r="8495" spans="1:6">
      <c r="A8495" t="s">
        <v>1090</v>
      </c>
      <c r="B8495" t="s">
        <v>9569</v>
      </c>
      <c r="C8495">
        <v>3</v>
      </c>
      <c r="D8495">
        <v>8.0999999999999996E-3</v>
      </c>
      <c r="E8495">
        <v>5.6899999999999999E-2</v>
      </c>
      <c r="F8495">
        <v>0.24660000000000001</v>
      </c>
    </row>
    <row r="8496" spans="1:6">
      <c r="A8496" t="s">
        <v>1090</v>
      </c>
      <c r="B8496" t="s">
        <v>9570</v>
      </c>
      <c r="C8496">
        <v>3</v>
      </c>
      <c r="D8496">
        <v>8.0999999999999996E-3</v>
      </c>
      <c r="E8496">
        <v>5.6899999999999999E-2</v>
      </c>
      <c r="F8496">
        <v>0.24660000000000001</v>
      </c>
    </row>
    <row r="8497" spans="1:6">
      <c r="A8497" t="s">
        <v>1090</v>
      </c>
      <c r="B8497" t="s">
        <v>9571</v>
      </c>
      <c r="C8497">
        <v>3</v>
      </c>
      <c r="D8497">
        <v>8.0999999999999996E-3</v>
      </c>
      <c r="E8497">
        <v>5.6899999999999999E-2</v>
      </c>
      <c r="F8497">
        <v>0.24660000000000001</v>
      </c>
    </row>
    <row r="8498" spans="1:6">
      <c r="A8498" t="s">
        <v>1090</v>
      </c>
      <c r="B8498" t="s">
        <v>9572</v>
      </c>
      <c r="C8498">
        <v>3</v>
      </c>
      <c r="D8498">
        <v>8.0999999999999996E-3</v>
      </c>
      <c r="E8498">
        <v>5.6899999999999999E-2</v>
      </c>
      <c r="F8498">
        <v>0.24660000000000001</v>
      </c>
    </row>
    <row r="8499" spans="1:6">
      <c r="A8499" t="s">
        <v>1090</v>
      </c>
      <c r="B8499" t="s">
        <v>9573</v>
      </c>
      <c r="C8499">
        <v>3</v>
      </c>
      <c r="D8499">
        <v>8.0999999999999996E-3</v>
      </c>
      <c r="E8499">
        <v>5.6899999999999999E-2</v>
      </c>
      <c r="F8499">
        <v>0.24660000000000001</v>
      </c>
    </row>
    <row r="8500" spans="1:6">
      <c r="A8500" t="s">
        <v>1090</v>
      </c>
      <c r="B8500" t="s">
        <v>9574</v>
      </c>
      <c r="C8500">
        <v>3</v>
      </c>
      <c r="D8500">
        <v>8.0999999999999996E-3</v>
      </c>
      <c r="E8500">
        <v>5.6899999999999999E-2</v>
      </c>
      <c r="F8500">
        <v>0.24660000000000001</v>
      </c>
    </row>
    <row r="8501" spans="1:6">
      <c r="A8501" t="s">
        <v>1090</v>
      </c>
      <c r="B8501" t="s">
        <v>9575</v>
      </c>
      <c r="C8501">
        <v>3</v>
      </c>
      <c r="D8501">
        <v>8.0999999999999996E-3</v>
      </c>
      <c r="E8501">
        <v>5.6899999999999999E-2</v>
      </c>
      <c r="F8501">
        <v>0.24660000000000001</v>
      </c>
    </row>
    <row r="8502" spans="1:6">
      <c r="A8502" t="s">
        <v>1090</v>
      </c>
      <c r="B8502" t="s">
        <v>9576</v>
      </c>
      <c r="C8502">
        <v>3</v>
      </c>
      <c r="D8502">
        <v>8.0999999999999996E-3</v>
      </c>
      <c r="E8502">
        <v>5.6899999999999999E-2</v>
      </c>
      <c r="F8502">
        <v>0.24660000000000001</v>
      </c>
    </row>
    <row r="8503" spans="1:6">
      <c r="A8503" t="s">
        <v>1090</v>
      </c>
      <c r="B8503" t="s">
        <v>9577</v>
      </c>
      <c r="C8503">
        <v>3</v>
      </c>
      <c r="D8503">
        <v>8.0999999999999996E-3</v>
      </c>
      <c r="E8503">
        <v>5.6899999999999999E-2</v>
      </c>
      <c r="F8503">
        <v>0.24660000000000001</v>
      </c>
    </row>
    <row r="8504" spans="1:6">
      <c r="A8504" t="s">
        <v>1090</v>
      </c>
      <c r="B8504" t="s">
        <v>9578</v>
      </c>
      <c r="C8504">
        <v>3</v>
      </c>
      <c r="D8504">
        <v>8.0999999999999996E-3</v>
      </c>
      <c r="E8504">
        <v>5.6899999999999999E-2</v>
      </c>
      <c r="F8504">
        <v>0.24660000000000001</v>
      </c>
    </row>
    <row r="8505" spans="1:6">
      <c r="A8505" t="s">
        <v>1090</v>
      </c>
      <c r="B8505" t="s">
        <v>9579</v>
      </c>
      <c r="C8505">
        <v>3</v>
      </c>
      <c r="D8505">
        <v>8.0999999999999996E-3</v>
      </c>
      <c r="E8505">
        <v>5.6899999999999999E-2</v>
      </c>
      <c r="F8505">
        <v>0.24660000000000001</v>
      </c>
    </row>
    <row r="8506" spans="1:6">
      <c r="A8506" t="s">
        <v>1090</v>
      </c>
      <c r="B8506" t="s">
        <v>9580</v>
      </c>
      <c r="C8506">
        <v>3</v>
      </c>
      <c r="D8506">
        <v>8.0999999999999996E-3</v>
      </c>
      <c r="E8506">
        <v>5.6899999999999999E-2</v>
      </c>
      <c r="F8506">
        <v>0.24660000000000001</v>
      </c>
    </row>
    <row r="8507" spans="1:6">
      <c r="A8507" t="s">
        <v>1090</v>
      </c>
      <c r="B8507" t="s">
        <v>9581</v>
      </c>
      <c r="C8507">
        <v>3</v>
      </c>
      <c r="D8507">
        <v>8.0999999999999996E-3</v>
      </c>
      <c r="E8507">
        <v>5.6899999999999999E-2</v>
      </c>
      <c r="F8507">
        <v>0.24660000000000001</v>
      </c>
    </row>
    <row r="8508" spans="1:6">
      <c r="A8508" t="s">
        <v>1090</v>
      </c>
      <c r="B8508" t="s">
        <v>9582</v>
      </c>
      <c r="C8508">
        <v>3</v>
      </c>
      <c r="D8508">
        <v>8.0999999999999996E-3</v>
      </c>
      <c r="E8508">
        <v>5.6899999999999999E-2</v>
      </c>
      <c r="F8508">
        <v>0.24660000000000001</v>
      </c>
    </row>
    <row r="8509" spans="1:6">
      <c r="A8509" t="s">
        <v>1090</v>
      </c>
      <c r="B8509" t="s">
        <v>9583</v>
      </c>
      <c r="C8509">
        <v>3</v>
      </c>
      <c r="D8509">
        <v>8.0999999999999996E-3</v>
      </c>
      <c r="E8509">
        <v>5.6899999999999999E-2</v>
      </c>
      <c r="F8509">
        <v>0.24660000000000001</v>
      </c>
    </row>
    <row r="8510" spans="1:6">
      <c r="A8510" t="s">
        <v>1090</v>
      </c>
      <c r="B8510" t="s">
        <v>9584</v>
      </c>
      <c r="C8510">
        <v>3</v>
      </c>
      <c r="D8510">
        <v>8.0999999999999996E-3</v>
      </c>
      <c r="E8510">
        <v>5.6899999999999999E-2</v>
      </c>
      <c r="F8510">
        <v>0.24660000000000001</v>
      </c>
    </row>
    <row r="8511" spans="1:6">
      <c r="A8511" t="s">
        <v>1090</v>
      </c>
      <c r="B8511" t="s">
        <v>9585</v>
      </c>
      <c r="C8511">
        <v>3</v>
      </c>
      <c r="D8511">
        <v>8.0999999999999996E-3</v>
      </c>
      <c r="E8511">
        <v>5.6899999999999999E-2</v>
      </c>
      <c r="F8511">
        <v>0.24660000000000001</v>
      </c>
    </row>
    <row r="8512" spans="1:6">
      <c r="A8512" t="s">
        <v>1090</v>
      </c>
      <c r="B8512" t="s">
        <v>9586</v>
      </c>
      <c r="C8512">
        <v>3</v>
      </c>
      <c r="D8512">
        <v>8.0999999999999996E-3</v>
      </c>
      <c r="E8512">
        <v>5.6899999999999999E-2</v>
      </c>
      <c r="F8512">
        <v>0.24660000000000001</v>
      </c>
    </row>
    <row r="8513" spans="1:6">
      <c r="A8513" t="s">
        <v>1090</v>
      </c>
      <c r="B8513" t="s">
        <v>9587</v>
      </c>
      <c r="C8513">
        <v>3</v>
      </c>
      <c r="D8513">
        <v>8.0999999999999996E-3</v>
      </c>
      <c r="E8513">
        <v>5.6899999999999999E-2</v>
      </c>
      <c r="F8513">
        <v>0.24660000000000001</v>
      </c>
    </row>
    <row r="8514" spans="1:6">
      <c r="A8514" t="s">
        <v>1090</v>
      </c>
      <c r="B8514" t="s">
        <v>9588</v>
      </c>
      <c r="C8514">
        <v>3</v>
      </c>
      <c r="D8514">
        <v>8.0999999999999996E-3</v>
      </c>
      <c r="E8514">
        <v>5.6899999999999999E-2</v>
      </c>
      <c r="F8514">
        <v>0.24660000000000001</v>
      </c>
    </row>
    <row r="8515" spans="1:6">
      <c r="A8515" t="s">
        <v>1090</v>
      </c>
      <c r="B8515" t="s">
        <v>9589</v>
      </c>
      <c r="C8515">
        <v>3</v>
      </c>
      <c r="D8515">
        <v>8.0999999999999996E-3</v>
      </c>
      <c r="E8515">
        <v>5.6899999999999999E-2</v>
      </c>
      <c r="F8515">
        <v>0.24660000000000001</v>
      </c>
    </row>
    <row r="8516" spans="1:6">
      <c r="A8516" t="s">
        <v>1090</v>
      </c>
      <c r="B8516" t="s">
        <v>9590</v>
      </c>
      <c r="C8516">
        <v>3</v>
      </c>
      <c r="D8516">
        <v>8.0999999999999996E-3</v>
      </c>
      <c r="E8516">
        <v>5.6899999999999999E-2</v>
      </c>
      <c r="F8516">
        <v>0.24660000000000001</v>
      </c>
    </row>
    <row r="8517" spans="1:6">
      <c r="A8517" t="s">
        <v>1090</v>
      </c>
      <c r="B8517" t="s">
        <v>9591</v>
      </c>
      <c r="C8517">
        <v>3</v>
      </c>
      <c r="D8517">
        <v>8.0999999999999996E-3</v>
      </c>
      <c r="E8517">
        <v>5.6899999999999999E-2</v>
      </c>
      <c r="F8517">
        <v>0.24660000000000001</v>
      </c>
    </row>
    <row r="8518" spans="1:6">
      <c r="A8518" t="s">
        <v>1090</v>
      </c>
      <c r="B8518" t="s">
        <v>9592</v>
      </c>
      <c r="C8518">
        <v>3</v>
      </c>
      <c r="D8518">
        <v>8.0999999999999996E-3</v>
      </c>
      <c r="E8518">
        <v>5.6899999999999999E-2</v>
      </c>
      <c r="F8518">
        <v>0.24660000000000001</v>
      </c>
    </row>
    <row r="8519" spans="1:6">
      <c r="A8519" t="s">
        <v>1090</v>
      </c>
      <c r="B8519" t="s">
        <v>9593</v>
      </c>
      <c r="C8519">
        <v>3</v>
      </c>
      <c r="D8519">
        <v>8.0999999999999996E-3</v>
      </c>
      <c r="E8519">
        <v>5.6899999999999999E-2</v>
      </c>
      <c r="F8519">
        <v>0.24660000000000001</v>
      </c>
    </row>
    <row r="8520" spans="1:6">
      <c r="A8520" t="s">
        <v>1090</v>
      </c>
      <c r="B8520" t="s">
        <v>9594</v>
      </c>
      <c r="C8520">
        <v>3</v>
      </c>
      <c r="D8520">
        <v>8.0999999999999996E-3</v>
      </c>
      <c r="E8520">
        <v>5.6899999999999999E-2</v>
      </c>
      <c r="F8520">
        <v>0.24660000000000001</v>
      </c>
    </row>
    <row r="8521" spans="1:6">
      <c r="A8521" t="s">
        <v>1090</v>
      </c>
      <c r="B8521" t="s">
        <v>9595</v>
      </c>
      <c r="C8521">
        <v>3</v>
      </c>
      <c r="D8521">
        <v>8.0999999999999996E-3</v>
      </c>
      <c r="E8521">
        <v>5.6899999999999999E-2</v>
      </c>
      <c r="F8521">
        <v>0.24660000000000001</v>
      </c>
    </row>
    <row r="8522" spans="1:6">
      <c r="A8522" t="s">
        <v>1090</v>
      </c>
      <c r="B8522" t="s">
        <v>9596</v>
      </c>
      <c r="C8522">
        <v>3</v>
      </c>
      <c r="D8522">
        <v>8.0999999999999996E-3</v>
      </c>
      <c r="E8522">
        <v>5.6899999999999999E-2</v>
      </c>
      <c r="F8522">
        <v>0.24660000000000001</v>
      </c>
    </row>
    <row r="8523" spans="1:6">
      <c r="A8523" t="s">
        <v>1090</v>
      </c>
      <c r="B8523" t="s">
        <v>9597</v>
      </c>
      <c r="C8523">
        <v>3</v>
      </c>
      <c r="D8523">
        <v>8.0999999999999996E-3</v>
      </c>
      <c r="E8523">
        <v>5.6899999999999999E-2</v>
      </c>
      <c r="F8523">
        <v>0.24660000000000001</v>
      </c>
    </row>
    <row r="8524" spans="1:6">
      <c r="A8524" t="s">
        <v>1090</v>
      </c>
      <c r="B8524" t="s">
        <v>9598</v>
      </c>
      <c r="C8524">
        <v>3</v>
      </c>
      <c r="D8524">
        <v>8.0999999999999996E-3</v>
      </c>
      <c r="E8524">
        <v>5.6899999999999999E-2</v>
      </c>
      <c r="F8524">
        <v>0.24660000000000001</v>
      </c>
    </row>
    <row r="8525" spans="1:6">
      <c r="A8525" t="s">
        <v>1090</v>
      </c>
      <c r="B8525" t="s">
        <v>9599</v>
      </c>
      <c r="C8525">
        <v>3</v>
      </c>
      <c r="D8525">
        <v>8.0999999999999996E-3</v>
      </c>
      <c r="E8525">
        <v>5.6899999999999999E-2</v>
      </c>
      <c r="F8525">
        <v>0.24660000000000001</v>
      </c>
    </row>
    <row r="8526" spans="1:6">
      <c r="A8526" t="s">
        <v>1090</v>
      </c>
      <c r="B8526" t="s">
        <v>9600</v>
      </c>
      <c r="C8526">
        <v>3</v>
      </c>
      <c r="D8526">
        <v>8.0999999999999996E-3</v>
      </c>
      <c r="E8526">
        <v>5.6899999999999999E-2</v>
      </c>
      <c r="F8526">
        <v>0.24660000000000001</v>
      </c>
    </row>
    <row r="8527" spans="1:6">
      <c r="A8527" t="s">
        <v>1090</v>
      </c>
      <c r="B8527" t="s">
        <v>9601</v>
      </c>
      <c r="C8527">
        <v>3</v>
      </c>
      <c r="D8527">
        <v>8.0999999999999996E-3</v>
      </c>
      <c r="E8527">
        <v>5.6899999999999999E-2</v>
      </c>
      <c r="F8527">
        <v>0.24660000000000001</v>
      </c>
    </row>
    <row r="8528" spans="1:6">
      <c r="A8528" t="s">
        <v>1090</v>
      </c>
      <c r="B8528" t="s">
        <v>9602</v>
      </c>
      <c r="C8528">
        <v>3</v>
      </c>
      <c r="D8528">
        <v>8.0999999999999996E-3</v>
      </c>
      <c r="E8528">
        <v>5.6899999999999999E-2</v>
      </c>
      <c r="F8528">
        <v>0.24660000000000001</v>
      </c>
    </row>
    <row r="8529" spans="1:6">
      <c r="A8529" t="s">
        <v>1090</v>
      </c>
      <c r="B8529" t="s">
        <v>9603</v>
      </c>
      <c r="C8529">
        <v>3</v>
      </c>
      <c r="D8529">
        <v>8.0999999999999996E-3</v>
      </c>
      <c r="E8529">
        <v>5.6899999999999999E-2</v>
      </c>
      <c r="F8529">
        <v>0.24660000000000001</v>
      </c>
    </row>
    <row r="8530" spans="1:6">
      <c r="A8530" t="s">
        <v>1090</v>
      </c>
      <c r="B8530" t="s">
        <v>9604</v>
      </c>
      <c r="C8530">
        <v>3</v>
      </c>
      <c r="D8530">
        <v>8.0999999999999996E-3</v>
      </c>
      <c r="E8530">
        <v>5.6899999999999999E-2</v>
      </c>
      <c r="F8530">
        <v>0.24660000000000001</v>
      </c>
    </row>
    <row r="8531" spans="1:6">
      <c r="A8531" t="s">
        <v>1090</v>
      </c>
      <c r="B8531" t="s">
        <v>9605</v>
      </c>
      <c r="C8531">
        <v>3</v>
      </c>
      <c r="D8531">
        <v>8.0999999999999996E-3</v>
      </c>
      <c r="E8531">
        <v>5.6899999999999999E-2</v>
      </c>
      <c r="F8531">
        <v>0.24660000000000001</v>
      </c>
    </row>
    <row r="8532" spans="1:6">
      <c r="A8532" t="s">
        <v>1090</v>
      </c>
      <c r="B8532" t="s">
        <v>9606</v>
      </c>
      <c r="C8532">
        <v>3</v>
      </c>
      <c r="D8532">
        <v>8.0999999999999996E-3</v>
      </c>
      <c r="E8532">
        <v>5.6899999999999999E-2</v>
      </c>
      <c r="F8532">
        <v>0.24660000000000001</v>
      </c>
    </row>
    <row r="8533" spans="1:6">
      <c r="A8533" t="s">
        <v>1090</v>
      </c>
      <c r="B8533" t="s">
        <v>9607</v>
      </c>
      <c r="C8533">
        <v>3</v>
      </c>
      <c r="D8533">
        <v>8.0999999999999996E-3</v>
      </c>
      <c r="E8533">
        <v>5.6899999999999999E-2</v>
      </c>
      <c r="F8533">
        <v>0.24660000000000001</v>
      </c>
    </row>
    <row r="8534" spans="1:6">
      <c r="A8534" t="s">
        <v>1090</v>
      </c>
      <c r="B8534" t="s">
        <v>9608</v>
      </c>
      <c r="C8534">
        <v>3</v>
      </c>
      <c r="D8534">
        <v>8.0999999999999996E-3</v>
      </c>
      <c r="E8534">
        <v>5.6899999999999999E-2</v>
      </c>
      <c r="F8534">
        <v>0.24660000000000001</v>
      </c>
    </row>
    <row r="8535" spans="1:6">
      <c r="A8535" t="s">
        <v>1090</v>
      </c>
      <c r="B8535" t="s">
        <v>9609</v>
      </c>
      <c r="C8535">
        <v>3</v>
      </c>
      <c r="D8535">
        <v>8.0999999999999996E-3</v>
      </c>
      <c r="E8535">
        <v>5.6899999999999999E-2</v>
      </c>
      <c r="F8535">
        <v>0.24660000000000001</v>
      </c>
    </row>
    <row r="8536" spans="1:6">
      <c r="A8536" t="s">
        <v>1090</v>
      </c>
      <c r="B8536" t="s">
        <v>9610</v>
      </c>
      <c r="C8536">
        <v>3</v>
      </c>
      <c r="D8536">
        <v>8.0999999999999996E-3</v>
      </c>
      <c r="E8536">
        <v>5.6899999999999999E-2</v>
      </c>
      <c r="F8536">
        <v>0.24660000000000001</v>
      </c>
    </row>
    <row r="8537" spans="1:6">
      <c r="A8537" t="s">
        <v>1090</v>
      </c>
      <c r="B8537" t="s">
        <v>9611</v>
      </c>
      <c r="C8537">
        <v>3</v>
      </c>
      <c r="D8537">
        <v>8.0999999999999996E-3</v>
      </c>
      <c r="E8537">
        <v>5.6899999999999999E-2</v>
      </c>
      <c r="F8537">
        <v>0.24660000000000001</v>
      </c>
    </row>
    <row r="8538" spans="1:6">
      <c r="A8538" t="s">
        <v>1090</v>
      </c>
      <c r="B8538" t="s">
        <v>9612</v>
      </c>
      <c r="C8538">
        <v>3</v>
      </c>
      <c r="D8538">
        <v>8.0999999999999996E-3</v>
      </c>
      <c r="E8538">
        <v>5.6899999999999999E-2</v>
      </c>
      <c r="F8538">
        <v>0.24660000000000001</v>
      </c>
    </row>
    <row r="8539" spans="1:6">
      <c r="A8539" t="s">
        <v>1090</v>
      </c>
      <c r="B8539" t="s">
        <v>9613</v>
      </c>
      <c r="C8539">
        <v>3</v>
      </c>
      <c r="D8539">
        <v>8.0999999999999996E-3</v>
      </c>
      <c r="E8539">
        <v>5.6899999999999999E-2</v>
      </c>
      <c r="F8539">
        <v>0.24660000000000001</v>
      </c>
    </row>
    <row r="8540" spans="1:6">
      <c r="A8540" t="s">
        <v>1090</v>
      </c>
      <c r="B8540" t="s">
        <v>9614</v>
      </c>
      <c r="C8540">
        <v>3</v>
      </c>
      <c r="D8540">
        <v>8.0999999999999996E-3</v>
      </c>
      <c r="E8540">
        <v>5.6899999999999999E-2</v>
      </c>
      <c r="F8540">
        <v>0.24660000000000001</v>
      </c>
    </row>
    <row r="8541" spans="1:6">
      <c r="A8541" t="s">
        <v>1090</v>
      </c>
      <c r="B8541" t="s">
        <v>9615</v>
      </c>
      <c r="C8541">
        <v>3</v>
      </c>
      <c r="D8541">
        <v>8.0999999999999996E-3</v>
      </c>
      <c r="E8541">
        <v>5.6899999999999999E-2</v>
      </c>
      <c r="F8541">
        <v>0.24660000000000001</v>
      </c>
    </row>
    <row r="8542" spans="1:6">
      <c r="A8542" t="s">
        <v>1090</v>
      </c>
      <c r="B8542" t="s">
        <v>9616</v>
      </c>
      <c r="C8542">
        <v>3</v>
      </c>
      <c r="D8542">
        <v>8.0999999999999996E-3</v>
      </c>
      <c r="E8542">
        <v>5.6899999999999999E-2</v>
      </c>
      <c r="F8542">
        <v>0.24660000000000001</v>
      </c>
    </row>
    <row r="8543" spans="1:6">
      <c r="A8543" t="s">
        <v>1090</v>
      </c>
      <c r="B8543" t="s">
        <v>9617</v>
      </c>
      <c r="C8543">
        <v>3</v>
      </c>
      <c r="D8543">
        <v>8.0999999999999996E-3</v>
      </c>
      <c r="E8543">
        <v>5.6899999999999999E-2</v>
      </c>
      <c r="F8543">
        <v>0.24660000000000001</v>
      </c>
    </row>
    <row r="8544" spans="1:6">
      <c r="A8544" t="s">
        <v>1090</v>
      </c>
      <c r="B8544" t="s">
        <v>9618</v>
      </c>
      <c r="C8544">
        <v>3</v>
      </c>
      <c r="D8544">
        <v>8.0999999999999996E-3</v>
      </c>
      <c r="E8544">
        <v>5.6899999999999999E-2</v>
      </c>
      <c r="F8544">
        <v>0.24660000000000001</v>
      </c>
    </row>
    <row r="8545" spans="1:6">
      <c r="A8545" t="s">
        <v>1090</v>
      </c>
      <c r="B8545" t="s">
        <v>9619</v>
      </c>
      <c r="C8545">
        <v>3</v>
      </c>
      <c r="D8545">
        <v>8.0999999999999996E-3</v>
      </c>
      <c r="E8545">
        <v>5.6899999999999999E-2</v>
      </c>
      <c r="F8545">
        <v>0.24660000000000001</v>
      </c>
    </row>
    <row r="8546" spans="1:6">
      <c r="A8546" t="s">
        <v>1090</v>
      </c>
      <c r="B8546" t="s">
        <v>9620</v>
      </c>
      <c r="C8546">
        <v>3</v>
      </c>
      <c r="D8546">
        <v>8.0999999999999996E-3</v>
      </c>
      <c r="E8546">
        <v>5.6899999999999999E-2</v>
      </c>
      <c r="F8546">
        <v>0.24660000000000001</v>
      </c>
    </row>
    <row r="8547" spans="1:6">
      <c r="A8547" t="s">
        <v>1090</v>
      </c>
      <c r="B8547" t="s">
        <v>9621</v>
      </c>
      <c r="C8547">
        <v>3</v>
      </c>
      <c r="D8547">
        <v>8.0999999999999996E-3</v>
      </c>
      <c r="E8547">
        <v>5.6899999999999999E-2</v>
      </c>
      <c r="F8547">
        <v>0.24660000000000001</v>
      </c>
    </row>
    <row r="8548" spans="1:6">
      <c r="A8548" t="s">
        <v>1090</v>
      </c>
      <c r="B8548" t="s">
        <v>9622</v>
      </c>
      <c r="C8548">
        <v>3</v>
      </c>
      <c r="D8548">
        <v>8.0999999999999996E-3</v>
      </c>
      <c r="E8548">
        <v>5.6899999999999999E-2</v>
      </c>
      <c r="F8548">
        <v>0.24660000000000001</v>
      </c>
    </row>
    <row r="8549" spans="1:6">
      <c r="A8549" t="s">
        <v>1090</v>
      </c>
      <c r="B8549" t="s">
        <v>9623</v>
      </c>
      <c r="C8549">
        <v>3</v>
      </c>
      <c r="D8549">
        <v>8.0999999999999996E-3</v>
      </c>
      <c r="E8549">
        <v>5.6899999999999999E-2</v>
      </c>
      <c r="F8549">
        <v>0.24660000000000001</v>
      </c>
    </row>
    <row r="8550" spans="1:6">
      <c r="A8550" t="s">
        <v>1090</v>
      </c>
      <c r="B8550" t="s">
        <v>9624</v>
      </c>
      <c r="C8550">
        <v>3</v>
      </c>
      <c r="D8550">
        <v>8.0999999999999996E-3</v>
      </c>
      <c r="E8550">
        <v>5.6899999999999999E-2</v>
      </c>
      <c r="F8550">
        <v>0.24660000000000001</v>
      </c>
    </row>
    <row r="8551" spans="1:6">
      <c r="A8551" t="s">
        <v>1090</v>
      </c>
      <c r="B8551" t="s">
        <v>9625</v>
      </c>
      <c r="C8551">
        <v>3</v>
      </c>
      <c r="D8551">
        <v>8.0999999999999996E-3</v>
      </c>
      <c r="E8551">
        <v>5.6899999999999999E-2</v>
      </c>
      <c r="F8551">
        <v>0.24660000000000001</v>
      </c>
    </row>
    <row r="8552" spans="1:6">
      <c r="A8552" t="s">
        <v>1090</v>
      </c>
      <c r="B8552" t="s">
        <v>9626</v>
      </c>
      <c r="C8552">
        <v>3</v>
      </c>
      <c r="D8552">
        <v>8.0999999999999996E-3</v>
      </c>
      <c r="E8552">
        <v>5.6899999999999999E-2</v>
      </c>
      <c r="F8552">
        <v>0.24660000000000001</v>
      </c>
    </row>
    <row r="8553" spans="1:6">
      <c r="A8553" t="s">
        <v>1090</v>
      </c>
      <c r="B8553" t="s">
        <v>9627</v>
      </c>
      <c r="C8553">
        <v>3</v>
      </c>
      <c r="D8553">
        <v>8.0999999999999996E-3</v>
      </c>
      <c r="E8553">
        <v>5.6899999999999999E-2</v>
      </c>
      <c r="F8553">
        <v>0.24660000000000001</v>
      </c>
    </row>
    <row r="8554" spans="1:6">
      <c r="A8554" t="s">
        <v>1090</v>
      </c>
      <c r="B8554" t="s">
        <v>9628</v>
      </c>
      <c r="C8554">
        <v>3</v>
      </c>
      <c r="D8554">
        <v>8.0999999999999996E-3</v>
      </c>
      <c r="E8554">
        <v>5.6899999999999999E-2</v>
      </c>
      <c r="F8554">
        <v>0.24660000000000001</v>
      </c>
    </row>
    <row r="8555" spans="1:6">
      <c r="A8555" t="s">
        <v>1090</v>
      </c>
      <c r="B8555" t="s">
        <v>9629</v>
      </c>
      <c r="C8555">
        <v>3</v>
      </c>
      <c r="D8555">
        <v>8.0999999999999996E-3</v>
      </c>
      <c r="E8555">
        <v>5.6899999999999999E-2</v>
      </c>
      <c r="F8555">
        <v>0.24660000000000001</v>
      </c>
    </row>
    <row r="8556" spans="1:6">
      <c r="A8556" t="s">
        <v>1090</v>
      </c>
      <c r="B8556" t="s">
        <v>9630</v>
      </c>
      <c r="C8556">
        <v>3</v>
      </c>
      <c r="D8556">
        <v>8.0999999999999996E-3</v>
      </c>
      <c r="E8556">
        <v>5.6899999999999999E-2</v>
      </c>
      <c r="F8556">
        <v>0.24660000000000001</v>
      </c>
    </row>
    <row r="8557" spans="1:6">
      <c r="A8557" t="s">
        <v>1090</v>
      </c>
      <c r="B8557" t="s">
        <v>9631</v>
      </c>
      <c r="C8557">
        <v>3</v>
      </c>
      <c r="D8557">
        <v>8.0999999999999996E-3</v>
      </c>
      <c r="E8557">
        <v>5.6899999999999999E-2</v>
      </c>
      <c r="F8557">
        <v>0.24660000000000001</v>
      </c>
    </row>
    <row r="8558" spans="1:6">
      <c r="A8558" t="s">
        <v>1090</v>
      </c>
      <c r="B8558" t="s">
        <v>9632</v>
      </c>
      <c r="C8558">
        <v>3</v>
      </c>
      <c r="D8558">
        <v>8.0999999999999996E-3</v>
      </c>
      <c r="E8558">
        <v>5.6899999999999999E-2</v>
      </c>
      <c r="F8558">
        <v>0.24660000000000001</v>
      </c>
    </row>
    <row r="8559" spans="1:6">
      <c r="A8559" t="s">
        <v>1090</v>
      </c>
      <c r="B8559" t="s">
        <v>9633</v>
      </c>
      <c r="C8559">
        <v>3</v>
      </c>
      <c r="D8559">
        <v>8.0999999999999996E-3</v>
      </c>
      <c r="E8559">
        <v>5.6899999999999999E-2</v>
      </c>
      <c r="F8559">
        <v>0.24660000000000001</v>
      </c>
    </row>
    <row r="8560" spans="1:6">
      <c r="A8560" t="s">
        <v>1090</v>
      </c>
      <c r="B8560" t="s">
        <v>9634</v>
      </c>
      <c r="C8560">
        <v>3</v>
      </c>
      <c r="D8560">
        <v>8.0999999999999996E-3</v>
      </c>
      <c r="E8560">
        <v>5.6899999999999999E-2</v>
      </c>
      <c r="F8560">
        <v>0.24660000000000001</v>
      </c>
    </row>
    <row r="8561" spans="1:6">
      <c r="A8561" t="s">
        <v>1090</v>
      </c>
      <c r="B8561" t="s">
        <v>9635</v>
      </c>
      <c r="C8561">
        <v>3</v>
      </c>
      <c r="D8561">
        <v>8.0999999999999996E-3</v>
      </c>
      <c r="E8561">
        <v>5.6899999999999999E-2</v>
      </c>
      <c r="F8561">
        <v>0.24660000000000001</v>
      </c>
    </row>
    <row r="8562" spans="1:6">
      <c r="A8562" t="s">
        <v>1090</v>
      </c>
      <c r="B8562" t="s">
        <v>9636</v>
      </c>
      <c r="C8562">
        <v>3</v>
      </c>
      <c r="D8562">
        <v>8.0999999999999996E-3</v>
      </c>
      <c r="E8562">
        <v>5.6899999999999999E-2</v>
      </c>
      <c r="F8562">
        <v>0.24660000000000001</v>
      </c>
    </row>
    <row r="8563" spans="1:6">
      <c r="A8563" t="s">
        <v>1090</v>
      </c>
      <c r="B8563" t="s">
        <v>9637</v>
      </c>
      <c r="C8563">
        <v>3</v>
      </c>
      <c r="D8563">
        <v>8.0999999999999996E-3</v>
      </c>
      <c r="E8563">
        <v>5.6899999999999999E-2</v>
      </c>
      <c r="F8563">
        <v>0.24660000000000001</v>
      </c>
    </row>
    <row r="8564" spans="1:6">
      <c r="A8564" t="s">
        <v>1090</v>
      </c>
      <c r="B8564" t="s">
        <v>9638</v>
      </c>
      <c r="C8564">
        <v>3</v>
      </c>
      <c r="D8564">
        <v>8.0999999999999996E-3</v>
      </c>
      <c r="E8564">
        <v>5.6899999999999999E-2</v>
      </c>
      <c r="F8564">
        <v>0.24660000000000001</v>
      </c>
    </row>
    <row r="8565" spans="1:6">
      <c r="A8565" t="s">
        <v>1090</v>
      </c>
      <c r="B8565" t="s">
        <v>9639</v>
      </c>
      <c r="C8565">
        <v>3</v>
      </c>
      <c r="D8565">
        <v>8.0999999999999996E-3</v>
      </c>
      <c r="E8565">
        <v>5.6899999999999999E-2</v>
      </c>
      <c r="F8565">
        <v>0.24660000000000001</v>
      </c>
    </row>
    <row r="8566" spans="1:6">
      <c r="A8566" t="s">
        <v>1090</v>
      </c>
      <c r="B8566" t="s">
        <v>9640</v>
      </c>
      <c r="C8566">
        <v>3</v>
      </c>
      <c r="D8566">
        <v>8.0999999999999996E-3</v>
      </c>
      <c r="E8566">
        <v>5.6899999999999999E-2</v>
      </c>
      <c r="F8566">
        <v>0.24660000000000001</v>
      </c>
    </row>
    <row r="8567" spans="1:6">
      <c r="A8567" t="s">
        <v>1090</v>
      </c>
      <c r="B8567" t="s">
        <v>9641</v>
      </c>
      <c r="C8567">
        <v>3</v>
      </c>
      <c r="D8567">
        <v>8.0999999999999996E-3</v>
      </c>
      <c r="E8567">
        <v>5.6899999999999999E-2</v>
      </c>
      <c r="F8567">
        <v>0.24660000000000001</v>
      </c>
    </row>
    <row r="8568" spans="1:6">
      <c r="A8568" t="s">
        <v>1090</v>
      </c>
      <c r="B8568" t="s">
        <v>9642</v>
      </c>
      <c r="C8568">
        <v>3</v>
      </c>
      <c r="D8568">
        <v>8.0999999999999996E-3</v>
      </c>
      <c r="E8568">
        <v>5.6899999999999999E-2</v>
      </c>
      <c r="F8568">
        <v>0.24660000000000001</v>
      </c>
    </row>
    <row r="8569" spans="1:6">
      <c r="A8569" t="s">
        <v>1090</v>
      </c>
      <c r="B8569" t="s">
        <v>9643</v>
      </c>
      <c r="C8569">
        <v>3</v>
      </c>
      <c r="D8569">
        <v>8.0999999999999996E-3</v>
      </c>
      <c r="E8569">
        <v>5.6899999999999999E-2</v>
      </c>
      <c r="F8569">
        <v>0.24660000000000001</v>
      </c>
    </row>
    <row r="8570" spans="1:6">
      <c r="A8570" t="s">
        <v>1090</v>
      </c>
      <c r="B8570" t="s">
        <v>9644</v>
      </c>
      <c r="C8570">
        <v>3</v>
      </c>
      <c r="D8570">
        <v>8.0999999999999996E-3</v>
      </c>
      <c r="E8570">
        <v>5.6899999999999999E-2</v>
      </c>
      <c r="F8570">
        <v>0.24660000000000001</v>
      </c>
    </row>
    <row r="8571" spans="1:6">
      <c r="A8571" t="s">
        <v>1090</v>
      </c>
      <c r="B8571" t="s">
        <v>9645</v>
      </c>
      <c r="C8571">
        <v>3</v>
      </c>
      <c r="D8571">
        <v>8.0999999999999996E-3</v>
      </c>
      <c r="E8571">
        <v>5.6899999999999999E-2</v>
      </c>
      <c r="F8571">
        <v>0.24660000000000001</v>
      </c>
    </row>
    <row r="8572" spans="1:6">
      <c r="A8572" t="s">
        <v>1090</v>
      </c>
      <c r="B8572" t="s">
        <v>9646</v>
      </c>
      <c r="C8572">
        <v>3</v>
      </c>
      <c r="D8572">
        <v>8.0999999999999996E-3</v>
      </c>
      <c r="E8572">
        <v>5.6899999999999999E-2</v>
      </c>
      <c r="F8572">
        <v>0.24660000000000001</v>
      </c>
    </row>
    <row r="8573" spans="1:6">
      <c r="A8573" t="s">
        <v>1090</v>
      </c>
      <c r="B8573" t="s">
        <v>9647</v>
      </c>
      <c r="C8573">
        <v>3</v>
      </c>
      <c r="D8573">
        <v>8.0999999999999996E-3</v>
      </c>
      <c r="E8573">
        <v>5.6899999999999999E-2</v>
      </c>
      <c r="F8573">
        <v>0.24660000000000001</v>
      </c>
    </row>
    <row r="8574" spans="1:6">
      <c r="A8574" t="s">
        <v>1090</v>
      </c>
      <c r="B8574" t="s">
        <v>9648</v>
      </c>
      <c r="C8574">
        <v>3</v>
      </c>
      <c r="D8574">
        <v>8.0999999999999996E-3</v>
      </c>
      <c r="E8574">
        <v>5.6899999999999999E-2</v>
      </c>
      <c r="F8574">
        <v>0.24660000000000001</v>
      </c>
    </row>
    <row r="8575" spans="1:6">
      <c r="A8575" t="s">
        <v>1090</v>
      </c>
      <c r="B8575" t="s">
        <v>9649</v>
      </c>
      <c r="C8575">
        <v>3</v>
      </c>
      <c r="D8575">
        <v>8.0999999999999996E-3</v>
      </c>
      <c r="E8575">
        <v>5.6899999999999999E-2</v>
      </c>
      <c r="F8575">
        <v>0.24660000000000001</v>
      </c>
    </row>
    <row r="8576" spans="1:6">
      <c r="A8576" t="s">
        <v>1090</v>
      </c>
      <c r="B8576" t="s">
        <v>9650</v>
      </c>
      <c r="C8576">
        <v>3</v>
      </c>
      <c r="D8576">
        <v>8.0999999999999996E-3</v>
      </c>
      <c r="E8576">
        <v>5.6899999999999999E-2</v>
      </c>
      <c r="F8576">
        <v>0.24660000000000001</v>
      </c>
    </row>
    <row r="8577" spans="1:6">
      <c r="A8577" t="s">
        <v>1090</v>
      </c>
      <c r="B8577" t="s">
        <v>9651</v>
      </c>
      <c r="C8577">
        <v>3</v>
      </c>
      <c r="D8577">
        <v>8.0999999999999996E-3</v>
      </c>
      <c r="E8577">
        <v>5.6899999999999999E-2</v>
      </c>
      <c r="F8577">
        <v>0.24660000000000001</v>
      </c>
    </row>
    <row r="8578" spans="1:6">
      <c r="A8578" t="s">
        <v>1090</v>
      </c>
      <c r="B8578" t="s">
        <v>9652</v>
      </c>
      <c r="C8578">
        <v>3</v>
      </c>
      <c r="D8578">
        <v>8.0999999999999996E-3</v>
      </c>
      <c r="E8578">
        <v>5.6899999999999999E-2</v>
      </c>
      <c r="F8578">
        <v>0.24660000000000001</v>
      </c>
    </row>
    <row r="8579" spans="1:6">
      <c r="A8579" t="s">
        <v>1090</v>
      </c>
      <c r="B8579" t="s">
        <v>9653</v>
      </c>
      <c r="C8579">
        <v>3</v>
      </c>
      <c r="D8579">
        <v>8.0999999999999996E-3</v>
      </c>
      <c r="E8579">
        <v>5.6899999999999999E-2</v>
      </c>
      <c r="F8579">
        <v>0.24660000000000001</v>
      </c>
    </row>
    <row r="8580" spans="1:6">
      <c r="A8580" t="s">
        <v>1090</v>
      </c>
      <c r="B8580" t="s">
        <v>9654</v>
      </c>
      <c r="C8580">
        <v>3</v>
      </c>
      <c r="D8580">
        <v>8.0999999999999996E-3</v>
      </c>
      <c r="E8580">
        <v>5.6899999999999999E-2</v>
      </c>
      <c r="F8580">
        <v>0.24660000000000001</v>
      </c>
    </row>
    <row r="8581" spans="1:6">
      <c r="A8581" t="s">
        <v>1090</v>
      </c>
      <c r="B8581" t="s">
        <v>9655</v>
      </c>
      <c r="C8581">
        <v>3</v>
      </c>
      <c r="D8581">
        <v>8.0999999999999996E-3</v>
      </c>
      <c r="E8581">
        <v>5.6899999999999999E-2</v>
      </c>
      <c r="F8581">
        <v>0.24660000000000001</v>
      </c>
    </row>
    <row r="8582" spans="1:6">
      <c r="A8582" t="s">
        <v>1090</v>
      </c>
      <c r="B8582" t="s">
        <v>9656</v>
      </c>
      <c r="C8582">
        <v>3</v>
      </c>
      <c r="D8582">
        <v>8.0999999999999996E-3</v>
      </c>
      <c r="E8582">
        <v>5.6899999999999999E-2</v>
      </c>
      <c r="F8582">
        <v>0.24660000000000001</v>
      </c>
    </row>
    <row r="8583" spans="1:6">
      <c r="A8583" t="s">
        <v>1090</v>
      </c>
      <c r="B8583" t="s">
        <v>9657</v>
      </c>
      <c r="C8583">
        <v>3</v>
      </c>
      <c r="D8583">
        <v>8.0999999999999996E-3</v>
      </c>
      <c r="E8583">
        <v>5.6899999999999999E-2</v>
      </c>
      <c r="F8583">
        <v>0.24660000000000001</v>
      </c>
    </row>
    <row r="8584" spans="1:6">
      <c r="A8584" t="s">
        <v>1090</v>
      </c>
      <c r="B8584" t="s">
        <v>9658</v>
      </c>
      <c r="C8584">
        <v>3</v>
      </c>
      <c r="D8584">
        <v>8.0999999999999996E-3</v>
      </c>
      <c r="E8584">
        <v>5.6899999999999999E-2</v>
      </c>
      <c r="F8584">
        <v>0.24660000000000001</v>
      </c>
    </row>
    <row r="8585" spans="1:6">
      <c r="A8585" t="s">
        <v>1090</v>
      </c>
      <c r="B8585" t="s">
        <v>9659</v>
      </c>
      <c r="C8585">
        <v>3</v>
      </c>
      <c r="D8585">
        <v>8.0999999999999996E-3</v>
      </c>
      <c r="E8585">
        <v>5.6899999999999999E-2</v>
      </c>
      <c r="F8585">
        <v>0.24660000000000001</v>
      </c>
    </row>
    <row r="8586" spans="1:6">
      <c r="A8586" t="s">
        <v>1090</v>
      </c>
      <c r="B8586" t="s">
        <v>9660</v>
      </c>
      <c r="C8586">
        <v>3</v>
      </c>
      <c r="D8586">
        <v>8.0999999999999996E-3</v>
      </c>
      <c r="E8586">
        <v>5.6899999999999999E-2</v>
      </c>
      <c r="F8586">
        <v>0.24660000000000001</v>
      </c>
    </row>
    <row r="8587" spans="1:6">
      <c r="A8587" t="s">
        <v>1090</v>
      </c>
      <c r="B8587" t="s">
        <v>9661</v>
      </c>
      <c r="C8587">
        <v>3</v>
      </c>
      <c r="D8587">
        <v>8.0999999999999996E-3</v>
      </c>
      <c r="E8587">
        <v>5.6899999999999999E-2</v>
      </c>
      <c r="F8587">
        <v>0.24660000000000001</v>
      </c>
    </row>
    <row r="8588" spans="1:6">
      <c r="A8588" t="s">
        <v>1090</v>
      </c>
      <c r="B8588" t="s">
        <v>9662</v>
      </c>
      <c r="C8588">
        <v>3</v>
      </c>
      <c r="D8588">
        <v>8.0999999999999996E-3</v>
      </c>
      <c r="E8588">
        <v>5.6899999999999999E-2</v>
      </c>
      <c r="F8588">
        <v>0.24660000000000001</v>
      </c>
    </row>
    <row r="8589" spans="1:6">
      <c r="A8589" t="s">
        <v>1090</v>
      </c>
      <c r="B8589" t="s">
        <v>9663</v>
      </c>
      <c r="C8589">
        <v>3</v>
      </c>
      <c r="D8589">
        <v>8.0999999999999996E-3</v>
      </c>
      <c r="E8589">
        <v>5.6899999999999999E-2</v>
      </c>
      <c r="F8589">
        <v>0.24660000000000001</v>
      </c>
    </row>
    <row r="8590" spans="1:6">
      <c r="A8590" t="s">
        <v>1090</v>
      </c>
      <c r="B8590" t="s">
        <v>9664</v>
      </c>
      <c r="C8590">
        <v>3</v>
      </c>
      <c r="D8590">
        <v>8.0999999999999996E-3</v>
      </c>
      <c r="E8590">
        <v>5.6899999999999999E-2</v>
      </c>
      <c r="F8590">
        <v>0.24660000000000001</v>
      </c>
    </row>
    <row r="8591" spans="1:6">
      <c r="A8591" t="s">
        <v>1090</v>
      </c>
      <c r="B8591" t="s">
        <v>9665</v>
      </c>
      <c r="C8591">
        <v>3</v>
      </c>
      <c r="D8591">
        <v>8.0999999999999996E-3</v>
      </c>
      <c r="E8591">
        <v>5.6899999999999999E-2</v>
      </c>
      <c r="F8591">
        <v>0.24660000000000001</v>
      </c>
    </row>
    <row r="8592" spans="1:6">
      <c r="A8592" t="s">
        <v>1090</v>
      </c>
      <c r="B8592" t="s">
        <v>9666</v>
      </c>
      <c r="C8592">
        <v>3</v>
      </c>
      <c r="D8592">
        <v>8.0999999999999996E-3</v>
      </c>
      <c r="E8592">
        <v>5.6899999999999999E-2</v>
      </c>
      <c r="F8592">
        <v>0.24660000000000001</v>
      </c>
    </row>
    <row r="8593" spans="1:6">
      <c r="A8593" t="s">
        <v>1090</v>
      </c>
      <c r="B8593" t="s">
        <v>9667</v>
      </c>
      <c r="C8593">
        <v>3</v>
      </c>
      <c r="D8593">
        <v>8.0999999999999996E-3</v>
      </c>
      <c r="E8593">
        <v>5.6899999999999999E-2</v>
      </c>
      <c r="F8593">
        <v>0.24660000000000001</v>
      </c>
    </row>
    <row r="8594" spans="1:6">
      <c r="A8594" t="s">
        <v>1090</v>
      </c>
      <c r="B8594" t="s">
        <v>676</v>
      </c>
      <c r="C8594">
        <v>3</v>
      </c>
      <c r="D8594">
        <v>8.0999999999999996E-3</v>
      </c>
      <c r="E8594">
        <v>5.6899999999999999E-2</v>
      </c>
      <c r="F8594">
        <v>0.24660000000000001</v>
      </c>
    </row>
    <row r="8595" spans="1:6">
      <c r="A8595" t="s">
        <v>1090</v>
      </c>
      <c r="B8595" t="s">
        <v>9668</v>
      </c>
      <c r="C8595">
        <v>3</v>
      </c>
      <c r="D8595">
        <v>8.0999999999999996E-3</v>
      </c>
      <c r="E8595">
        <v>5.6899999999999999E-2</v>
      </c>
      <c r="F8595">
        <v>0.24660000000000001</v>
      </c>
    </row>
    <row r="8596" spans="1:6">
      <c r="A8596" t="s">
        <v>1090</v>
      </c>
      <c r="B8596" t="s">
        <v>9669</v>
      </c>
      <c r="C8596">
        <v>3</v>
      </c>
      <c r="D8596">
        <v>8.0999999999999996E-3</v>
      </c>
      <c r="E8596">
        <v>5.6899999999999999E-2</v>
      </c>
      <c r="F8596">
        <v>0.24660000000000001</v>
      </c>
    </row>
    <row r="8597" spans="1:6">
      <c r="A8597" t="s">
        <v>1090</v>
      </c>
      <c r="B8597" t="s">
        <v>9670</v>
      </c>
      <c r="C8597">
        <v>3</v>
      </c>
      <c r="D8597">
        <v>8.0999999999999996E-3</v>
      </c>
      <c r="E8597">
        <v>5.6899999999999999E-2</v>
      </c>
      <c r="F8597">
        <v>0.24660000000000001</v>
      </c>
    </row>
    <row r="8598" spans="1:6">
      <c r="A8598" t="s">
        <v>1090</v>
      </c>
      <c r="B8598" t="s">
        <v>9671</v>
      </c>
      <c r="C8598">
        <v>3</v>
      </c>
      <c r="D8598">
        <v>8.0999999999999996E-3</v>
      </c>
      <c r="E8598">
        <v>5.6899999999999999E-2</v>
      </c>
      <c r="F8598">
        <v>0.24660000000000001</v>
      </c>
    </row>
    <row r="8599" spans="1:6">
      <c r="A8599" t="s">
        <v>1090</v>
      </c>
      <c r="B8599" t="s">
        <v>9672</v>
      </c>
      <c r="C8599">
        <v>3</v>
      </c>
      <c r="D8599">
        <v>8.0999999999999996E-3</v>
      </c>
      <c r="E8599">
        <v>5.6899999999999999E-2</v>
      </c>
      <c r="F8599">
        <v>0.24660000000000001</v>
      </c>
    </row>
    <row r="8600" spans="1:6">
      <c r="A8600" t="s">
        <v>1090</v>
      </c>
      <c r="B8600" t="s">
        <v>9673</v>
      </c>
      <c r="C8600">
        <v>3</v>
      </c>
      <c r="D8600">
        <v>8.0999999999999996E-3</v>
      </c>
      <c r="E8600">
        <v>5.6899999999999999E-2</v>
      </c>
      <c r="F8600">
        <v>0.24660000000000001</v>
      </c>
    </row>
    <row r="8601" spans="1:6">
      <c r="A8601" t="s">
        <v>1090</v>
      </c>
      <c r="B8601" t="s">
        <v>9674</v>
      </c>
      <c r="C8601">
        <v>3</v>
      </c>
      <c r="D8601">
        <v>8.0999999999999996E-3</v>
      </c>
      <c r="E8601">
        <v>5.6899999999999999E-2</v>
      </c>
      <c r="F8601">
        <v>0.24660000000000001</v>
      </c>
    </row>
    <row r="8602" spans="1:6">
      <c r="A8602" t="s">
        <v>1090</v>
      </c>
      <c r="B8602" t="s">
        <v>9675</v>
      </c>
      <c r="C8602">
        <v>3</v>
      </c>
      <c r="D8602">
        <v>8.0999999999999996E-3</v>
      </c>
      <c r="E8602">
        <v>5.6899999999999999E-2</v>
      </c>
      <c r="F8602">
        <v>0.24660000000000001</v>
      </c>
    </row>
    <row r="8603" spans="1:6">
      <c r="A8603" t="s">
        <v>1090</v>
      </c>
      <c r="B8603" t="s">
        <v>9676</v>
      </c>
      <c r="C8603">
        <v>3</v>
      </c>
      <c r="D8603">
        <v>8.0999999999999996E-3</v>
      </c>
      <c r="E8603">
        <v>5.6899999999999999E-2</v>
      </c>
      <c r="F8603">
        <v>0.24660000000000001</v>
      </c>
    </row>
    <row r="8604" spans="1:6">
      <c r="A8604" t="s">
        <v>1090</v>
      </c>
      <c r="B8604" t="s">
        <v>9677</v>
      </c>
      <c r="C8604">
        <v>3</v>
      </c>
      <c r="D8604">
        <v>8.0999999999999996E-3</v>
      </c>
      <c r="E8604">
        <v>5.6899999999999999E-2</v>
      </c>
      <c r="F8604">
        <v>0.24660000000000001</v>
      </c>
    </row>
    <row r="8605" spans="1:6">
      <c r="A8605" t="s">
        <v>1090</v>
      </c>
      <c r="B8605" t="s">
        <v>9678</v>
      </c>
      <c r="C8605">
        <v>3</v>
      </c>
      <c r="D8605">
        <v>8.0999999999999996E-3</v>
      </c>
      <c r="E8605">
        <v>5.6899999999999999E-2</v>
      </c>
      <c r="F8605">
        <v>0.24660000000000001</v>
      </c>
    </row>
    <row r="8606" spans="1:6">
      <c r="A8606" t="s">
        <v>1090</v>
      </c>
      <c r="B8606" t="s">
        <v>9679</v>
      </c>
      <c r="C8606">
        <v>3</v>
      </c>
      <c r="D8606">
        <v>8.0999999999999996E-3</v>
      </c>
      <c r="E8606">
        <v>5.6899999999999999E-2</v>
      </c>
      <c r="F8606">
        <v>0.24660000000000001</v>
      </c>
    </row>
    <row r="8607" spans="1:6">
      <c r="A8607" t="s">
        <v>1090</v>
      </c>
      <c r="B8607" t="s">
        <v>9680</v>
      </c>
      <c r="C8607">
        <v>3</v>
      </c>
      <c r="D8607">
        <v>8.0999999999999996E-3</v>
      </c>
      <c r="E8607">
        <v>5.6899999999999999E-2</v>
      </c>
      <c r="F8607">
        <v>0.24660000000000001</v>
      </c>
    </row>
    <row r="8608" spans="1:6">
      <c r="A8608" t="s">
        <v>1090</v>
      </c>
      <c r="B8608" t="s">
        <v>9681</v>
      </c>
      <c r="C8608">
        <v>3</v>
      </c>
      <c r="D8608">
        <v>8.0999999999999996E-3</v>
      </c>
      <c r="E8608">
        <v>5.6899999999999999E-2</v>
      </c>
      <c r="F8608">
        <v>0.24660000000000001</v>
      </c>
    </row>
    <row r="8609" spans="1:6">
      <c r="A8609" t="s">
        <v>1090</v>
      </c>
      <c r="B8609" t="s">
        <v>9682</v>
      </c>
      <c r="C8609">
        <v>3</v>
      </c>
      <c r="D8609">
        <v>8.0999999999999996E-3</v>
      </c>
      <c r="E8609">
        <v>5.6899999999999999E-2</v>
      </c>
      <c r="F8609">
        <v>0.24660000000000001</v>
      </c>
    </row>
    <row r="8610" spans="1:6">
      <c r="A8610" t="s">
        <v>1090</v>
      </c>
      <c r="B8610" t="s">
        <v>9683</v>
      </c>
      <c r="C8610">
        <v>3</v>
      </c>
      <c r="D8610">
        <v>8.0999999999999996E-3</v>
      </c>
      <c r="E8610">
        <v>5.6899999999999999E-2</v>
      </c>
      <c r="F8610">
        <v>0.24660000000000001</v>
      </c>
    </row>
    <row r="8611" spans="1:6">
      <c r="A8611" t="s">
        <v>1090</v>
      </c>
      <c r="B8611" t="s">
        <v>9684</v>
      </c>
      <c r="C8611">
        <v>3</v>
      </c>
      <c r="D8611">
        <v>8.0999999999999996E-3</v>
      </c>
      <c r="E8611">
        <v>5.6899999999999999E-2</v>
      </c>
      <c r="F8611">
        <v>0.24660000000000001</v>
      </c>
    </row>
    <row r="8612" spans="1:6">
      <c r="A8612" t="s">
        <v>1090</v>
      </c>
      <c r="B8612" t="s">
        <v>9685</v>
      </c>
      <c r="C8612">
        <v>3</v>
      </c>
      <c r="D8612">
        <v>8.0999999999999996E-3</v>
      </c>
      <c r="E8612">
        <v>5.6899999999999999E-2</v>
      </c>
      <c r="F8612">
        <v>0.24660000000000001</v>
      </c>
    </row>
    <row r="8613" spans="1:6">
      <c r="A8613" t="s">
        <v>1090</v>
      </c>
      <c r="B8613" t="s">
        <v>9686</v>
      </c>
      <c r="C8613">
        <v>3</v>
      </c>
      <c r="D8613">
        <v>8.0999999999999996E-3</v>
      </c>
      <c r="E8613">
        <v>5.6899999999999999E-2</v>
      </c>
      <c r="F8613">
        <v>0.24660000000000001</v>
      </c>
    </row>
    <row r="8614" spans="1:6">
      <c r="A8614" t="s">
        <v>1090</v>
      </c>
      <c r="B8614" t="s">
        <v>9687</v>
      </c>
      <c r="C8614">
        <v>3</v>
      </c>
      <c r="D8614">
        <v>8.0999999999999996E-3</v>
      </c>
      <c r="E8614">
        <v>5.6899999999999999E-2</v>
      </c>
      <c r="F8614">
        <v>0.24660000000000001</v>
      </c>
    </row>
    <row r="8615" spans="1:6">
      <c r="A8615" t="s">
        <v>1090</v>
      </c>
      <c r="B8615" t="s">
        <v>9688</v>
      </c>
      <c r="C8615">
        <v>3</v>
      </c>
      <c r="D8615">
        <v>8.0999999999999996E-3</v>
      </c>
      <c r="E8615">
        <v>5.6899999999999999E-2</v>
      </c>
      <c r="F8615">
        <v>0.24660000000000001</v>
      </c>
    </row>
    <row r="8616" spans="1:6">
      <c r="A8616" t="s">
        <v>1090</v>
      </c>
      <c r="B8616" t="s">
        <v>9689</v>
      </c>
      <c r="C8616">
        <v>3</v>
      </c>
      <c r="D8616">
        <v>8.0999999999999996E-3</v>
      </c>
      <c r="E8616">
        <v>5.6899999999999999E-2</v>
      </c>
      <c r="F8616">
        <v>0.24660000000000001</v>
      </c>
    </row>
    <row r="8617" spans="1:6">
      <c r="A8617" t="s">
        <v>1090</v>
      </c>
      <c r="B8617" t="s">
        <v>9690</v>
      </c>
      <c r="C8617">
        <v>3</v>
      </c>
      <c r="D8617">
        <v>8.0999999999999996E-3</v>
      </c>
      <c r="E8617">
        <v>5.6899999999999999E-2</v>
      </c>
      <c r="F8617">
        <v>0.24660000000000001</v>
      </c>
    </row>
    <row r="8618" spans="1:6">
      <c r="A8618" t="s">
        <v>1090</v>
      </c>
      <c r="B8618" t="s">
        <v>9691</v>
      </c>
      <c r="C8618">
        <v>3</v>
      </c>
      <c r="D8618">
        <v>8.0999999999999996E-3</v>
      </c>
      <c r="E8618">
        <v>5.6899999999999999E-2</v>
      </c>
      <c r="F8618">
        <v>0.24660000000000001</v>
      </c>
    </row>
    <row r="8619" spans="1:6">
      <c r="A8619" t="s">
        <v>1090</v>
      </c>
      <c r="B8619" t="s">
        <v>9692</v>
      </c>
      <c r="C8619">
        <v>3</v>
      </c>
      <c r="D8619">
        <v>8.0999999999999996E-3</v>
      </c>
      <c r="E8619">
        <v>5.6899999999999999E-2</v>
      </c>
      <c r="F8619">
        <v>0.24660000000000001</v>
      </c>
    </row>
    <row r="8620" spans="1:6">
      <c r="A8620" t="s">
        <v>1090</v>
      </c>
      <c r="B8620" t="s">
        <v>9693</v>
      </c>
      <c r="C8620">
        <v>3</v>
      </c>
      <c r="D8620">
        <v>8.0999999999999996E-3</v>
      </c>
      <c r="E8620">
        <v>5.6899999999999999E-2</v>
      </c>
      <c r="F8620">
        <v>0.24660000000000001</v>
      </c>
    </row>
    <row r="8621" spans="1:6">
      <c r="A8621" t="s">
        <v>1090</v>
      </c>
      <c r="B8621" t="s">
        <v>9694</v>
      </c>
      <c r="C8621">
        <v>3</v>
      </c>
      <c r="D8621">
        <v>8.0999999999999996E-3</v>
      </c>
      <c r="E8621">
        <v>5.6899999999999999E-2</v>
      </c>
      <c r="F8621">
        <v>0.24660000000000001</v>
      </c>
    </row>
    <row r="8622" spans="1:6">
      <c r="A8622" t="s">
        <v>1090</v>
      </c>
      <c r="B8622" t="s">
        <v>9695</v>
      </c>
      <c r="C8622">
        <v>3</v>
      </c>
      <c r="D8622">
        <v>8.0999999999999996E-3</v>
      </c>
      <c r="E8622">
        <v>5.6899999999999999E-2</v>
      </c>
      <c r="F8622">
        <v>0.24660000000000001</v>
      </c>
    </row>
    <row r="8623" spans="1:6">
      <c r="A8623" t="s">
        <v>1090</v>
      </c>
      <c r="B8623" t="s">
        <v>9696</v>
      </c>
      <c r="C8623">
        <v>3</v>
      </c>
      <c r="D8623">
        <v>8.0999999999999996E-3</v>
      </c>
      <c r="E8623">
        <v>5.6899999999999999E-2</v>
      </c>
      <c r="F8623">
        <v>0.24660000000000001</v>
      </c>
    </row>
    <row r="8624" spans="1:6">
      <c r="A8624" t="s">
        <v>1090</v>
      </c>
      <c r="B8624" t="s">
        <v>9697</v>
      </c>
      <c r="C8624">
        <v>3</v>
      </c>
      <c r="D8624">
        <v>8.0999999999999996E-3</v>
      </c>
      <c r="E8624">
        <v>5.6899999999999999E-2</v>
      </c>
      <c r="F8624">
        <v>0.24660000000000001</v>
      </c>
    </row>
    <row r="8625" spans="1:6">
      <c r="A8625" t="s">
        <v>1090</v>
      </c>
      <c r="B8625" t="s">
        <v>9698</v>
      </c>
      <c r="C8625">
        <v>3</v>
      </c>
      <c r="D8625">
        <v>8.0999999999999996E-3</v>
      </c>
      <c r="E8625">
        <v>5.6899999999999999E-2</v>
      </c>
      <c r="F8625">
        <v>0.24660000000000001</v>
      </c>
    </row>
    <row r="8626" spans="1:6">
      <c r="A8626" t="s">
        <v>1090</v>
      </c>
      <c r="B8626" t="s">
        <v>9699</v>
      </c>
      <c r="C8626">
        <v>3</v>
      </c>
      <c r="D8626">
        <v>8.0999999999999996E-3</v>
      </c>
      <c r="E8626">
        <v>5.6899999999999999E-2</v>
      </c>
      <c r="F8626">
        <v>0.24660000000000001</v>
      </c>
    </row>
    <row r="8627" spans="1:6">
      <c r="A8627" t="s">
        <v>1090</v>
      </c>
      <c r="B8627" t="s">
        <v>9700</v>
      </c>
      <c r="C8627">
        <v>3</v>
      </c>
      <c r="D8627">
        <v>8.0999999999999996E-3</v>
      </c>
      <c r="E8627">
        <v>5.6899999999999999E-2</v>
      </c>
      <c r="F8627">
        <v>0.24660000000000001</v>
      </c>
    </row>
    <row r="8628" spans="1:6">
      <c r="A8628" t="s">
        <v>1090</v>
      </c>
      <c r="B8628" t="s">
        <v>9701</v>
      </c>
      <c r="C8628">
        <v>3</v>
      </c>
      <c r="D8628">
        <v>8.0999999999999996E-3</v>
      </c>
      <c r="E8628">
        <v>5.6899999999999999E-2</v>
      </c>
      <c r="F8628">
        <v>0.24660000000000001</v>
      </c>
    </row>
    <row r="8629" spans="1:6">
      <c r="A8629" t="s">
        <v>1090</v>
      </c>
      <c r="B8629" t="s">
        <v>9702</v>
      </c>
      <c r="C8629">
        <v>3</v>
      </c>
      <c r="D8629">
        <v>8.0999999999999996E-3</v>
      </c>
      <c r="E8629">
        <v>5.6899999999999999E-2</v>
      </c>
      <c r="F8629">
        <v>0.24660000000000001</v>
      </c>
    </row>
    <row r="8630" spans="1:6">
      <c r="A8630" t="s">
        <v>1090</v>
      </c>
      <c r="B8630" t="s">
        <v>9703</v>
      </c>
      <c r="C8630">
        <v>3</v>
      </c>
      <c r="D8630">
        <v>8.0999999999999996E-3</v>
      </c>
      <c r="E8630">
        <v>5.6899999999999999E-2</v>
      </c>
      <c r="F8630">
        <v>0.24660000000000001</v>
      </c>
    </row>
    <row r="8631" spans="1:6">
      <c r="A8631" t="s">
        <v>1090</v>
      </c>
      <c r="B8631" t="s">
        <v>9704</v>
      </c>
      <c r="C8631">
        <v>3</v>
      </c>
      <c r="D8631">
        <v>8.0999999999999996E-3</v>
      </c>
      <c r="E8631">
        <v>5.6899999999999999E-2</v>
      </c>
      <c r="F8631">
        <v>0.24660000000000001</v>
      </c>
    </row>
    <row r="8632" spans="1:6">
      <c r="A8632" t="s">
        <v>1090</v>
      </c>
      <c r="B8632" t="s">
        <v>9705</v>
      </c>
      <c r="C8632">
        <v>3</v>
      </c>
      <c r="D8632">
        <v>8.0999999999999996E-3</v>
      </c>
      <c r="E8632">
        <v>5.6899999999999999E-2</v>
      </c>
      <c r="F8632">
        <v>0.24660000000000001</v>
      </c>
    </row>
    <row r="8633" spans="1:6">
      <c r="A8633" t="s">
        <v>1090</v>
      </c>
      <c r="B8633" t="s">
        <v>9706</v>
      </c>
      <c r="C8633">
        <v>3</v>
      </c>
      <c r="D8633">
        <v>8.0999999999999996E-3</v>
      </c>
      <c r="E8633">
        <v>5.6899999999999999E-2</v>
      </c>
      <c r="F8633">
        <v>0.24660000000000001</v>
      </c>
    </row>
    <row r="8634" spans="1:6">
      <c r="A8634" t="s">
        <v>1090</v>
      </c>
      <c r="B8634" t="s">
        <v>9707</v>
      </c>
      <c r="C8634">
        <v>3</v>
      </c>
      <c r="D8634">
        <v>8.0999999999999996E-3</v>
      </c>
      <c r="E8634">
        <v>5.6899999999999999E-2</v>
      </c>
      <c r="F8634">
        <v>0.24660000000000001</v>
      </c>
    </row>
    <row r="8635" spans="1:6">
      <c r="A8635" t="s">
        <v>1090</v>
      </c>
      <c r="B8635" t="s">
        <v>9708</v>
      </c>
      <c r="C8635">
        <v>3</v>
      </c>
      <c r="D8635">
        <v>8.0999999999999996E-3</v>
      </c>
      <c r="E8635">
        <v>5.6899999999999999E-2</v>
      </c>
      <c r="F8635">
        <v>0.24660000000000001</v>
      </c>
    </row>
    <row r="8636" spans="1:6">
      <c r="A8636" t="s">
        <v>1090</v>
      </c>
      <c r="B8636" t="s">
        <v>9709</v>
      </c>
      <c r="C8636">
        <v>3</v>
      </c>
      <c r="D8636">
        <v>8.0999999999999996E-3</v>
      </c>
      <c r="E8636">
        <v>5.6899999999999999E-2</v>
      </c>
      <c r="F8636">
        <v>0.24660000000000001</v>
      </c>
    </row>
    <row r="8637" spans="1:6">
      <c r="A8637" t="s">
        <v>1090</v>
      </c>
      <c r="B8637" t="s">
        <v>9710</v>
      </c>
      <c r="C8637">
        <v>3</v>
      </c>
      <c r="D8637">
        <v>8.0999999999999996E-3</v>
      </c>
      <c r="E8637">
        <v>5.6899999999999999E-2</v>
      </c>
      <c r="F8637">
        <v>0.24660000000000001</v>
      </c>
    </row>
    <row r="8638" spans="1:6">
      <c r="A8638" t="s">
        <v>1090</v>
      </c>
      <c r="B8638" t="s">
        <v>9711</v>
      </c>
      <c r="C8638">
        <v>3</v>
      </c>
      <c r="D8638">
        <v>8.0999999999999996E-3</v>
      </c>
      <c r="E8638">
        <v>5.6899999999999999E-2</v>
      </c>
      <c r="F8638">
        <v>0.24660000000000001</v>
      </c>
    </row>
    <row r="8639" spans="1:6">
      <c r="A8639" t="s">
        <v>1090</v>
      </c>
      <c r="B8639" t="s">
        <v>9712</v>
      </c>
      <c r="C8639">
        <v>3</v>
      </c>
      <c r="D8639">
        <v>8.0999999999999996E-3</v>
      </c>
      <c r="E8639">
        <v>5.6899999999999999E-2</v>
      </c>
      <c r="F8639">
        <v>0.24660000000000001</v>
      </c>
    </row>
    <row r="8640" spans="1:6">
      <c r="A8640" t="s">
        <v>1090</v>
      </c>
      <c r="B8640" t="s">
        <v>9713</v>
      </c>
      <c r="C8640">
        <v>3</v>
      </c>
      <c r="D8640">
        <v>8.0999999999999996E-3</v>
      </c>
      <c r="E8640">
        <v>5.6899999999999999E-2</v>
      </c>
      <c r="F8640">
        <v>0.24660000000000001</v>
      </c>
    </row>
    <row r="8641" spans="1:6">
      <c r="A8641" t="s">
        <v>1090</v>
      </c>
      <c r="B8641" t="s">
        <v>9714</v>
      </c>
      <c r="C8641">
        <v>3</v>
      </c>
      <c r="D8641">
        <v>8.0999999999999996E-3</v>
      </c>
      <c r="E8641">
        <v>5.6899999999999999E-2</v>
      </c>
      <c r="F8641">
        <v>0.24660000000000001</v>
      </c>
    </row>
    <row r="8642" spans="1:6">
      <c r="A8642" t="s">
        <v>1090</v>
      </c>
      <c r="B8642" t="s">
        <v>9715</v>
      </c>
      <c r="C8642">
        <v>3</v>
      </c>
      <c r="D8642">
        <v>8.0999999999999996E-3</v>
      </c>
      <c r="E8642">
        <v>5.6899999999999999E-2</v>
      </c>
      <c r="F8642">
        <v>0.24660000000000001</v>
      </c>
    </row>
    <row r="8643" spans="1:6">
      <c r="A8643" t="s">
        <v>1090</v>
      </c>
      <c r="B8643" t="s">
        <v>9716</v>
      </c>
      <c r="C8643">
        <v>3</v>
      </c>
      <c r="D8643">
        <v>8.0999999999999996E-3</v>
      </c>
      <c r="E8643">
        <v>5.6899999999999999E-2</v>
      </c>
      <c r="F8643">
        <v>0.24660000000000001</v>
      </c>
    </row>
    <row r="8644" spans="1:6">
      <c r="A8644" t="s">
        <v>1090</v>
      </c>
      <c r="B8644" t="s">
        <v>9717</v>
      </c>
      <c r="C8644">
        <v>3</v>
      </c>
      <c r="D8644">
        <v>8.0999999999999996E-3</v>
      </c>
      <c r="E8644">
        <v>5.6899999999999999E-2</v>
      </c>
      <c r="F8644">
        <v>0.24660000000000001</v>
      </c>
    </row>
    <row r="8645" spans="1:6">
      <c r="A8645" t="s">
        <v>1090</v>
      </c>
      <c r="B8645" t="s">
        <v>9718</v>
      </c>
      <c r="C8645">
        <v>3</v>
      </c>
      <c r="D8645">
        <v>8.0999999999999996E-3</v>
      </c>
      <c r="E8645">
        <v>5.6899999999999999E-2</v>
      </c>
      <c r="F8645">
        <v>0.24660000000000001</v>
      </c>
    </row>
    <row r="8646" spans="1:6">
      <c r="A8646" t="s">
        <v>1090</v>
      </c>
      <c r="B8646" t="s">
        <v>9719</v>
      </c>
      <c r="C8646">
        <v>3</v>
      </c>
      <c r="D8646">
        <v>8.0999999999999996E-3</v>
      </c>
      <c r="E8646">
        <v>5.6899999999999999E-2</v>
      </c>
      <c r="F8646">
        <v>0.24660000000000001</v>
      </c>
    </row>
    <row r="8647" spans="1:6">
      <c r="A8647" t="s">
        <v>1090</v>
      </c>
      <c r="B8647" t="s">
        <v>9720</v>
      </c>
      <c r="C8647">
        <v>3</v>
      </c>
      <c r="D8647">
        <v>8.0999999999999996E-3</v>
      </c>
      <c r="E8647">
        <v>5.6899999999999999E-2</v>
      </c>
      <c r="F8647">
        <v>0.24660000000000001</v>
      </c>
    </row>
    <row r="8648" spans="1:6">
      <c r="A8648" t="s">
        <v>1090</v>
      </c>
      <c r="B8648" t="s">
        <v>9721</v>
      </c>
      <c r="C8648">
        <v>3</v>
      </c>
      <c r="D8648">
        <v>8.0999999999999996E-3</v>
      </c>
      <c r="E8648">
        <v>5.6899999999999999E-2</v>
      </c>
      <c r="F8648">
        <v>0.24660000000000001</v>
      </c>
    </row>
    <row r="8649" spans="1:6">
      <c r="A8649" t="s">
        <v>1090</v>
      </c>
      <c r="B8649" t="s">
        <v>9722</v>
      </c>
      <c r="C8649">
        <v>3</v>
      </c>
      <c r="D8649">
        <v>8.0999999999999996E-3</v>
      </c>
      <c r="E8649">
        <v>5.6899999999999999E-2</v>
      </c>
      <c r="F8649">
        <v>0.24660000000000001</v>
      </c>
    </row>
    <row r="8650" spans="1:6">
      <c r="A8650" t="s">
        <v>1090</v>
      </c>
      <c r="B8650" t="s">
        <v>9723</v>
      </c>
      <c r="C8650">
        <v>3</v>
      </c>
      <c r="D8650">
        <v>8.0999999999999996E-3</v>
      </c>
      <c r="E8650">
        <v>5.6899999999999999E-2</v>
      </c>
      <c r="F8650">
        <v>0.24660000000000001</v>
      </c>
    </row>
    <row r="8651" spans="1:6">
      <c r="A8651" t="s">
        <v>1090</v>
      </c>
      <c r="B8651" t="s">
        <v>9724</v>
      </c>
      <c r="C8651">
        <v>3</v>
      </c>
      <c r="D8651">
        <v>8.0999999999999996E-3</v>
      </c>
      <c r="E8651">
        <v>5.6899999999999999E-2</v>
      </c>
      <c r="F8651">
        <v>0.24660000000000001</v>
      </c>
    </row>
    <row r="8652" spans="1:6">
      <c r="A8652" t="s">
        <v>1090</v>
      </c>
      <c r="B8652" t="s">
        <v>9725</v>
      </c>
      <c r="C8652">
        <v>3</v>
      </c>
      <c r="D8652">
        <v>8.0999999999999996E-3</v>
      </c>
      <c r="E8652">
        <v>5.6899999999999999E-2</v>
      </c>
      <c r="F8652">
        <v>0.24660000000000001</v>
      </c>
    </row>
    <row r="8653" spans="1:6">
      <c r="A8653" t="s">
        <v>1090</v>
      </c>
      <c r="B8653" t="s">
        <v>9726</v>
      </c>
      <c r="C8653">
        <v>3</v>
      </c>
      <c r="D8653">
        <v>8.0999999999999996E-3</v>
      </c>
      <c r="E8653">
        <v>5.6899999999999999E-2</v>
      </c>
      <c r="F8653">
        <v>0.24660000000000001</v>
      </c>
    </row>
    <row r="8654" spans="1:6">
      <c r="A8654" t="s">
        <v>1090</v>
      </c>
      <c r="B8654" t="s">
        <v>9727</v>
      </c>
      <c r="C8654">
        <v>3</v>
      </c>
      <c r="D8654">
        <v>8.0999999999999996E-3</v>
      </c>
      <c r="E8654">
        <v>5.6899999999999999E-2</v>
      </c>
      <c r="F8654">
        <v>0.24660000000000001</v>
      </c>
    </row>
    <row r="8655" spans="1:6">
      <c r="A8655" t="s">
        <v>1090</v>
      </c>
      <c r="B8655" t="s">
        <v>9728</v>
      </c>
      <c r="C8655">
        <v>3</v>
      </c>
      <c r="D8655">
        <v>8.0999999999999996E-3</v>
      </c>
      <c r="E8655">
        <v>5.6899999999999999E-2</v>
      </c>
      <c r="F8655">
        <v>0.24660000000000001</v>
      </c>
    </row>
    <row r="8656" spans="1:6">
      <c r="A8656" t="s">
        <v>1090</v>
      </c>
      <c r="B8656" t="s">
        <v>9729</v>
      </c>
      <c r="C8656">
        <v>3</v>
      </c>
      <c r="D8656">
        <v>8.0999999999999996E-3</v>
      </c>
      <c r="E8656">
        <v>5.6899999999999999E-2</v>
      </c>
      <c r="F8656">
        <v>0.24660000000000001</v>
      </c>
    </row>
    <row r="8657" spans="1:6">
      <c r="A8657" t="s">
        <v>1090</v>
      </c>
      <c r="B8657" t="s">
        <v>9730</v>
      </c>
      <c r="C8657">
        <v>3</v>
      </c>
      <c r="D8657">
        <v>8.0999999999999996E-3</v>
      </c>
      <c r="E8657">
        <v>5.6899999999999999E-2</v>
      </c>
      <c r="F8657">
        <v>0.24660000000000001</v>
      </c>
    </row>
    <row r="8658" spans="1:6">
      <c r="A8658" t="s">
        <v>1090</v>
      </c>
      <c r="B8658" t="s">
        <v>9731</v>
      </c>
      <c r="C8658">
        <v>3</v>
      </c>
      <c r="D8658">
        <v>8.0999999999999996E-3</v>
      </c>
      <c r="E8658">
        <v>5.6899999999999999E-2</v>
      </c>
      <c r="F8658">
        <v>0.24660000000000001</v>
      </c>
    </row>
    <row r="8659" spans="1:6">
      <c r="A8659" t="s">
        <v>1090</v>
      </c>
      <c r="B8659" t="s">
        <v>9732</v>
      </c>
      <c r="C8659">
        <v>3</v>
      </c>
      <c r="D8659">
        <v>8.0999999999999996E-3</v>
      </c>
      <c r="E8659">
        <v>5.6899999999999999E-2</v>
      </c>
      <c r="F8659">
        <v>0.24660000000000001</v>
      </c>
    </row>
    <row r="8660" spans="1:6">
      <c r="A8660" t="s">
        <v>1090</v>
      </c>
      <c r="B8660" t="s">
        <v>9733</v>
      </c>
      <c r="C8660">
        <v>3</v>
      </c>
      <c r="D8660">
        <v>8.0999999999999996E-3</v>
      </c>
      <c r="E8660">
        <v>5.6899999999999999E-2</v>
      </c>
      <c r="F8660">
        <v>0.24660000000000001</v>
      </c>
    </row>
    <row r="8661" spans="1:6">
      <c r="A8661" t="s">
        <v>1090</v>
      </c>
      <c r="B8661" t="s">
        <v>9734</v>
      </c>
      <c r="C8661">
        <v>3</v>
      </c>
      <c r="D8661">
        <v>8.0999999999999996E-3</v>
      </c>
      <c r="E8661">
        <v>5.6899999999999999E-2</v>
      </c>
      <c r="F8661">
        <v>0.24660000000000001</v>
      </c>
    </row>
    <row r="8662" spans="1:6">
      <c r="A8662" t="s">
        <v>1090</v>
      </c>
      <c r="B8662" t="s">
        <v>9735</v>
      </c>
      <c r="C8662">
        <v>3</v>
      </c>
      <c r="D8662">
        <v>8.0999999999999996E-3</v>
      </c>
      <c r="E8662">
        <v>5.6899999999999999E-2</v>
      </c>
      <c r="F8662">
        <v>0.24660000000000001</v>
      </c>
    </row>
    <row r="8663" spans="1:6">
      <c r="A8663" t="s">
        <v>1090</v>
      </c>
      <c r="B8663" t="s">
        <v>9736</v>
      </c>
      <c r="C8663">
        <v>3</v>
      </c>
      <c r="D8663">
        <v>8.0999999999999996E-3</v>
      </c>
      <c r="E8663">
        <v>5.6899999999999999E-2</v>
      </c>
      <c r="F8663">
        <v>0.24660000000000001</v>
      </c>
    </row>
    <row r="8664" spans="1:6">
      <c r="A8664" t="s">
        <v>1090</v>
      </c>
      <c r="B8664" t="s">
        <v>9737</v>
      </c>
      <c r="C8664">
        <v>3</v>
      </c>
      <c r="D8664">
        <v>8.0999999999999996E-3</v>
      </c>
      <c r="E8664">
        <v>5.6899999999999999E-2</v>
      </c>
      <c r="F8664">
        <v>0.24660000000000001</v>
      </c>
    </row>
    <row r="8665" spans="1:6">
      <c r="A8665" t="s">
        <v>1090</v>
      </c>
      <c r="B8665" t="s">
        <v>9738</v>
      </c>
      <c r="C8665">
        <v>3</v>
      </c>
      <c r="D8665">
        <v>8.0999999999999996E-3</v>
      </c>
      <c r="E8665">
        <v>5.6899999999999999E-2</v>
      </c>
      <c r="F8665">
        <v>0.24660000000000001</v>
      </c>
    </row>
    <row r="8666" spans="1:6">
      <c r="A8666" t="s">
        <v>1090</v>
      </c>
      <c r="B8666" t="s">
        <v>9739</v>
      </c>
      <c r="C8666">
        <v>3</v>
      </c>
      <c r="D8666">
        <v>8.0999999999999996E-3</v>
      </c>
      <c r="E8666">
        <v>5.6899999999999999E-2</v>
      </c>
      <c r="F8666">
        <v>0.24660000000000001</v>
      </c>
    </row>
    <row r="8667" spans="1:6">
      <c r="A8667" t="s">
        <v>1090</v>
      </c>
      <c r="B8667" t="s">
        <v>9740</v>
      </c>
      <c r="C8667">
        <v>3</v>
      </c>
      <c r="D8667">
        <v>8.0999999999999996E-3</v>
      </c>
      <c r="E8667">
        <v>5.6899999999999999E-2</v>
      </c>
      <c r="F8667">
        <v>0.24660000000000001</v>
      </c>
    </row>
    <row r="8668" spans="1:6">
      <c r="A8668" t="s">
        <v>1090</v>
      </c>
      <c r="B8668" t="s">
        <v>9741</v>
      </c>
      <c r="C8668">
        <v>3</v>
      </c>
      <c r="D8668">
        <v>8.0999999999999996E-3</v>
      </c>
      <c r="E8668">
        <v>5.6899999999999999E-2</v>
      </c>
      <c r="F8668">
        <v>0.24660000000000001</v>
      </c>
    </row>
    <row r="8669" spans="1:6">
      <c r="A8669" t="s">
        <v>1090</v>
      </c>
      <c r="B8669" t="s">
        <v>9742</v>
      </c>
      <c r="C8669">
        <v>3</v>
      </c>
      <c r="D8669">
        <v>8.0999999999999996E-3</v>
      </c>
      <c r="E8669">
        <v>5.6899999999999999E-2</v>
      </c>
      <c r="F8669">
        <v>0.24660000000000001</v>
      </c>
    </row>
    <row r="8670" spans="1:6">
      <c r="A8670" t="s">
        <v>1090</v>
      </c>
      <c r="B8670" t="s">
        <v>9743</v>
      </c>
      <c r="C8670">
        <v>3</v>
      </c>
      <c r="D8670">
        <v>8.0999999999999996E-3</v>
      </c>
      <c r="E8670">
        <v>5.6899999999999999E-2</v>
      </c>
      <c r="F8670">
        <v>0.24660000000000001</v>
      </c>
    </row>
    <row r="8671" spans="1:6">
      <c r="A8671" t="s">
        <v>1090</v>
      </c>
      <c r="B8671" t="s">
        <v>9744</v>
      </c>
      <c r="C8671">
        <v>3</v>
      </c>
      <c r="D8671">
        <v>8.0999999999999996E-3</v>
      </c>
      <c r="E8671">
        <v>5.6899999999999999E-2</v>
      </c>
      <c r="F8671">
        <v>0.24660000000000001</v>
      </c>
    </row>
    <row r="8672" spans="1:6">
      <c r="A8672" t="s">
        <v>1090</v>
      </c>
      <c r="B8672" t="s">
        <v>9745</v>
      </c>
      <c r="C8672">
        <v>3</v>
      </c>
      <c r="D8672">
        <v>8.0999999999999996E-3</v>
      </c>
      <c r="E8672">
        <v>5.6899999999999999E-2</v>
      </c>
      <c r="F8672">
        <v>0.24660000000000001</v>
      </c>
    </row>
    <row r="8673" spans="1:6">
      <c r="A8673" t="s">
        <v>1090</v>
      </c>
      <c r="B8673" t="s">
        <v>9746</v>
      </c>
      <c r="C8673">
        <v>3</v>
      </c>
      <c r="D8673">
        <v>8.0999999999999996E-3</v>
      </c>
      <c r="E8673">
        <v>5.6899999999999999E-2</v>
      </c>
      <c r="F8673">
        <v>0.24660000000000001</v>
      </c>
    </row>
    <row r="8674" spans="1:6">
      <c r="A8674" t="s">
        <v>1090</v>
      </c>
      <c r="B8674" t="s">
        <v>9747</v>
      </c>
      <c r="C8674">
        <v>3</v>
      </c>
      <c r="D8674">
        <v>8.0999999999999996E-3</v>
      </c>
      <c r="E8674">
        <v>5.6899999999999999E-2</v>
      </c>
      <c r="F8674">
        <v>0.24660000000000001</v>
      </c>
    </row>
    <row r="8675" spans="1:6">
      <c r="A8675" t="s">
        <v>1090</v>
      </c>
      <c r="B8675" t="s">
        <v>9748</v>
      </c>
      <c r="C8675">
        <v>3</v>
      </c>
      <c r="D8675">
        <v>8.0999999999999996E-3</v>
      </c>
      <c r="E8675">
        <v>5.6899999999999999E-2</v>
      </c>
      <c r="F8675">
        <v>0.24660000000000001</v>
      </c>
    </row>
    <row r="8676" spans="1:6">
      <c r="A8676" t="s">
        <v>1090</v>
      </c>
      <c r="B8676" t="s">
        <v>9749</v>
      </c>
      <c r="C8676">
        <v>3</v>
      </c>
      <c r="D8676">
        <v>8.0999999999999996E-3</v>
      </c>
      <c r="E8676">
        <v>5.6899999999999999E-2</v>
      </c>
      <c r="F8676">
        <v>0.24660000000000001</v>
      </c>
    </row>
    <row r="8677" spans="1:6">
      <c r="A8677" t="s">
        <v>1090</v>
      </c>
      <c r="B8677" t="s">
        <v>9750</v>
      </c>
      <c r="C8677">
        <v>3</v>
      </c>
      <c r="D8677">
        <v>8.0999999999999996E-3</v>
      </c>
      <c r="E8677">
        <v>5.6899999999999999E-2</v>
      </c>
      <c r="F8677">
        <v>0.24660000000000001</v>
      </c>
    </row>
    <row r="8678" spans="1:6">
      <c r="A8678" t="s">
        <v>1090</v>
      </c>
      <c r="B8678" t="s">
        <v>9751</v>
      </c>
      <c r="C8678">
        <v>3</v>
      </c>
      <c r="D8678">
        <v>8.0999999999999996E-3</v>
      </c>
      <c r="E8678">
        <v>5.6899999999999999E-2</v>
      </c>
      <c r="F8678">
        <v>0.24660000000000001</v>
      </c>
    </row>
    <row r="8679" spans="1:6">
      <c r="A8679" t="s">
        <v>1090</v>
      </c>
      <c r="B8679" t="s">
        <v>9752</v>
      </c>
      <c r="C8679">
        <v>3</v>
      </c>
      <c r="D8679">
        <v>8.0999999999999996E-3</v>
      </c>
      <c r="E8679">
        <v>5.6899999999999999E-2</v>
      </c>
      <c r="F8679">
        <v>0.24660000000000001</v>
      </c>
    </row>
    <row r="8680" spans="1:6">
      <c r="A8680" t="s">
        <v>1090</v>
      </c>
      <c r="B8680" t="s">
        <v>9753</v>
      </c>
      <c r="C8680">
        <v>3</v>
      </c>
      <c r="D8680">
        <v>8.0999999999999996E-3</v>
      </c>
      <c r="E8680">
        <v>5.6899999999999999E-2</v>
      </c>
      <c r="F8680">
        <v>0.24660000000000001</v>
      </c>
    </row>
    <row r="8681" spans="1:6">
      <c r="A8681" t="s">
        <v>1090</v>
      </c>
      <c r="B8681" t="s">
        <v>9754</v>
      </c>
      <c r="C8681">
        <v>3</v>
      </c>
      <c r="D8681">
        <v>8.0999999999999996E-3</v>
      </c>
      <c r="E8681">
        <v>5.6899999999999999E-2</v>
      </c>
      <c r="F8681">
        <v>0.24660000000000001</v>
      </c>
    </row>
    <row r="8682" spans="1:6">
      <c r="A8682" t="s">
        <v>1090</v>
      </c>
      <c r="B8682" t="s">
        <v>9755</v>
      </c>
      <c r="C8682">
        <v>3</v>
      </c>
      <c r="D8682">
        <v>8.0999999999999996E-3</v>
      </c>
      <c r="E8682">
        <v>5.6899999999999999E-2</v>
      </c>
      <c r="F8682">
        <v>0.24660000000000001</v>
      </c>
    </row>
    <row r="8683" spans="1:6">
      <c r="A8683" t="s">
        <v>1090</v>
      </c>
      <c r="B8683" t="s">
        <v>9756</v>
      </c>
      <c r="C8683">
        <v>3</v>
      </c>
      <c r="D8683">
        <v>8.0999999999999996E-3</v>
      </c>
      <c r="E8683">
        <v>5.6899999999999999E-2</v>
      </c>
      <c r="F8683">
        <v>0.24660000000000001</v>
      </c>
    </row>
    <row r="8684" spans="1:6">
      <c r="A8684" t="s">
        <v>1090</v>
      </c>
      <c r="B8684" t="s">
        <v>9757</v>
      </c>
      <c r="C8684">
        <v>3</v>
      </c>
      <c r="D8684">
        <v>8.0999999999999996E-3</v>
      </c>
      <c r="E8684">
        <v>5.6899999999999999E-2</v>
      </c>
      <c r="F8684">
        <v>0.24660000000000001</v>
      </c>
    </row>
    <row r="8685" spans="1:6">
      <c r="A8685" t="s">
        <v>1090</v>
      </c>
      <c r="B8685" t="s">
        <v>9758</v>
      </c>
      <c r="C8685">
        <v>3</v>
      </c>
      <c r="D8685">
        <v>8.0999999999999996E-3</v>
      </c>
      <c r="E8685">
        <v>5.6899999999999999E-2</v>
      </c>
      <c r="F8685">
        <v>0.24660000000000001</v>
      </c>
    </row>
    <row r="8686" spans="1:6">
      <c r="A8686" t="s">
        <v>1090</v>
      </c>
      <c r="B8686" t="s">
        <v>9759</v>
      </c>
      <c r="C8686">
        <v>3</v>
      </c>
      <c r="D8686">
        <v>8.0999999999999996E-3</v>
      </c>
      <c r="E8686">
        <v>5.6899999999999999E-2</v>
      </c>
      <c r="F8686">
        <v>0.24660000000000001</v>
      </c>
    </row>
    <row r="8687" spans="1:6">
      <c r="A8687" t="s">
        <v>1090</v>
      </c>
      <c r="B8687" t="s">
        <v>9760</v>
      </c>
      <c r="C8687">
        <v>3</v>
      </c>
      <c r="D8687">
        <v>8.0999999999999996E-3</v>
      </c>
      <c r="E8687">
        <v>5.6899999999999999E-2</v>
      </c>
      <c r="F8687">
        <v>0.24660000000000001</v>
      </c>
    </row>
    <row r="8688" spans="1:6">
      <c r="A8688" t="s">
        <v>1090</v>
      </c>
      <c r="B8688" t="s">
        <v>9761</v>
      </c>
      <c r="C8688">
        <v>3</v>
      </c>
      <c r="D8688">
        <v>8.0999999999999996E-3</v>
      </c>
      <c r="E8688">
        <v>5.6899999999999999E-2</v>
      </c>
      <c r="F8688">
        <v>0.24660000000000001</v>
      </c>
    </row>
    <row r="8689" spans="1:6">
      <c r="A8689" t="s">
        <v>1090</v>
      </c>
      <c r="B8689" t="s">
        <v>9762</v>
      </c>
      <c r="C8689">
        <v>3</v>
      </c>
      <c r="D8689">
        <v>8.0999999999999996E-3</v>
      </c>
      <c r="E8689">
        <v>5.6899999999999999E-2</v>
      </c>
      <c r="F8689">
        <v>0.24660000000000001</v>
      </c>
    </row>
    <row r="8690" spans="1:6">
      <c r="A8690" t="s">
        <v>1090</v>
      </c>
      <c r="B8690" t="s">
        <v>9763</v>
      </c>
      <c r="C8690">
        <v>3</v>
      </c>
      <c r="D8690">
        <v>8.0999999999999996E-3</v>
      </c>
      <c r="E8690">
        <v>5.6899999999999999E-2</v>
      </c>
      <c r="F8690">
        <v>0.24660000000000001</v>
      </c>
    </row>
    <row r="8691" spans="1:6">
      <c r="A8691" t="s">
        <v>1090</v>
      </c>
      <c r="B8691" t="s">
        <v>9764</v>
      </c>
      <c r="C8691">
        <v>3</v>
      </c>
      <c r="D8691">
        <v>8.0999999999999996E-3</v>
      </c>
      <c r="E8691">
        <v>5.6899999999999999E-2</v>
      </c>
      <c r="F8691">
        <v>0.24660000000000001</v>
      </c>
    </row>
    <row r="8692" spans="1:6">
      <c r="A8692" t="s">
        <v>1090</v>
      </c>
      <c r="B8692" t="s">
        <v>9765</v>
      </c>
      <c r="C8692">
        <v>3</v>
      </c>
      <c r="D8692">
        <v>8.0999999999999996E-3</v>
      </c>
      <c r="E8692">
        <v>5.6899999999999999E-2</v>
      </c>
      <c r="F8692">
        <v>0.24660000000000001</v>
      </c>
    </row>
    <row r="8693" spans="1:6">
      <c r="A8693" t="s">
        <v>1090</v>
      </c>
      <c r="B8693" t="s">
        <v>9766</v>
      </c>
      <c r="C8693">
        <v>3</v>
      </c>
      <c r="D8693">
        <v>8.0999999999999996E-3</v>
      </c>
      <c r="E8693">
        <v>5.6899999999999999E-2</v>
      </c>
      <c r="F8693">
        <v>0.24660000000000001</v>
      </c>
    </row>
    <row r="8694" spans="1:6">
      <c r="A8694" t="s">
        <v>1090</v>
      </c>
      <c r="B8694" t="s">
        <v>9767</v>
      </c>
      <c r="C8694">
        <v>3</v>
      </c>
      <c r="D8694">
        <v>8.0999999999999996E-3</v>
      </c>
      <c r="E8694">
        <v>5.6899999999999999E-2</v>
      </c>
      <c r="F8694">
        <v>0.24660000000000001</v>
      </c>
    </row>
    <row r="8695" spans="1:6">
      <c r="A8695" t="s">
        <v>1090</v>
      </c>
      <c r="B8695" t="s">
        <v>9768</v>
      </c>
      <c r="C8695">
        <v>3</v>
      </c>
      <c r="D8695">
        <v>8.0999999999999996E-3</v>
      </c>
      <c r="E8695">
        <v>5.6899999999999999E-2</v>
      </c>
      <c r="F8695">
        <v>0.24660000000000001</v>
      </c>
    </row>
    <row r="8696" spans="1:6">
      <c r="A8696" t="s">
        <v>1090</v>
      </c>
      <c r="B8696" t="s">
        <v>9769</v>
      </c>
      <c r="C8696">
        <v>3</v>
      </c>
      <c r="D8696">
        <v>8.0999999999999996E-3</v>
      </c>
      <c r="E8696">
        <v>5.6899999999999999E-2</v>
      </c>
      <c r="F8696">
        <v>0.24660000000000001</v>
      </c>
    </row>
    <row r="8697" spans="1:6">
      <c r="A8697" t="s">
        <v>1090</v>
      </c>
      <c r="B8697" t="s">
        <v>9770</v>
      </c>
      <c r="C8697">
        <v>3</v>
      </c>
      <c r="D8697">
        <v>8.0999999999999996E-3</v>
      </c>
      <c r="E8697">
        <v>5.6899999999999999E-2</v>
      </c>
      <c r="F8697">
        <v>0.24660000000000001</v>
      </c>
    </row>
    <row r="8698" spans="1:6">
      <c r="A8698" t="s">
        <v>1090</v>
      </c>
      <c r="B8698" t="s">
        <v>9771</v>
      </c>
      <c r="C8698">
        <v>3</v>
      </c>
      <c r="D8698">
        <v>8.0999999999999996E-3</v>
      </c>
      <c r="E8698">
        <v>5.6899999999999999E-2</v>
      </c>
      <c r="F8698">
        <v>0.24660000000000001</v>
      </c>
    </row>
    <row r="8699" spans="1:6">
      <c r="A8699" t="s">
        <v>1090</v>
      </c>
      <c r="B8699" t="s">
        <v>9772</v>
      </c>
      <c r="C8699">
        <v>3</v>
      </c>
      <c r="D8699">
        <v>8.0999999999999996E-3</v>
      </c>
      <c r="E8699">
        <v>5.6899999999999999E-2</v>
      </c>
      <c r="F8699">
        <v>0.24660000000000001</v>
      </c>
    </row>
    <row r="8700" spans="1:6">
      <c r="A8700" t="s">
        <v>1090</v>
      </c>
      <c r="B8700" t="s">
        <v>9773</v>
      </c>
      <c r="C8700">
        <v>3</v>
      </c>
      <c r="D8700">
        <v>8.0999999999999996E-3</v>
      </c>
      <c r="E8700">
        <v>5.6899999999999999E-2</v>
      </c>
      <c r="F8700">
        <v>0.24660000000000001</v>
      </c>
    </row>
    <row r="8701" spans="1:6">
      <c r="A8701" t="s">
        <v>1090</v>
      </c>
      <c r="B8701" t="s">
        <v>9774</v>
      </c>
      <c r="C8701">
        <v>3</v>
      </c>
      <c r="D8701">
        <v>8.0999999999999996E-3</v>
      </c>
      <c r="E8701">
        <v>5.6899999999999999E-2</v>
      </c>
      <c r="F8701">
        <v>0.24660000000000001</v>
      </c>
    </row>
    <row r="8702" spans="1:6">
      <c r="A8702" t="s">
        <v>1090</v>
      </c>
      <c r="B8702" t="s">
        <v>9775</v>
      </c>
      <c r="C8702">
        <v>3</v>
      </c>
      <c r="D8702">
        <v>8.0999999999999996E-3</v>
      </c>
      <c r="E8702">
        <v>5.6899999999999999E-2</v>
      </c>
      <c r="F8702">
        <v>0.24660000000000001</v>
      </c>
    </row>
    <row r="8703" spans="1:6">
      <c r="A8703" t="s">
        <v>1090</v>
      </c>
      <c r="B8703" t="s">
        <v>9776</v>
      </c>
      <c r="C8703">
        <v>3</v>
      </c>
      <c r="D8703">
        <v>8.0999999999999996E-3</v>
      </c>
      <c r="E8703">
        <v>5.6899999999999999E-2</v>
      </c>
      <c r="F8703">
        <v>0.24660000000000001</v>
      </c>
    </row>
    <row r="8704" spans="1:6">
      <c r="A8704" t="s">
        <v>1090</v>
      </c>
      <c r="B8704" t="s">
        <v>9777</v>
      </c>
      <c r="C8704">
        <v>3</v>
      </c>
      <c r="D8704">
        <v>8.0999999999999996E-3</v>
      </c>
      <c r="E8704">
        <v>5.6899999999999999E-2</v>
      </c>
      <c r="F8704">
        <v>0.24660000000000001</v>
      </c>
    </row>
    <row r="8705" spans="1:6">
      <c r="A8705" t="s">
        <v>1090</v>
      </c>
      <c r="B8705" t="s">
        <v>9778</v>
      </c>
      <c r="C8705">
        <v>3</v>
      </c>
      <c r="D8705">
        <v>8.0999999999999996E-3</v>
      </c>
      <c r="E8705">
        <v>5.6899999999999999E-2</v>
      </c>
      <c r="F8705">
        <v>0.24660000000000001</v>
      </c>
    </row>
    <row r="8706" spans="1:6">
      <c r="A8706" t="s">
        <v>1090</v>
      </c>
      <c r="B8706" t="s">
        <v>9779</v>
      </c>
      <c r="C8706">
        <v>3</v>
      </c>
      <c r="D8706">
        <v>8.0999999999999996E-3</v>
      </c>
      <c r="E8706">
        <v>5.6899999999999999E-2</v>
      </c>
      <c r="F8706">
        <v>0.24660000000000001</v>
      </c>
    </row>
    <row r="8707" spans="1:6">
      <c r="A8707" t="s">
        <v>1090</v>
      </c>
      <c r="B8707" t="s">
        <v>9780</v>
      </c>
      <c r="C8707">
        <v>3</v>
      </c>
      <c r="D8707">
        <v>8.0999999999999996E-3</v>
      </c>
      <c r="E8707">
        <v>5.6899999999999999E-2</v>
      </c>
      <c r="F8707">
        <v>0.24660000000000001</v>
      </c>
    </row>
    <row r="8708" spans="1:6">
      <c r="A8708" t="s">
        <v>1090</v>
      </c>
      <c r="B8708" t="s">
        <v>9781</v>
      </c>
      <c r="C8708">
        <v>3</v>
      </c>
      <c r="D8708">
        <v>8.0999999999999996E-3</v>
      </c>
      <c r="E8708">
        <v>5.6899999999999999E-2</v>
      </c>
      <c r="F8708">
        <v>0.24660000000000001</v>
      </c>
    </row>
    <row r="8709" spans="1:6">
      <c r="A8709" t="s">
        <v>1090</v>
      </c>
      <c r="B8709" t="s">
        <v>9782</v>
      </c>
      <c r="C8709">
        <v>3</v>
      </c>
      <c r="D8709">
        <v>8.0999999999999996E-3</v>
      </c>
      <c r="E8709">
        <v>5.6899999999999999E-2</v>
      </c>
      <c r="F8709">
        <v>0.24660000000000001</v>
      </c>
    </row>
    <row r="8710" spans="1:6">
      <c r="A8710" t="s">
        <v>1090</v>
      </c>
      <c r="B8710" t="s">
        <v>9783</v>
      </c>
      <c r="C8710">
        <v>3</v>
      </c>
      <c r="D8710">
        <v>8.0999999999999996E-3</v>
      </c>
      <c r="E8710">
        <v>5.6899999999999999E-2</v>
      </c>
      <c r="F8710">
        <v>0.24660000000000001</v>
      </c>
    </row>
    <row r="8711" spans="1:6">
      <c r="A8711" t="s">
        <v>1090</v>
      </c>
      <c r="B8711" t="s">
        <v>9784</v>
      </c>
      <c r="C8711">
        <v>3</v>
      </c>
      <c r="D8711">
        <v>8.0999999999999996E-3</v>
      </c>
      <c r="E8711">
        <v>5.6899999999999999E-2</v>
      </c>
      <c r="F8711">
        <v>0.24660000000000001</v>
      </c>
    </row>
    <row r="8712" spans="1:6">
      <c r="A8712" t="s">
        <v>1090</v>
      </c>
      <c r="B8712" t="s">
        <v>9785</v>
      </c>
      <c r="C8712">
        <v>3</v>
      </c>
      <c r="D8712">
        <v>8.0999999999999996E-3</v>
      </c>
      <c r="E8712">
        <v>5.6899999999999999E-2</v>
      </c>
      <c r="F8712">
        <v>0.24660000000000001</v>
      </c>
    </row>
    <row r="8713" spans="1:6">
      <c r="A8713" t="s">
        <v>1090</v>
      </c>
      <c r="B8713" t="s">
        <v>9786</v>
      </c>
      <c r="C8713">
        <v>3</v>
      </c>
      <c r="D8713">
        <v>8.0999999999999996E-3</v>
      </c>
      <c r="E8713">
        <v>5.6899999999999999E-2</v>
      </c>
      <c r="F8713">
        <v>0.24660000000000001</v>
      </c>
    </row>
    <row r="8714" spans="1:6">
      <c r="A8714" t="s">
        <v>1090</v>
      </c>
      <c r="B8714" t="s">
        <v>9787</v>
      </c>
      <c r="C8714">
        <v>3</v>
      </c>
      <c r="D8714">
        <v>8.0999999999999996E-3</v>
      </c>
      <c r="E8714">
        <v>5.6899999999999999E-2</v>
      </c>
      <c r="F8714">
        <v>0.24660000000000001</v>
      </c>
    </row>
    <row r="8715" spans="1:6">
      <c r="A8715" t="s">
        <v>1090</v>
      </c>
      <c r="B8715" t="s">
        <v>9788</v>
      </c>
      <c r="C8715">
        <v>3</v>
      </c>
      <c r="D8715">
        <v>8.0999999999999996E-3</v>
      </c>
      <c r="E8715">
        <v>5.6899999999999999E-2</v>
      </c>
      <c r="F8715">
        <v>0.24660000000000001</v>
      </c>
    </row>
    <row r="8716" spans="1:6">
      <c r="A8716" t="s">
        <v>1090</v>
      </c>
      <c r="B8716" t="s">
        <v>9789</v>
      </c>
      <c r="C8716">
        <v>3</v>
      </c>
      <c r="D8716">
        <v>8.0999999999999996E-3</v>
      </c>
      <c r="E8716">
        <v>5.6899999999999999E-2</v>
      </c>
      <c r="F8716">
        <v>0.24660000000000001</v>
      </c>
    </row>
    <row r="8717" spans="1:6">
      <c r="A8717" t="s">
        <v>1090</v>
      </c>
      <c r="B8717" t="s">
        <v>9790</v>
      </c>
      <c r="C8717">
        <v>3</v>
      </c>
      <c r="D8717">
        <v>8.0999999999999996E-3</v>
      </c>
      <c r="E8717">
        <v>5.6899999999999999E-2</v>
      </c>
      <c r="F8717">
        <v>0.24660000000000001</v>
      </c>
    </row>
    <row r="8718" spans="1:6">
      <c r="A8718" t="s">
        <v>1090</v>
      </c>
      <c r="B8718" t="s">
        <v>9791</v>
      </c>
      <c r="C8718">
        <v>3</v>
      </c>
      <c r="D8718">
        <v>8.0999999999999996E-3</v>
      </c>
      <c r="E8718">
        <v>5.6899999999999999E-2</v>
      </c>
      <c r="F8718">
        <v>0.24660000000000001</v>
      </c>
    </row>
    <row r="8719" spans="1:6">
      <c r="A8719" t="s">
        <v>1090</v>
      </c>
      <c r="B8719" t="s">
        <v>9792</v>
      </c>
      <c r="C8719">
        <v>3</v>
      </c>
      <c r="D8719">
        <v>8.0999999999999996E-3</v>
      </c>
      <c r="E8719">
        <v>5.6899999999999999E-2</v>
      </c>
      <c r="F8719">
        <v>0.24660000000000001</v>
      </c>
    </row>
    <row r="8720" spans="1:6">
      <c r="A8720" t="s">
        <v>1090</v>
      </c>
      <c r="B8720" t="s">
        <v>9793</v>
      </c>
      <c r="C8720">
        <v>3</v>
      </c>
      <c r="D8720">
        <v>8.0999999999999996E-3</v>
      </c>
      <c r="E8720">
        <v>5.6899999999999999E-2</v>
      </c>
      <c r="F8720">
        <v>0.24660000000000001</v>
      </c>
    </row>
    <row r="8721" spans="1:6">
      <c r="A8721" t="s">
        <v>1090</v>
      </c>
      <c r="B8721" t="s">
        <v>9794</v>
      </c>
      <c r="C8721">
        <v>3</v>
      </c>
      <c r="D8721">
        <v>8.0999999999999996E-3</v>
      </c>
      <c r="E8721">
        <v>5.6899999999999999E-2</v>
      </c>
      <c r="F8721">
        <v>0.24660000000000001</v>
      </c>
    </row>
    <row r="8722" spans="1:6">
      <c r="A8722" t="s">
        <v>1090</v>
      </c>
      <c r="B8722" t="s">
        <v>9795</v>
      </c>
      <c r="C8722">
        <v>3</v>
      </c>
      <c r="D8722">
        <v>8.0999999999999996E-3</v>
      </c>
      <c r="E8722">
        <v>5.6899999999999999E-2</v>
      </c>
      <c r="F8722">
        <v>0.24660000000000001</v>
      </c>
    </row>
    <row r="8723" spans="1:6">
      <c r="A8723" t="s">
        <v>1090</v>
      </c>
      <c r="B8723" t="s">
        <v>9796</v>
      </c>
      <c r="C8723">
        <v>3</v>
      </c>
      <c r="D8723">
        <v>8.0999999999999996E-3</v>
      </c>
      <c r="E8723">
        <v>5.6899999999999999E-2</v>
      </c>
      <c r="F8723">
        <v>0.24660000000000001</v>
      </c>
    </row>
    <row r="8724" spans="1:6">
      <c r="A8724" t="s">
        <v>1090</v>
      </c>
      <c r="B8724" t="s">
        <v>9797</v>
      </c>
      <c r="C8724">
        <v>3</v>
      </c>
      <c r="D8724">
        <v>8.0999999999999996E-3</v>
      </c>
      <c r="E8724">
        <v>5.6899999999999999E-2</v>
      </c>
      <c r="F8724">
        <v>0.24660000000000001</v>
      </c>
    </row>
    <row r="8725" spans="1:6">
      <c r="A8725" t="s">
        <v>1090</v>
      </c>
      <c r="B8725" t="s">
        <v>9798</v>
      </c>
      <c r="C8725">
        <v>3</v>
      </c>
      <c r="D8725">
        <v>8.0999999999999996E-3</v>
      </c>
      <c r="E8725">
        <v>5.6899999999999999E-2</v>
      </c>
      <c r="F8725">
        <v>0.24660000000000001</v>
      </c>
    </row>
    <row r="8726" spans="1:6">
      <c r="A8726" t="s">
        <v>1090</v>
      </c>
      <c r="B8726" t="s">
        <v>9799</v>
      </c>
      <c r="C8726">
        <v>3</v>
      </c>
      <c r="D8726">
        <v>8.0999999999999996E-3</v>
      </c>
      <c r="E8726">
        <v>5.6899999999999999E-2</v>
      </c>
      <c r="F8726">
        <v>0.24660000000000001</v>
      </c>
    </row>
    <row r="8727" spans="1:6">
      <c r="A8727" t="s">
        <v>1090</v>
      </c>
      <c r="B8727" t="s">
        <v>9800</v>
      </c>
      <c r="C8727">
        <v>3</v>
      </c>
      <c r="D8727">
        <v>8.0999999999999996E-3</v>
      </c>
      <c r="E8727">
        <v>5.6899999999999999E-2</v>
      </c>
      <c r="F8727">
        <v>0.24660000000000001</v>
      </c>
    </row>
    <row r="8728" spans="1:6">
      <c r="A8728" t="s">
        <v>1090</v>
      </c>
      <c r="B8728" t="s">
        <v>9801</v>
      </c>
      <c r="C8728">
        <v>3</v>
      </c>
      <c r="D8728">
        <v>8.0999999999999996E-3</v>
      </c>
      <c r="E8728">
        <v>5.6899999999999999E-2</v>
      </c>
      <c r="F8728">
        <v>0.24660000000000001</v>
      </c>
    </row>
    <row r="8729" spans="1:6">
      <c r="A8729" t="s">
        <v>1090</v>
      </c>
      <c r="B8729" t="s">
        <v>9802</v>
      </c>
      <c r="C8729">
        <v>3</v>
      </c>
      <c r="D8729">
        <v>8.0999999999999996E-3</v>
      </c>
      <c r="E8729">
        <v>5.6899999999999999E-2</v>
      </c>
      <c r="F8729">
        <v>0.24660000000000001</v>
      </c>
    </row>
    <row r="8730" spans="1:6">
      <c r="A8730" t="s">
        <v>1090</v>
      </c>
      <c r="B8730" t="s">
        <v>9803</v>
      </c>
      <c r="C8730">
        <v>3</v>
      </c>
      <c r="D8730">
        <v>8.0999999999999996E-3</v>
      </c>
      <c r="E8730">
        <v>5.6899999999999999E-2</v>
      </c>
      <c r="F8730">
        <v>0.24660000000000001</v>
      </c>
    </row>
    <row r="8731" spans="1:6">
      <c r="A8731" t="s">
        <v>1090</v>
      </c>
      <c r="B8731" t="s">
        <v>9804</v>
      </c>
      <c r="C8731">
        <v>3</v>
      </c>
      <c r="D8731">
        <v>8.0999999999999996E-3</v>
      </c>
      <c r="E8731">
        <v>5.6899999999999999E-2</v>
      </c>
      <c r="F8731">
        <v>0.24660000000000001</v>
      </c>
    </row>
    <row r="8732" spans="1:6">
      <c r="A8732" t="s">
        <v>1090</v>
      </c>
      <c r="B8732" t="s">
        <v>9805</v>
      </c>
      <c r="C8732">
        <v>3</v>
      </c>
      <c r="D8732">
        <v>8.0999999999999996E-3</v>
      </c>
      <c r="E8732">
        <v>5.6899999999999999E-2</v>
      </c>
      <c r="F8732">
        <v>0.24660000000000001</v>
      </c>
    </row>
    <row r="8733" spans="1:6">
      <c r="A8733" t="s">
        <v>1090</v>
      </c>
      <c r="B8733" t="s">
        <v>9806</v>
      </c>
      <c r="C8733">
        <v>3</v>
      </c>
      <c r="D8733">
        <v>8.0999999999999996E-3</v>
      </c>
      <c r="E8733">
        <v>5.6899999999999999E-2</v>
      </c>
      <c r="F8733">
        <v>0.24660000000000001</v>
      </c>
    </row>
    <row r="8734" spans="1:6">
      <c r="A8734" t="s">
        <v>1090</v>
      </c>
      <c r="B8734" t="s">
        <v>9807</v>
      </c>
      <c r="C8734">
        <v>3</v>
      </c>
      <c r="D8734">
        <v>8.0999999999999996E-3</v>
      </c>
      <c r="E8734">
        <v>5.6899999999999999E-2</v>
      </c>
      <c r="F8734">
        <v>0.24660000000000001</v>
      </c>
    </row>
    <row r="8735" spans="1:6">
      <c r="A8735" t="s">
        <v>1090</v>
      </c>
      <c r="B8735" t="s">
        <v>9808</v>
      </c>
      <c r="C8735">
        <v>3</v>
      </c>
      <c r="D8735">
        <v>8.0999999999999996E-3</v>
      </c>
      <c r="E8735">
        <v>5.6899999999999999E-2</v>
      </c>
      <c r="F8735">
        <v>0.24660000000000001</v>
      </c>
    </row>
    <row r="8736" spans="1:6">
      <c r="A8736" t="s">
        <v>1090</v>
      </c>
      <c r="B8736" t="s">
        <v>9809</v>
      </c>
      <c r="C8736">
        <v>3</v>
      </c>
      <c r="D8736">
        <v>8.0999999999999996E-3</v>
      </c>
      <c r="E8736">
        <v>5.6899999999999999E-2</v>
      </c>
      <c r="F8736">
        <v>0.24660000000000001</v>
      </c>
    </row>
    <row r="8737" spans="1:6">
      <c r="A8737" t="s">
        <v>1090</v>
      </c>
      <c r="B8737" t="s">
        <v>9810</v>
      </c>
      <c r="C8737">
        <v>3</v>
      </c>
      <c r="D8737">
        <v>8.0999999999999996E-3</v>
      </c>
      <c r="E8737">
        <v>5.6899999999999999E-2</v>
      </c>
      <c r="F8737">
        <v>0.24660000000000001</v>
      </c>
    </row>
    <row r="8738" spans="1:6">
      <c r="A8738" t="s">
        <v>1090</v>
      </c>
      <c r="B8738" t="s">
        <v>9811</v>
      </c>
      <c r="C8738">
        <v>3</v>
      </c>
      <c r="D8738">
        <v>8.0999999999999996E-3</v>
      </c>
      <c r="E8738">
        <v>5.6899999999999999E-2</v>
      </c>
      <c r="F8738">
        <v>0.24660000000000001</v>
      </c>
    </row>
    <row r="8739" spans="1:6">
      <c r="A8739" t="s">
        <v>1090</v>
      </c>
      <c r="B8739" t="s">
        <v>9812</v>
      </c>
      <c r="C8739">
        <v>3</v>
      </c>
      <c r="D8739">
        <v>8.0999999999999996E-3</v>
      </c>
      <c r="E8739">
        <v>5.6899999999999999E-2</v>
      </c>
      <c r="F8739">
        <v>0.24660000000000001</v>
      </c>
    </row>
    <row r="8740" spans="1:6">
      <c r="A8740" t="s">
        <v>1090</v>
      </c>
      <c r="B8740" t="s">
        <v>9813</v>
      </c>
      <c r="C8740">
        <v>3</v>
      </c>
      <c r="D8740">
        <v>8.0999999999999996E-3</v>
      </c>
      <c r="E8740">
        <v>5.6899999999999999E-2</v>
      </c>
      <c r="F8740">
        <v>0.24660000000000001</v>
      </c>
    </row>
    <row r="8741" spans="1:6">
      <c r="A8741" t="s">
        <v>1090</v>
      </c>
      <c r="B8741" t="s">
        <v>9814</v>
      </c>
      <c r="C8741">
        <v>3</v>
      </c>
      <c r="D8741">
        <v>8.0999999999999996E-3</v>
      </c>
      <c r="E8741">
        <v>5.6899999999999999E-2</v>
      </c>
      <c r="F8741">
        <v>0.24660000000000001</v>
      </c>
    </row>
    <row r="8742" spans="1:6">
      <c r="A8742" t="s">
        <v>1090</v>
      </c>
      <c r="B8742" t="s">
        <v>9815</v>
      </c>
      <c r="C8742">
        <v>3</v>
      </c>
      <c r="D8742">
        <v>8.0999999999999996E-3</v>
      </c>
      <c r="E8742">
        <v>5.6899999999999999E-2</v>
      </c>
      <c r="F8742">
        <v>0.24660000000000001</v>
      </c>
    </row>
    <row r="8743" spans="1:6">
      <c r="A8743" t="s">
        <v>1090</v>
      </c>
      <c r="B8743" t="s">
        <v>9816</v>
      </c>
      <c r="C8743">
        <v>3</v>
      </c>
      <c r="D8743">
        <v>8.0999999999999996E-3</v>
      </c>
      <c r="E8743">
        <v>5.6899999999999999E-2</v>
      </c>
      <c r="F8743">
        <v>0.24660000000000001</v>
      </c>
    </row>
    <row r="8744" spans="1:6">
      <c r="A8744" t="s">
        <v>1090</v>
      </c>
      <c r="B8744" t="s">
        <v>9817</v>
      </c>
      <c r="C8744">
        <v>3</v>
      </c>
      <c r="D8744">
        <v>8.0999999999999996E-3</v>
      </c>
      <c r="E8744">
        <v>5.6899999999999999E-2</v>
      </c>
      <c r="F8744">
        <v>0.24660000000000001</v>
      </c>
    </row>
    <row r="8745" spans="1:6">
      <c r="A8745" t="s">
        <v>1090</v>
      </c>
      <c r="B8745" t="s">
        <v>9818</v>
      </c>
      <c r="C8745">
        <v>2.75</v>
      </c>
      <c r="D8745">
        <v>7.4000000000000003E-3</v>
      </c>
      <c r="E8745">
        <v>5.2200000000000003E-2</v>
      </c>
      <c r="F8745">
        <v>0.2263</v>
      </c>
    </row>
    <row r="8746" spans="1:6">
      <c r="A8746" t="s">
        <v>1090</v>
      </c>
      <c r="B8746" t="s">
        <v>9819</v>
      </c>
      <c r="C8746">
        <v>2.75</v>
      </c>
      <c r="D8746">
        <v>7.4000000000000003E-3</v>
      </c>
      <c r="E8746">
        <v>5.2200000000000003E-2</v>
      </c>
      <c r="F8746">
        <v>0.2263</v>
      </c>
    </row>
    <row r="8747" spans="1:6">
      <c r="A8747" t="s">
        <v>1090</v>
      </c>
      <c r="B8747" t="s">
        <v>9820</v>
      </c>
      <c r="C8747">
        <v>2.75</v>
      </c>
      <c r="D8747">
        <v>7.4000000000000003E-3</v>
      </c>
      <c r="E8747">
        <v>5.2200000000000003E-2</v>
      </c>
      <c r="F8747">
        <v>0.2263</v>
      </c>
    </row>
    <row r="8748" spans="1:6">
      <c r="A8748" t="s">
        <v>1090</v>
      </c>
      <c r="B8748" t="s">
        <v>9821</v>
      </c>
      <c r="C8748">
        <v>2.75</v>
      </c>
      <c r="D8748">
        <v>7.4000000000000003E-3</v>
      </c>
      <c r="E8748">
        <v>5.2200000000000003E-2</v>
      </c>
      <c r="F8748">
        <v>0.2263</v>
      </c>
    </row>
    <row r="8749" spans="1:6">
      <c r="A8749" t="s">
        <v>1090</v>
      </c>
      <c r="B8749" t="s">
        <v>9822</v>
      </c>
      <c r="C8749">
        <v>2.75</v>
      </c>
      <c r="D8749">
        <v>7.4000000000000003E-3</v>
      </c>
      <c r="E8749">
        <v>5.2200000000000003E-2</v>
      </c>
      <c r="F8749">
        <v>0.2263</v>
      </c>
    </row>
    <row r="8750" spans="1:6">
      <c r="A8750" t="s">
        <v>1090</v>
      </c>
      <c r="B8750" t="s">
        <v>9823</v>
      </c>
      <c r="C8750">
        <v>2.75</v>
      </c>
      <c r="D8750">
        <v>7.4000000000000003E-3</v>
      </c>
      <c r="E8750">
        <v>5.2200000000000003E-2</v>
      </c>
      <c r="F8750">
        <v>0.2263</v>
      </c>
    </row>
    <row r="8751" spans="1:6">
      <c r="A8751" t="s">
        <v>1090</v>
      </c>
      <c r="B8751" t="s">
        <v>9824</v>
      </c>
      <c r="C8751">
        <v>2.75</v>
      </c>
      <c r="D8751">
        <v>7.4000000000000003E-3</v>
      </c>
      <c r="E8751">
        <v>5.2200000000000003E-2</v>
      </c>
      <c r="F8751">
        <v>0.2263</v>
      </c>
    </row>
    <row r="8752" spans="1:6">
      <c r="A8752" t="s">
        <v>1090</v>
      </c>
      <c r="B8752" t="s">
        <v>9825</v>
      </c>
      <c r="C8752">
        <v>2.75</v>
      </c>
      <c r="D8752">
        <v>7.4000000000000003E-3</v>
      </c>
      <c r="E8752">
        <v>5.2200000000000003E-2</v>
      </c>
      <c r="F8752">
        <v>0.2263</v>
      </c>
    </row>
    <row r="8753" spans="1:6">
      <c r="A8753" t="s">
        <v>1090</v>
      </c>
      <c r="B8753" t="s">
        <v>9826</v>
      </c>
      <c r="C8753">
        <v>2.75</v>
      </c>
      <c r="D8753">
        <v>7.4000000000000003E-3</v>
      </c>
      <c r="E8753">
        <v>5.2200000000000003E-2</v>
      </c>
      <c r="F8753">
        <v>0.2263</v>
      </c>
    </row>
    <row r="8754" spans="1:6">
      <c r="A8754" t="s">
        <v>1090</v>
      </c>
      <c r="B8754" t="s">
        <v>9827</v>
      </c>
      <c r="C8754">
        <v>2.75</v>
      </c>
      <c r="D8754">
        <v>7.4000000000000003E-3</v>
      </c>
      <c r="E8754">
        <v>5.2200000000000003E-2</v>
      </c>
      <c r="F8754">
        <v>0.2263</v>
      </c>
    </row>
    <row r="8755" spans="1:6">
      <c r="A8755" t="s">
        <v>1090</v>
      </c>
      <c r="B8755" t="s">
        <v>9828</v>
      </c>
      <c r="C8755">
        <v>2.75</v>
      </c>
      <c r="D8755">
        <v>7.4000000000000003E-3</v>
      </c>
      <c r="E8755">
        <v>5.2200000000000003E-2</v>
      </c>
      <c r="F8755">
        <v>0.2263</v>
      </c>
    </row>
    <row r="8756" spans="1:6">
      <c r="A8756" t="s">
        <v>1090</v>
      </c>
      <c r="B8756" t="s">
        <v>9829</v>
      </c>
      <c r="C8756">
        <v>2.75</v>
      </c>
      <c r="D8756">
        <v>7.4000000000000003E-3</v>
      </c>
      <c r="E8756">
        <v>5.2200000000000003E-2</v>
      </c>
      <c r="F8756">
        <v>0.2263</v>
      </c>
    </row>
    <row r="8757" spans="1:6">
      <c r="A8757" t="s">
        <v>1090</v>
      </c>
      <c r="B8757" t="s">
        <v>9830</v>
      </c>
      <c r="C8757">
        <v>2.75</v>
      </c>
      <c r="D8757">
        <v>7.4000000000000003E-3</v>
      </c>
      <c r="E8757">
        <v>5.2200000000000003E-2</v>
      </c>
      <c r="F8757">
        <v>0.2263</v>
      </c>
    </row>
    <row r="8758" spans="1:6">
      <c r="A8758" t="s">
        <v>1090</v>
      </c>
      <c r="B8758" t="s">
        <v>9831</v>
      </c>
      <c r="C8758">
        <v>2.75</v>
      </c>
      <c r="D8758">
        <v>7.4000000000000003E-3</v>
      </c>
      <c r="E8758">
        <v>5.2200000000000003E-2</v>
      </c>
      <c r="F8758">
        <v>0.2263</v>
      </c>
    </row>
    <row r="8759" spans="1:6">
      <c r="A8759" t="s">
        <v>1090</v>
      </c>
      <c r="B8759" t="s">
        <v>9832</v>
      </c>
      <c r="C8759">
        <v>2.75</v>
      </c>
      <c r="D8759">
        <v>7.4000000000000003E-3</v>
      </c>
      <c r="E8759">
        <v>5.2200000000000003E-2</v>
      </c>
      <c r="F8759">
        <v>0.2263</v>
      </c>
    </row>
    <row r="8760" spans="1:6">
      <c r="A8760" t="s">
        <v>1090</v>
      </c>
      <c r="B8760" t="s">
        <v>9833</v>
      </c>
      <c r="C8760">
        <v>2.75</v>
      </c>
      <c r="D8760">
        <v>7.4000000000000003E-3</v>
      </c>
      <c r="E8760">
        <v>5.2200000000000003E-2</v>
      </c>
      <c r="F8760">
        <v>0.2263</v>
      </c>
    </row>
    <row r="8761" spans="1:6">
      <c r="A8761" t="s">
        <v>1090</v>
      </c>
      <c r="B8761" t="s">
        <v>9834</v>
      </c>
      <c r="C8761">
        <v>2.75</v>
      </c>
      <c r="D8761">
        <v>7.4000000000000003E-3</v>
      </c>
      <c r="E8761">
        <v>5.2200000000000003E-2</v>
      </c>
      <c r="F8761">
        <v>0.2263</v>
      </c>
    </row>
    <row r="8762" spans="1:6">
      <c r="A8762" t="s">
        <v>1090</v>
      </c>
      <c r="B8762" t="s">
        <v>9835</v>
      </c>
      <c r="C8762">
        <v>2.75</v>
      </c>
      <c r="D8762">
        <v>7.4000000000000003E-3</v>
      </c>
      <c r="E8762">
        <v>5.2200000000000003E-2</v>
      </c>
      <c r="F8762">
        <v>0.2263</v>
      </c>
    </row>
    <row r="8763" spans="1:6">
      <c r="A8763" t="s">
        <v>1090</v>
      </c>
      <c r="B8763" t="s">
        <v>9836</v>
      </c>
      <c r="C8763">
        <v>2.75</v>
      </c>
      <c r="D8763">
        <v>7.4000000000000003E-3</v>
      </c>
      <c r="E8763">
        <v>5.2200000000000003E-2</v>
      </c>
      <c r="F8763">
        <v>0.2263</v>
      </c>
    </row>
    <row r="8764" spans="1:6">
      <c r="A8764" t="s">
        <v>1090</v>
      </c>
      <c r="B8764" t="s">
        <v>9837</v>
      </c>
      <c r="C8764">
        <v>2.75</v>
      </c>
      <c r="D8764">
        <v>7.4000000000000003E-3</v>
      </c>
      <c r="E8764">
        <v>5.2200000000000003E-2</v>
      </c>
      <c r="F8764">
        <v>0.2263</v>
      </c>
    </row>
    <row r="8765" spans="1:6">
      <c r="A8765" t="s">
        <v>1090</v>
      </c>
      <c r="B8765" t="s">
        <v>9838</v>
      </c>
      <c r="C8765">
        <v>2.75</v>
      </c>
      <c r="D8765">
        <v>7.4000000000000003E-3</v>
      </c>
      <c r="E8765">
        <v>5.2200000000000003E-2</v>
      </c>
      <c r="F8765">
        <v>0.2263</v>
      </c>
    </row>
    <row r="8766" spans="1:6">
      <c r="A8766" t="s">
        <v>1090</v>
      </c>
      <c r="B8766" t="s">
        <v>9839</v>
      </c>
      <c r="C8766">
        <v>2.75</v>
      </c>
      <c r="D8766">
        <v>7.4000000000000003E-3</v>
      </c>
      <c r="E8766">
        <v>5.2200000000000003E-2</v>
      </c>
      <c r="F8766">
        <v>0.2263</v>
      </c>
    </row>
    <row r="8767" spans="1:6">
      <c r="A8767" t="s">
        <v>1090</v>
      </c>
      <c r="B8767" t="s">
        <v>9840</v>
      </c>
      <c r="C8767">
        <v>2.75</v>
      </c>
      <c r="D8767">
        <v>7.4000000000000003E-3</v>
      </c>
      <c r="E8767">
        <v>5.2200000000000003E-2</v>
      </c>
      <c r="F8767">
        <v>0.2263</v>
      </c>
    </row>
    <row r="8768" spans="1:6">
      <c r="A8768" t="s">
        <v>1090</v>
      </c>
      <c r="B8768" t="s">
        <v>9841</v>
      </c>
      <c r="C8768">
        <v>2.75</v>
      </c>
      <c r="D8768">
        <v>7.4000000000000003E-3</v>
      </c>
      <c r="E8768">
        <v>5.2200000000000003E-2</v>
      </c>
      <c r="F8768">
        <v>0.2263</v>
      </c>
    </row>
    <row r="8769" spans="1:6">
      <c r="A8769" t="s">
        <v>1090</v>
      </c>
      <c r="B8769" t="s">
        <v>683</v>
      </c>
      <c r="C8769">
        <v>2.75</v>
      </c>
      <c r="D8769">
        <v>7.4000000000000003E-3</v>
      </c>
      <c r="E8769">
        <v>5.2200000000000003E-2</v>
      </c>
      <c r="F8769">
        <v>0.2263</v>
      </c>
    </row>
    <row r="8770" spans="1:6">
      <c r="A8770" t="s">
        <v>1090</v>
      </c>
      <c r="B8770" t="s">
        <v>9842</v>
      </c>
      <c r="C8770">
        <v>2.75</v>
      </c>
      <c r="D8770">
        <v>7.4000000000000003E-3</v>
      </c>
      <c r="E8770">
        <v>5.2200000000000003E-2</v>
      </c>
      <c r="F8770">
        <v>0.2263</v>
      </c>
    </row>
    <row r="8771" spans="1:6">
      <c r="A8771" t="s">
        <v>1090</v>
      </c>
      <c r="B8771" t="s">
        <v>9843</v>
      </c>
      <c r="C8771">
        <v>2.75</v>
      </c>
      <c r="D8771">
        <v>7.4000000000000003E-3</v>
      </c>
      <c r="E8771">
        <v>5.2200000000000003E-2</v>
      </c>
      <c r="F8771">
        <v>0.2263</v>
      </c>
    </row>
    <row r="8772" spans="1:6">
      <c r="A8772" t="s">
        <v>1090</v>
      </c>
      <c r="B8772" t="s">
        <v>9844</v>
      </c>
      <c r="C8772">
        <v>2.75</v>
      </c>
      <c r="D8772">
        <v>7.4000000000000003E-3</v>
      </c>
      <c r="E8772">
        <v>5.2200000000000003E-2</v>
      </c>
      <c r="F8772">
        <v>0.2263</v>
      </c>
    </row>
    <row r="8773" spans="1:6">
      <c r="A8773" t="s">
        <v>1090</v>
      </c>
      <c r="B8773" t="s">
        <v>9845</v>
      </c>
      <c r="C8773">
        <v>2.75</v>
      </c>
      <c r="D8773">
        <v>7.4000000000000003E-3</v>
      </c>
      <c r="E8773">
        <v>5.2200000000000003E-2</v>
      </c>
      <c r="F8773">
        <v>0.2263</v>
      </c>
    </row>
    <row r="8774" spans="1:6">
      <c r="A8774" t="s">
        <v>1090</v>
      </c>
      <c r="B8774" t="s">
        <v>9846</v>
      </c>
      <c r="C8774">
        <v>2.75</v>
      </c>
      <c r="D8774">
        <v>7.4000000000000003E-3</v>
      </c>
      <c r="E8774">
        <v>5.2200000000000003E-2</v>
      </c>
      <c r="F8774">
        <v>0.2263</v>
      </c>
    </row>
    <row r="8775" spans="1:6">
      <c r="A8775" t="s">
        <v>1090</v>
      </c>
      <c r="B8775" t="s">
        <v>9847</v>
      </c>
      <c r="C8775">
        <v>2.75</v>
      </c>
      <c r="D8775">
        <v>7.4000000000000003E-3</v>
      </c>
      <c r="E8775">
        <v>5.2200000000000003E-2</v>
      </c>
      <c r="F8775">
        <v>0.2263</v>
      </c>
    </row>
    <row r="8776" spans="1:6">
      <c r="A8776" t="s">
        <v>1090</v>
      </c>
      <c r="B8776" t="s">
        <v>9848</v>
      </c>
      <c r="C8776">
        <v>2.75</v>
      </c>
      <c r="D8776">
        <v>7.4000000000000003E-3</v>
      </c>
      <c r="E8776">
        <v>5.2200000000000003E-2</v>
      </c>
      <c r="F8776">
        <v>0.2263</v>
      </c>
    </row>
    <row r="8777" spans="1:6">
      <c r="A8777" t="s">
        <v>1090</v>
      </c>
      <c r="B8777" t="s">
        <v>9849</v>
      </c>
      <c r="C8777">
        <v>2.75</v>
      </c>
      <c r="D8777">
        <v>7.4000000000000003E-3</v>
      </c>
      <c r="E8777">
        <v>5.2200000000000003E-2</v>
      </c>
      <c r="F8777">
        <v>0.2263</v>
      </c>
    </row>
    <row r="8778" spans="1:6">
      <c r="A8778" t="s">
        <v>1090</v>
      </c>
      <c r="B8778" t="s">
        <v>9850</v>
      </c>
      <c r="C8778">
        <v>2.75</v>
      </c>
      <c r="D8778">
        <v>7.4000000000000003E-3</v>
      </c>
      <c r="E8778">
        <v>5.2200000000000003E-2</v>
      </c>
      <c r="F8778">
        <v>0.2263</v>
      </c>
    </row>
    <row r="8779" spans="1:6">
      <c r="A8779" t="s">
        <v>1090</v>
      </c>
      <c r="B8779" t="s">
        <v>9851</v>
      </c>
      <c r="C8779">
        <v>2.75</v>
      </c>
      <c r="D8779">
        <v>7.4000000000000003E-3</v>
      </c>
      <c r="E8779">
        <v>5.2200000000000003E-2</v>
      </c>
      <c r="F8779">
        <v>0.2263</v>
      </c>
    </row>
    <row r="8780" spans="1:6">
      <c r="A8780" t="s">
        <v>1090</v>
      </c>
      <c r="B8780" t="s">
        <v>9852</v>
      </c>
      <c r="C8780">
        <v>2.75</v>
      </c>
      <c r="D8780">
        <v>7.4000000000000003E-3</v>
      </c>
      <c r="E8780">
        <v>5.2200000000000003E-2</v>
      </c>
      <c r="F8780">
        <v>0.2263</v>
      </c>
    </row>
    <row r="8781" spans="1:6">
      <c r="A8781" t="s">
        <v>1090</v>
      </c>
      <c r="B8781" t="s">
        <v>9853</v>
      </c>
      <c r="C8781">
        <v>2.75</v>
      </c>
      <c r="D8781">
        <v>7.4000000000000003E-3</v>
      </c>
      <c r="E8781">
        <v>5.2200000000000003E-2</v>
      </c>
      <c r="F8781">
        <v>0.2263</v>
      </c>
    </row>
    <row r="8782" spans="1:6">
      <c r="A8782" t="s">
        <v>1090</v>
      </c>
      <c r="B8782" t="s">
        <v>9854</v>
      </c>
      <c r="C8782">
        <v>2.75</v>
      </c>
      <c r="D8782">
        <v>7.4000000000000003E-3</v>
      </c>
      <c r="E8782">
        <v>5.2200000000000003E-2</v>
      </c>
      <c r="F8782">
        <v>0.2263</v>
      </c>
    </row>
    <row r="8783" spans="1:6">
      <c r="A8783" t="s">
        <v>1090</v>
      </c>
      <c r="B8783" t="s">
        <v>9855</v>
      </c>
      <c r="C8783">
        <v>2.75</v>
      </c>
      <c r="D8783">
        <v>7.4000000000000003E-3</v>
      </c>
      <c r="E8783">
        <v>5.2200000000000003E-2</v>
      </c>
      <c r="F8783">
        <v>0.2263</v>
      </c>
    </row>
    <row r="8784" spans="1:6">
      <c r="A8784" t="s">
        <v>1090</v>
      </c>
      <c r="B8784" t="s">
        <v>9856</v>
      </c>
      <c r="C8784">
        <v>2.75</v>
      </c>
      <c r="D8784">
        <v>7.4000000000000003E-3</v>
      </c>
      <c r="E8784">
        <v>5.2200000000000003E-2</v>
      </c>
      <c r="F8784">
        <v>0.2263</v>
      </c>
    </row>
    <row r="8785" spans="1:6">
      <c r="A8785" t="s">
        <v>1090</v>
      </c>
      <c r="B8785" t="s">
        <v>9857</v>
      </c>
      <c r="C8785">
        <v>2.75</v>
      </c>
      <c r="D8785">
        <v>7.4000000000000003E-3</v>
      </c>
      <c r="E8785">
        <v>5.2200000000000003E-2</v>
      </c>
      <c r="F8785">
        <v>0.2263</v>
      </c>
    </row>
    <row r="8786" spans="1:6">
      <c r="A8786" t="s">
        <v>1090</v>
      </c>
      <c r="B8786" t="s">
        <v>9858</v>
      </c>
      <c r="C8786">
        <v>2.75</v>
      </c>
      <c r="D8786">
        <v>7.4000000000000003E-3</v>
      </c>
      <c r="E8786">
        <v>5.2200000000000003E-2</v>
      </c>
      <c r="F8786">
        <v>0.2263</v>
      </c>
    </row>
    <row r="8787" spans="1:6">
      <c r="A8787" t="s">
        <v>1090</v>
      </c>
      <c r="B8787" t="s">
        <v>9859</v>
      </c>
      <c r="C8787">
        <v>2.75</v>
      </c>
      <c r="D8787">
        <v>7.4000000000000003E-3</v>
      </c>
      <c r="E8787">
        <v>5.2200000000000003E-2</v>
      </c>
      <c r="F8787">
        <v>0.2263</v>
      </c>
    </row>
    <row r="8788" spans="1:6">
      <c r="A8788" t="s">
        <v>1090</v>
      </c>
      <c r="B8788" t="s">
        <v>9860</v>
      </c>
      <c r="C8788">
        <v>2.75</v>
      </c>
      <c r="D8788">
        <v>7.4000000000000003E-3</v>
      </c>
      <c r="E8788">
        <v>5.2200000000000003E-2</v>
      </c>
      <c r="F8788">
        <v>0.2263</v>
      </c>
    </row>
    <row r="8789" spans="1:6">
      <c r="A8789" t="s">
        <v>1090</v>
      </c>
      <c r="B8789" t="s">
        <v>9861</v>
      </c>
      <c r="C8789">
        <v>2.75</v>
      </c>
      <c r="D8789">
        <v>7.4000000000000003E-3</v>
      </c>
      <c r="E8789">
        <v>5.2200000000000003E-2</v>
      </c>
      <c r="F8789">
        <v>0.2263</v>
      </c>
    </row>
    <row r="8790" spans="1:6">
      <c r="A8790" t="s">
        <v>1090</v>
      </c>
      <c r="B8790" t="s">
        <v>9862</v>
      </c>
      <c r="C8790">
        <v>2.75</v>
      </c>
      <c r="D8790">
        <v>7.4000000000000003E-3</v>
      </c>
      <c r="E8790">
        <v>5.2200000000000003E-2</v>
      </c>
      <c r="F8790">
        <v>0.2263</v>
      </c>
    </row>
    <row r="8791" spans="1:6">
      <c r="A8791" t="s">
        <v>1090</v>
      </c>
      <c r="B8791" t="s">
        <v>9863</v>
      </c>
      <c r="C8791">
        <v>2.75</v>
      </c>
      <c r="D8791">
        <v>7.4000000000000003E-3</v>
      </c>
      <c r="E8791">
        <v>5.2200000000000003E-2</v>
      </c>
      <c r="F8791">
        <v>0.2263</v>
      </c>
    </row>
    <row r="8792" spans="1:6">
      <c r="A8792" t="s">
        <v>1090</v>
      </c>
      <c r="B8792" t="s">
        <v>9864</v>
      </c>
      <c r="C8792">
        <v>2.75</v>
      </c>
      <c r="D8792">
        <v>7.4000000000000003E-3</v>
      </c>
      <c r="E8792">
        <v>5.2200000000000003E-2</v>
      </c>
      <c r="F8792">
        <v>0.2263</v>
      </c>
    </row>
    <row r="8793" spans="1:6">
      <c r="A8793" t="s">
        <v>1090</v>
      </c>
      <c r="B8793" t="s">
        <v>9865</v>
      </c>
      <c r="C8793">
        <v>2.75</v>
      </c>
      <c r="D8793">
        <v>7.4000000000000003E-3</v>
      </c>
      <c r="E8793">
        <v>5.2200000000000003E-2</v>
      </c>
      <c r="F8793">
        <v>0.2263</v>
      </c>
    </row>
    <row r="8794" spans="1:6">
      <c r="A8794" t="s">
        <v>1090</v>
      </c>
      <c r="B8794" t="s">
        <v>9866</v>
      </c>
      <c r="C8794">
        <v>2.75</v>
      </c>
      <c r="D8794">
        <v>7.4000000000000003E-3</v>
      </c>
      <c r="E8794">
        <v>5.2200000000000003E-2</v>
      </c>
      <c r="F8794">
        <v>0.2263</v>
      </c>
    </row>
    <row r="8795" spans="1:6">
      <c r="A8795" t="s">
        <v>1090</v>
      </c>
      <c r="B8795" t="s">
        <v>9867</v>
      </c>
      <c r="C8795">
        <v>2.75</v>
      </c>
      <c r="D8795">
        <v>7.4000000000000003E-3</v>
      </c>
      <c r="E8795">
        <v>5.2200000000000003E-2</v>
      </c>
      <c r="F8795">
        <v>0.2263</v>
      </c>
    </row>
    <row r="8796" spans="1:6">
      <c r="A8796" t="s">
        <v>1090</v>
      </c>
      <c r="B8796" t="s">
        <v>9868</v>
      </c>
      <c r="C8796">
        <v>2.75</v>
      </c>
      <c r="D8796">
        <v>7.4000000000000003E-3</v>
      </c>
      <c r="E8796">
        <v>5.2200000000000003E-2</v>
      </c>
      <c r="F8796">
        <v>0.2263</v>
      </c>
    </row>
    <row r="8797" spans="1:6">
      <c r="A8797" t="s">
        <v>1090</v>
      </c>
      <c r="B8797" t="s">
        <v>9869</v>
      </c>
      <c r="C8797">
        <v>2.75</v>
      </c>
      <c r="D8797">
        <v>7.4000000000000003E-3</v>
      </c>
      <c r="E8797">
        <v>5.2200000000000003E-2</v>
      </c>
      <c r="F8797">
        <v>0.2263</v>
      </c>
    </row>
    <row r="8798" spans="1:6">
      <c r="A8798" t="s">
        <v>1090</v>
      </c>
      <c r="B8798" t="s">
        <v>9870</v>
      </c>
      <c r="C8798">
        <v>2.75</v>
      </c>
      <c r="D8798">
        <v>7.4000000000000003E-3</v>
      </c>
      <c r="E8798">
        <v>5.2200000000000003E-2</v>
      </c>
      <c r="F8798">
        <v>0.2263</v>
      </c>
    </row>
    <row r="8799" spans="1:6">
      <c r="A8799" t="s">
        <v>1090</v>
      </c>
      <c r="B8799" t="s">
        <v>9871</v>
      </c>
      <c r="C8799">
        <v>2.75</v>
      </c>
      <c r="D8799">
        <v>7.4000000000000003E-3</v>
      </c>
      <c r="E8799">
        <v>5.2200000000000003E-2</v>
      </c>
      <c r="F8799">
        <v>0.2263</v>
      </c>
    </row>
    <row r="8800" spans="1:6">
      <c r="A8800" t="s">
        <v>1090</v>
      </c>
      <c r="B8800" t="s">
        <v>9872</v>
      </c>
      <c r="C8800">
        <v>2.75</v>
      </c>
      <c r="D8800">
        <v>7.4000000000000003E-3</v>
      </c>
      <c r="E8800">
        <v>5.2200000000000003E-2</v>
      </c>
      <c r="F8800">
        <v>0.2263</v>
      </c>
    </row>
    <row r="8801" spans="1:6">
      <c r="A8801" t="s">
        <v>1090</v>
      </c>
      <c r="B8801" t="s">
        <v>9873</v>
      </c>
      <c r="C8801">
        <v>2.75</v>
      </c>
      <c r="D8801">
        <v>7.4000000000000003E-3</v>
      </c>
      <c r="E8801">
        <v>5.2200000000000003E-2</v>
      </c>
      <c r="F8801">
        <v>0.2263</v>
      </c>
    </row>
    <row r="8802" spans="1:6">
      <c r="A8802" t="s">
        <v>1090</v>
      </c>
      <c r="B8802" t="s">
        <v>9874</v>
      </c>
      <c r="C8802">
        <v>2.75</v>
      </c>
      <c r="D8802">
        <v>7.4000000000000003E-3</v>
      </c>
      <c r="E8802">
        <v>5.2200000000000003E-2</v>
      </c>
      <c r="F8802">
        <v>0.2263</v>
      </c>
    </row>
    <row r="8803" spans="1:6">
      <c r="A8803" t="s">
        <v>1090</v>
      </c>
      <c r="B8803" t="s">
        <v>9875</v>
      </c>
      <c r="C8803">
        <v>2.75</v>
      </c>
      <c r="D8803">
        <v>7.4000000000000003E-3</v>
      </c>
      <c r="E8803">
        <v>5.2200000000000003E-2</v>
      </c>
      <c r="F8803">
        <v>0.2263</v>
      </c>
    </row>
    <row r="8804" spans="1:6">
      <c r="A8804" t="s">
        <v>1090</v>
      </c>
      <c r="B8804" t="s">
        <v>9876</v>
      </c>
      <c r="C8804">
        <v>2.75</v>
      </c>
      <c r="D8804">
        <v>7.4000000000000003E-3</v>
      </c>
      <c r="E8804">
        <v>5.2200000000000003E-2</v>
      </c>
      <c r="F8804">
        <v>0.2263</v>
      </c>
    </row>
    <row r="8805" spans="1:6">
      <c r="A8805" t="s">
        <v>1090</v>
      </c>
      <c r="B8805" t="s">
        <v>9877</v>
      </c>
      <c r="C8805">
        <v>2.75</v>
      </c>
      <c r="D8805">
        <v>7.4000000000000003E-3</v>
      </c>
      <c r="E8805">
        <v>5.2200000000000003E-2</v>
      </c>
      <c r="F8805">
        <v>0.2263</v>
      </c>
    </row>
    <row r="8806" spans="1:6">
      <c r="A8806" t="s">
        <v>1090</v>
      </c>
      <c r="B8806" t="s">
        <v>9878</v>
      </c>
      <c r="C8806">
        <v>2.75</v>
      </c>
      <c r="D8806">
        <v>7.4000000000000003E-3</v>
      </c>
      <c r="E8806">
        <v>5.2200000000000003E-2</v>
      </c>
      <c r="F8806">
        <v>0.2263</v>
      </c>
    </row>
    <row r="8807" spans="1:6">
      <c r="A8807" t="s">
        <v>1090</v>
      </c>
      <c r="B8807" t="s">
        <v>9879</v>
      </c>
      <c r="C8807">
        <v>2.75</v>
      </c>
      <c r="D8807">
        <v>7.4000000000000003E-3</v>
      </c>
      <c r="E8807">
        <v>5.2200000000000003E-2</v>
      </c>
      <c r="F8807">
        <v>0.2263</v>
      </c>
    </row>
    <row r="8808" spans="1:6">
      <c r="A8808" t="s">
        <v>1090</v>
      </c>
      <c r="B8808" t="s">
        <v>9880</v>
      </c>
      <c r="C8808">
        <v>2.75</v>
      </c>
      <c r="D8808">
        <v>7.4000000000000003E-3</v>
      </c>
      <c r="E8808">
        <v>5.2200000000000003E-2</v>
      </c>
      <c r="F8808">
        <v>0.2263</v>
      </c>
    </row>
    <row r="8809" spans="1:6">
      <c r="A8809" t="s">
        <v>1090</v>
      </c>
      <c r="B8809" t="s">
        <v>9881</v>
      </c>
      <c r="C8809">
        <v>2.75</v>
      </c>
      <c r="D8809">
        <v>7.4000000000000003E-3</v>
      </c>
      <c r="E8809">
        <v>5.2200000000000003E-2</v>
      </c>
      <c r="F8809">
        <v>0.2263</v>
      </c>
    </row>
    <row r="8810" spans="1:6">
      <c r="A8810" t="s">
        <v>1090</v>
      </c>
      <c r="B8810" t="s">
        <v>9882</v>
      </c>
      <c r="C8810">
        <v>2.75</v>
      </c>
      <c r="D8810">
        <v>7.4000000000000003E-3</v>
      </c>
      <c r="E8810">
        <v>5.2200000000000003E-2</v>
      </c>
      <c r="F8810">
        <v>0.2263</v>
      </c>
    </row>
    <row r="8811" spans="1:6">
      <c r="A8811" t="s">
        <v>1090</v>
      </c>
      <c r="B8811" t="s">
        <v>9883</v>
      </c>
      <c r="C8811">
        <v>2.75</v>
      </c>
      <c r="D8811">
        <v>7.4000000000000003E-3</v>
      </c>
      <c r="E8811">
        <v>5.2200000000000003E-2</v>
      </c>
      <c r="F8811">
        <v>0.2263</v>
      </c>
    </row>
    <row r="8812" spans="1:6">
      <c r="A8812" t="s">
        <v>1090</v>
      </c>
      <c r="B8812" t="s">
        <v>9884</v>
      </c>
      <c r="C8812">
        <v>2.75</v>
      </c>
      <c r="D8812">
        <v>7.4000000000000003E-3</v>
      </c>
      <c r="E8812">
        <v>5.2200000000000003E-2</v>
      </c>
      <c r="F8812">
        <v>0.2263</v>
      </c>
    </row>
    <row r="8813" spans="1:6">
      <c r="A8813" t="s">
        <v>1090</v>
      </c>
      <c r="B8813" t="s">
        <v>9885</v>
      </c>
      <c r="C8813">
        <v>2.75</v>
      </c>
      <c r="D8813">
        <v>7.4000000000000003E-3</v>
      </c>
      <c r="E8813">
        <v>5.2200000000000003E-2</v>
      </c>
      <c r="F8813">
        <v>0.2263</v>
      </c>
    </row>
    <row r="8814" spans="1:6">
      <c r="A8814" t="s">
        <v>1090</v>
      </c>
      <c r="B8814" t="s">
        <v>9886</v>
      </c>
      <c r="C8814">
        <v>2.75</v>
      </c>
      <c r="D8814">
        <v>7.4000000000000003E-3</v>
      </c>
      <c r="E8814">
        <v>5.2200000000000003E-2</v>
      </c>
      <c r="F8814">
        <v>0.2263</v>
      </c>
    </row>
    <row r="8815" spans="1:6">
      <c r="A8815" t="s">
        <v>1090</v>
      </c>
      <c r="B8815" t="s">
        <v>9887</v>
      </c>
      <c r="C8815">
        <v>2.75</v>
      </c>
      <c r="D8815">
        <v>7.4000000000000003E-3</v>
      </c>
      <c r="E8815">
        <v>5.2200000000000003E-2</v>
      </c>
      <c r="F8815">
        <v>0.2263</v>
      </c>
    </row>
    <row r="8816" spans="1:6">
      <c r="A8816" t="s">
        <v>1090</v>
      </c>
      <c r="B8816" t="s">
        <v>9888</v>
      </c>
      <c r="C8816">
        <v>2.75</v>
      </c>
      <c r="D8816">
        <v>7.4000000000000003E-3</v>
      </c>
      <c r="E8816">
        <v>5.2200000000000003E-2</v>
      </c>
      <c r="F8816">
        <v>0.2263</v>
      </c>
    </row>
    <row r="8817" spans="1:6">
      <c r="A8817" t="s">
        <v>1090</v>
      </c>
      <c r="B8817" t="s">
        <v>9889</v>
      </c>
      <c r="C8817">
        <v>2.75</v>
      </c>
      <c r="D8817">
        <v>7.4000000000000003E-3</v>
      </c>
      <c r="E8817">
        <v>5.2200000000000003E-2</v>
      </c>
      <c r="F8817">
        <v>0.2263</v>
      </c>
    </row>
    <row r="8818" spans="1:6">
      <c r="A8818" t="s">
        <v>1090</v>
      </c>
      <c r="B8818" t="s">
        <v>9890</v>
      </c>
      <c r="C8818">
        <v>2.75</v>
      </c>
      <c r="D8818">
        <v>7.4000000000000003E-3</v>
      </c>
      <c r="E8818">
        <v>5.2200000000000003E-2</v>
      </c>
      <c r="F8818">
        <v>0.2263</v>
      </c>
    </row>
    <row r="8819" spans="1:6">
      <c r="A8819" t="s">
        <v>1090</v>
      </c>
      <c r="B8819" t="s">
        <v>9891</v>
      </c>
      <c r="C8819">
        <v>2.75</v>
      </c>
      <c r="D8819">
        <v>7.4000000000000003E-3</v>
      </c>
      <c r="E8819">
        <v>5.2200000000000003E-2</v>
      </c>
      <c r="F8819">
        <v>0.2263</v>
      </c>
    </row>
    <row r="8820" spans="1:6">
      <c r="A8820" t="s">
        <v>1090</v>
      </c>
      <c r="B8820" t="s">
        <v>9892</v>
      </c>
      <c r="C8820">
        <v>2.75</v>
      </c>
      <c r="D8820">
        <v>7.4000000000000003E-3</v>
      </c>
      <c r="E8820">
        <v>5.2200000000000003E-2</v>
      </c>
      <c r="F8820">
        <v>0.2263</v>
      </c>
    </row>
    <row r="8821" spans="1:6">
      <c r="A8821" t="s">
        <v>1090</v>
      </c>
      <c r="B8821" t="s">
        <v>9893</v>
      </c>
      <c r="C8821">
        <v>2.75</v>
      </c>
      <c r="D8821">
        <v>7.4000000000000003E-3</v>
      </c>
      <c r="E8821">
        <v>5.2200000000000003E-2</v>
      </c>
      <c r="F8821">
        <v>0.2263</v>
      </c>
    </row>
    <row r="8822" spans="1:6">
      <c r="A8822" t="s">
        <v>1090</v>
      </c>
      <c r="B8822" t="s">
        <v>9894</v>
      </c>
      <c r="C8822">
        <v>2.75</v>
      </c>
      <c r="D8822">
        <v>7.4000000000000003E-3</v>
      </c>
      <c r="E8822">
        <v>5.2200000000000003E-2</v>
      </c>
      <c r="F8822">
        <v>0.2263</v>
      </c>
    </row>
    <row r="8823" spans="1:6">
      <c r="A8823" t="s">
        <v>1090</v>
      </c>
      <c r="B8823" t="s">
        <v>9895</v>
      </c>
      <c r="C8823">
        <v>2.75</v>
      </c>
      <c r="D8823">
        <v>7.4000000000000003E-3</v>
      </c>
      <c r="E8823">
        <v>5.2200000000000003E-2</v>
      </c>
      <c r="F8823">
        <v>0.2263</v>
      </c>
    </row>
    <row r="8824" spans="1:6">
      <c r="A8824" t="s">
        <v>1090</v>
      </c>
      <c r="B8824" t="s">
        <v>9896</v>
      </c>
      <c r="C8824">
        <v>2.75</v>
      </c>
      <c r="D8824">
        <v>7.4000000000000003E-3</v>
      </c>
      <c r="E8824">
        <v>5.2200000000000003E-2</v>
      </c>
      <c r="F8824">
        <v>0.2263</v>
      </c>
    </row>
    <row r="8825" spans="1:6">
      <c r="A8825" t="s">
        <v>1090</v>
      </c>
      <c r="B8825" t="s">
        <v>9897</v>
      </c>
      <c r="C8825">
        <v>2.75</v>
      </c>
      <c r="D8825">
        <v>7.4000000000000003E-3</v>
      </c>
      <c r="E8825">
        <v>5.2200000000000003E-2</v>
      </c>
      <c r="F8825">
        <v>0.2263</v>
      </c>
    </row>
    <row r="8826" spans="1:6">
      <c r="A8826" t="s">
        <v>1090</v>
      </c>
      <c r="B8826" t="s">
        <v>9898</v>
      </c>
      <c r="C8826">
        <v>2.75</v>
      </c>
      <c r="D8826">
        <v>7.4000000000000003E-3</v>
      </c>
      <c r="E8826">
        <v>5.2200000000000003E-2</v>
      </c>
      <c r="F8826">
        <v>0.2263</v>
      </c>
    </row>
    <row r="8827" spans="1:6">
      <c r="A8827" t="s">
        <v>1090</v>
      </c>
      <c r="B8827" t="s">
        <v>9899</v>
      </c>
      <c r="C8827">
        <v>2.75</v>
      </c>
      <c r="D8827">
        <v>7.4000000000000003E-3</v>
      </c>
      <c r="E8827">
        <v>5.2200000000000003E-2</v>
      </c>
      <c r="F8827">
        <v>0.2263</v>
      </c>
    </row>
    <row r="8828" spans="1:6">
      <c r="A8828" t="s">
        <v>1090</v>
      </c>
      <c r="B8828" t="s">
        <v>9900</v>
      </c>
      <c r="C8828">
        <v>2.75</v>
      </c>
      <c r="D8828">
        <v>7.4000000000000003E-3</v>
      </c>
      <c r="E8828">
        <v>5.2200000000000003E-2</v>
      </c>
      <c r="F8828">
        <v>0.2263</v>
      </c>
    </row>
    <row r="8829" spans="1:6">
      <c r="A8829" t="s">
        <v>1090</v>
      </c>
      <c r="B8829" t="s">
        <v>9901</v>
      </c>
      <c r="C8829">
        <v>2.75</v>
      </c>
      <c r="D8829">
        <v>7.4000000000000003E-3</v>
      </c>
      <c r="E8829">
        <v>5.2200000000000003E-2</v>
      </c>
      <c r="F8829">
        <v>0.2263</v>
      </c>
    </row>
    <row r="8830" spans="1:6">
      <c r="A8830" t="s">
        <v>1090</v>
      </c>
      <c r="B8830" t="s">
        <v>9902</v>
      </c>
      <c r="C8830">
        <v>2.75</v>
      </c>
      <c r="D8830">
        <v>7.4000000000000003E-3</v>
      </c>
      <c r="E8830">
        <v>5.2200000000000003E-2</v>
      </c>
      <c r="F8830">
        <v>0.2263</v>
      </c>
    </row>
    <row r="8831" spans="1:6">
      <c r="A8831" t="s">
        <v>1090</v>
      </c>
      <c r="B8831" t="s">
        <v>9903</v>
      </c>
      <c r="C8831">
        <v>2.75</v>
      </c>
      <c r="D8831">
        <v>7.4000000000000003E-3</v>
      </c>
      <c r="E8831">
        <v>5.2200000000000003E-2</v>
      </c>
      <c r="F8831">
        <v>0.2263</v>
      </c>
    </row>
    <row r="8832" spans="1:6">
      <c r="A8832" t="s">
        <v>1090</v>
      </c>
      <c r="B8832" t="s">
        <v>9904</v>
      </c>
      <c r="C8832">
        <v>2.75</v>
      </c>
      <c r="D8832">
        <v>7.4000000000000003E-3</v>
      </c>
      <c r="E8832">
        <v>5.2200000000000003E-2</v>
      </c>
      <c r="F8832">
        <v>0.2263</v>
      </c>
    </row>
    <row r="8833" spans="1:6">
      <c r="A8833" t="s">
        <v>1090</v>
      </c>
      <c r="B8833" t="s">
        <v>9905</v>
      </c>
      <c r="C8833">
        <v>2.75</v>
      </c>
      <c r="D8833">
        <v>7.4000000000000003E-3</v>
      </c>
      <c r="E8833">
        <v>5.2200000000000003E-2</v>
      </c>
      <c r="F8833">
        <v>0.2263</v>
      </c>
    </row>
    <row r="8834" spans="1:6">
      <c r="A8834" t="s">
        <v>1090</v>
      </c>
      <c r="B8834" t="s">
        <v>9906</v>
      </c>
      <c r="C8834">
        <v>2.75</v>
      </c>
      <c r="D8834">
        <v>7.4000000000000003E-3</v>
      </c>
      <c r="E8834">
        <v>5.2200000000000003E-2</v>
      </c>
      <c r="F8834">
        <v>0.2263</v>
      </c>
    </row>
    <row r="8835" spans="1:6">
      <c r="A8835" t="s">
        <v>1090</v>
      </c>
      <c r="B8835" t="s">
        <v>9907</v>
      </c>
      <c r="C8835">
        <v>2.75</v>
      </c>
      <c r="D8835">
        <v>7.4000000000000003E-3</v>
      </c>
      <c r="E8835">
        <v>5.2200000000000003E-2</v>
      </c>
      <c r="F8835">
        <v>0.2263</v>
      </c>
    </row>
    <row r="8836" spans="1:6">
      <c r="A8836" t="s">
        <v>1090</v>
      </c>
      <c r="B8836" t="s">
        <v>9908</v>
      </c>
      <c r="C8836">
        <v>2.75</v>
      </c>
      <c r="D8836">
        <v>7.4000000000000003E-3</v>
      </c>
      <c r="E8836">
        <v>5.2200000000000003E-2</v>
      </c>
      <c r="F8836">
        <v>0.2263</v>
      </c>
    </row>
    <row r="8837" spans="1:6">
      <c r="A8837" t="s">
        <v>1090</v>
      </c>
      <c r="B8837" t="s">
        <v>9909</v>
      </c>
      <c r="C8837">
        <v>2.75</v>
      </c>
      <c r="D8837">
        <v>7.4000000000000003E-3</v>
      </c>
      <c r="E8837">
        <v>5.2200000000000003E-2</v>
      </c>
      <c r="F8837">
        <v>0.2263</v>
      </c>
    </row>
    <row r="8838" spans="1:6">
      <c r="A8838" t="s">
        <v>1090</v>
      </c>
      <c r="B8838" t="s">
        <v>9910</v>
      </c>
      <c r="C8838">
        <v>2.75</v>
      </c>
      <c r="D8838">
        <v>7.4000000000000003E-3</v>
      </c>
      <c r="E8838">
        <v>5.2200000000000003E-2</v>
      </c>
      <c r="F8838">
        <v>0.2263</v>
      </c>
    </row>
    <row r="8839" spans="1:6">
      <c r="A8839" t="s">
        <v>1090</v>
      </c>
      <c r="B8839" t="s">
        <v>9911</v>
      </c>
      <c r="C8839">
        <v>2.75</v>
      </c>
      <c r="D8839">
        <v>7.4000000000000003E-3</v>
      </c>
      <c r="E8839">
        <v>5.2200000000000003E-2</v>
      </c>
      <c r="F8839">
        <v>0.2263</v>
      </c>
    </row>
    <row r="8840" spans="1:6">
      <c r="A8840" t="s">
        <v>1090</v>
      </c>
      <c r="B8840" t="s">
        <v>9912</v>
      </c>
      <c r="C8840">
        <v>2.75</v>
      </c>
      <c r="D8840">
        <v>7.4000000000000003E-3</v>
      </c>
      <c r="E8840">
        <v>5.2200000000000003E-2</v>
      </c>
      <c r="F8840">
        <v>0.2263</v>
      </c>
    </row>
    <row r="8841" spans="1:6">
      <c r="A8841" t="s">
        <v>1090</v>
      </c>
      <c r="B8841" t="s">
        <v>9913</v>
      </c>
      <c r="C8841">
        <v>2.75</v>
      </c>
      <c r="D8841">
        <v>7.4000000000000003E-3</v>
      </c>
      <c r="E8841">
        <v>5.2200000000000003E-2</v>
      </c>
      <c r="F8841">
        <v>0.2263</v>
      </c>
    </row>
    <row r="8842" spans="1:6">
      <c r="A8842" t="s">
        <v>1090</v>
      </c>
      <c r="B8842" t="s">
        <v>9914</v>
      </c>
      <c r="C8842">
        <v>2.75</v>
      </c>
      <c r="D8842">
        <v>7.4000000000000003E-3</v>
      </c>
      <c r="E8842">
        <v>5.2200000000000003E-2</v>
      </c>
      <c r="F8842">
        <v>0.2263</v>
      </c>
    </row>
    <row r="8843" spans="1:6">
      <c r="A8843" t="s">
        <v>1090</v>
      </c>
      <c r="B8843" t="s">
        <v>9915</v>
      </c>
      <c r="C8843">
        <v>2.75</v>
      </c>
      <c r="D8843">
        <v>7.4000000000000003E-3</v>
      </c>
      <c r="E8843">
        <v>5.2200000000000003E-2</v>
      </c>
      <c r="F8843">
        <v>0.2263</v>
      </c>
    </row>
    <row r="8844" spans="1:6">
      <c r="A8844" t="s">
        <v>1090</v>
      </c>
      <c r="B8844" t="s">
        <v>9916</v>
      </c>
      <c r="C8844">
        <v>2.5</v>
      </c>
      <c r="D8844">
        <v>6.7999999999999996E-3</v>
      </c>
      <c r="E8844">
        <v>4.7500000000000001E-2</v>
      </c>
      <c r="F8844">
        <v>0.20599999999999999</v>
      </c>
    </row>
    <row r="8845" spans="1:6">
      <c r="A8845" t="s">
        <v>1090</v>
      </c>
      <c r="B8845" t="s">
        <v>9917</v>
      </c>
      <c r="C8845">
        <v>2.5</v>
      </c>
      <c r="D8845">
        <v>6.7999999999999996E-3</v>
      </c>
      <c r="E8845">
        <v>4.7500000000000001E-2</v>
      </c>
      <c r="F8845">
        <v>0.20599999999999999</v>
      </c>
    </row>
    <row r="8846" spans="1:6">
      <c r="A8846" t="s">
        <v>1090</v>
      </c>
      <c r="B8846" t="s">
        <v>9918</v>
      </c>
      <c r="C8846">
        <v>2.5</v>
      </c>
      <c r="D8846">
        <v>6.7999999999999996E-3</v>
      </c>
      <c r="E8846">
        <v>4.7500000000000001E-2</v>
      </c>
      <c r="F8846">
        <v>0.20599999999999999</v>
      </c>
    </row>
    <row r="8847" spans="1:6">
      <c r="A8847" t="s">
        <v>1090</v>
      </c>
      <c r="B8847" t="s">
        <v>9919</v>
      </c>
      <c r="C8847">
        <v>2.5</v>
      </c>
      <c r="D8847">
        <v>6.7999999999999996E-3</v>
      </c>
      <c r="E8847">
        <v>4.7500000000000001E-2</v>
      </c>
      <c r="F8847">
        <v>0.20599999999999999</v>
      </c>
    </row>
    <row r="8848" spans="1:6">
      <c r="A8848" t="s">
        <v>1090</v>
      </c>
      <c r="B8848" t="s">
        <v>9920</v>
      </c>
      <c r="C8848">
        <v>2.5</v>
      </c>
      <c r="D8848">
        <v>6.7999999999999996E-3</v>
      </c>
      <c r="E8848">
        <v>4.7500000000000001E-2</v>
      </c>
      <c r="F8848">
        <v>0.20599999999999999</v>
      </c>
    </row>
    <row r="8849" spans="1:6">
      <c r="A8849" t="s">
        <v>1090</v>
      </c>
      <c r="B8849" t="s">
        <v>9921</v>
      </c>
      <c r="C8849">
        <v>2.5</v>
      </c>
      <c r="D8849">
        <v>6.7999999999999996E-3</v>
      </c>
      <c r="E8849">
        <v>4.7500000000000001E-2</v>
      </c>
      <c r="F8849">
        <v>0.20599999999999999</v>
      </c>
    </row>
    <row r="8850" spans="1:6">
      <c r="A8850" t="s">
        <v>1090</v>
      </c>
      <c r="B8850" t="s">
        <v>9922</v>
      </c>
      <c r="C8850">
        <v>2.5</v>
      </c>
      <c r="D8850">
        <v>6.7999999999999996E-3</v>
      </c>
      <c r="E8850">
        <v>4.7500000000000001E-2</v>
      </c>
      <c r="F8850">
        <v>0.20599999999999999</v>
      </c>
    </row>
    <row r="8851" spans="1:6">
      <c r="A8851" t="s">
        <v>1090</v>
      </c>
      <c r="B8851" t="s">
        <v>9923</v>
      </c>
      <c r="C8851">
        <v>2.5</v>
      </c>
      <c r="D8851">
        <v>6.7999999999999996E-3</v>
      </c>
      <c r="E8851">
        <v>4.7500000000000001E-2</v>
      </c>
      <c r="F8851">
        <v>0.20599999999999999</v>
      </c>
    </row>
    <row r="8852" spans="1:6">
      <c r="A8852" t="s">
        <v>1090</v>
      </c>
      <c r="B8852" t="s">
        <v>9924</v>
      </c>
      <c r="C8852">
        <v>2.5</v>
      </c>
      <c r="D8852">
        <v>6.7999999999999996E-3</v>
      </c>
      <c r="E8852">
        <v>4.7500000000000001E-2</v>
      </c>
      <c r="F8852">
        <v>0.20599999999999999</v>
      </c>
    </row>
    <row r="8853" spans="1:6">
      <c r="A8853" t="s">
        <v>1090</v>
      </c>
      <c r="B8853" t="s">
        <v>9925</v>
      </c>
      <c r="C8853">
        <v>2.5</v>
      </c>
      <c r="D8853">
        <v>6.7999999999999996E-3</v>
      </c>
      <c r="E8853">
        <v>4.7500000000000001E-2</v>
      </c>
      <c r="F8853">
        <v>0.20599999999999999</v>
      </c>
    </row>
    <row r="8854" spans="1:6">
      <c r="A8854" t="s">
        <v>1090</v>
      </c>
      <c r="B8854" t="s">
        <v>9926</v>
      </c>
      <c r="C8854">
        <v>2.5</v>
      </c>
      <c r="D8854">
        <v>6.7999999999999996E-3</v>
      </c>
      <c r="E8854">
        <v>4.7500000000000001E-2</v>
      </c>
      <c r="F8854">
        <v>0.20599999999999999</v>
      </c>
    </row>
    <row r="8855" spans="1:6">
      <c r="A8855" t="s">
        <v>1090</v>
      </c>
      <c r="B8855" t="s">
        <v>9927</v>
      </c>
      <c r="C8855">
        <v>2.5</v>
      </c>
      <c r="D8855">
        <v>6.7999999999999996E-3</v>
      </c>
      <c r="E8855">
        <v>4.7500000000000001E-2</v>
      </c>
      <c r="F8855">
        <v>0.20599999999999999</v>
      </c>
    </row>
    <row r="8856" spans="1:6">
      <c r="A8856" t="s">
        <v>1090</v>
      </c>
      <c r="B8856" t="s">
        <v>9928</v>
      </c>
      <c r="C8856">
        <v>2.5</v>
      </c>
      <c r="D8856">
        <v>6.7999999999999996E-3</v>
      </c>
      <c r="E8856">
        <v>4.7500000000000001E-2</v>
      </c>
      <c r="F8856">
        <v>0.20599999999999999</v>
      </c>
    </row>
    <row r="8857" spans="1:6">
      <c r="A8857" t="s">
        <v>1090</v>
      </c>
      <c r="B8857" t="s">
        <v>9929</v>
      </c>
      <c r="C8857">
        <v>2.5</v>
      </c>
      <c r="D8857">
        <v>6.7999999999999996E-3</v>
      </c>
      <c r="E8857">
        <v>4.7500000000000001E-2</v>
      </c>
      <c r="F8857">
        <v>0.20599999999999999</v>
      </c>
    </row>
    <row r="8858" spans="1:6">
      <c r="A8858" t="s">
        <v>1090</v>
      </c>
      <c r="B8858" t="s">
        <v>9930</v>
      </c>
      <c r="C8858">
        <v>2.5</v>
      </c>
      <c r="D8858">
        <v>6.7999999999999996E-3</v>
      </c>
      <c r="E8858">
        <v>4.7500000000000001E-2</v>
      </c>
      <c r="F8858">
        <v>0.20599999999999999</v>
      </c>
    </row>
    <row r="8859" spans="1:6">
      <c r="A8859" t="s">
        <v>1090</v>
      </c>
      <c r="B8859" t="s">
        <v>9931</v>
      </c>
      <c r="C8859">
        <v>2.5</v>
      </c>
      <c r="D8859">
        <v>6.7999999999999996E-3</v>
      </c>
      <c r="E8859">
        <v>4.7500000000000001E-2</v>
      </c>
      <c r="F8859">
        <v>0.20599999999999999</v>
      </c>
    </row>
    <row r="8860" spans="1:6">
      <c r="A8860" t="s">
        <v>1090</v>
      </c>
      <c r="B8860" t="s">
        <v>9932</v>
      </c>
      <c r="C8860">
        <v>2.5</v>
      </c>
      <c r="D8860">
        <v>6.7999999999999996E-3</v>
      </c>
      <c r="E8860">
        <v>4.7500000000000001E-2</v>
      </c>
      <c r="F8860">
        <v>0.20599999999999999</v>
      </c>
    </row>
    <row r="8861" spans="1:6">
      <c r="A8861" t="s">
        <v>1090</v>
      </c>
      <c r="B8861" t="s">
        <v>9933</v>
      </c>
      <c r="C8861">
        <v>2.5</v>
      </c>
      <c r="D8861">
        <v>6.7999999999999996E-3</v>
      </c>
      <c r="E8861">
        <v>4.7500000000000001E-2</v>
      </c>
      <c r="F8861">
        <v>0.20599999999999999</v>
      </c>
    </row>
    <row r="8862" spans="1:6">
      <c r="A8862" t="s">
        <v>1090</v>
      </c>
      <c r="B8862" t="s">
        <v>9934</v>
      </c>
      <c r="C8862">
        <v>2.5</v>
      </c>
      <c r="D8862">
        <v>6.7999999999999996E-3</v>
      </c>
      <c r="E8862">
        <v>4.7500000000000001E-2</v>
      </c>
      <c r="F8862">
        <v>0.20599999999999999</v>
      </c>
    </row>
    <row r="8863" spans="1:6">
      <c r="A8863" t="s">
        <v>1090</v>
      </c>
      <c r="B8863" t="s">
        <v>9935</v>
      </c>
      <c r="C8863">
        <v>2.5</v>
      </c>
      <c r="D8863">
        <v>6.7999999999999996E-3</v>
      </c>
      <c r="E8863">
        <v>4.7500000000000001E-2</v>
      </c>
      <c r="F8863">
        <v>0.20599999999999999</v>
      </c>
    </row>
    <row r="8864" spans="1:6">
      <c r="A8864" t="s">
        <v>1090</v>
      </c>
      <c r="B8864" t="s">
        <v>9936</v>
      </c>
      <c r="C8864">
        <v>2.5</v>
      </c>
      <c r="D8864">
        <v>6.7999999999999996E-3</v>
      </c>
      <c r="E8864">
        <v>4.7500000000000001E-2</v>
      </c>
      <c r="F8864">
        <v>0.20599999999999999</v>
      </c>
    </row>
    <row r="8865" spans="1:6">
      <c r="A8865" t="s">
        <v>1090</v>
      </c>
      <c r="B8865" t="s">
        <v>9937</v>
      </c>
      <c r="C8865">
        <v>2.5</v>
      </c>
      <c r="D8865">
        <v>6.7999999999999996E-3</v>
      </c>
      <c r="E8865">
        <v>4.7500000000000001E-2</v>
      </c>
      <c r="F8865">
        <v>0.20599999999999999</v>
      </c>
    </row>
    <row r="8866" spans="1:6">
      <c r="A8866" t="s">
        <v>1090</v>
      </c>
      <c r="B8866" t="s">
        <v>9938</v>
      </c>
      <c r="C8866">
        <v>2.5</v>
      </c>
      <c r="D8866">
        <v>6.7999999999999996E-3</v>
      </c>
      <c r="E8866">
        <v>4.7500000000000001E-2</v>
      </c>
      <c r="F8866">
        <v>0.20599999999999999</v>
      </c>
    </row>
    <row r="8867" spans="1:6">
      <c r="A8867" t="s">
        <v>1090</v>
      </c>
      <c r="B8867" t="s">
        <v>9939</v>
      </c>
      <c r="C8867">
        <v>2.5</v>
      </c>
      <c r="D8867">
        <v>6.7999999999999996E-3</v>
      </c>
      <c r="E8867">
        <v>4.7500000000000001E-2</v>
      </c>
      <c r="F8867">
        <v>0.20599999999999999</v>
      </c>
    </row>
    <row r="8868" spans="1:6">
      <c r="A8868" t="s">
        <v>1090</v>
      </c>
      <c r="B8868" t="s">
        <v>9940</v>
      </c>
      <c r="C8868">
        <v>2.5</v>
      </c>
      <c r="D8868">
        <v>6.7999999999999996E-3</v>
      </c>
      <c r="E8868">
        <v>4.7500000000000001E-2</v>
      </c>
      <c r="F8868">
        <v>0.20599999999999999</v>
      </c>
    </row>
    <row r="8869" spans="1:6">
      <c r="A8869" t="s">
        <v>1090</v>
      </c>
      <c r="B8869" t="s">
        <v>9941</v>
      </c>
      <c r="C8869">
        <v>2.5</v>
      </c>
      <c r="D8869">
        <v>6.7999999999999996E-3</v>
      </c>
      <c r="E8869">
        <v>4.7500000000000001E-2</v>
      </c>
      <c r="F8869">
        <v>0.20599999999999999</v>
      </c>
    </row>
    <row r="8870" spans="1:6">
      <c r="A8870" t="s">
        <v>1090</v>
      </c>
      <c r="B8870" t="s">
        <v>9942</v>
      </c>
      <c r="C8870">
        <v>2.5</v>
      </c>
      <c r="D8870">
        <v>6.7999999999999996E-3</v>
      </c>
      <c r="E8870">
        <v>4.7500000000000001E-2</v>
      </c>
      <c r="F8870">
        <v>0.20599999999999999</v>
      </c>
    </row>
    <row r="8871" spans="1:6">
      <c r="A8871" t="s">
        <v>1090</v>
      </c>
      <c r="B8871" t="s">
        <v>9943</v>
      </c>
      <c r="C8871">
        <v>2.5</v>
      </c>
      <c r="D8871">
        <v>6.7999999999999996E-3</v>
      </c>
      <c r="E8871">
        <v>4.7500000000000001E-2</v>
      </c>
      <c r="F8871">
        <v>0.20599999999999999</v>
      </c>
    </row>
    <row r="8872" spans="1:6">
      <c r="A8872" t="s">
        <v>1090</v>
      </c>
      <c r="B8872" t="s">
        <v>9944</v>
      </c>
      <c r="C8872">
        <v>2.5</v>
      </c>
      <c r="D8872">
        <v>6.7999999999999996E-3</v>
      </c>
      <c r="E8872">
        <v>4.7500000000000001E-2</v>
      </c>
      <c r="F8872">
        <v>0.20599999999999999</v>
      </c>
    </row>
    <row r="8873" spans="1:6">
      <c r="A8873" t="s">
        <v>1090</v>
      </c>
      <c r="B8873" t="s">
        <v>9945</v>
      </c>
      <c r="C8873">
        <v>2.5</v>
      </c>
      <c r="D8873">
        <v>6.7999999999999996E-3</v>
      </c>
      <c r="E8873">
        <v>4.7500000000000001E-2</v>
      </c>
      <c r="F8873">
        <v>0.20599999999999999</v>
      </c>
    </row>
    <row r="8874" spans="1:6">
      <c r="A8874" t="s">
        <v>1090</v>
      </c>
      <c r="B8874" t="s">
        <v>9946</v>
      </c>
      <c r="C8874">
        <v>2.5</v>
      </c>
      <c r="D8874">
        <v>6.7999999999999996E-3</v>
      </c>
      <c r="E8874">
        <v>4.7500000000000001E-2</v>
      </c>
      <c r="F8874">
        <v>0.20599999999999999</v>
      </c>
    </row>
    <row r="8875" spans="1:6">
      <c r="A8875" t="s">
        <v>1090</v>
      </c>
      <c r="B8875" t="s">
        <v>9947</v>
      </c>
      <c r="C8875">
        <v>2.5</v>
      </c>
      <c r="D8875">
        <v>6.7999999999999996E-3</v>
      </c>
      <c r="E8875">
        <v>4.7500000000000001E-2</v>
      </c>
      <c r="F8875">
        <v>0.20599999999999999</v>
      </c>
    </row>
    <row r="8876" spans="1:6">
      <c r="A8876" t="s">
        <v>1090</v>
      </c>
      <c r="B8876" t="s">
        <v>9948</v>
      </c>
      <c r="C8876">
        <v>2.5</v>
      </c>
      <c r="D8876">
        <v>6.7999999999999996E-3</v>
      </c>
      <c r="E8876">
        <v>4.7500000000000001E-2</v>
      </c>
      <c r="F8876">
        <v>0.20599999999999999</v>
      </c>
    </row>
    <row r="8877" spans="1:6">
      <c r="A8877" t="s">
        <v>1090</v>
      </c>
      <c r="B8877" t="s">
        <v>9949</v>
      </c>
      <c r="C8877">
        <v>2.5</v>
      </c>
      <c r="D8877">
        <v>6.7999999999999996E-3</v>
      </c>
      <c r="E8877">
        <v>4.7500000000000001E-2</v>
      </c>
      <c r="F8877">
        <v>0.20599999999999999</v>
      </c>
    </row>
    <row r="8878" spans="1:6">
      <c r="A8878" t="s">
        <v>1090</v>
      </c>
      <c r="B8878" t="s">
        <v>9950</v>
      </c>
      <c r="C8878">
        <v>2.5</v>
      </c>
      <c r="D8878">
        <v>6.7999999999999996E-3</v>
      </c>
      <c r="E8878">
        <v>4.7500000000000001E-2</v>
      </c>
      <c r="F8878">
        <v>0.20599999999999999</v>
      </c>
    </row>
    <row r="8879" spans="1:6">
      <c r="A8879" t="s">
        <v>1090</v>
      </c>
      <c r="B8879" t="s">
        <v>9951</v>
      </c>
      <c r="C8879">
        <v>2.5</v>
      </c>
      <c r="D8879">
        <v>6.7999999999999996E-3</v>
      </c>
      <c r="E8879">
        <v>4.7500000000000001E-2</v>
      </c>
      <c r="F8879">
        <v>0.20599999999999999</v>
      </c>
    </row>
    <row r="8880" spans="1:6">
      <c r="A8880" t="s">
        <v>1090</v>
      </c>
      <c r="B8880" t="s">
        <v>9952</v>
      </c>
      <c r="C8880">
        <v>2.5</v>
      </c>
      <c r="D8880">
        <v>6.7999999999999996E-3</v>
      </c>
      <c r="E8880">
        <v>4.7500000000000001E-2</v>
      </c>
      <c r="F8880">
        <v>0.20599999999999999</v>
      </c>
    </row>
    <row r="8881" spans="1:6">
      <c r="A8881" t="s">
        <v>1090</v>
      </c>
      <c r="B8881" t="s">
        <v>9953</v>
      </c>
      <c r="C8881">
        <v>2.5</v>
      </c>
      <c r="D8881">
        <v>6.7999999999999996E-3</v>
      </c>
      <c r="E8881">
        <v>4.7500000000000001E-2</v>
      </c>
      <c r="F8881">
        <v>0.20599999999999999</v>
      </c>
    </row>
    <row r="8882" spans="1:6">
      <c r="A8882" t="s">
        <v>1090</v>
      </c>
      <c r="B8882" t="s">
        <v>9954</v>
      </c>
      <c r="C8882">
        <v>2.5</v>
      </c>
      <c r="D8882">
        <v>6.7999999999999996E-3</v>
      </c>
      <c r="E8882">
        <v>4.7500000000000001E-2</v>
      </c>
      <c r="F8882">
        <v>0.20599999999999999</v>
      </c>
    </row>
    <row r="8883" spans="1:6">
      <c r="A8883" t="s">
        <v>1090</v>
      </c>
      <c r="B8883" t="s">
        <v>9955</v>
      </c>
      <c r="C8883">
        <v>2.5</v>
      </c>
      <c r="D8883">
        <v>6.7999999999999996E-3</v>
      </c>
      <c r="E8883">
        <v>4.7500000000000001E-2</v>
      </c>
      <c r="F8883">
        <v>0.20599999999999999</v>
      </c>
    </row>
    <row r="8884" spans="1:6">
      <c r="A8884" t="s">
        <v>1090</v>
      </c>
      <c r="B8884" t="s">
        <v>9956</v>
      </c>
      <c r="C8884">
        <v>2.5</v>
      </c>
      <c r="D8884">
        <v>6.7999999999999996E-3</v>
      </c>
      <c r="E8884">
        <v>4.7500000000000001E-2</v>
      </c>
      <c r="F8884">
        <v>0.20599999999999999</v>
      </c>
    </row>
    <row r="8885" spans="1:6">
      <c r="A8885" t="s">
        <v>1090</v>
      </c>
      <c r="B8885" t="s">
        <v>9957</v>
      </c>
      <c r="C8885">
        <v>2.5</v>
      </c>
      <c r="D8885">
        <v>6.7999999999999996E-3</v>
      </c>
      <c r="E8885">
        <v>4.7500000000000001E-2</v>
      </c>
      <c r="F8885">
        <v>0.20599999999999999</v>
      </c>
    </row>
    <row r="8886" spans="1:6">
      <c r="A8886" t="s">
        <v>1090</v>
      </c>
      <c r="B8886" t="s">
        <v>9958</v>
      </c>
      <c r="C8886">
        <v>2.5</v>
      </c>
      <c r="D8886">
        <v>6.7999999999999996E-3</v>
      </c>
      <c r="E8886">
        <v>4.7500000000000001E-2</v>
      </c>
      <c r="F8886">
        <v>0.20599999999999999</v>
      </c>
    </row>
    <row r="8887" spans="1:6">
      <c r="A8887" t="s">
        <v>1090</v>
      </c>
      <c r="B8887" t="s">
        <v>9959</v>
      </c>
      <c r="C8887">
        <v>2.5</v>
      </c>
      <c r="D8887">
        <v>6.7999999999999996E-3</v>
      </c>
      <c r="E8887">
        <v>4.7500000000000001E-2</v>
      </c>
      <c r="F8887">
        <v>0.20599999999999999</v>
      </c>
    </row>
    <row r="8888" spans="1:6">
      <c r="A8888" t="s">
        <v>1090</v>
      </c>
      <c r="B8888" t="s">
        <v>9960</v>
      </c>
      <c r="C8888">
        <v>2.5</v>
      </c>
      <c r="D8888">
        <v>6.7999999999999996E-3</v>
      </c>
      <c r="E8888">
        <v>4.7500000000000001E-2</v>
      </c>
      <c r="F8888">
        <v>0.20599999999999999</v>
      </c>
    </row>
    <row r="8889" spans="1:6">
      <c r="A8889" t="s">
        <v>1090</v>
      </c>
      <c r="B8889" t="s">
        <v>9961</v>
      </c>
      <c r="C8889">
        <v>2.5</v>
      </c>
      <c r="D8889">
        <v>6.7999999999999996E-3</v>
      </c>
      <c r="E8889">
        <v>4.7500000000000001E-2</v>
      </c>
      <c r="F8889">
        <v>0.20599999999999999</v>
      </c>
    </row>
    <row r="8890" spans="1:6">
      <c r="A8890" t="s">
        <v>1090</v>
      </c>
      <c r="B8890" t="s">
        <v>9962</v>
      </c>
      <c r="C8890">
        <v>2.5</v>
      </c>
      <c r="D8890">
        <v>6.7999999999999996E-3</v>
      </c>
      <c r="E8890">
        <v>4.7500000000000001E-2</v>
      </c>
      <c r="F8890">
        <v>0.20599999999999999</v>
      </c>
    </row>
    <row r="8891" spans="1:6">
      <c r="A8891" t="s">
        <v>1090</v>
      </c>
      <c r="B8891" t="s">
        <v>9963</v>
      </c>
      <c r="C8891">
        <v>2.5</v>
      </c>
      <c r="D8891">
        <v>6.7999999999999996E-3</v>
      </c>
      <c r="E8891">
        <v>4.7500000000000001E-2</v>
      </c>
      <c r="F8891">
        <v>0.20599999999999999</v>
      </c>
    </row>
    <row r="8892" spans="1:6">
      <c r="A8892" t="s">
        <v>1090</v>
      </c>
      <c r="B8892" t="s">
        <v>9964</v>
      </c>
      <c r="C8892">
        <v>2.5</v>
      </c>
      <c r="D8892">
        <v>6.7999999999999996E-3</v>
      </c>
      <c r="E8892">
        <v>4.7500000000000001E-2</v>
      </c>
      <c r="F8892">
        <v>0.20599999999999999</v>
      </c>
    </row>
    <row r="8893" spans="1:6">
      <c r="A8893" t="s">
        <v>1090</v>
      </c>
      <c r="B8893" t="s">
        <v>9965</v>
      </c>
      <c r="C8893">
        <v>2.5</v>
      </c>
      <c r="D8893">
        <v>6.7999999999999996E-3</v>
      </c>
      <c r="E8893">
        <v>4.7500000000000001E-2</v>
      </c>
      <c r="F8893">
        <v>0.20599999999999999</v>
      </c>
    </row>
    <row r="8894" spans="1:6">
      <c r="A8894" t="s">
        <v>1090</v>
      </c>
      <c r="B8894" t="s">
        <v>9966</v>
      </c>
      <c r="C8894">
        <v>2.5</v>
      </c>
      <c r="D8894">
        <v>6.7999999999999996E-3</v>
      </c>
      <c r="E8894">
        <v>4.7500000000000001E-2</v>
      </c>
      <c r="F8894">
        <v>0.20599999999999999</v>
      </c>
    </row>
    <row r="8895" spans="1:6">
      <c r="A8895" t="s">
        <v>1090</v>
      </c>
      <c r="B8895" t="s">
        <v>9967</v>
      </c>
      <c r="C8895">
        <v>2.5</v>
      </c>
      <c r="D8895">
        <v>6.7999999999999996E-3</v>
      </c>
      <c r="E8895">
        <v>4.7500000000000001E-2</v>
      </c>
      <c r="F8895">
        <v>0.20599999999999999</v>
      </c>
    </row>
    <row r="8896" spans="1:6">
      <c r="A8896" t="s">
        <v>1090</v>
      </c>
      <c r="B8896" t="s">
        <v>9968</v>
      </c>
      <c r="C8896">
        <v>2.5</v>
      </c>
      <c r="D8896">
        <v>6.7999999999999996E-3</v>
      </c>
      <c r="E8896">
        <v>4.7500000000000001E-2</v>
      </c>
      <c r="F8896">
        <v>0.20599999999999999</v>
      </c>
    </row>
    <row r="8897" spans="1:6">
      <c r="A8897" t="s">
        <v>1090</v>
      </c>
      <c r="B8897" t="s">
        <v>9969</v>
      </c>
      <c r="C8897">
        <v>2.5</v>
      </c>
      <c r="D8897">
        <v>6.7999999999999996E-3</v>
      </c>
      <c r="E8897">
        <v>4.7500000000000001E-2</v>
      </c>
      <c r="F8897">
        <v>0.20599999999999999</v>
      </c>
    </row>
    <row r="8898" spans="1:6">
      <c r="A8898" t="s">
        <v>1090</v>
      </c>
      <c r="B8898" t="s">
        <v>9970</v>
      </c>
      <c r="C8898">
        <v>2.5</v>
      </c>
      <c r="D8898">
        <v>6.7999999999999996E-3</v>
      </c>
      <c r="E8898">
        <v>4.7500000000000001E-2</v>
      </c>
      <c r="F8898">
        <v>0.20599999999999999</v>
      </c>
    </row>
    <row r="8899" spans="1:6">
      <c r="A8899" t="s">
        <v>1090</v>
      </c>
      <c r="B8899" t="s">
        <v>9971</v>
      </c>
      <c r="C8899">
        <v>2.5</v>
      </c>
      <c r="D8899">
        <v>6.7999999999999996E-3</v>
      </c>
      <c r="E8899">
        <v>4.7500000000000001E-2</v>
      </c>
      <c r="F8899">
        <v>0.20599999999999999</v>
      </c>
    </row>
    <row r="8900" spans="1:6">
      <c r="A8900" t="s">
        <v>1090</v>
      </c>
      <c r="B8900" t="s">
        <v>9972</v>
      </c>
      <c r="C8900">
        <v>2.5</v>
      </c>
      <c r="D8900">
        <v>6.7999999999999996E-3</v>
      </c>
      <c r="E8900">
        <v>4.7500000000000001E-2</v>
      </c>
      <c r="F8900">
        <v>0.20599999999999999</v>
      </c>
    </row>
    <row r="8901" spans="1:6">
      <c r="A8901" t="s">
        <v>1090</v>
      </c>
      <c r="B8901" t="s">
        <v>9973</v>
      </c>
      <c r="C8901">
        <v>2.5</v>
      </c>
      <c r="D8901">
        <v>6.7999999999999996E-3</v>
      </c>
      <c r="E8901">
        <v>4.7500000000000001E-2</v>
      </c>
      <c r="F8901">
        <v>0.20599999999999999</v>
      </c>
    </row>
    <row r="8902" spans="1:6">
      <c r="A8902" t="s">
        <v>1090</v>
      </c>
      <c r="B8902" t="s">
        <v>9974</v>
      </c>
      <c r="C8902">
        <v>2.5</v>
      </c>
      <c r="D8902">
        <v>6.7999999999999996E-3</v>
      </c>
      <c r="E8902">
        <v>4.7500000000000001E-2</v>
      </c>
      <c r="F8902">
        <v>0.20599999999999999</v>
      </c>
    </row>
    <row r="8903" spans="1:6">
      <c r="A8903" t="s">
        <v>1090</v>
      </c>
      <c r="B8903" t="s">
        <v>9975</v>
      </c>
      <c r="C8903">
        <v>2.5</v>
      </c>
      <c r="D8903">
        <v>6.7999999999999996E-3</v>
      </c>
      <c r="E8903">
        <v>4.7500000000000001E-2</v>
      </c>
      <c r="F8903">
        <v>0.20599999999999999</v>
      </c>
    </row>
    <row r="8904" spans="1:6">
      <c r="A8904" t="s">
        <v>1090</v>
      </c>
      <c r="B8904" t="s">
        <v>9976</v>
      </c>
      <c r="C8904">
        <v>2.5</v>
      </c>
      <c r="D8904">
        <v>6.7999999999999996E-3</v>
      </c>
      <c r="E8904">
        <v>4.7500000000000001E-2</v>
      </c>
      <c r="F8904">
        <v>0.20599999999999999</v>
      </c>
    </row>
    <row r="8905" spans="1:6">
      <c r="A8905" t="s">
        <v>1090</v>
      </c>
      <c r="B8905" t="s">
        <v>9977</v>
      </c>
      <c r="C8905">
        <v>2.5</v>
      </c>
      <c r="D8905">
        <v>6.7999999999999996E-3</v>
      </c>
      <c r="E8905">
        <v>4.7500000000000001E-2</v>
      </c>
      <c r="F8905">
        <v>0.20599999999999999</v>
      </c>
    </row>
    <row r="8906" spans="1:6">
      <c r="A8906" t="s">
        <v>1090</v>
      </c>
      <c r="B8906" t="s">
        <v>9978</v>
      </c>
      <c r="C8906">
        <v>2.5</v>
      </c>
      <c r="D8906">
        <v>6.7999999999999996E-3</v>
      </c>
      <c r="E8906">
        <v>4.7500000000000001E-2</v>
      </c>
      <c r="F8906">
        <v>0.20599999999999999</v>
      </c>
    </row>
    <row r="8907" spans="1:6">
      <c r="A8907" t="s">
        <v>1090</v>
      </c>
      <c r="B8907" t="s">
        <v>9979</v>
      </c>
      <c r="C8907">
        <v>2.5</v>
      </c>
      <c r="D8907">
        <v>6.7999999999999996E-3</v>
      </c>
      <c r="E8907">
        <v>4.7500000000000001E-2</v>
      </c>
      <c r="F8907">
        <v>0.20599999999999999</v>
      </c>
    </row>
    <row r="8908" spans="1:6">
      <c r="A8908" t="s">
        <v>1090</v>
      </c>
      <c r="B8908" t="s">
        <v>9980</v>
      </c>
      <c r="C8908">
        <v>2.5</v>
      </c>
      <c r="D8908">
        <v>6.7999999999999996E-3</v>
      </c>
      <c r="E8908">
        <v>4.7500000000000001E-2</v>
      </c>
      <c r="F8908">
        <v>0.20599999999999999</v>
      </c>
    </row>
    <row r="8909" spans="1:6">
      <c r="A8909" t="s">
        <v>1090</v>
      </c>
      <c r="B8909" t="s">
        <v>9981</v>
      </c>
      <c r="C8909">
        <v>2.5</v>
      </c>
      <c r="D8909">
        <v>6.7999999999999996E-3</v>
      </c>
      <c r="E8909">
        <v>4.7500000000000001E-2</v>
      </c>
      <c r="F8909">
        <v>0.20599999999999999</v>
      </c>
    </row>
    <row r="8910" spans="1:6">
      <c r="A8910" t="s">
        <v>1090</v>
      </c>
      <c r="B8910" t="s">
        <v>9982</v>
      </c>
      <c r="C8910">
        <v>2.5</v>
      </c>
      <c r="D8910">
        <v>6.7999999999999996E-3</v>
      </c>
      <c r="E8910">
        <v>4.7500000000000001E-2</v>
      </c>
      <c r="F8910">
        <v>0.20599999999999999</v>
      </c>
    </row>
    <row r="8911" spans="1:6">
      <c r="A8911" t="s">
        <v>1090</v>
      </c>
      <c r="B8911" t="s">
        <v>9983</v>
      </c>
      <c r="C8911">
        <v>2.5</v>
      </c>
      <c r="D8911">
        <v>6.7999999999999996E-3</v>
      </c>
      <c r="E8911">
        <v>4.7500000000000001E-2</v>
      </c>
      <c r="F8911">
        <v>0.20599999999999999</v>
      </c>
    </row>
    <row r="8912" spans="1:6">
      <c r="A8912" t="s">
        <v>1090</v>
      </c>
      <c r="B8912" t="s">
        <v>9984</v>
      </c>
      <c r="C8912">
        <v>2.5</v>
      </c>
      <c r="D8912">
        <v>6.7999999999999996E-3</v>
      </c>
      <c r="E8912">
        <v>4.7500000000000001E-2</v>
      </c>
      <c r="F8912">
        <v>0.20599999999999999</v>
      </c>
    </row>
    <row r="8913" spans="1:6">
      <c r="A8913" t="s">
        <v>1090</v>
      </c>
      <c r="B8913" t="s">
        <v>9985</v>
      </c>
      <c r="C8913">
        <v>2.5</v>
      </c>
      <c r="D8913">
        <v>6.7999999999999996E-3</v>
      </c>
      <c r="E8913">
        <v>4.7500000000000001E-2</v>
      </c>
      <c r="F8913">
        <v>0.20599999999999999</v>
      </c>
    </row>
    <row r="8914" spans="1:6">
      <c r="A8914" t="s">
        <v>1090</v>
      </c>
      <c r="B8914" t="s">
        <v>9986</v>
      </c>
      <c r="C8914">
        <v>2.5</v>
      </c>
      <c r="D8914">
        <v>6.7999999999999996E-3</v>
      </c>
      <c r="E8914">
        <v>4.7500000000000001E-2</v>
      </c>
      <c r="F8914">
        <v>0.20599999999999999</v>
      </c>
    </row>
    <row r="8915" spans="1:6">
      <c r="A8915" t="s">
        <v>1090</v>
      </c>
      <c r="B8915" t="s">
        <v>9987</v>
      </c>
      <c r="C8915">
        <v>2.25</v>
      </c>
      <c r="D8915">
        <v>6.1000000000000004E-3</v>
      </c>
      <c r="E8915">
        <v>4.2799999999999998E-2</v>
      </c>
      <c r="F8915">
        <v>0.18559999999999999</v>
      </c>
    </row>
    <row r="8916" spans="1:6">
      <c r="A8916" t="s">
        <v>1090</v>
      </c>
      <c r="B8916" t="s">
        <v>9988</v>
      </c>
      <c r="C8916">
        <v>2.25</v>
      </c>
      <c r="D8916">
        <v>6.1000000000000004E-3</v>
      </c>
      <c r="E8916">
        <v>4.2799999999999998E-2</v>
      </c>
      <c r="F8916">
        <v>0.18559999999999999</v>
      </c>
    </row>
    <row r="8917" spans="1:6">
      <c r="A8917" t="s">
        <v>1090</v>
      </c>
      <c r="B8917" t="s">
        <v>9989</v>
      </c>
      <c r="C8917">
        <v>2.25</v>
      </c>
      <c r="D8917">
        <v>6.1000000000000004E-3</v>
      </c>
      <c r="E8917">
        <v>4.2799999999999998E-2</v>
      </c>
      <c r="F8917">
        <v>0.18559999999999999</v>
      </c>
    </row>
    <row r="8918" spans="1:6">
      <c r="A8918" t="s">
        <v>1090</v>
      </c>
      <c r="B8918" t="s">
        <v>9990</v>
      </c>
      <c r="C8918">
        <v>2.25</v>
      </c>
      <c r="D8918">
        <v>6.1000000000000004E-3</v>
      </c>
      <c r="E8918">
        <v>4.2799999999999998E-2</v>
      </c>
      <c r="F8918">
        <v>0.18559999999999999</v>
      </c>
    </row>
    <row r="8919" spans="1:6">
      <c r="A8919" t="s">
        <v>1090</v>
      </c>
      <c r="B8919" t="s">
        <v>9991</v>
      </c>
      <c r="C8919">
        <v>2.25</v>
      </c>
      <c r="D8919">
        <v>6.1000000000000004E-3</v>
      </c>
      <c r="E8919">
        <v>4.2799999999999998E-2</v>
      </c>
      <c r="F8919">
        <v>0.18559999999999999</v>
      </c>
    </row>
    <row r="8920" spans="1:6">
      <c r="A8920" t="s">
        <v>1090</v>
      </c>
      <c r="B8920" t="s">
        <v>9992</v>
      </c>
      <c r="C8920">
        <v>2.25</v>
      </c>
      <c r="D8920">
        <v>6.1000000000000004E-3</v>
      </c>
      <c r="E8920">
        <v>4.2799999999999998E-2</v>
      </c>
      <c r="F8920">
        <v>0.18559999999999999</v>
      </c>
    </row>
    <row r="8921" spans="1:6">
      <c r="A8921" t="s">
        <v>1090</v>
      </c>
      <c r="B8921" t="s">
        <v>9993</v>
      </c>
      <c r="C8921">
        <v>2.25</v>
      </c>
      <c r="D8921">
        <v>6.1000000000000004E-3</v>
      </c>
      <c r="E8921">
        <v>4.2799999999999998E-2</v>
      </c>
      <c r="F8921">
        <v>0.18559999999999999</v>
      </c>
    </row>
    <row r="8922" spans="1:6">
      <c r="A8922" t="s">
        <v>1090</v>
      </c>
      <c r="B8922" t="s">
        <v>9994</v>
      </c>
      <c r="C8922">
        <v>2.25</v>
      </c>
      <c r="D8922">
        <v>6.1000000000000004E-3</v>
      </c>
      <c r="E8922">
        <v>4.2799999999999998E-2</v>
      </c>
      <c r="F8922">
        <v>0.18559999999999999</v>
      </c>
    </row>
    <row r="8923" spans="1:6">
      <c r="A8923" t="s">
        <v>1090</v>
      </c>
      <c r="B8923" t="s">
        <v>9995</v>
      </c>
      <c r="C8923">
        <v>2.25</v>
      </c>
      <c r="D8923">
        <v>6.1000000000000004E-3</v>
      </c>
      <c r="E8923">
        <v>4.2799999999999998E-2</v>
      </c>
      <c r="F8923">
        <v>0.18559999999999999</v>
      </c>
    </row>
    <row r="8924" spans="1:6">
      <c r="A8924" t="s">
        <v>1090</v>
      </c>
      <c r="B8924" t="s">
        <v>9996</v>
      </c>
      <c r="C8924">
        <v>2.25</v>
      </c>
      <c r="D8924">
        <v>6.1000000000000004E-3</v>
      </c>
      <c r="E8924">
        <v>4.2799999999999998E-2</v>
      </c>
      <c r="F8924">
        <v>0.18559999999999999</v>
      </c>
    </row>
    <row r="8925" spans="1:6">
      <c r="A8925" t="s">
        <v>1090</v>
      </c>
      <c r="B8925" t="s">
        <v>9997</v>
      </c>
      <c r="C8925">
        <v>2.25</v>
      </c>
      <c r="D8925">
        <v>6.1000000000000004E-3</v>
      </c>
      <c r="E8925">
        <v>4.2799999999999998E-2</v>
      </c>
      <c r="F8925">
        <v>0.18559999999999999</v>
      </c>
    </row>
    <row r="8926" spans="1:6">
      <c r="A8926" t="s">
        <v>1090</v>
      </c>
      <c r="B8926" t="s">
        <v>9998</v>
      </c>
      <c r="C8926">
        <v>2.25</v>
      </c>
      <c r="D8926">
        <v>6.1000000000000004E-3</v>
      </c>
      <c r="E8926">
        <v>4.2799999999999998E-2</v>
      </c>
      <c r="F8926">
        <v>0.18559999999999999</v>
      </c>
    </row>
    <row r="8927" spans="1:6">
      <c r="A8927" t="s">
        <v>1090</v>
      </c>
      <c r="B8927" t="s">
        <v>9999</v>
      </c>
      <c r="C8927">
        <v>2.25</v>
      </c>
      <c r="D8927">
        <v>6.1000000000000004E-3</v>
      </c>
      <c r="E8927">
        <v>4.2799999999999998E-2</v>
      </c>
      <c r="F8927">
        <v>0.18559999999999999</v>
      </c>
    </row>
    <row r="8928" spans="1:6">
      <c r="A8928" t="s">
        <v>1090</v>
      </c>
      <c r="B8928" t="s">
        <v>10000</v>
      </c>
      <c r="C8928">
        <v>2.25</v>
      </c>
      <c r="D8928">
        <v>6.1000000000000004E-3</v>
      </c>
      <c r="E8928">
        <v>4.2799999999999998E-2</v>
      </c>
      <c r="F8928">
        <v>0.18559999999999999</v>
      </c>
    </row>
    <row r="8929" spans="1:6">
      <c r="A8929" t="s">
        <v>1090</v>
      </c>
      <c r="B8929" t="s">
        <v>10001</v>
      </c>
      <c r="C8929">
        <v>2.25</v>
      </c>
      <c r="D8929">
        <v>6.1000000000000004E-3</v>
      </c>
      <c r="E8929">
        <v>4.2799999999999998E-2</v>
      </c>
      <c r="F8929">
        <v>0.18559999999999999</v>
      </c>
    </row>
    <row r="8930" spans="1:6">
      <c r="A8930" t="s">
        <v>1090</v>
      </c>
      <c r="B8930" t="s">
        <v>10002</v>
      </c>
      <c r="C8930">
        <v>2.25</v>
      </c>
      <c r="D8930">
        <v>6.1000000000000004E-3</v>
      </c>
      <c r="E8930">
        <v>4.2799999999999998E-2</v>
      </c>
      <c r="F8930">
        <v>0.18559999999999999</v>
      </c>
    </row>
    <row r="8931" spans="1:6">
      <c r="A8931" t="s">
        <v>1090</v>
      </c>
      <c r="B8931" t="s">
        <v>10003</v>
      </c>
      <c r="C8931">
        <v>2.25</v>
      </c>
      <c r="D8931">
        <v>6.1000000000000004E-3</v>
      </c>
      <c r="E8931">
        <v>4.2799999999999998E-2</v>
      </c>
      <c r="F8931">
        <v>0.18559999999999999</v>
      </c>
    </row>
    <row r="8932" spans="1:6">
      <c r="A8932" t="s">
        <v>1090</v>
      </c>
      <c r="B8932" t="s">
        <v>732</v>
      </c>
      <c r="C8932">
        <v>2.25</v>
      </c>
      <c r="D8932">
        <v>6.1000000000000004E-3</v>
      </c>
      <c r="E8932">
        <v>4.2799999999999998E-2</v>
      </c>
      <c r="F8932">
        <v>0.18559999999999999</v>
      </c>
    </row>
    <row r="8933" spans="1:6">
      <c r="A8933" t="s">
        <v>1090</v>
      </c>
      <c r="B8933" t="s">
        <v>10004</v>
      </c>
      <c r="C8933">
        <v>2.25</v>
      </c>
      <c r="D8933">
        <v>6.1000000000000004E-3</v>
      </c>
      <c r="E8933">
        <v>4.2799999999999998E-2</v>
      </c>
      <c r="F8933">
        <v>0.18559999999999999</v>
      </c>
    </row>
    <row r="8934" spans="1:6">
      <c r="A8934" t="s">
        <v>1090</v>
      </c>
      <c r="B8934" t="s">
        <v>10005</v>
      </c>
      <c r="C8934">
        <v>2.25</v>
      </c>
      <c r="D8934">
        <v>6.1000000000000004E-3</v>
      </c>
      <c r="E8934">
        <v>4.2799999999999998E-2</v>
      </c>
      <c r="F8934">
        <v>0.18559999999999999</v>
      </c>
    </row>
    <row r="8935" spans="1:6">
      <c r="A8935" t="s">
        <v>1090</v>
      </c>
      <c r="B8935" t="s">
        <v>10006</v>
      </c>
      <c r="C8935">
        <v>2.25</v>
      </c>
      <c r="D8935">
        <v>6.1000000000000004E-3</v>
      </c>
      <c r="E8935">
        <v>4.2799999999999998E-2</v>
      </c>
      <c r="F8935">
        <v>0.18559999999999999</v>
      </c>
    </row>
    <row r="8936" spans="1:6">
      <c r="A8936" t="s">
        <v>1090</v>
      </c>
      <c r="B8936" t="s">
        <v>10007</v>
      </c>
      <c r="C8936">
        <v>2.25</v>
      </c>
      <c r="D8936">
        <v>6.1000000000000004E-3</v>
      </c>
      <c r="E8936">
        <v>4.2799999999999998E-2</v>
      </c>
      <c r="F8936">
        <v>0.18559999999999999</v>
      </c>
    </row>
    <row r="8937" spans="1:6">
      <c r="A8937" t="s">
        <v>1090</v>
      </c>
      <c r="B8937" t="s">
        <v>10008</v>
      </c>
      <c r="C8937">
        <v>2.25</v>
      </c>
      <c r="D8937">
        <v>6.1000000000000004E-3</v>
      </c>
      <c r="E8937">
        <v>4.2799999999999998E-2</v>
      </c>
      <c r="F8937">
        <v>0.18559999999999999</v>
      </c>
    </row>
    <row r="8938" spans="1:6">
      <c r="A8938" t="s">
        <v>1090</v>
      </c>
      <c r="B8938" t="s">
        <v>10009</v>
      </c>
      <c r="C8938">
        <v>2.25</v>
      </c>
      <c r="D8938">
        <v>6.1000000000000004E-3</v>
      </c>
      <c r="E8938">
        <v>4.2799999999999998E-2</v>
      </c>
      <c r="F8938">
        <v>0.18559999999999999</v>
      </c>
    </row>
    <row r="8939" spans="1:6">
      <c r="A8939" t="s">
        <v>1090</v>
      </c>
      <c r="B8939" t="s">
        <v>10010</v>
      </c>
      <c r="C8939">
        <v>2.25</v>
      </c>
      <c r="D8939">
        <v>6.1000000000000004E-3</v>
      </c>
      <c r="E8939">
        <v>4.2799999999999998E-2</v>
      </c>
      <c r="F8939">
        <v>0.18559999999999999</v>
      </c>
    </row>
    <row r="8940" spans="1:6">
      <c r="A8940" t="s">
        <v>1090</v>
      </c>
      <c r="B8940" t="s">
        <v>10011</v>
      </c>
      <c r="C8940">
        <v>2.25</v>
      </c>
      <c r="D8940">
        <v>6.1000000000000004E-3</v>
      </c>
      <c r="E8940">
        <v>4.2799999999999998E-2</v>
      </c>
      <c r="F8940">
        <v>0.18559999999999999</v>
      </c>
    </row>
    <row r="8941" spans="1:6">
      <c r="A8941" t="s">
        <v>1090</v>
      </c>
      <c r="B8941" t="s">
        <v>10012</v>
      </c>
      <c r="C8941">
        <v>2.25</v>
      </c>
      <c r="D8941">
        <v>6.1000000000000004E-3</v>
      </c>
      <c r="E8941">
        <v>4.2799999999999998E-2</v>
      </c>
      <c r="F8941">
        <v>0.18559999999999999</v>
      </c>
    </row>
    <row r="8942" spans="1:6">
      <c r="A8942" t="s">
        <v>1090</v>
      </c>
      <c r="B8942" t="s">
        <v>10013</v>
      </c>
      <c r="C8942">
        <v>2.25</v>
      </c>
      <c r="D8942">
        <v>6.1000000000000004E-3</v>
      </c>
      <c r="E8942">
        <v>4.2799999999999998E-2</v>
      </c>
      <c r="F8942">
        <v>0.18559999999999999</v>
      </c>
    </row>
    <row r="8943" spans="1:6">
      <c r="A8943" t="s">
        <v>1090</v>
      </c>
      <c r="B8943" t="s">
        <v>10014</v>
      </c>
      <c r="C8943">
        <v>2.25</v>
      </c>
      <c r="D8943">
        <v>6.1000000000000004E-3</v>
      </c>
      <c r="E8943">
        <v>4.2799999999999998E-2</v>
      </c>
      <c r="F8943">
        <v>0.18559999999999999</v>
      </c>
    </row>
    <row r="8944" spans="1:6">
      <c r="A8944" t="s">
        <v>1090</v>
      </c>
      <c r="B8944" t="s">
        <v>10015</v>
      </c>
      <c r="C8944">
        <v>2.25</v>
      </c>
      <c r="D8944">
        <v>6.1000000000000004E-3</v>
      </c>
      <c r="E8944">
        <v>4.2799999999999998E-2</v>
      </c>
      <c r="F8944">
        <v>0.18559999999999999</v>
      </c>
    </row>
    <row r="8945" spans="1:6">
      <c r="A8945" t="s">
        <v>1090</v>
      </c>
      <c r="B8945" t="s">
        <v>10016</v>
      </c>
      <c r="C8945">
        <v>2.25</v>
      </c>
      <c r="D8945">
        <v>6.1000000000000004E-3</v>
      </c>
      <c r="E8945">
        <v>4.2799999999999998E-2</v>
      </c>
      <c r="F8945">
        <v>0.18559999999999999</v>
      </c>
    </row>
    <row r="8946" spans="1:6">
      <c r="A8946" t="s">
        <v>1090</v>
      </c>
      <c r="B8946" t="s">
        <v>10017</v>
      </c>
      <c r="C8946">
        <v>2.25</v>
      </c>
      <c r="D8946">
        <v>6.1000000000000004E-3</v>
      </c>
      <c r="E8946">
        <v>4.2799999999999998E-2</v>
      </c>
      <c r="F8946">
        <v>0.18559999999999999</v>
      </c>
    </row>
    <row r="8947" spans="1:6">
      <c r="A8947" t="s">
        <v>1090</v>
      </c>
      <c r="B8947" t="s">
        <v>10018</v>
      </c>
      <c r="C8947">
        <v>2.25</v>
      </c>
      <c r="D8947">
        <v>6.1000000000000004E-3</v>
      </c>
      <c r="E8947">
        <v>4.2799999999999998E-2</v>
      </c>
      <c r="F8947">
        <v>0.18559999999999999</v>
      </c>
    </row>
    <row r="8948" spans="1:6">
      <c r="A8948" t="s">
        <v>1090</v>
      </c>
      <c r="B8948" t="s">
        <v>10019</v>
      </c>
      <c r="C8948">
        <v>2.25</v>
      </c>
      <c r="D8948">
        <v>6.1000000000000004E-3</v>
      </c>
      <c r="E8948">
        <v>4.2799999999999998E-2</v>
      </c>
      <c r="F8948">
        <v>0.18559999999999999</v>
      </c>
    </row>
    <row r="8949" spans="1:6">
      <c r="A8949" t="s">
        <v>1090</v>
      </c>
      <c r="B8949" t="s">
        <v>10020</v>
      </c>
      <c r="C8949">
        <v>2.25</v>
      </c>
      <c r="D8949">
        <v>6.1000000000000004E-3</v>
      </c>
      <c r="E8949">
        <v>4.2799999999999998E-2</v>
      </c>
      <c r="F8949">
        <v>0.18559999999999999</v>
      </c>
    </row>
    <row r="8950" spans="1:6">
      <c r="A8950" t="s">
        <v>1090</v>
      </c>
      <c r="B8950" t="s">
        <v>10021</v>
      </c>
      <c r="C8950">
        <v>2.25</v>
      </c>
      <c r="D8950">
        <v>6.1000000000000004E-3</v>
      </c>
      <c r="E8950">
        <v>4.2799999999999998E-2</v>
      </c>
      <c r="F8950">
        <v>0.18559999999999999</v>
      </c>
    </row>
    <row r="8951" spans="1:6">
      <c r="A8951" t="s">
        <v>1090</v>
      </c>
      <c r="B8951" t="s">
        <v>10022</v>
      </c>
      <c r="C8951">
        <v>2.25</v>
      </c>
      <c r="D8951">
        <v>6.1000000000000004E-3</v>
      </c>
      <c r="E8951">
        <v>4.2799999999999998E-2</v>
      </c>
      <c r="F8951">
        <v>0.18559999999999999</v>
      </c>
    </row>
    <row r="8952" spans="1:6">
      <c r="A8952" t="s">
        <v>1090</v>
      </c>
      <c r="B8952" t="s">
        <v>10023</v>
      </c>
      <c r="C8952">
        <v>2.25</v>
      </c>
      <c r="D8952">
        <v>6.1000000000000004E-3</v>
      </c>
      <c r="E8952">
        <v>4.2799999999999998E-2</v>
      </c>
      <c r="F8952">
        <v>0.18559999999999999</v>
      </c>
    </row>
    <row r="8953" spans="1:6">
      <c r="A8953" t="s">
        <v>1090</v>
      </c>
      <c r="B8953" t="s">
        <v>10024</v>
      </c>
      <c r="C8953">
        <v>2.25</v>
      </c>
      <c r="D8953">
        <v>6.1000000000000004E-3</v>
      </c>
      <c r="E8953">
        <v>4.2799999999999998E-2</v>
      </c>
      <c r="F8953">
        <v>0.18559999999999999</v>
      </c>
    </row>
    <row r="8954" spans="1:6">
      <c r="A8954" t="s">
        <v>1090</v>
      </c>
      <c r="B8954" t="s">
        <v>10025</v>
      </c>
      <c r="C8954">
        <v>2.25</v>
      </c>
      <c r="D8954">
        <v>6.1000000000000004E-3</v>
      </c>
      <c r="E8954">
        <v>4.2799999999999998E-2</v>
      </c>
      <c r="F8954">
        <v>0.18559999999999999</v>
      </c>
    </row>
    <row r="8955" spans="1:6">
      <c r="A8955" t="s">
        <v>1090</v>
      </c>
      <c r="B8955" t="s">
        <v>10026</v>
      </c>
      <c r="C8955">
        <v>2.25</v>
      </c>
      <c r="D8955">
        <v>6.1000000000000004E-3</v>
      </c>
      <c r="E8955">
        <v>4.2799999999999998E-2</v>
      </c>
      <c r="F8955">
        <v>0.18559999999999999</v>
      </c>
    </row>
    <row r="8956" spans="1:6">
      <c r="A8956" t="s">
        <v>1090</v>
      </c>
      <c r="B8956" t="s">
        <v>10027</v>
      </c>
      <c r="C8956">
        <v>2.25</v>
      </c>
      <c r="D8956">
        <v>6.1000000000000004E-3</v>
      </c>
      <c r="E8956">
        <v>4.2799999999999998E-2</v>
      </c>
      <c r="F8956">
        <v>0.18559999999999999</v>
      </c>
    </row>
    <row r="8957" spans="1:6">
      <c r="A8957" t="s">
        <v>1090</v>
      </c>
      <c r="B8957" t="s">
        <v>10028</v>
      </c>
      <c r="C8957">
        <v>2.25</v>
      </c>
      <c r="D8957">
        <v>6.1000000000000004E-3</v>
      </c>
      <c r="E8957">
        <v>4.2799999999999998E-2</v>
      </c>
      <c r="F8957">
        <v>0.18559999999999999</v>
      </c>
    </row>
    <row r="8958" spans="1:6">
      <c r="A8958" t="s">
        <v>1090</v>
      </c>
      <c r="B8958" t="s">
        <v>10029</v>
      </c>
      <c r="C8958">
        <v>2.25</v>
      </c>
      <c r="D8958">
        <v>6.1000000000000004E-3</v>
      </c>
      <c r="E8958">
        <v>4.2799999999999998E-2</v>
      </c>
      <c r="F8958">
        <v>0.18559999999999999</v>
      </c>
    </row>
    <row r="8959" spans="1:6">
      <c r="A8959" t="s">
        <v>1090</v>
      </c>
      <c r="B8959" t="s">
        <v>10030</v>
      </c>
      <c r="C8959">
        <v>2.25</v>
      </c>
      <c r="D8959">
        <v>6.1000000000000004E-3</v>
      </c>
      <c r="E8959">
        <v>4.2799999999999998E-2</v>
      </c>
      <c r="F8959">
        <v>0.18559999999999999</v>
      </c>
    </row>
    <row r="8960" spans="1:6">
      <c r="A8960" t="s">
        <v>1090</v>
      </c>
      <c r="B8960" t="s">
        <v>10031</v>
      </c>
      <c r="C8960">
        <v>2.25</v>
      </c>
      <c r="D8960">
        <v>6.1000000000000004E-3</v>
      </c>
      <c r="E8960">
        <v>4.2799999999999998E-2</v>
      </c>
      <c r="F8960">
        <v>0.18559999999999999</v>
      </c>
    </row>
    <row r="8961" spans="1:6">
      <c r="A8961" t="s">
        <v>1090</v>
      </c>
      <c r="B8961" t="s">
        <v>10032</v>
      </c>
      <c r="C8961">
        <v>2.25</v>
      </c>
      <c r="D8961">
        <v>6.1000000000000004E-3</v>
      </c>
      <c r="E8961">
        <v>4.2799999999999998E-2</v>
      </c>
      <c r="F8961">
        <v>0.18559999999999999</v>
      </c>
    </row>
    <row r="8962" spans="1:6">
      <c r="A8962" t="s">
        <v>1090</v>
      </c>
      <c r="B8962" t="s">
        <v>10033</v>
      </c>
      <c r="C8962">
        <v>2.25</v>
      </c>
      <c r="D8962">
        <v>6.1000000000000004E-3</v>
      </c>
      <c r="E8962">
        <v>4.2799999999999998E-2</v>
      </c>
      <c r="F8962">
        <v>0.18559999999999999</v>
      </c>
    </row>
    <row r="8963" spans="1:6">
      <c r="A8963" t="s">
        <v>1090</v>
      </c>
      <c r="B8963" t="s">
        <v>10034</v>
      </c>
      <c r="C8963">
        <v>2</v>
      </c>
      <c r="D8963">
        <v>5.4000000000000003E-3</v>
      </c>
      <c r="E8963">
        <v>3.8100000000000002E-2</v>
      </c>
      <c r="F8963">
        <v>0.16520000000000001</v>
      </c>
    </row>
    <row r="8964" spans="1:6">
      <c r="A8964" t="s">
        <v>1090</v>
      </c>
      <c r="B8964" t="s">
        <v>10035</v>
      </c>
      <c r="C8964">
        <v>2</v>
      </c>
      <c r="D8964">
        <v>5.4000000000000003E-3</v>
      </c>
      <c r="E8964">
        <v>3.8100000000000002E-2</v>
      </c>
      <c r="F8964">
        <v>0.16520000000000001</v>
      </c>
    </row>
    <row r="8965" spans="1:6">
      <c r="A8965" t="s">
        <v>1090</v>
      </c>
      <c r="B8965" t="s">
        <v>10036</v>
      </c>
      <c r="C8965">
        <v>2</v>
      </c>
      <c r="D8965">
        <v>5.4000000000000003E-3</v>
      </c>
      <c r="E8965">
        <v>3.8100000000000002E-2</v>
      </c>
      <c r="F8965">
        <v>0.16520000000000001</v>
      </c>
    </row>
    <row r="8966" spans="1:6">
      <c r="A8966" t="s">
        <v>1090</v>
      </c>
      <c r="B8966" t="s">
        <v>10037</v>
      </c>
      <c r="C8966">
        <v>2</v>
      </c>
      <c r="D8966">
        <v>5.4000000000000003E-3</v>
      </c>
      <c r="E8966">
        <v>3.8100000000000002E-2</v>
      </c>
      <c r="F8966">
        <v>0.16520000000000001</v>
      </c>
    </row>
    <row r="8967" spans="1:6">
      <c r="A8967" t="s">
        <v>1090</v>
      </c>
      <c r="B8967" t="s">
        <v>10038</v>
      </c>
      <c r="C8967">
        <v>2</v>
      </c>
      <c r="D8967">
        <v>5.4000000000000003E-3</v>
      </c>
      <c r="E8967">
        <v>3.8100000000000002E-2</v>
      </c>
      <c r="F8967">
        <v>0.16520000000000001</v>
      </c>
    </row>
    <row r="8968" spans="1:6">
      <c r="A8968" t="s">
        <v>1090</v>
      </c>
      <c r="B8968" t="s">
        <v>10039</v>
      </c>
      <c r="C8968">
        <v>2</v>
      </c>
      <c r="D8968">
        <v>5.4000000000000003E-3</v>
      </c>
      <c r="E8968">
        <v>3.8100000000000002E-2</v>
      </c>
      <c r="F8968">
        <v>0.16520000000000001</v>
      </c>
    </row>
    <row r="8969" spans="1:6">
      <c r="A8969" t="s">
        <v>1090</v>
      </c>
      <c r="B8969" t="s">
        <v>10040</v>
      </c>
      <c r="C8969">
        <v>2</v>
      </c>
      <c r="D8969">
        <v>5.4000000000000003E-3</v>
      </c>
      <c r="E8969">
        <v>3.8100000000000002E-2</v>
      </c>
      <c r="F8969">
        <v>0.16520000000000001</v>
      </c>
    </row>
    <row r="8970" spans="1:6">
      <c r="A8970" t="s">
        <v>1090</v>
      </c>
      <c r="B8970" t="s">
        <v>10041</v>
      </c>
      <c r="C8970">
        <v>2</v>
      </c>
      <c r="D8970">
        <v>5.4000000000000003E-3</v>
      </c>
      <c r="E8970">
        <v>3.8100000000000002E-2</v>
      </c>
      <c r="F8970">
        <v>0.16520000000000001</v>
      </c>
    </row>
    <row r="8971" spans="1:6">
      <c r="A8971" t="s">
        <v>1090</v>
      </c>
      <c r="B8971" t="s">
        <v>10042</v>
      </c>
      <c r="C8971">
        <v>2</v>
      </c>
      <c r="D8971">
        <v>5.4000000000000003E-3</v>
      </c>
      <c r="E8971">
        <v>3.8100000000000002E-2</v>
      </c>
      <c r="F8971">
        <v>0.16520000000000001</v>
      </c>
    </row>
    <row r="8972" spans="1:6">
      <c r="A8972" t="s">
        <v>1090</v>
      </c>
      <c r="B8972" t="s">
        <v>10043</v>
      </c>
      <c r="C8972">
        <v>2</v>
      </c>
      <c r="D8972">
        <v>5.4000000000000003E-3</v>
      </c>
      <c r="E8972">
        <v>3.8100000000000002E-2</v>
      </c>
      <c r="F8972">
        <v>0.16520000000000001</v>
      </c>
    </row>
    <row r="8973" spans="1:6">
      <c r="A8973" t="s">
        <v>1090</v>
      </c>
      <c r="B8973" t="s">
        <v>10044</v>
      </c>
      <c r="C8973">
        <v>2</v>
      </c>
      <c r="D8973">
        <v>5.4000000000000003E-3</v>
      </c>
      <c r="E8973">
        <v>3.8100000000000002E-2</v>
      </c>
      <c r="F8973">
        <v>0.16520000000000001</v>
      </c>
    </row>
    <row r="8974" spans="1:6">
      <c r="A8974" t="s">
        <v>1090</v>
      </c>
      <c r="B8974" t="s">
        <v>10045</v>
      </c>
      <c r="C8974">
        <v>2</v>
      </c>
      <c r="D8974">
        <v>5.4000000000000003E-3</v>
      </c>
      <c r="E8974">
        <v>3.8100000000000002E-2</v>
      </c>
      <c r="F8974">
        <v>0.16520000000000001</v>
      </c>
    </row>
    <row r="8975" spans="1:6">
      <c r="A8975" t="s">
        <v>1090</v>
      </c>
      <c r="B8975" t="s">
        <v>10046</v>
      </c>
      <c r="C8975">
        <v>2</v>
      </c>
      <c r="D8975">
        <v>5.4000000000000003E-3</v>
      </c>
      <c r="E8975">
        <v>3.8100000000000002E-2</v>
      </c>
      <c r="F8975">
        <v>0.16520000000000001</v>
      </c>
    </row>
    <row r="8976" spans="1:6">
      <c r="A8976" t="s">
        <v>1090</v>
      </c>
      <c r="B8976" t="s">
        <v>10047</v>
      </c>
      <c r="C8976">
        <v>2</v>
      </c>
      <c r="D8976">
        <v>5.4000000000000003E-3</v>
      </c>
      <c r="E8976">
        <v>3.8100000000000002E-2</v>
      </c>
      <c r="F8976">
        <v>0.16520000000000001</v>
      </c>
    </row>
    <row r="8977" spans="1:6">
      <c r="A8977" t="s">
        <v>1090</v>
      </c>
      <c r="B8977" t="s">
        <v>10048</v>
      </c>
      <c r="C8977">
        <v>2</v>
      </c>
      <c r="D8977">
        <v>5.4000000000000003E-3</v>
      </c>
      <c r="E8977">
        <v>3.8100000000000002E-2</v>
      </c>
      <c r="F8977">
        <v>0.16520000000000001</v>
      </c>
    </row>
    <row r="8978" spans="1:6">
      <c r="A8978" t="s">
        <v>1090</v>
      </c>
      <c r="B8978" t="s">
        <v>10049</v>
      </c>
      <c r="C8978">
        <v>2</v>
      </c>
      <c r="D8978">
        <v>5.4000000000000003E-3</v>
      </c>
      <c r="E8978">
        <v>3.8100000000000002E-2</v>
      </c>
      <c r="F8978">
        <v>0.16520000000000001</v>
      </c>
    </row>
    <row r="8979" spans="1:6">
      <c r="A8979" t="s">
        <v>1090</v>
      </c>
      <c r="B8979" t="s">
        <v>10050</v>
      </c>
      <c r="C8979">
        <v>2</v>
      </c>
      <c r="D8979">
        <v>5.4000000000000003E-3</v>
      </c>
      <c r="E8979">
        <v>3.8100000000000002E-2</v>
      </c>
      <c r="F8979">
        <v>0.16520000000000001</v>
      </c>
    </row>
    <row r="8980" spans="1:6">
      <c r="A8980" t="s">
        <v>1090</v>
      </c>
      <c r="B8980" t="s">
        <v>10051</v>
      </c>
      <c r="C8980">
        <v>2</v>
      </c>
      <c r="D8980">
        <v>5.4000000000000003E-3</v>
      </c>
      <c r="E8980">
        <v>3.8100000000000002E-2</v>
      </c>
      <c r="F8980">
        <v>0.16520000000000001</v>
      </c>
    </row>
    <row r="8981" spans="1:6">
      <c r="A8981" t="s">
        <v>1090</v>
      </c>
      <c r="B8981" t="s">
        <v>10052</v>
      </c>
      <c r="C8981">
        <v>2</v>
      </c>
      <c r="D8981">
        <v>5.4000000000000003E-3</v>
      </c>
      <c r="E8981">
        <v>3.8100000000000002E-2</v>
      </c>
      <c r="F8981">
        <v>0.16520000000000001</v>
      </c>
    </row>
    <row r="8982" spans="1:6">
      <c r="A8982" t="s">
        <v>1090</v>
      </c>
      <c r="B8982" t="s">
        <v>10053</v>
      </c>
      <c r="C8982">
        <v>2</v>
      </c>
      <c r="D8982">
        <v>5.4000000000000003E-3</v>
      </c>
      <c r="E8982">
        <v>3.8100000000000002E-2</v>
      </c>
      <c r="F8982">
        <v>0.16520000000000001</v>
      </c>
    </row>
    <row r="8983" spans="1:6">
      <c r="A8983" t="s">
        <v>1090</v>
      </c>
      <c r="B8983" t="s">
        <v>10054</v>
      </c>
      <c r="C8983">
        <v>2</v>
      </c>
      <c r="D8983">
        <v>5.4000000000000003E-3</v>
      </c>
      <c r="E8983">
        <v>3.8100000000000002E-2</v>
      </c>
      <c r="F8983">
        <v>0.16520000000000001</v>
      </c>
    </row>
    <row r="8984" spans="1:6">
      <c r="A8984" t="s">
        <v>1090</v>
      </c>
      <c r="B8984" t="s">
        <v>10055</v>
      </c>
      <c r="C8984">
        <v>2</v>
      </c>
      <c r="D8984">
        <v>5.4000000000000003E-3</v>
      </c>
      <c r="E8984">
        <v>3.8100000000000002E-2</v>
      </c>
      <c r="F8984">
        <v>0.16520000000000001</v>
      </c>
    </row>
    <row r="8985" spans="1:6">
      <c r="A8985" t="s">
        <v>1090</v>
      </c>
      <c r="B8985" t="s">
        <v>10056</v>
      </c>
      <c r="C8985">
        <v>2</v>
      </c>
      <c r="D8985">
        <v>5.4000000000000003E-3</v>
      </c>
      <c r="E8985">
        <v>3.8100000000000002E-2</v>
      </c>
      <c r="F8985">
        <v>0.16520000000000001</v>
      </c>
    </row>
    <row r="8986" spans="1:6">
      <c r="A8986" t="s">
        <v>1090</v>
      </c>
      <c r="B8986" t="s">
        <v>10057</v>
      </c>
      <c r="C8986">
        <v>2</v>
      </c>
      <c r="D8986">
        <v>5.4000000000000003E-3</v>
      </c>
      <c r="E8986">
        <v>3.8100000000000002E-2</v>
      </c>
      <c r="F8986">
        <v>0.16520000000000001</v>
      </c>
    </row>
    <row r="8987" spans="1:6">
      <c r="A8987" t="s">
        <v>1090</v>
      </c>
      <c r="B8987" t="s">
        <v>10058</v>
      </c>
      <c r="C8987">
        <v>2</v>
      </c>
      <c r="D8987">
        <v>5.4000000000000003E-3</v>
      </c>
      <c r="E8987">
        <v>3.8100000000000002E-2</v>
      </c>
      <c r="F8987">
        <v>0.16520000000000001</v>
      </c>
    </row>
    <row r="8988" spans="1:6">
      <c r="A8988" t="s">
        <v>1090</v>
      </c>
      <c r="B8988" t="s">
        <v>10059</v>
      </c>
      <c r="C8988">
        <v>2</v>
      </c>
      <c r="D8988">
        <v>5.4000000000000003E-3</v>
      </c>
      <c r="E8988">
        <v>3.8100000000000002E-2</v>
      </c>
      <c r="F8988">
        <v>0.16520000000000001</v>
      </c>
    </row>
    <row r="8989" spans="1:6">
      <c r="A8989" t="s">
        <v>1090</v>
      </c>
      <c r="B8989" t="s">
        <v>10060</v>
      </c>
      <c r="C8989">
        <v>2</v>
      </c>
      <c r="D8989">
        <v>5.4000000000000003E-3</v>
      </c>
      <c r="E8989">
        <v>3.8100000000000002E-2</v>
      </c>
      <c r="F8989">
        <v>0.16520000000000001</v>
      </c>
    </row>
    <row r="8990" spans="1:6">
      <c r="A8990" t="s">
        <v>1090</v>
      </c>
      <c r="B8990" t="s">
        <v>10061</v>
      </c>
      <c r="C8990">
        <v>2</v>
      </c>
      <c r="D8990">
        <v>5.4000000000000003E-3</v>
      </c>
      <c r="E8990">
        <v>3.8100000000000002E-2</v>
      </c>
      <c r="F8990">
        <v>0.16520000000000001</v>
      </c>
    </row>
    <row r="8991" spans="1:6">
      <c r="A8991" t="s">
        <v>1090</v>
      </c>
      <c r="B8991" t="s">
        <v>10062</v>
      </c>
      <c r="C8991">
        <v>2</v>
      </c>
      <c r="D8991">
        <v>5.4000000000000003E-3</v>
      </c>
      <c r="E8991">
        <v>3.8100000000000002E-2</v>
      </c>
      <c r="F8991">
        <v>0.16520000000000001</v>
      </c>
    </row>
    <row r="8992" spans="1:6">
      <c r="A8992" t="s">
        <v>1090</v>
      </c>
      <c r="B8992" t="s">
        <v>10063</v>
      </c>
      <c r="C8992">
        <v>2</v>
      </c>
      <c r="D8992">
        <v>5.4000000000000003E-3</v>
      </c>
      <c r="E8992">
        <v>3.8100000000000002E-2</v>
      </c>
      <c r="F8992">
        <v>0.16520000000000001</v>
      </c>
    </row>
    <row r="8993" spans="1:6">
      <c r="A8993" t="s">
        <v>1090</v>
      </c>
      <c r="B8993" t="s">
        <v>10064</v>
      </c>
      <c r="C8993">
        <v>2</v>
      </c>
      <c r="D8993">
        <v>5.4000000000000003E-3</v>
      </c>
      <c r="E8993">
        <v>3.8100000000000002E-2</v>
      </c>
      <c r="F8993">
        <v>0.16520000000000001</v>
      </c>
    </row>
    <row r="8994" spans="1:6">
      <c r="A8994" t="s">
        <v>1090</v>
      </c>
      <c r="B8994" t="s">
        <v>10065</v>
      </c>
      <c r="C8994">
        <v>2</v>
      </c>
      <c r="D8994">
        <v>5.4000000000000003E-3</v>
      </c>
      <c r="E8994">
        <v>3.8100000000000002E-2</v>
      </c>
      <c r="F8994">
        <v>0.16520000000000001</v>
      </c>
    </row>
    <row r="8995" spans="1:6">
      <c r="A8995" t="s">
        <v>1090</v>
      </c>
      <c r="B8995" t="s">
        <v>10066</v>
      </c>
      <c r="C8995">
        <v>2</v>
      </c>
      <c r="D8995">
        <v>5.4000000000000003E-3</v>
      </c>
      <c r="E8995">
        <v>3.8100000000000002E-2</v>
      </c>
      <c r="F8995">
        <v>0.16520000000000001</v>
      </c>
    </row>
    <row r="8996" spans="1:6">
      <c r="A8996" t="s">
        <v>1090</v>
      </c>
      <c r="B8996" t="s">
        <v>10067</v>
      </c>
      <c r="C8996">
        <v>2</v>
      </c>
      <c r="D8996">
        <v>5.4000000000000003E-3</v>
      </c>
      <c r="E8996">
        <v>3.8100000000000002E-2</v>
      </c>
      <c r="F8996">
        <v>0.16520000000000001</v>
      </c>
    </row>
    <row r="8997" spans="1:6">
      <c r="A8997" t="s">
        <v>1090</v>
      </c>
      <c r="B8997" t="s">
        <v>10068</v>
      </c>
      <c r="C8997">
        <v>2</v>
      </c>
      <c r="D8997">
        <v>5.4000000000000003E-3</v>
      </c>
      <c r="E8997">
        <v>3.8100000000000002E-2</v>
      </c>
      <c r="F8997">
        <v>0.16520000000000001</v>
      </c>
    </row>
    <row r="8998" spans="1:6">
      <c r="A8998" t="s">
        <v>1090</v>
      </c>
      <c r="B8998" t="s">
        <v>10069</v>
      </c>
      <c r="C8998">
        <v>2</v>
      </c>
      <c r="D8998">
        <v>5.4000000000000003E-3</v>
      </c>
      <c r="E8998">
        <v>3.8100000000000002E-2</v>
      </c>
      <c r="F8998">
        <v>0.16520000000000001</v>
      </c>
    </row>
    <row r="8999" spans="1:6">
      <c r="A8999" t="s">
        <v>1090</v>
      </c>
      <c r="B8999" t="s">
        <v>10070</v>
      </c>
      <c r="C8999">
        <v>2</v>
      </c>
      <c r="D8999">
        <v>5.4000000000000003E-3</v>
      </c>
      <c r="E8999">
        <v>3.8100000000000002E-2</v>
      </c>
      <c r="F8999">
        <v>0.16520000000000001</v>
      </c>
    </row>
    <row r="9000" spans="1:6">
      <c r="A9000" t="s">
        <v>1090</v>
      </c>
      <c r="B9000" t="s">
        <v>10071</v>
      </c>
      <c r="C9000">
        <v>2</v>
      </c>
      <c r="D9000">
        <v>5.4000000000000003E-3</v>
      </c>
      <c r="E9000">
        <v>3.8100000000000002E-2</v>
      </c>
      <c r="F9000">
        <v>0.16520000000000001</v>
      </c>
    </row>
    <row r="9001" spans="1:6">
      <c r="A9001" t="s">
        <v>1090</v>
      </c>
      <c r="B9001" t="s">
        <v>10072</v>
      </c>
      <c r="C9001">
        <v>2</v>
      </c>
      <c r="D9001">
        <v>5.4000000000000003E-3</v>
      </c>
      <c r="E9001">
        <v>3.8100000000000002E-2</v>
      </c>
      <c r="F9001">
        <v>0.16520000000000001</v>
      </c>
    </row>
    <row r="9002" spans="1:6">
      <c r="A9002" t="s">
        <v>1090</v>
      </c>
      <c r="B9002" t="s">
        <v>10073</v>
      </c>
      <c r="C9002">
        <v>2</v>
      </c>
      <c r="D9002">
        <v>5.4000000000000003E-3</v>
      </c>
      <c r="E9002">
        <v>3.8100000000000002E-2</v>
      </c>
      <c r="F9002">
        <v>0.16520000000000001</v>
      </c>
    </row>
    <row r="9003" spans="1:6">
      <c r="A9003" t="s">
        <v>1090</v>
      </c>
      <c r="B9003" t="s">
        <v>10074</v>
      </c>
      <c r="C9003">
        <v>2</v>
      </c>
      <c r="D9003">
        <v>5.4000000000000003E-3</v>
      </c>
      <c r="E9003">
        <v>3.8100000000000002E-2</v>
      </c>
      <c r="F9003">
        <v>0.16520000000000001</v>
      </c>
    </row>
    <row r="9004" spans="1:6">
      <c r="A9004" t="s">
        <v>1090</v>
      </c>
      <c r="B9004" t="s">
        <v>10075</v>
      </c>
      <c r="C9004">
        <v>2</v>
      </c>
      <c r="D9004">
        <v>5.4000000000000003E-3</v>
      </c>
      <c r="E9004">
        <v>3.8100000000000002E-2</v>
      </c>
      <c r="F9004">
        <v>0.16520000000000001</v>
      </c>
    </row>
    <row r="9005" spans="1:6">
      <c r="A9005" t="s">
        <v>1090</v>
      </c>
      <c r="B9005" t="s">
        <v>10076</v>
      </c>
      <c r="C9005">
        <v>2</v>
      </c>
      <c r="D9005">
        <v>5.4000000000000003E-3</v>
      </c>
      <c r="E9005">
        <v>3.8100000000000002E-2</v>
      </c>
      <c r="F9005">
        <v>0.16520000000000001</v>
      </c>
    </row>
    <row r="9006" spans="1:6">
      <c r="A9006" t="s">
        <v>1090</v>
      </c>
      <c r="B9006" t="s">
        <v>10077</v>
      </c>
      <c r="C9006">
        <v>2</v>
      </c>
      <c r="D9006">
        <v>5.4000000000000003E-3</v>
      </c>
      <c r="E9006">
        <v>3.8100000000000002E-2</v>
      </c>
      <c r="F9006">
        <v>0.16520000000000001</v>
      </c>
    </row>
    <row r="9007" spans="1:6">
      <c r="A9007" t="s">
        <v>1090</v>
      </c>
      <c r="B9007" t="s">
        <v>10078</v>
      </c>
      <c r="C9007">
        <v>2</v>
      </c>
      <c r="D9007">
        <v>5.4000000000000003E-3</v>
      </c>
      <c r="E9007">
        <v>3.8100000000000002E-2</v>
      </c>
      <c r="F9007">
        <v>0.16520000000000001</v>
      </c>
    </row>
    <row r="9008" spans="1:6">
      <c r="A9008" t="s">
        <v>1090</v>
      </c>
      <c r="B9008" t="s">
        <v>10079</v>
      </c>
      <c r="C9008">
        <v>2</v>
      </c>
      <c r="D9008">
        <v>5.4000000000000003E-3</v>
      </c>
      <c r="E9008">
        <v>3.8100000000000002E-2</v>
      </c>
      <c r="F9008">
        <v>0.16520000000000001</v>
      </c>
    </row>
    <row r="9009" spans="1:6">
      <c r="A9009" t="s">
        <v>1090</v>
      </c>
      <c r="B9009" t="s">
        <v>10080</v>
      </c>
      <c r="C9009">
        <v>2</v>
      </c>
      <c r="D9009">
        <v>5.4000000000000003E-3</v>
      </c>
      <c r="E9009">
        <v>3.8100000000000002E-2</v>
      </c>
      <c r="F9009">
        <v>0.16520000000000001</v>
      </c>
    </row>
    <row r="9010" spans="1:6">
      <c r="A9010" t="s">
        <v>1090</v>
      </c>
      <c r="B9010" t="s">
        <v>10081</v>
      </c>
      <c r="C9010">
        <v>2</v>
      </c>
      <c r="D9010">
        <v>5.4000000000000003E-3</v>
      </c>
      <c r="E9010">
        <v>3.8100000000000002E-2</v>
      </c>
      <c r="F9010">
        <v>0.16520000000000001</v>
      </c>
    </row>
    <row r="9011" spans="1:6">
      <c r="A9011" t="s">
        <v>1090</v>
      </c>
      <c r="B9011" t="s">
        <v>10082</v>
      </c>
      <c r="C9011">
        <v>2</v>
      </c>
      <c r="D9011">
        <v>5.4000000000000003E-3</v>
      </c>
      <c r="E9011">
        <v>3.8100000000000002E-2</v>
      </c>
      <c r="F9011">
        <v>0.16520000000000001</v>
      </c>
    </row>
    <row r="9012" spans="1:6">
      <c r="A9012" t="s">
        <v>1090</v>
      </c>
      <c r="B9012" t="s">
        <v>10083</v>
      </c>
      <c r="C9012">
        <v>2</v>
      </c>
      <c r="D9012">
        <v>5.4000000000000003E-3</v>
      </c>
      <c r="E9012">
        <v>3.8100000000000002E-2</v>
      </c>
      <c r="F9012">
        <v>0.16520000000000001</v>
      </c>
    </row>
    <row r="9013" spans="1:6">
      <c r="A9013" t="s">
        <v>1090</v>
      </c>
      <c r="B9013" t="s">
        <v>10084</v>
      </c>
      <c r="C9013">
        <v>2</v>
      </c>
      <c r="D9013">
        <v>5.4000000000000003E-3</v>
      </c>
      <c r="E9013">
        <v>3.8100000000000002E-2</v>
      </c>
      <c r="F9013">
        <v>0.16520000000000001</v>
      </c>
    </row>
    <row r="9014" spans="1:6">
      <c r="A9014" t="s">
        <v>1090</v>
      </c>
      <c r="B9014" t="s">
        <v>10085</v>
      </c>
      <c r="C9014">
        <v>2</v>
      </c>
      <c r="D9014">
        <v>5.4000000000000003E-3</v>
      </c>
      <c r="E9014">
        <v>3.8100000000000002E-2</v>
      </c>
      <c r="F9014">
        <v>0.16520000000000001</v>
      </c>
    </row>
    <row r="9015" spans="1:6">
      <c r="A9015" t="s">
        <v>1090</v>
      </c>
      <c r="B9015" t="s">
        <v>10086</v>
      </c>
      <c r="C9015">
        <v>2</v>
      </c>
      <c r="D9015">
        <v>5.4000000000000003E-3</v>
      </c>
      <c r="E9015">
        <v>3.8100000000000002E-2</v>
      </c>
      <c r="F9015">
        <v>0.16520000000000001</v>
      </c>
    </row>
    <row r="9016" spans="1:6">
      <c r="A9016" t="s">
        <v>1090</v>
      </c>
      <c r="B9016" t="s">
        <v>10087</v>
      </c>
      <c r="C9016">
        <v>2</v>
      </c>
      <c r="D9016">
        <v>5.4000000000000003E-3</v>
      </c>
      <c r="E9016">
        <v>3.8100000000000002E-2</v>
      </c>
      <c r="F9016">
        <v>0.16520000000000001</v>
      </c>
    </row>
    <row r="9017" spans="1:6">
      <c r="A9017" t="s">
        <v>1090</v>
      </c>
      <c r="B9017" t="s">
        <v>10088</v>
      </c>
      <c r="C9017">
        <v>2</v>
      </c>
      <c r="D9017">
        <v>5.4000000000000003E-3</v>
      </c>
      <c r="E9017">
        <v>3.8100000000000002E-2</v>
      </c>
      <c r="F9017">
        <v>0.16520000000000001</v>
      </c>
    </row>
    <row r="9018" spans="1:6">
      <c r="A9018" t="s">
        <v>1090</v>
      </c>
      <c r="B9018" t="s">
        <v>10089</v>
      </c>
      <c r="C9018">
        <v>2</v>
      </c>
      <c r="D9018">
        <v>5.4000000000000003E-3</v>
      </c>
      <c r="E9018">
        <v>3.8100000000000002E-2</v>
      </c>
      <c r="F9018">
        <v>0.16520000000000001</v>
      </c>
    </row>
    <row r="9019" spans="1:6">
      <c r="A9019" t="s">
        <v>1090</v>
      </c>
      <c r="B9019" t="s">
        <v>10090</v>
      </c>
      <c r="C9019">
        <v>2</v>
      </c>
      <c r="D9019">
        <v>5.4000000000000003E-3</v>
      </c>
      <c r="E9019">
        <v>3.8100000000000002E-2</v>
      </c>
      <c r="F9019">
        <v>0.16520000000000001</v>
      </c>
    </row>
    <row r="9020" spans="1:6">
      <c r="A9020" t="s">
        <v>1090</v>
      </c>
      <c r="B9020" t="s">
        <v>10091</v>
      </c>
      <c r="C9020">
        <v>2</v>
      </c>
      <c r="D9020">
        <v>5.4000000000000003E-3</v>
      </c>
      <c r="E9020">
        <v>3.8100000000000002E-2</v>
      </c>
      <c r="F9020">
        <v>0.16520000000000001</v>
      </c>
    </row>
    <row r="9021" spans="1:6">
      <c r="A9021" t="s">
        <v>1090</v>
      </c>
      <c r="B9021" t="s">
        <v>10092</v>
      </c>
      <c r="C9021">
        <v>2</v>
      </c>
      <c r="D9021">
        <v>5.4000000000000003E-3</v>
      </c>
      <c r="E9021">
        <v>3.8100000000000002E-2</v>
      </c>
      <c r="F9021">
        <v>0.16520000000000001</v>
      </c>
    </row>
    <row r="9022" spans="1:6">
      <c r="A9022" t="s">
        <v>1090</v>
      </c>
      <c r="B9022" t="s">
        <v>10093</v>
      </c>
      <c r="C9022">
        <v>1.75</v>
      </c>
      <c r="D9022">
        <v>4.7999999999999996E-3</v>
      </c>
      <c r="E9022">
        <v>3.3399999999999999E-2</v>
      </c>
      <c r="F9022">
        <v>0.1447</v>
      </c>
    </row>
    <row r="9023" spans="1:6">
      <c r="A9023" t="s">
        <v>1090</v>
      </c>
      <c r="B9023" t="s">
        <v>10094</v>
      </c>
      <c r="C9023">
        <v>1.75</v>
      </c>
      <c r="D9023">
        <v>4.7999999999999996E-3</v>
      </c>
      <c r="E9023">
        <v>3.3399999999999999E-2</v>
      </c>
      <c r="F9023">
        <v>0.1447</v>
      </c>
    </row>
    <row r="9024" spans="1:6">
      <c r="A9024" t="s">
        <v>1090</v>
      </c>
      <c r="B9024" t="s">
        <v>10095</v>
      </c>
      <c r="C9024">
        <v>1.75</v>
      </c>
      <c r="D9024">
        <v>4.7999999999999996E-3</v>
      </c>
      <c r="E9024">
        <v>3.3399999999999999E-2</v>
      </c>
      <c r="F9024">
        <v>0.1447</v>
      </c>
    </row>
    <row r="9025" spans="1:6">
      <c r="A9025" t="s">
        <v>1090</v>
      </c>
      <c r="B9025" t="s">
        <v>10096</v>
      </c>
      <c r="C9025">
        <v>1.75</v>
      </c>
      <c r="D9025">
        <v>4.7999999999999996E-3</v>
      </c>
      <c r="E9025">
        <v>3.3399999999999999E-2</v>
      </c>
      <c r="F9025">
        <v>0.1447</v>
      </c>
    </row>
    <row r="9026" spans="1:6">
      <c r="A9026" t="s">
        <v>1090</v>
      </c>
      <c r="B9026" t="s">
        <v>10097</v>
      </c>
      <c r="C9026">
        <v>1.75</v>
      </c>
      <c r="D9026">
        <v>4.7999999999999996E-3</v>
      </c>
      <c r="E9026">
        <v>3.3399999999999999E-2</v>
      </c>
      <c r="F9026">
        <v>0.1447</v>
      </c>
    </row>
    <row r="9027" spans="1:6">
      <c r="A9027" t="s">
        <v>1090</v>
      </c>
      <c r="B9027" t="s">
        <v>10098</v>
      </c>
      <c r="C9027">
        <v>1.75</v>
      </c>
      <c r="D9027">
        <v>4.7999999999999996E-3</v>
      </c>
      <c r="E9027">
        <v>3.3399999999999999E-2</v>
      </c>
      <c r="F9027">
        <v>0.1447</v>
      </c>
    </row>
    <row r="9028" spans="1:6">
      <c r="A9028" t="s">
        <v>1090</v>
      </c>
      <c r="B9028" t="s">
        <v>10099</v>
      </c>
      <c r="C9028">
        <v>1.75</v>
      </c>
      <c r="D9028">
        <v>4.7999999999999996E-3</v>
      </c>
      <c r="E9028">
        <v>3.3399999999999999E-2</v>
      </c>
      <c r="F9028">
        <v>0.1447</v>
      </c>
    </row>
    <row r="9029" spans="1:6">
      <c r="A9029" t="s">
        <v>1090</v>
      </c>
      <c r="B9029" t="s">
        <v>10100</v>
      </c>
      <c r="C9029">
        <v>1.75</v>
      </c>
      <c r="D9029">
        <v>4.7999999999999996E-3</v>
      </c>
      <c r="E9029">
        <v>3.3399999999999999E-2</v>
      </c>
      <c r="F9029">
        <v>0.1447</v>
      </c>
    </row>
    <row r="9030" spans="1:6">
      <c r="A9030" t="s">
        <v>1090</v>
      </c>
      <c r="B9030" t="s">
        <v>10101</v>
      </c>
      <c r="C9030">
        <v>1.75</v>
      </c>
      <c r="D9030">
        <v>4.7999999999999996E-3</v>
      </c>
      <c r="E9030">
        <v>3.3399999999999999E-2</v>
      </c>
      <c r="F9030">
        <v>0.1447</v>
      </c>
    </row>
    <row r="9031" spans="1:6">
      <c r="A9031" t="s">
        <v>1090</v>
      </c>
      <c r="B9031" t="s">
        <v>10102</v>
      </c>
      <c r="C9031">
        <v>1.75</v>
      </c>
      <c r="D9031">
        <v>4.7999999999999996E-3</v>
      </c>
      <c r="E9031">
        <v>3.3399999999999999E-2</v>
      </c>
      <c r="F9031">
        <v>0.1447</v>
      </c>
    </row>
    <row r="9032" spans="1:6">
      <c r="A9032" t="s">
        <v>1090</v>
      </c>
      <c r="B9032" t="s">
        <v>10103</v>
      </c>
      <c r="C9032">
        <v>1.75</v>
      </c>
      <c r="D9032">
        <v>4.7999999999999996E-3</v>
      </c>
      <c r="E9032">
        <v>3.3399999999999999E-2</v>
      </c>
      <c r="F9032">
        <v>0.1447</v>
      </c>
    </row>
    <row r="9033" spans="1:6">
      <c r="A9033" t="s">
        <v>1090</v>
      </c>
      <c r="B9033" t="s">
        <v>10104</v>
      </c>
      <c r="C9033">
        <v>1.75</v>
      </c>
      <c r="D9033">
        <v>4.7999999999999996E-3</v>
      </c>
      <c r="E9033">
        <v>3.3399999999999999E-2</v>
      </c>
      <c r="F9033">
        <v>0.1447</v>
      </c>
    </row>
    <row r="9034" spans="1:6">
      <c r="A9034" t="s">
        <v>1090</v>
      </c>
      <c r="B9034" t="s">
        <v>10105</v>
      </c>
      <c r="C9034">
        <v>1.75</v>
      </c>
      <c r="D9034">
        <v>4.7999999999999996E-3</v>
      </c>
      <c r="E9034">
        <v>3.3399999999999999E-2</v>
      </c>
      <c r="F9034">
        <v>0.1447</v>
      </c>
    </row>
    <row r="9035" spans="1:6">
      <c r="A9035" t="s">
        <v>1090</v>
      </c>
      <c r="B9035" t="s">
        <v>10106</v>
      </c>
      <c r="C9035">
        <v>1.75</v>
      </c>
      <c r="D9035">
        <v>4.7999999999999996E-3</v>
      </c>
      <c r="E9035">
        <v>3.3399999999999999E-2</v>
      </c>
      <c r="F9035">
        <v>0.1447</v>
      </c>
    </row>
    <row r="9036" spans="1:6">
      <c r="A9036" t="s">
        <v>1090</v>
      </c>
      <c r="B9036" t="s">
        <v>10107</v>
      </c>
      <c r="C9036">
        <v>1.75</v>
      </c>
      <c r="D9036">
        <v>4.7999999999999996E-3</v>
      </c>
      <c r="E9036">
        <v>3.3399999999999999E-2</v>
      </c>
      <c r="F9036">
        <v>0.1447</v>
      </c>
    </row>
    <row r="9037" spans="1:6">
      <c r="A9037" t="s">
        <v>1090</v>
      </c>
      <c r="B9037" t="s">
        <v>10108</v>
      </c>
      <c r="C9037">
        <v>1.75</v>
      </c>
      <c r="D9037">
        <v>4.7999999999999996E-3</v>
      </c>
      <c r="E9037">
        <v>3.3399999999999999E-2</v>
      </c>
      <c r="F9037">
        <v>0.1447</v>
      </c>
    </row>
    <row r="9038" spans="1:6">
      <c r="A9038" t="s">
        <v>1090</v>
      </c>
      <c r="B9038" t="s">
        <v>10109</v>
      </c>
      <c r="C9038">
        <v>1.75</v>
      </c>
      <c r="D9038">
        <v>4.7999999999999996E-3</v>
      </c>
      <c r="E9038">
        <v>3.3399999999999999E-2</v>
      </c>
      <c r="F9038">
        <v>0.1447</v>
      </c>
    </row>
    <row r="9039" spans="1:6">
      <c r="A9039" t="s">
        <v>1090</v>
      </c>
      <c r="B9039" t="s">
        <v>10110</v>
      </c>
      <c r="C9039">
        <v>1.75</v>
      </c>
      <c r="D9039">
        <v>4.7999999999999996E-3</v>
      </c>
      <c r="E9039">
        <v>3.3399999999999999E-2</v>
      </c>
      <c r="F9039">
        <v>0.1447</v>
      </c>
    </row>
    <row r="9040" spans="1:6">
      <c r="A9040" t="s">
        <v>1090</v>
      </c>
      <c r="B9040" t="s">
        <v>10111</v>
      </c>
      <c r="C9040">
        <v>1.75</v>
      </c>
      <c r="D9040">
        <v>4.7999999999999996E-3</v>
      </c>
      <c r="E9040">
        <v>3.3399999999999999E-2</v>
      </c>
      <c r="F9040">
        <v>0.1447</v>
      </c>
    </row>
    <row r="9041" spans="1:6">
      <c r="A9041" t="s">
        <v>1090</v>
      </c>
      <c r="B9041" t="s">
        <v>10112</v>
      </c>
      <c r="C9041">
        <v>1.75</v>
      </c>
      <c r="D9041">
        <v>4.7999999999999996E-3</v>
      </c>
      <c r="E9041">
        <v>3.3399999999999999E-2</v>
      </c>
      <c r="F9041">
        <v>0.1447</v>
      </c>
    </row>
    <row r="9042" spans="1:6">
      <c r="A9042" t="s">
        <v>1090</v>
      </c>
      <c r="B9042" t="s">
        <v>10113</v>
      </c>
      <c r="C9042">
        <v>1.75</v>
      </c>
      <c r="D9042">
        <v>4.7999999999999996E-3</v>
      </c>
      <c r="E9042">
        <v>3.3399999999999999E-2</v>
      </c>
      <c r="F9042">
        <v>0.1447</v>
      </c>
    </row>
    <row r="9043" spans="1:6">
      <c r="A9043" t="s">
        <v>1090</v>
      </c>
      <c r="B9043" t="s">
        <v>10114</v>
      </c>
      <c r="C9043">
        <v>1.75</v>
      </c>
      <c r="D9043">
        <v>4.7999999999999996E-3</v>
      </c>
      <c r="E9043">
        <v>3.3399999999999999E-2</v>
      </c>
      <c r="F9043">
        <v>0.1447</v>
      </c>
    </row>
    <row r="9044" spans="1:6">
      <c r="A9044" t="s">
        <v>1090</v>
      </c>
      <c r="B9044" t="s">
        <v>10115</v>
      </c>
      <c r="C9044">
        <v>1.75</v>
      </c>
      <c r="D9044">
        <v>4.7999999999999996E-3</v>
      </c>
      <c r="E9044">
        <v>3.3399999999999999E-2</v>
      </c>
      <c r="F9044">
        <v>0.1447</v>
      </c>
    </row>
    <row r="9045" spans="1:6">
      <c r="A9045" t="s">
        <v>1090</v>
      </c>
      <c r="B9045" t="s">
        <v>10116</v>
      </c>
      <c r="C9045">
        <v>1.75</v>
      </c>
      <c r="D9045">
        <v>4.7999999999999996E-3</v>
      </c>
      <c r="E9045">
        <v>3.3399999999999999E-2</v>
      </c>
      <c r="F9045">
        <v>0.1447</v>
      </c>
    </row>
    <row r="9046" spans="1:6">
      <c r="A9046" t="s">
        <v>1090</v>
      </c>
      <c r="B9046" t="s">
        <v>10117</v>
      </c>
      <c r="C9046">
        <v>1.75</v>
      </c>
      <c r="D9046">
        <v>4.7999999999999996E-3</v>
      </c>
      <c r="E9046">
        <v>3.3399999999999999E-2</v>
      </c>
      <c r="F9046">
        <v>0.1447</v>
      </c>
    </row>
    <row r="9047" spans="1:6">
      <c r="A9047" t="s">
        <v>1090</v>
      </c>
      <c r="B9047" t="s">
        <v>10118</v>
      </c>
      <c r="C9047">
        <v>1.75</v>
      </c>
      <c r="D9047">
        <v>4.7999999999999996E-3</v>
      </c>
      <c r="E9047">
        <v>3.3399999999999999E-2</v>
      </c>
      <c r="F9047">
        <v>0.1447</v>
      </c>
    </row>
    <row r="9048" spans="1:6">
      <c r="A9048" t="s">
        <v>1090</v>
      </c>
      <c r="B9048" t="s">
        <v>10119</v>
      </c>
      <c r="C9048">
        <v>1.75</v>
      </c>
      <c r="D9048">
        <v>4.7999999999999996E-3</v>
      </c>
      <c r="E9048">
        <v>3.3399999999999999E-2</v>
      </c>
      <c r="F9048">
        <v>0.1447</v>
      </c>
    </row>
    <row r="9049" spans="1:6">
      <c r="A9049" t="s">
        <v>1090</v>
      </c>
      <c r="B9049" t="s">
        <v>10120</v>
      </c>
      <c r="C9049">
        <v>1.75</v>
      </c>
      <c r="D9049">
        <v>4.7999999999999996E-3</v>
      </c>
      <c r="E9049">
        <v>3.3399999999999999E-2</v>
      </c>
      <c r="F9049">
        <v>0.1447</v>
      </c>
    </row>
    <row r="9050" spans="1:6">
      <c r="A9050" t="s">
        <v>1090</v>
      </c>
      <c r="B9050" t="s">
        <v>10121</v>
      </c>
      <c r="C9050">
        <v>1.75</v>
      </c>
      <c r="D9050">
        <v>4.7999999999999996E-3</v>
      </c>
      <c r="E9050">
        <v>3.3399999999999999E-2</v>
      </c>
      <c r="F9050">
        <v>0.1447</v>
      </c>
    </row>
    <row r="9051" spans="1:6">
      <c r="A9051" t="s">
        <v>1090</v>
      </c>
      <c r="B9051" t="s">
        <v>10122</v>
      </c>
      <c r="C9051">
        <v>1.75</v>
      </c>
      <c r="D9051">
        <v>4.7999999999999996E-3</v>
      </c>
      <c r="E9051">
        <v>3.3399999999999999E-2</v>
      </c>
      <c r="F9051">
        <v>0.1447</v>
      </c>
    </row>
    <row r="9052" spans="1:6">
      <c r="A9052" t="s">
        <v>1090</v>
      </c>
      <c r="B9052" t="s">
        <v>10123</v>
      </c>
      <c r="C9052">
        <v>1.75</v>
      </c>
      <c r="D9052">
        <v>4.7999999999999996E-3</v>
      </c>
      <c r="E9052">
        <v>3.3399999999999999E-2</v>
      </c>
      <c r="F9052">
        <v>0.1447</v>
      </c>
    </row>
    <row r="9053" spans="1:6">
      <c r="A9053" t="s">
        <v>1090</v>
      </c>
      <c r="B9053" t="s">
        <v>10124</v>
      </c>
      <c r="C9053">
        <v>1.75</v>
      </c>
      <c r="D9053">
        <v>4.7999999999999996E-3</v>
      </c>
      <c r="E9053">
        <v>3.3399999999999999E-2</v>
      </c>
      <c r="F9053">
        <v>0.1447</v>
      </c>
    </row>
    <row r="9054" spans="1:6">
      <c r="A9054" t="s">
        <v>1090</v>
      </c>
      <c r="B9054" t="s">
        <v>10125</v>
      </c>
      <c r="C9054">
        <v>1.75</v>
      </c>
      <c r="D9054">
        <v>4.7999999999999996E-3</v>
      </c>
      <c r="E9054">
        <v>3.3399999999999999E-2</v>
      </c>
      <c r="F9054">
        <v>0.1447</v>
      </c>
    </row>
    <row r="9055" spans="1:6">
      <c r="A9055" t="s">
        <v>1090</v>
      </c>
      <c r="B9055" t="s">
        <v>10126</v>
      </c>
      <c r="C9055">
        <v>1.75</v>
      </c>
      <c r="D9055">
        <v>4.7999999999999996E-3</v>
      </c>
      <c r="E9055">
        <v>3.3399999999999999E-2</v>
      </c>
      <c r="F9055">
        <v>0.1447</v>
      </c>
    </row>
    <row r="9056" spans="1:6">
      <c r="A9056" t="s">
        <v>1090</v>
      </c>
      <c r="B9056" t="s">
        <v>10127</v>
      </c>
      <c r="C9056">
        <v>1.75</v>
      </c>
      <c r="D9056">
        <v>4.7999999999999996E-3</v>
      </c>
      <c r="E9056">
        <v>3.3399999999999999E-2</v>
      </c>
      <c r="F9056">
        <v>0.1447</v>
      </c>
    </row>
    <row r="9057" spans="1:6">
      <c r="A9057" t="s">
        <v>1090</v>
      </c>
      <c r="B9057" t="s">
        <v>10128</v>
      </c>
      <c r="C9057">
        <v>1.75</v>
      </c>
      <c r="D9057">
        <v>4.7999999999999996E-3</v>
      </c>
      <c r="E9057">
        <v>3.3399999999999999E-2</v>
      </c>
      <c r="F9057">
        <v>0.1447</v>
      </c>
    </row>
    <row r="9058" spans="1:6">
      <c r="A9058" t="s">
        <v>1090</v>
      </c>
      <c r="B9058" t="s">
        <v>10129</v>
      </c>
      <c r="C9058">
        <v>1.75</v>
      </c>
      <c r="D9058">
        <v>4.7999999999999996E-3</v>
      </c>
      <c r="E9058">
        <v>3.3399999999999999E-2</v>
      </c>
      <c r="F9058">
        <v>0.1447</v>
      </c>
    </row>
    <row r="9059" spans="1:6">
      <c r="A9059" t="s">
        <v>1090</v>
      </c>
      <c r="B9059" t="s">
        <v>10130</v>
      </c>
      <c r="C9059">
        <v>1.75</v>
      </c>
      <c r="D9059">
        <v>4.7999999999999996E-3</v>
      </c>
      <c r="E9059">
        <v>3.3399999999999999E-2</v>
      </c>
      <c r="F9059">
        <v>0.1447</v>
      </c>
    </row>
    <row r="9060" spans="1:6">
      <c r="A9060" t="s">
        <v>1090</v>
      </c>
      <c r="B9060" t="s">
        <v>10131</v>
      </c>
      <c r="C9060">
        <v>1.75</v>
      </c>
      <c r="D9060">
        <v>4.7999999999999996E-3</v>
      </c>
      <c r="E9060">
        <v>3.3399999999999999E-2</v>
      </c>
      <c r="F9060">
        <v>0.1447</v>
      </c>
    </row>
    <row r="9061" spans="1:6">
      <c r="A9061" t="s">
        <v>1090</v>
      </c>
      <c r="B9061" t="s">
        <v>10132</v>
      </c>
      <c r="C9061">
        <v>1.75</v>
      </c>
      <c r="D9061">
        <v>4.7999999999999996E-3</v>
      </c>
      <c r="E9061">
        <v>3.3399999999999999E-2</v>
      </c>
      <c r="F9061">
        <v>0.1447</v>
      </c>
    </row>
    <row r="9062" spans="1:6">
      <c r="A9062" t="s">
        <v>1090</v>
      </c>
      <c r="B9062" t="s">
        <v>10133</v>
      </c>
      <c r="C9062">
        <v>1.75</v>
      </c>
      <c r="D9062">
        <v>4.7999999999999996E-3</v>
      </c>
      <c r="E9062">
        <v>3.3399999999999999E-2</v>
      </c>
      <c r="F9062">
        <v>0.1447</v>
      </c>
    </row>
    <row r="9063" spans="1:6">
      <c r="A9063" t="s">
        <v>1090</v>
      </c>
      <c r="B9063" t="s">
        <v>10134</v>
      </c>
      <c r="C9063">
        <v>1.75</v>
      </c>
      <c r="D9063">
        <v>4.7999999999999996E-3</v>
      </c>
      <c r="E9063">
        <v>3.3399999999999999E-2</v>
      </c>
      <c r="F9063">
        <v>0.1447</v>
      </c>
    </row>
    <row r="9064" spans="1:6">
      <c r="A9064" t="s">
        <v>1090</v>
      </c>
      <c r="B9064" t="s">
        <v>10135</v>
      </c>
      <c r="C9064">
        <v>1.75</v>
      </c>
      <c r="D9064">
        <v>4.7999999999999996E-3</v>
      </c>
      <c r="E9064">
        <v>3.3399999999999999E-2</v>
      </c>
      <c r="F9064">
        <v>0.1447</v>
      </c>
    </row>
    <row r="9065" spans="1:6">
      <c r="A9065" t="s">
        <v>1090</v>
      </c>
      <c r="B9065" t="s">
        <v>10136</v>
      </c>
      <c r="C9065">
        <v>1.75</v>
      </c>
      <c r="D9065">
        <v>4.7999999999999996E-3</v>
      </c>
      <c r="E9065">
        <v>3.3399999999999999E-2</v>
      </c>
      <c r="F9065">
        <v>0.1447</v>
      </c>
    </row>
    <row r="9066" spans="1:6">
      <c r="A9066" t="s">
        <v>1090</v>
      </c>
      <c r="B9066" t="s">
        <v>10137</v>
      </c>
      <c r="C9066">
        <v>1.75</v>
      </c>
      <c r="D9066">
        <v>4.7999999999999996E-3</v>
      </c>
      <c r="E9066">
        <v>3.3399999999999999E-2</v>
      </c>
      <c r="F9066">
        <v>0.1447</v>
      </c>
    </row>
    <row r="9067" spans="1:6">
      <c r="A9067" t="s">
        <v>1090</v>
      </c>
      <c r="B9067" t="s">
        <v>10138</v>
      </c>
      <c r="C9067">
        <v>1.75</v>
      </c>
      <c r="D9067">
        <v>4.7999999999999996E-3</v>
      </c>
      <c r="E9067">
        <v>3.3399999999999999E-2</v>
      </c>
      <c r="F9067">
        <v>0.1447</v>
      </c>
    </row>
    <row r="9068" spans="1:6">
      <c r="A9068" t="s">
        <v>1090</v>
      </c>
      <c r="B9068" t="s">
        <v>10139</v>
      </c>
      <c r="C9068">
        <v>1.75</v>
      </c>
      <c r="D9068">
        <v>4.7999999999999996E-3</v>
      </c>
      <c r="E9068">
        <v>3.3399999999999999E-2</v>
      </c>
      <c r="F9068">
        <v>0.1447</v>
      </c>
    </row>
    <row r="9069" spans="1:6">
      <c r="A9069" t="s">
        <v>1090</v>
      </c>
      <c r="B9069" t="s">
        <v>10140</v>
      </c>
      <c r="C9069">
        <v>1.75</v>
      </c>
      <c r="D9069">
        <v>4.7999999999999996E-3</v>
      </c>
      <c r="E9069">
        <v>3.3399999999999999E-2</v>
      </c>
      <c r="F9069">
        <v>0.1447</v>
      </c>
    </row>
    <row r="9070" spans="1:6">
      <c r="A9070" t="s">
        <v>1090</v>
      </c>
      <c r="B9070" t="s">
        <v>10141</v>
      </c>
      <c r="C9070">
        <v>1.75</v>
      </c>
      <c r="D9070">
        <v>4.7999999999999996E-3</v>
      </c>
      <c r="E9070">
        <v>3.3399999999999999E-2</v>
      </c>
      <c r="F9070">
        <v>0.1447</v>
      </c>
    </row>
    <row r="9071" spans="1:6">
      <c r="A9071" t="s">
        <v>1090</v>
      </c>
      <c r="B9071" t="s">
        <v>10142</v>
      </c>
      <c r="C9071">
        <v>1.75</v>
      </c>
      <c r="D9071">
        <v>4.7999999999999996E-3</v>
      </c>
      <c r="E9071">
        <v>3.3399999999999999E-2</v>
      </c>
      <c r="F9071">
        <v>0.1447</v>
      </c>
    </row>
    <row r="9072" spans="1:6">
      <c r="A9072" t="s">
        <v>1090</v>
      </c>
      <c r="B9072" t="s">
        <v>10143</v>
      </c>
      <c r="C9072">
        <v>1.75</v>
      </c>
      <c r="D9072">
        <v>4.7999999999999996E-3</v>
      </c>
      <c r="E9072">
        <v>3.3399999999999999E-2</v>
      </c>
      <c r="F9072">
        <v>0.1447</v>
      </c>
    </row>
    <row r="9073" spans="1:6">
      <c r="A9073" t="s">
        <v>1090</v>
      </c>
      <c r="B9073" t="s">
        <v>10144</v>
      </c>
      <c r="C9073">
        <v>1.75</v>
      </c>
      <c r="D9073">
        <v>4.7999999999999996E-3</v>
      </c>
      <c r="E9073">
        <v>3.3399999999999999E-2</v>
      </c>
      <c r="F9073">
        <v>0.1447</v>
      </c>
    </row>
    <row r="9074" spans="1:6">
      <c r="A9074" t="s">
        <v>1090</v>
      </c>
      <c r="B9074" t="s">
        <v>10145</v>
      </c>
      <c r="C9074">
        <v>1.75</v>
      </c>
      <c r="D9074">
        <v>4.7999999999999996E-3</v>
      </c>
      <c r="E9074">
        <v>3.3399999999999999E-2</v>
      </c>
      <c r="F9074">
        <v>0.1447</v>
      </c>
    </row>
    <row r="9075" spans="1:6">
      <c r="A9075" t="s">
        <v>1090</v>
      </c>
      <c r="B9075" t="s">
        <v>10146</v>
      </c>
      <c r="C9075">
        <v>1.75</v>
      </c>
      <c r="D9075">
        <v>4.7999999999999996E-3</v>
      </c>
      <c r="E9075">
        <v>3.3399999999999999E-2</v>
      </c>
      <c r="F9075">
        <v>0.1447</v>
      </c>
    </row>
    <row r="9076" spans="1:6">
      <c r="A9076" t="s">
        <v>1090</v>
      </c>
      <c r="B9076" t="s">
        <v>10147</v>
      </c>
      <c r="C9076">
        <v>1.75</v>
      </c>
      <c r="D9076">
        <v>4.7999999999999996E-3</v>
      </c>
      <c r="E9076">
        <v>3.3399999999999999E-2</v>
      </c>
      <c r="F9076">
        <v>0.1447</v>
      </c>
    </row>
    <row r="9077" spans="1:6">
      <c r="A9077" t="s">
        <v>1090</v>
      </c>
      <c r="B9077" t="s">
        <v>10148</v>
      </c>
      <c r="C9077">
        <v>1.75</v>
      </c>
      <c r="D9077">
        <v>4.7999999999999996E-3</v>
      </c>
      <c r="E9077">
        <v>3.3399999999999999E-2</v>
      </c>
      <c r="F9077">
        <v>0.1447</v>
      </c>
    </row>
    <row r="9078" spans="1:6">
      <c r="A9078" t="s">
        <v>1090</v>
      </c>
      <c r="B9078" t="s">
        <v>10149</v>
      </c>
      <c r="C9078">
        <v>1.75</v>
      </c>
      <c r="D9078">
        <v>4.7999999999999996E-3</v>
      </c>
      <c r="E9078">
        <v>3.3399999999999999E-2</v>
      </c>
      <c r="F9078">
        <v>0.1447</v>
      </c>
    </row>
    <row r="9079" spans="1:6">
      <c r="A9079" t="s">
        <v>1090</v>
      </c>
      <c r="B9079" t="s">
        <v>10150</v>
      </c>
      <c r="C9079">
        <v>1.75</v>
      </c>
      <c r="D9079">
        <v>4.7999999999999996E-3</v>
      </c>
      <c r="E9079">
        <v>3.3399999999999999E-2</v>
      </c>
      <c r="F9079">
        <v>0.1447</v>
      </c>
    </row>
    <row r="9080" spans="1:6">
      <c r="A9080" t="s">
        <v>1090</v>
      </c>
      <c r="B9080" t="s">
        <v>10151</v>
      </c>
      <c r="C9080">
        <v>1.75</v>
      </c>
      <c r="D9080">
        <v>4.7999999999999996E-3</v>
      </c>
      <c r="E9080">
        <v>3.3399999999999999E-2</v>
      </c>
      <c r="F9080">
        <v>0.1447</v>
      </c>
    </row>
    <row r="9081" spans="1:6">
      <c r="A9081" t="s">
        <v>1090</v>
      </c>
      <c r="B9081" t="s">
        <v>10152</v>
      </c>
      <c r="C9081">
        <v>1.5</v>
      </c>
      <c r="D9081">
        <v>4.1000000000000003E-3</v>
      </c>
      <c r="E9081">
        <v>2.86E-2</v>
      </c>
      <c r="F9081">
        <v>0.1241</v>
      </c>
    </row>
    <row r="9082" spans="1:6">
      <c r="A9082" t="s">
        <v>1090</v>
      </c>
      <c r="B9082" t="s">
        <v>10153</v>
      </c>
      <c r="C9082">
        <v>1.5</v>
      </c>
      <c r="D9082">
        <v>4.1000000000000003E-3</v>
      </c>
      <c r="E9082">
        <v>2.86E-2</v>
      </c>
      <c r="F9082">
        <v>0.1241</v>
      </c>
    </row>
    <row r="9083" spans="1:6">
      <c r="A9083" t="s">
        <v>1090</v>
      </c>
      <c r="B9083" t="s">
        <v>10154</v>
      </c>
      <c r="C9083">
        <v>1.5</v>
      </c>
      <c r="D9083">
        <v>4.1000000000000003E-3</v>
      </c>
      <c r="E9083">
        <v>2.86E-2</v>
      </c>
      <c r="F9083">
        <v>0.1241</v>
      </c>
    </row>
    <row r="9084" spans="1:6">
      <c r="A9084" t="s">
        <v>1090</v>
      </c>
      <c r="B9084" t="s">
        <v>10155</v>
      </c>
      <c r="C9084">
        <v>1.5</v>
      </c>
      <c r="D9084">
        <v>4.1000000000000003E-3</v>
      </c>
      <c r="E9084">
        <v>2.86E-2</v>
      </c>
      <c r="F9084">
        <v>0.1241</v>
      </c>
    </row>
    <row r="9085" spans="1:6">
      <c r="A9085" t="s">
        <v>1090</v>
      </c>
      <c r="B9085" t="s">
        <v>10156</v>
      </c>
      <c r="C9085">
        <v>1.5</v>
      </c>
      <c r="D9085">
        <v>4.1000000000000003E-3</v>
      </c>
      <c r="E9085">
        <v>2.86E-2</v>
      </c>
      <c r="F9085">
        <v>0.1241</v>
      </c>
    </row>
    <row r="9086" spans="1:6">
      <c r="A9086" t="s">
        <v>1090</v>
      </c>
      <c r="B9086" t="s">
        <v>10157</v>
      </c>
      <c r="C9086">
        <v>1.5</v>
      </c>
      <c r="D9086">
        <v>4.1000000000000003E-3</v>
      </c>
      <c r="E9086">
        <v>2.86E-2</v>
      </c>
      <c r="F9086">
        <v>0.1241</v>
      </c>
    </row>
    <row r="9087" spans="1:6">
      <c r="A9087" t="s">
        <v>1090</v>
      </c>
      <c r="B9087" t="s">
        <v>10158</v>
      </c>
      <c r="C9087">
        <v>1.5</v>
      </c>
      <c r="D9087">
        <v>4.1000000000000003E-3</v>
      </c>
      <c r="E9087">
        <v>2.86E-2</v>
      </c>
      <c r="F9087">
        <v>0.1241</v>
      </c>
    </row>
    <row r="9088" spans="1:6">
      <c r="A9088" t="s">
        <v>1090</v>
      </c>
      <c r="B9088" t="s">
        <v>10159</v>
      </c>
      <c r="C9088">
        <v>1.5</v>
      </c>
      <c r="D9088">
        <v>4.1000000000000003E-3</v>
      </c>
      <c r="E9088">
        <v>2.86E-2</v>
      </c>
      <c r="F9088">
        <v>0.1241</v>
      </c>
    </row>
    <row r="9089" spans="1:6">
      <c r="A9089" t="s">
        <v>1090</v>
      </c>
      <c r="B9089" t="s">
        <v>10160</v>
      </c>
      <c r="C9089">
        <v>1.5</v>
      </c>
      <c r="D9089">
        <v>4.1000000000000003E-3</v>
      </c>
      <c r="E9089">
        <v>2.86E-2</v>
      </c>
      <c r="F9089">
        <v>0.1241</v>
      </c>
    </row>
    <row r="9090" spans="1:6">
      <c r="A9090" t="s">
        <v>1090</v>
      </c>
      <c r="B9090" t="s">
        <v>10161</v>
      </c>
      <c r="C9090">
        <v>1.5</v>
      </c>
      <c r="D9090">
        <v>4.1000000000000003E-3</v>
      </c>
      <c r="E9090">
        <v>2.86E-2</v>
      </c>
      <c r="F9090">
        <v>0.1241</v>
      </c>
    </row>
    <row r="9091" spans="1:6">
      <c r="A9091" t="s">
        <v>1090</v>
      </c>
      <c r="B9091" t="s">
        <v>10162</v>
      </c>
      <c r="C9091">
        <v>1.5</v>
      </c>
      <c r="D9091">
        <v>4.1000000000000003E-3</v>
      </c>
      <c r="E9091">
        <v>2.86E-2</v>
      </c>
      <c r="F9091">
        <v>0.1241</v>
      </c>
    </row>
    <row r="9092" spans="1:6">
      <c r="A9092" t="s">
        <v>1090</v>
      </c>
      <c r="B9092" t="s">
        <v>10163</v>
      </c>
      <c r="C9092">
        <v>1.5</v>
      </c>
      <c r="D9092">
        <v>4.1000000000000003E-3</v>
      </c>
      <c r="E9092">
        <v>2.86E-2</v>
      </c>
      <c r="F9092">
        <v>0.1241</v>
      </c>
    </row>
    <row r="9093" spans="1:6">
      <c r="A9093" t="s">
        <v>1090</v>
      </c>
      <c r="B9093" t="s">
        <v>10164</v>
      </c>
      <c r="C9093">
        <v>1.5</v>
      </c>
      <c r="D9093">
        <v>4.1000000000000003E-3</v>
      </c>
      <c r="E9093">
        <v>2.86E-2</v>
      </c>
      <c r="F9093">
        <v>0.1241</v>
      </c>
    </row>
    <row r="9094" spans="1:6">
      <c r="A9094" t="s">
        <v>1090</v>
      </c>
      <c r="B9094" t="s">
        <v>10165</v>
      </c>
      <c r="C9094">
        <v>1.5</v>
      </c>
      <c r="D9094">
        <v>4.1000000000000003E-3</v>
      </c>
      <c r="E9094">
        <v>2.86E-2</v>
      </c>
      <c r="F9094">
        <v>0.1241</v>
      </c>
    </row>
    <row r="9095" spans="1:6">
      <c r="A9095" t="s">
        <v>1090</v>
      </c>
      <c r="B9095" t="s">
        <v>10166</v>
      </c>
      <c r="C9095">
        <v>1.5</v>
      </c>
      <c r="D9095">
        <v>4.1000000000000003E-3</v>
      </c>
      <c r="E9095">
        <v>2.86E-2</v>
      </c>
      <c r="F9095">
        <v>0.1241</v>
      </c>
    </row>
    <row r="9096" spans="1:6">
      <c r="A9096" t="s">
        <v>1090</v>
      </c>
      <c r="B9096" t="s">
        <v>10167</v>
      </c>
      <c r="C9096">
        <v>1.5</v>
      </c>
      <c r="D9096">
        <v>4.1000000000000003E-3</v>
      </c>
      <c r="E9096">
        <v>2.86E-2</v>
      </c>
      <c r="F9096">
        <v>0.1241</v>
      </c>
    </row>
    <row r="9097" spans="1:6">
      <c r="A9097" t="s">
        <v>1090</v>
      </c>
      <c r="B9097" t="s">
        <v>10168</v>
      </c>
      <c r="C9097">
        <v>1.5</v>
      </c>
      <c r="D9097">
        <v>4.1000000000000003E-3</v>
      </c>
      <c r="E9097">
        <v>2.86E-2</v>
      </c>
      <c r="F9097">
        <v>0.1241</v>
      </c>
    </row>
    <row r="9098" spans="1:6">
      <c r="A9098" t="s">
        <v>1090</v>
      </c>
      <c r="B9098" t="s">
        <v>10169</v>
      </c>
      <c r="C9098">
        <v>1.5</v>
      </c>
      <c r="D9098">
        <v>4.1000000000000003E-3</v>
      </c>
      <c r="E9098">
        <v>2.86E-2</v>
      </c>
      <c r="F9098">
        <v>0.1241</v>
      </c>
    </row>
    <row r="9099" spans="1:6">
      <c r="A9099" t="s">
        <v>1090</v>
      </c>
      <c r="B9099" t="s">
        <v>10170</v>
      </c>
      <c r="C9099">
        <v>1.5</v>
      </c>
      <c r="D9099">
        <v>4.1000000000000003E-3</v>
      </c>
      <c r="E9099">
        <v>2.86E-2</v>
      </c>
      <c r="F9099">
        <v>0.1241</v>
      </c>
    </row>
    <row r="9100" spans="1:6">
      <c r="A9100" t="s">
        <v>1090</v>
      </c>
      <c r="B9100" t="s">
        <v>10171</v>
      </c>
      <c r="C9100">
        <v>1.5</v>
      </c>
      <c r="D9100">
        <v>4.1000000000000003E-3</v>
      </c>
      <c r="E9100">
        <v>2.86E-2</v>
      </c>
      <c r="F9100">
        <v>0.1241</v>
      </c>
    </row>
    <row r="9101" spans="1:6">
      <c r="A9101" t="s">
        <v>1090</v>
      </c>
      <c r="B9101" t="s">
        <v>10172</v>
      </c>
      <c r="C9101">
        <v>1.5</v>
      </c>
      <c r="D9101">
        <v>4.1000000000000003E-3</v>
      </c>
      <c r="E9101">
        <v>2.86E-2</v>
      </c>
      <c r="F9101">
        <v>0.1241</v>
      </c>
    </row>
    <row r="9102" spans="1:6">
      <c r="A9102" t="s">
        <v>1090</v>
      </c>
      <c r="B9102" t="s">
        <v>10173</v>
      </c>
      <c r="C9102">
        <v>1.5</v>
      </c>
      <c r="D9102">
        <v>4.1000000000000003E-3</v>
      </c>
      <c r="E9102">
        <v>2.86E-2</v>
      </c>
      <c r="F9102">
        <v>0.1241</v>
      </c>
    </row>
    <row r="9103" spans="1:6">
      <c r="A9103" t="s">
        <v>1090</v>
      </c>
      <c r="B9103" t="s">
        <v>10174</v>
      </c>
      <c r="C9103">
        <v>1.5</v>
      </c>
      <c r="D9103">
        <v>4.1000000000000003E-3</v>
      </c>
      <c r="E9103">
        <v>2.86E-2</v>
      </c>
      <c r="F9103">
        <v>0.1241</v>
      </c>
    </row>
    <row r="9104" spans="1:6">
      <c r="A9104" t="s">
        <v>1090</v>
      </c>
      <c r="B9104" t="s">
        <v>739</v>
      </c>
      <c r="C9104">
        <v>1.5</v>
      </c>
      <c r="D9104">
        <v>4.1000000000000003E-3</v>
      </c>
      <c r="E9104">
        <v>2.86E-2</v>
      </c>
      <c r="F9104">
        <v>0.1241</v>
      </c>
    </row>
    <row r="9105" spans="1:6">
      <c r="A9105" t="s">
        <v>1090</v>
      </c>
      <c r="B9105" t="s">
        <v>10175</v>
      </c>
      <c r="C9105">
        <v>1.5</v>
      </c>
      <c r="D9105">
        <v>4.1000000000000003E-3</v>
      </c>
      <c r="E9105">
        <v>2.86E-2</v>
      </c>
      <c r="F9105">
        <v>0.1241</v>
      </c>
    </row>
    <row r="9106" spans="1:6">
      <c r="A9106" t="s">
        <v>1090</v>
      </c>
      <c r="B9106" t="s">
        <v>10176</v>
      </c>
      <c r="C9106">
        <v>1.5</v>
      </c>
      <c r="D9106">
        <v>4.1000000000000003E-3</v>
      </c>
      <c r="E9106">
        <v>2.86E-2</v>
      </c>
      <c r="F9106">
        <v>0.1241</v>
      </c>
    </row>
    <row r="9107" spans="1:6">
      <c r="A9107" t="s">
        <v>1090</v>
      </c>
      <c r="B9107" t="s">
        <v>10177</v>
      </c>
      <c r="C9107">
        <v>1.5</v>
      </c>
      <c r="D9107">
        <v>4.1000000000000003E-3</v>
      </c>
      <c r="E9107">
        <v>2.86E-2</v>
      </c>
      <c r="F9107">
        <v>0.1241</v>
      </c>
    </row>
    <row r="9108" spans="1:6">
      <c r="A9108" t="s">
        <v>1090</v>
      </c>
      <c r="B9108" t="s">
        <v>10178</v>
      </c>
      <c r="C9108">
        <v>1.5</v>
      </c>
      <c r="D9108">
        <v>4.1000000000000003E-3</v>
      </c>
      <c r="E9108">
        <v>2.86E-2</v>
      </c>
      <c r="F9108">
        <v>0.1241</v>
      </c>
    </row>
    <row r="9109" spans="1:6">
      <c r="A9109" t="s">
        <v>1090</v>
      </c>
      <c r="B9109" t="s">
        <v>10179</v>
      </c>
      <c r="C9109">
        <v>1.5</v>
      </c>
      <c r="D9109">
        <v>4.1000000000000003E-3</v>
      </c>
      <c r="E9109">
        <v>2.86E-2</v>
      </c>
      <c r="F9109">
        <v>0.1241</v>
      </c>
    </row>
    <row r="9110" spans="1:6">
      <c r="A9110" t="s">
        <v>1090</v>
      </c>
      <c r="B9110" t="s">
        <v>10180</v>
      </c>
      <c r="C9110">
        <v>1.5</v>
      </c>
      <c r="D9110">
        <v>4.1000000000000003E-3</v>
      </c>
      <c r="E9110">
        <v>2.86E-2</v>
      </c>
      <c r="F9110">
        <v>0.1241</v>
      </c>
    </row>
    <row r="9111" spans="1:6">
      <c r="A9111" t="s">
        <v>1090</v>
      </c>
      <c r="B9111" t="s">
        <v>10181</v>
      </c>
      <c r="C9111">
        <v>1.5</v>
      </c>
      <c r="D9111">
        <v>4.1000000000000003E-3</v>
      </c>
      <c r="E9111">
        <v>2.86E-2</v>
      </c>
      <c r="F9111">
        <v>0.1241</v>
      </c>
    </row>
    <row r="9112" spans="1:6">
      <c r="A9112" t="s">
        <v>1090</v>
      </c>
      <c r="B9112" t="s">
        <v>10182</v>
      </c>
      <c r="C9112">
        <v>1.5</v>
      </c>
      <c r="D9112">
        <v>4.1000000000000003E-3</v>
      </c>
      <c r="E9112">
        <v>2.86E-2</v>
      </c>
      <c r="F9112">
        <v>0.1241</v>
      </c>
    </row>
    <row r="9113" spans="1:6">
      <c r="A9113" t="s">
        <v>1090</v>
      </c>
      <c r="B9113" t="s">
        <v>10183</v>
      </c>
      <c r="C9113">
        <v>1.5</v>
      </c>
      <c r="D9113">
        <v>4.1000000000000003E-3</v>
      </c>
      <c r="E9113">
        <v>2.86E-2</v>
      </c>
      <c r="F9113">
        <v>0.1241</v>
      </c>
    </row>
    <row r="9114" spans="1:6">
      <c r="A9114" t="s">
        <v>1090</v>
      </c>
      <c r="B9114" t="s">
        <v>10184</v>
      </c>
      <c r="C9114">
        <v>1.5</v>
      </c>
      <c r="D9114">
        <v>4.1000000000000003E-3</v>
      </c>
      <c r="E9114">
        <v>2.86E-2</v>
      </c>
      <c r="F9114">
        <v>0.1241</v>
      </c>
    </row>
    <row r="9115" spans="1:6">
      <c r="A9115" t="s">
        <v>1090</v>
      </c>
      <c r="B9115" t="s">
        <v>10185</v>
      </c>
      <c r="C9115">
        <v>1.5</v>
      </c>
      <c r="D9115">
        <v>4.1000000000000003E-3</v>
      </c>
      <c r="E9115">
        <v>2.86E-2</v>
      </c>
      <c r="F9115">
        <v>0.1241</v>
      </c>
    </row>
    <row r="9116" spans="1:6">
      <c r="A9116" t="s">
        <v>1090</v>
      </c>
      <c r="B9116" t="s">
        <v>10186</v>
      </c>
      <c r="C9116">
        <v>1.5</v>
      </c>
      <c r="D9116">
        <v>4.1000000000000003E-3</v>
      </c>
      <c r="E9116">
        <v>2.86E-2</v>
      </c>
      <c r="F9116">
        <v>0.1241</v>
      </c>
    </row>
    <row r="9117" spans="1:6">
      <c r="A9117" t="s">
        <v>1090</v>
      </c>
      <c r="B9117" t="s">
        <v>10187</v>
      </c>
      <c r="C9117">
        <v>1.5</v>
      </c>
      <c r="D9117">
        <v>4.1000000000000003E-3</v>
      </c>
      <c r="E9117">
        <v>2.86E-2</v>
      </c>
      <c r="F9117">
        <v>0.1241</v>
      </c>
    </row>
    <row r="9118" spans="1:6">
      <c r="A9118" t="s">
        <v>1090</v>
      </c>
      <c r="B9118" t="s">
        <v>10188</v>
      </c>
      <c r="C9118">
        <v>1.5</v>
      </c>
      <c r="D9118">
        <v>4.1000000000000003E-3</v>
      </c>
      <c r="E9118">
        <v>2.86E-2</v>
      </c>
      <c r="F9118">
        <v>0.1241</v>
      </c>
    </row>
    <row r="9119" spans="1:6">
      <c r="A9119" t="s">
        <v>1090</v>
      </c>
      <c r="B9119" t="s">
        <v>10189</v>
      </c>
      <c r="C9119">
        <v>1.5</v>
      </c>
      <c r="D9119">
        <v>4.1000000000000003E-3</v>
      </c>
      <c r="E9119">
        <v>2.86E-2</v>
      </c>
      <c r="F9119">
        <v>0.1241</v>
      </c>
    </row>
    <row r="9120" spans="1:6">
      <c r="A9120" t="s">
        <v>1090</v>
      </c>
      <c r="B9120" t="s">
        <v>10190</v>
      </c>
      <c r="C9120">
        <v>1.5</v>
      </c>
      <c r="D9120">
        <v>4.1000000000000003E-3</v>
      </c>
      <c r="E9120">
        <v>2.86E-2</v>
      </c>
      <c r="F9120">
        <v>0.1241</v>
      </c>
    </row>
    <row r="9121" spans="1:6">
      <c r="A9121" t="s">
        <v>1090</v>
      </c>
      <c r="B9121" t="s">
        <v>10191</v>
      </c>
      <c r="C9121">
        <v>1.5</v>
      </c>
      <c r="D9121">
        <v>4.1000000000000003E-3</v>
      </c>
      <c r="E9121">
        <v>2.86E-2</v>
      </c>
      <c r="F9121">
        <v>0.1241</v>
      </c>
    </row>
    <row r="9122" spans="1:6">
      <c r="A9122" t="s">
        <v>1090</v>
      </c>
      <c r="B9122" t="s">
        <v>10192</v>
      </c>
      <c r="C9122">
        <v>1.5</v>
      </c>
      <c r="D9122">
        <v>4.1000000000000003E-3</v>
      </c>
      <c r="E9122">
        <v>2.86E-2</v>
      </c>
      <c r="F9122">
        <v>0.1241</v>
      </c>
    </row>
    <row r="9123" spans="1:6">
      <c r="A9123" t="s">
        <v>1090</v>
      </c>
      <c r="B9123" t="s">
        <v>10193</v>
      </c>
      <c r="C9123">
        <v>1.5</v>
      </c>
      <c r="D9123">
        <v>4.1000000000000003E-3</v>
      </c>
      <c r="E9123">
        <v>2.86E-2</v>
      </c>
      <c r="F9123">
        <v>0.1241</v>
      </c>
    </row>
    <row r="9124" spans="1:6">
      <c r="A9124" t="s">
        <v>1090</v>
      </c>
      <c r="B9124" t="s">
        <v>10194</v>
      </c>
      <c r="C9124">
        <v>1.5</v>
      </c>
      <c r="D9124">
        <v>4.1000000000000003E-3</v>
      </c>
      <c r="E9124">
        <v>2.86E-2</v>
      </c>
      <c r="F9124">
        <v>0.1241</v>
      </c>
    </row>
    <row r="9125" spans="1:6">
      <c r="A9125" t="s">
        <v>1090</v>
      </c>
      <c r="B9125" t="s">
        <v>10195</v>
      </c>
      <c r="C9125">
        <v>1.5</v>
      </c>
      <c r="D9125">
        <v>4.1000000000000003E-3</v>
      </c>
      <c r="E9125">
        <v>2.86E-2</v>
      </c>
      <c r="F9125">
        <v>0.1241</v>
      </c>
    </row>
    <row r="9126" spans="1:6">
      <c r="A9126" t="s">
        <v>1090</v>
      </c>
      <c r="B9126" t="s">
        <v>10196</v>
      </c>
      <c r="C9126">
        <v>1.5</v>
      </c>
      <c r="D9126">
        <v>4.1000000000000003E-3</v>
      </c>
      <c r="E9126">
        <v>2.86E-2</v>
      </c>
      <c r="F9126">
        <v>0.1241</v>
      </c>
    </row>
    <row r="9127" spans="1:6">
      <c r="A9127" t="s">
        <v>1090</v>
      </c>
      <c r="B9127" t="s">
        <v>10197</v>
      </c>
      <c r="C9127">
        <v>1.5</v>
      </c>
      <c r="D9127">
        <v>4.1000000000000003E-3</v>
      </c>
      <c r="E9127">
        <v>2.86E-2</v>
      </c>
      <c r="F9127">
        <v>0.1241</v>
      </c>
    </row>
    <row r="9128" spans="1:6">
      <c r="A9128" t="s">
        <v>1090</v>
      </c>
      <c r="B9128" t="s">
        <v>10198</v>
      </c>
      <c r="C9128">
        <v>1.5</v>
      </c>
      <c r="D9128">
        <v>4.1000000000000003E-3</v>
      </c>
      <c r="E9128">
        <v>2.86E-2</v>
      </c>
      <c r="F9128">
        <v>0.1241</v>
      </c>
    </row>
    <row r="9129" spans="1:6">
      <c r="A9129" t="s">
        <v>1090</v>
      </c>
      <c r="B9129" t="s">
        <v>10199</v>
      </c>
      <c r="C9129">
        <v>1.5</v>
      </c>
      <c r="D9129">
        <v>4.1000000000000003E-3</v>
      </c>
      <c r="E9129">
        <v>2.86E-2</v>
      </c>
      <c r="F9129">
        <v>0.1241</v>
      </c>
    </row>
    <row r="9130" spans="1:6">
      <c r="A9130" t="s">
        <v>1090</v>
      </c>
      <c r="B9130" t="s">
        <v>10200</v>
      </c>
      <c r="C9130">
        <v>1.5</v>
      </c>
      <c r="D9130">
        <v>4.1000000000000003E-3</v>
      </c>
      <c r="E9130">
        <v>2.86E-2</v>
      </c>
      <c r="F9130">
        <v>0.1241</v>
      </c>
    </row>
    <row r="9131" spans="1:6">
      <c r="A9131" t="s">
        <v>1090</v>
      </c>
      <c r="B9131" t="s">
        <v>10201</v>
      </c>
      <c r="C9131">
        <v>1.5</v>
      </c>
      <c r="D9131">
        <v>4.1000000000000003E-3</v>
      </c>
      <c r="E9131">
        <v>2.86E-2</v>
      </c>
      <c r="F9131">
        <v>0.1241</v>
      </c>
    </row>
    <row r="9132" spans="1:6">
      <c r="A9132" t="s">
        <v>1090</v>
      </c>
      <c r="B9132" t="s">
        <v>10202</v>
      </c>
      <c r="C9132">
        <v>1.5</v>
      </c>
      <c r="D9132">
        <v>4.1000000000000003E-3</v>
      </c>
      <c r="E9132">
        <v>2.86E-2</v>
      </c>
      <c r="F9132">
        <v>0.1241</v>
      </c>
    </row>
    <row r="9133" spans="1:6">
      <c r="A9133" t="s">
        <v>1090</v>
      </c>
      <c r="B9133" t="s">
        <v>10203</v>
      </c>
      <c r="C9133">
        <v>1.5</v>
      </c>
      <c r="D9133">
        <v>4.1000000000000003E-3</v>
      </c>
      <c r="E9133">
        <v>2.86E-2</v>
      </c>
      <c r="F9133">
        <v>0.1241</v>
      </c>
    </row>
    <row r="9134" spans="1:6">
      <c r="A9134" t="s">
        <v>1090</v>
      </c>
      <c r="B9134" t="s">
        <v>10204</v>
      </c>
      <c r="C9134">
        <v>1.5</v>
      </c>
      <c r="D9134">
        <v>4.1000000000000003E-3</v>
      </c>
      <c r="E9134">
        <v>2.86E-2</v>
      </c>
      <c r="F9134">
        <v>0.1241</v>
      </c>
    </row>
    <row r="9135" spans="1:6">
      <c r="A9135" t="s">
        <v>1090</v>
      </c>
      <c r="B9135" t="s">
        <v>10205</v>
      </c>
      <c r="C9135">
        <v>1.5</v>
      </c>
      <c r="D9135">
        <v>4.1000000000000003E-3</v>
      </c>
      <c r="E9135">
        <v>2.86E-2</v>
      </c>
      <c r="F9135">
        <v>0.1241</v>
      </c>
    </row>
    <row r="9136" spans="1:6">
      <c r="A9136" t="s">
        <v>1090</v>
      </c>
      <c r="B9136" t="s">
        <v>10206</v>
      </c>
      <c r="C9136">
        <v>1.5</v>
      </c>
      <c r="D9136">
        <v>4.1000000000000003E-3</v>
      </c>
      <c r="E9136">
        <v>2.86E-2</v>
      </c>
      <c r="F9136">
        <v>0.1241</v>
      </c>
    </row>
    <row r="9137" spans="1:6">
      <c r="A9137" t="s">
        <v>1090</v>
      </c>
      <c r="B9137" t="s">
        <v>10207</v>
      </c>
      <c r="C9137">
        <v>1.5</v>
      </c>
      <c r="D9137">
        <v>4.1000000000000003E-3</v>
      </c>
      <c r="E9137">
        <v>2.86E-2</v>
      </c>
      <c r="F9137">
        <v>0.1241</v>
      </c>
    </row>
    <row r="9138" spans="1:6">
      <c r="A9138" t="s">
        <v>1090</v>
      </c>
      <c r="B9138" t="s">
        <v>10208</v>
      </c>
      <c r="C9138">
        <v>1.5</v>
      </c>
      <c r="D9138">
        <v>4.1000000000000003E-3</v>
      </c>
      <c r="E9138">
        <v>2.86E-2</v>
      </c>
      <c r="F9138">
        <v>0.1241</v>
      </c>
    </row>
    <row r="9139" spans="1:6">
      <c r="A9139" t="s">
        <v>1090</v>
      </c>
      <c r="B9139" t="s">
        <v>10209</v>
      </c>
      <c r="C9139">
        <v>1.5</v>
      </c>
      <c r="D9139">
        <v>4.1000000000000003E-3</v>
      </c>
      <c r="E9139">
        <v>2.86E-2</v>
      </c>
      <c r="F9139">
        <v>0.1241</v>
      </c>
    </row>
    <row r="9140" spans="1:6">
      <c r="A9140" t="s">
        <v>1090</v>
      </c>
      <c r="B9140" t="s">
        <v>10210</v>
      </c>
      <c r="C9140">
        <v>1.5</v>
      </c>
      <c r="D9140">
        <v>4.1000000000000003E-3</v>
      </c>
      <c r="E9140">
        <v>2.86E-2</v>
      </c>
      <c r="F9140">
        <v>0.1241</v>
      </c>
    </row>
    <row r="9141" spans="1:6">
      <c r="A9141" t="s">
        <v>1090</v>
      </c>
      <c r="B9141" t="s">
        <v>741</v>
      </c>
      <c r="C9141">
        <v>1.5</v>
      </c>
      <c r="D9141">
        <v>4.1000000000000003E-3</v>
      </c>
      <c r="E9141">
        <v>2.86E-2</v>
      </c>
      <c r="F9141">
        <v>0.1241</v>
      </c>
    </row>
    <row r="9142" spans="1:6">
      <c r="A9142" t="s">
        <v>1090</v>
      </c>
      <c r="B9142" t="s">
        <v>10211</v>
      </c>
      <c r="C9142">
        <v>1.5</v>
      </c>
      <c r="D9142">
        <v>4.1000000000000003E-3</v>
      </c>
      <c r="E9142">
        <v>2.86E-2</v>
      </c>
      <c r="F9142">
        <v>0.1241</v>
      </c>
    </row>
    <row r="9143" spans="1:6">
      <c r="A9143" t="s">
        <v>1090</v>
      </c>
      <c r="B9143" t="s">
        <v>10212</v>
      </c>
      <c r="C9143">
        <v>1.5</v>
      </c>
      <c r="D9143">
        <v>4.1000000000000003E-3</v>
      </c>
      <c r="E9143">
        <v>2.86E-2</v>
      </c>
      <c r="F9143">
        <v>0.1241</v>
      </c>
    </row>
    <row r="9144" spans="1:6">
      <c r="A9144" t="s">
        <v>1090</v>
      </c>
      <c r="B9144" t="s">
        <v>10213</v>
      </c>
      <c r="C9144">
        <v>1.5</v>
      </c>
      <c r="D9144">
        <v>4.1000000000000003E-3</v>
      </c>
      <c r="E9144">
        <v>2.86E-2</v>
      </c>
      <c r="F9144">
        <v>0.1241</v>
      </c>
    </row>
    <row r="9145" spans="1:6">
      <c r="A9145" t="s">
        <v>1090</v>
      </c>
      <c r="B9145" t="s">
        <v>10214</v>
      </c>
      <c r="C9145">
        <v>1.5</v>
      </c>
      <c r="D9145">
        <v>4.1000000000000003E-3</v>
      </c>
      <c r="E9145">
        <v>2.86E-2</v>
      </c>
      <c r="F9145">
        <v>0.1241</v>
      </c>
    </row>
    <row r="9146" spans="1:6">
      <c r="A9146" t="s">
        <v>1090</v>
      </c>
      <c r="B9146" t="s">
        <v>10215</v>
      </c>
      <c r="C9146">
        <v>1.5</v>
      </c>
      <c r="D9146">
        <v>4.1000000000000003E-3</v>
      </c>
      <c r="E9146">
        <v>2.86E-2</v>
      </c>
      <c r="F9146">
        <v>0.1241</v>
      </c>
    </row>
    <row r="9147" spans="1:6">
      <c r="A9147" t="s">
        <v>1090</v>
      </c>
      <c r="B9147" t="s">
        <v>10216</v>
      </c>
      <c r="C9147">
        <v>1.5</v>
      </c>
      <c r="D9147">
        <v>4.1000000000000003E-3</v>
      </c>
      <c r="E9147">
        <v>2.86E-2</v>
      </c>
      <c r="F9147">
        <v>0.1241</v>
      </c>
    </row>
    <row r="9148" spans="1:6">
      <c r="A9148" t="s">
        <v>1090</v>
      </c>
      <c r="B9148" t="s">
        <v>10217</v>
      </c>
      <c r="C9148">
        <v>1.5</v>
      </c>
      <c r="D9148">
        <v>4.1000000000000003E-3</v>
      </c>
      <c r="E9148">
        <v>2.86E-2</v>
      </c>
      <c r="F9148">
        <v>0.1241</v>
      </c>
    </row>
    <row r="9149" spans="1:6">
      <c r="A9149" t="s">
        <v>1090</v>
      </c>
      <c r="B9149" t="s">
        <v>10218</v>
      </c>
      <c r="C9149">
        <v>1.5</v>
      </c>
      <c r="D9149">
        <v>4.1000000000000003E-3</v>
      </c>
      <c r="E9149">
        <v>2.86E-2</v>
      </c>
      <c r="F9149">
        <v>0.1241</v>
      </c>
    </row>
    <row r="9150" spans="1:6">
      <c r="A9150" t="s">
        <v>1090</v>
      </c>
      <c r="B9150" t="s">
        <v>10219</v>
      </c>
      <c r="C9150">
        <v>1.5</v>
      </c>
      <c r="D9150">
        <v>4.1000000000000003E-3</v>
      </c>
      <c r="E9150">
        <v>2.86E-2</v>
      </c>
      <c r="F9150">
        <v>0.1241</v>
      </c>
    </row>
    <row r="9151" spans="1:6">
      <c r="A9151" t="s">
        <v>1090</v>
      </c>
      <c r="B9151" t="s">
        <v>10220</v>
      </c>
      <c r="C9151">
        <v>1.5</v>
      </c>
      <c r="D9151">
        <v>4.1000000000000003E-3</v>
      </c>
      <c r="E9151">
        <v>2.86E-2</v>
      </c>
      <c r="F9151">
        <v>0.1241</v>
      </c>
    </row>
    <row r="9152" spans="1:6">
      <c r="A9152" t="s">
        <v>1090</v>
      </c>
      <c r="B9152" t="s">
        <v>10221</v>
      </c>
      <c r="C9152">
        <v>1.5</v>
      </c>
      <c r="D9152">
        <v>4.1000000000000003E-3</v>
      </c>
      <c r="E9152">
        <v>2.86E-2</v>
      </c>
      <c r="F9152">
        <v>0.1241</v>
      </c>
    </row>
    <row r="9153" spans="1:6">
      <c r="A9153" t="s">
        <v>1090</v>
      </c>
      <c r="B9153" t="s">
        <v>10222</v>
      </c>
      <c r="C9153">
        <v>1.5</v>
      </c>
      <c r="D9153">
        <v>4.1000000000000003E-3</v>
      </c>
      <c r="E9153">
        <v>2.86E-2</v>
      </c>
      <c r="F9153">
        <v>0.1241</v>
      </c>
    </row>
    <row r="9154" spans="1:6">
      <c r="A9154" t="s">
        <v>1090</v>
      </c>
      <c r="B9154" t="s">
        <v>10223</v>
      </c>
      <c r="C9154">
        <v>1.5</v>
      </c>
      <c r="D9154">
        <v>4.1000000000000003E-3</v>
      </c>
      <c r="E9154">
        <v>2.86E-2</v>
      </c>
      <c r="F9154">
        <v>0.1241</v>
      </c>
    </row>
    <row r="9155" spans="1:6">
      <c r="A9155" t="s">
        <v>1090</v>
      </c>
      <c r="B9155" t="s">
        <v>10224</v>
      </c>
      <c r="C9155">
        <v>1.5</v>
      </c>
      <c r="D9155">
        <v>4.1000000000000003E-3</v>
      </c>
      <c r="E9155">
        <v>2.86E-2</v>
      </c>
      <c r="F9155">
        <v>0.1241</v>
      </c>
    </row>
    <row r="9156" spans="1:6">
      <c r="A9156" t="s">
        <v>1090</v>
      </c>
      <c r="B9156" t="s">
        <v>10225</v>
      </c>
      <c r="C9156">
        <v>1.5</v>
      </c>
      <c r="D9156">
        <v>4.1000000000000003E-3</v>
      </c>
      <c r="E9156">
        <v>2.86E-2</v>
      </c>
      <c r="F9156">
        <v>0.1241</v>
      </c>
    </row>
    <row r="9157" spans="1:6">
      <c r="A9157" t="s">
        <v>1090</v>
      </c>
      <c r="B9157" t="s">
        <v>10226</v>
      </c>
      <c r="C9157">
        <v>1.5</v>
      </c>
      <c r="D9157">
        <v>4.1000000000000003E-3</v>
      </c>
      <c r="E9157">
        <v>2.86E-2</v>
      </c>
      <c r="F9157">
        <v>0.1241</v>
      </c>
    </row>
    <row r="9158" spans="1:6">
      <c r="A9158" t="s">
        <v>1090</v>
      </c>
      <c r="B9158" t="s">
        <v>10227</v>
      </c>
      <c r="C9158">
        <v>1.5</v>
      </c>
      <c r="D9158">
        <v>4.1000000000000003E-3</v>
      </c>
      <c r="E9158">
        <v>2.86E-2</v>
      </c>
      <c r="F9158">
        <v>0.1241</v>
      </c>
    </row>
    <row r="9159" spans="1:6">
      <c r="A9159" t="s">
        <v>1090</v>
      </c>
      <c r="B9159" t="s">
        <v>10228</v>
      </c>
      <c r="C9159">
        <v>1.5</v>
      </c>
      <c r="D9159">
        <v>4.1000000000000003E-3</v>
      </c>
      <c r="E9159">
        <v>2.86E-2</v>
      </c>
      <c r="F9159">
        <v>0.1241</v>
      </c>
    </row>
    <row r="9160" spans="1:6">
      <c r="A9160" t="s">
        <v>1090</v>
      </c>
      <c r="B9160" t="s">
        <v>10229</v>
      </c>
      <c r="C9160">
        <v>1.5</v>
      </c>
      <c r="D9160">
        <v>4.1000000000000003E-3</v>
      </c>
      <c r="E9160">
        <v>2.86E-2</v>
      </c>
      <c r="F9160">
        <v>0.1241</v>
      </c>
    </row>
    <row r="9161" spans="1:6">
      <c r="A9161" t="s">
        <v>1090</v>
      </c>
      <c r="B9161" t="s">
        <v>10230</v>
      </c>
      <c r="C9161">
        <v>1.5</v>
      </c>
      <c r="D9161">
        <v>4.1000000000000003E-3</v>
      </c>
      <c r="E9161">
        <v>2.86E-2</v>
      </c>
      <c r="F9161">
        <v>0.1241</v>
      </c>
    </row>
    <row r="9162" spans="1:6">
      <c r="A9162" t="s">
        <v>1090</v>
      </c>
      <c r="B9162" t="s">
        <v>10231</v>
      </c>
      <c r="C9162">
        <v>1.5</v>
      </c>
      <c r="D9162">
        <v>4.1000000000000003E-3</v>
      </c>
      <c r="E9162">
        <v>2.86E-2</v>
      </c>
      <c r="F9162">
        <v>0.1241</v>
      </c>
    </row>
    <row r="9163" spans="1:6">
      <c r="A9163" t="s">
        <v>1090</v>
      </c>
      <c r="B9163" t="s">
        <v>10232</v>
      </c>
      <c r="C9163">
        <v>1.5</v>
      </c>
      <c r="D9163">
        <v>4.1000000000000003E-3</v>
      </c>
      <c r="E9163">
        <v>2.86E-2</v>
      </c>
      <c r="F9163">
        <v>0.1241</v>
      </c>
    </row>
    <row r="9164" spans="1:6">
      <c r="A9164" t="s">
        <v>1090</v>
      </c>
      <c r="B9164" t="s">
        <v>10233</v>
      </c>
      <c r="C9164">
        <v>1.5</v>
      </c>
      <c r="D9164">
        <v>4.1000000000000003E-3</v>
      </c>
      <c r="E9164">
        <v>2.86E-2</v>
      </c>
      <c r="F9164">
        <v>0.1241</v>
      </c>
    </row>
    <row r="9165" spans="1:6">
      <c r="A9165" t="s">
        <v>1090</v>
      </c>
      <c r="B9165" t="s">
        <v>10234</v>
      </c>
      <c r="C9165">
        <v>1.5</v>
      </c>
      <c r="D9165">
        <v>4.1000000000000003E-3</v>
      </c>
      <c r="E9165">
        <v>2.86E-2</v>
      </c>
      <c r="F9165">
        <v>0.1241</v>
      </c>
    </row>
    <row r="9166" spans="1:6">
      <c r="A9166" t="s">
        <v>1090</v>
      </c>
      <c r="B9166" t="s">
        <v>10235</v>
      </c>
      <c r="C9166">
        <v>1.5</v>
      </c>
      <c r="D9166">
        <v>4.1000000000000003E-3</v>
      </c>
      <c r="E9166">
        <v>2.86E-2</v>
      </c>
      <c r="F9166">
        <v>0.1241</v>
      </c>
    </row>
    <row r="9167" spans="1:6">
      <c r="A9167" t="s">
        <v>1090</v>
      </c>
      <c r="B9167" t="s">
        <v>10236</v>
      </c>
      <c r="C9167">
        <v>1.5</v>
      </c>
      <c r="D9167">
        <v>4.1000000000000003E-3</v>
      </c>
      <c r="E9167">
        <v>2.86E-2</v>
      </c>
      <c r="F9167">
        <v>0.1241</v>
      </c>
    </row>
    <row r="9168" spans="1:6">
      <c r="A9168" t="s">
        <v>1090</v>
      </c>
      <c r="B9168" t="s">
        <v>10237</v>
      </c>
      <c r="C9168">
        <v>1.5</v>
      </c>
      <c r="D9168">
        <v>4.1000000000000003E-3</v>
      </c>
      <c r="E9168">
        <v>2.86E-2</v>
      </c>
      <c r="F9168">
        <v>0.1241</v>
      </c>
    </row>
    <row r="9169" spans="1:6">
      <c r="A9169" t="s">
        <v>1090</v>
      </c>
      <c r="B9169" t="s">
        <v>10238</v>
      </c>
      <c r="C9169">
        <v>1.5</v>
      </c>
      <c r="D9169">
        <v>4.1000000000000003E-3</v>
      </c>
      <c r="E9169">
        <v>2.86E-2</v>
      </c>
      <c r="F9169">
        <v>0.1241</v>
      </c>
    </row>
    <row r="9170" spans="1:6">
      <c r="A9170" t="s">
        <v>1090</v>
      </c>
      <c r="B9170" t="s">
        <v>10239</v>
      </c>
      <c r="C9170">
        <v>1.5</v>
      </c>
      <c r="D9170">
        <v>4.1000000000000003E-3</v>
      </c>
      <c r="E9170">
        <v>2.86E-2</v>
      </c>
      <c r="F9170">
        <v>0.1241</v>
      </c>
    </row>
    <row r="9171" spans="1:6">
      <c r="A9171" t="s">
        <v>1090</v>
      </c>
      <c r="B9171" t="s">
        <v>10240</v>
      </c>
      <c r="C9171">
        <v>1.5</v>
      </c>
      <c r="D9171">
        <v>4.1000000000000003E-3</v>
      </c>
      <c r="E9171">
        <v>2.86E-2</v>
      </c>
      <c r="F9171">
        <v>0.1241</v>
      </c>
    </row>
    <row r="9172" spans="1:6">
      <c r="A9172" t="s">
        <v>1090</v>
      </c>
      <c r="B9172" t="s">
        <v>10241</v>
      </c>
      <c r="C9172">
        <v>1.5</v>
      </c>
      <c r="D9172">
        <v>4.1000000000000003E-3</v>
      </c>
      <c r="E9172">
        <v>2.86E-2</v>
      </c>
      <c r="F9172">
        <v>0.1241</v>
      </c>
    </row>
    <row r="9173" spans="1:6">
      <c r="A9173" t="s">
        <v>1090</v>
      </c>
      <c r="B9173" t="s">
        <v>10242</v>
      </c>
      <c r="C9173">
        <v>1.5</v>
      </c>
      <c r="D9173">
        <v>4.1000000000000003E-3</v>
      </c>
      <c r="E9173">
        <v>2.86E-2</v>
      </c>
      <c r="F9173">
        <v>0.1241</v>
      </c>
    </row>
    <row r="9174" spans="1:6">
      <c r="A9174" t="s">
        <v>1090</v>
      </c>
      <c r="B9174" t="s">
        <v>10243</v>
      </c>
      <c r="C9174">
        <v>1.5</v>
      </c>
      <c r="D9174">
        <v>4.1000000000000003E-3</v>
      </c>
      <c r="E9174">
        <v>2.86E-2</v>
      </c>
      <c r="F9174">
        <v>0.1241</v>
      </c>
    </row>
    <row r="9175" spans="1:6">
      <c r="A9175" t="s">
        <v>1090</v>
      </c>
      <c r="B9175" t="s">
        <v>10244</v>
      </c>
      <c r="C9175">
        <v>1.5</v>
      </c>
      <c r="D9175">
        <v>4.1000000000000003E-3</v>
      </c>
      <c r="E9175">
        <v>2.86E-2</v>
      </c>
      <c r="F9175">
        <v>0.1241</v>
      </c>
    </row>
    <row r="9176" spans="1:6">
      <c r="A9176" t="s">
        <v>1090</v>
      </c>
      <c r="B9176" t="s">
        <v>10245</v>
      </c>
      <c r="C9176">
        <v>1.5</v>
      </c>
      <c r="D9176">
        <v>4.1000000000000003E-3</v>
      </c>
      <c r="E9176">
        <v>2.86E-2</v>
      </c>
      <c r="F9176">
        <v>0.1241</v>
      </c>
    </row>
    <row r="9177" spans="1:6">
      <c r="A9177" t="s">
        <v>1090</v>
      </c>
      <c r="B9177" t="s">
        <v>10246</v>
      </c>
      <c r="C9177">
        <v>1.5</v>
      </c>
      <c r="D9177">
        <v>4.1000000000000003E-3</v>
      </c>
      <c r="E9177">
        <v>2.86E-2</v>
      </c>
      <c r="F9177">
        <v>0.1241</v>
      </c>
    </row>
    <row r="9178" spans="1:6">
      <c r="A9178" t="s">
        <v>1090</v>
      </c>
      <c r="B9178" t="s">
        <v>10247</v>
      </c>
      <c r="C9178">
        <v>1.5</v>
      </c>
      <c r="D9178">
        <v>4.1000000000000003E-3</v>
      </c>
      <c r="E9178">
        <v>2.86E-2</v>
      </c>
      <c r="F9178">
        <v>0.1241</v>
      </c>
    </row>
    <row r="9179" spans="1:6">
      <c r="A9179" t="s">
        <v>1090</v>
      </c>
      <c r="B9179" t="s">
        <v>10248</v>
      </c>
      <c r="C9179">
        <v>1.5</v>
      </c>
      <c r="D9179">
        <v>4.1000000000000003E-3</v>
      </c>
      <c r="E9179">
        <v>2.86E-2</v>
      </c>
      <c r="F9179">
        <v>0.1241</v>
      </c>
    </row>
    <row r="9180" spans="1:6">
      <c r="A9180" t="s">
        <v>1090</v>
      </c>
      <c r="B9180" t="s">
        <v>10249</v>
      </c>
      <c r="C9180">
        <v>1.5</v>
      </c>
      <c r="D9180">
        <v>4.1000000000000003E-3</v>
      </c>
      <c r="E9180">
        <v>2.86E-2</v>
      </c>
      <c r="F9180">
        <v>0.1241</v>
      </c>
    </row>
    <row r="9181" spans="1:6">
      <c r="A9181" t="s">
        <v>1090</v>
      </c>
      <c r="B9181" t="s">
        <v>10250</v>
      </c>
      <c r="C9181">
        <v>1.5</v>
      </c>
      <c r="D9181">
        <v>4.1000000000000003E-3</v>
      </c>
      <c r="E9181">
        <v>2.86E-2</v>
      </c>
      <c r="F9181">
        <v>0.1241</v>
      </c>
    </row>
    <row r="9182" spans="1:6">
      <c r="A9182" t="s">
        <v>1090</v>
      </c>
      <c r="B9182" t="s">
        <v>10251</v>
      </c>
      <c r="C9182">
        <v>1.5</v>
      </c>
      <c r="D9182">
        <v>4.1000000000000003E-3</v>
      </c>
      <c r="E9182">
        <v>2.86E-2</v>
      </c>
      <c r="F9182">
        <v>0.1241</v>
      </c>
    </row>
    <row r="9183" spans="1:6">
      <c r="A9183" t="s">
        <v>1090</v>
      </c>
      <c r="B9183" t="s">
        <v>10252</v>
      </c>
      <c r="C9183">
        <v>1.5</v>
      </c>
      <c r="D9183">
        <v>4.1000000000000003E-3</v>
      </c>
      <c r="E9183">
        <v>2.86E-2</v>
      </c>
      <c r="F9183">
        <v>0.1241</v>
      </c>
    </row>
    <row r="9184" spans="1:6">
      <c r="A9184" t="s">
        <v>1090</v>
      </c>
      <c r="B9184" t="s">
        <v>10253</v>
      </c>
      <c r="C9184">
        <v>1.5</v>
      </c>
      <c r="D9184">
        <v>4.1000000000000003E-3</v>
      </c>
      <c r="E9184">
        <v>2.86E-2</v>
      </c>
      <c r="F9184">
        <v>0.1241</v>
      </c>
    </row>
    <row r="9185" spans="1:6">
      <c r="A9185" t="s">
        <v>1090</v>
      </c>
      <c r="B9185" t="s">
        <v>10254</v>
      </c>
      <c r="C9185">
        <v>1.5</v>
      </c>
      <c r="D9185">
        <v>4.1000000000000003E-3</v>
      </c>
      <c r="E9185">
        <v>2.86E-2</v>
      </c>
      <c r="F9185">
        <v>0.1241</v>
      </c>
    </row>
    <row r="9186" spans="1:6">
      <c r="A9186" t="s">
        <v>1090</v>
      </c>
      <c r="B9186" t="s">
        <v>10255</v>
      </c>
      <c r="C9186">
        <v>1.5</v>
      </c>
      <c r="D9186">
        <v>4.1000000000000003E-3</v>
      </c>
      <c r="E9186">
        <v>2.86E-2</v>
      </c>
      <c r="F9186">
        <v>0.1241</v>
      </c>
    </row>
    <row r="9187" spans="1:6">
      <c r="A9187" t="s">
        <v>1090</v>
      </c>
      <c r="B9187" t="s">
        <v>10256</v>
      </c>
      <c r="C9187">
        <v>1.5</v>
      </c>
      <c r="D9187">
        <v>4.1000000000000003E-3</v>
      </c>
      <c r="E9187">
        <v>2.86E-2</v>
      </c>
      <c r="F9187">
        <v>0.1241</v>
      </c>
    </row>
    <row r="9188" spans="1:6">
      <c r="A9188" t="s">
        <v>1090</v>
      </c>
      <c r="B9188" t="s">
        <v>10257</v>
      </c>
      <c r="C9188">
        <v>1.5</v>
      </c>
      <c r="D9188">
        <v>4.1000000000000003E-3</v>
      </c>
      <c r="E9188">
        <v>2.86E-2</v>
      </c>
      <c r="F9188">
        <v>0.1241</v>
      </c>
    </row>
    <row r="9189" spans="1:6">
      <c r="A9189" t="s">
        <v>1090</v>
      </c>
      <c r="B9189" t="s">
        <v>10258</v>
      </c>
      <c r="C9189">
        <v>1.5</v>
      </c>
      <c r="D9189">
        <v>4.1000000000000003E-3</v>
      </c>
      <c r="E9189">
        <v>2.86E-2</v>
      </c>
      <c r="F9189">
        <v>0.1241</v>
      </c>
    </row>
    <row r="9190" spans="1:6">
      <c r="A9190" t="s">
        <v>1090</v>
      </c>
      <c r="B9190" t="s">
        <v>10259</v>
      </c>
      <c r="C9190">
        <v>1.5</v>
      </c>
      <c r="D9190">
        <v>4.1000000000000003E-3</v>
      </c>
      <c r="E9190">
        <v>2.86E-2</v>
      </c>
      <c r="F9190">
        <v>0.1241</v>
      </c>
    </row>
    <row r="9191" spans="1:6">
      <c r="A9191" t="s">
        <v>1090</v>
      </c>
      <c r="B9191" t="s">
        <v>10260</v>
      </c>
      <c r="C9191">
        <v>1.5</v>
      </c>
      <c r="D9191">
        <v>4.1000000000000003E-3</v>
      </c>
      <c r="E9191">
        <v>2.86E-2</v>
      </c>
      <c r="F9191">
        <v>0.1241</v>
      </c>
    </row>
    <row r="9192" spans="1:6">
      <c r="A9192" t="s">
        <v>1090</v>
      </c>
      <c r="B9192" t="s">
        <v>10261</v>
      </c>
      <c r="C9192">
        <v>1.5</v>
      </c>
      <c r="D9192">
        <v>4.1000000000000003E-3</v>
      </c>
      <c r="E9192">
        <v>2.86E-2</v>
      </c>
      <c r="F9192">
        <v>0.1241</v>
      </c>
    </row>
    <row r="9193" spans="1:6">
      <c r="A9193" t="s">
        <v>1090</v>
      </c>
      <c r="B9193" t="s">
        <v>10262</v>
      </c>
      <c r="C9193">
        <v>1.5</v>
      </c>
      <c r="D9193">
        <v>4.1000000000000003E-3</v>
      </c>
      <c r="E9193">
        <v>2.86E-2</v>
      </c>
      <c r="F9193">
        <v>0.1241</v>
      </c>
    </row>
    <row r="9194" spans="1:6">
      <c r="A9194" t="s">
        <v>1090</v>
      </c>
      <c r="B9194" t="s">
        <v>10263</v>
      </c>
      <c r="C9194">
        <v>1.5</v>
      </c>
      <c r="D9194">
        <v>4.1000000000000003E-3</v>
      </c>
      <c r="E9194">
        <v>2.86E-2</v>
      </c>
      <c r="F9194">
        <v>0.1241</v>
      </c>
    </row>
    <row r="9195" spans="1:6">
      <c r="A9195" t="s">
        <v>1090</v>
      </c>
      <c r="B9195" t="s">
        <v>10264</v>
      </c>
      <c r="C9195">
        <v>1.5</v>
      </c>
      <c r="D9195">
        <v>4.1000000000000003E-3</v>
      </c>
      <c r="E9195">
        <v>2.86E-2</v>
      </c>
      <c r="F9195">
        <v>0.1241</v>
      </c>
    </row>
    <row r="9196" spans="1:6">
      <c r="A9196" t="s">
        <v>1090</v>
      </c>
      <c r="B9196" t="s">
        <v>10265</v>
      </c>
      <c r="C9196">
        <v>1.5</v>
      </c>
      <c r="D9196">
        <v>4.1000000000000003E-3</v>
      </c>
      <c r="E9196">
        <v>2.86E-2</v>
      </c>
      <c r="F9196">
        <v>0.1241</v>
      </c>
    </row>
    <row r="9197" spans="1:6">
      <c r="A9197" t="s">
        <v>1090</v>
      </c>
      <c r="B9197" t="s">
        <v>10266</v>
      </c>
      <c r="C9197">
        <v>1.5</v>
      </c>
      <c r="D9197">
        <v>4.1000000000000003E-3</v>
      </c>
      <c r="E9197">
        <v>2.86E-2</v>
      </c>
      <c r="F9197">
        <v>0.1241</v>
      </c>
    </row>
    <row r="9198" spans="1:6">
      <c r="A9198" t="s">
        <v>1090</v>
      </c>
      <c r="B9198" t="s">
        <v>10267</v>
      </c>
      <c r="C9198">
        <v>1.5</v>
      </c>
      <c r="D9198">
        <v>4.1000000000000003E-3</v>
      </c>
      <c r="E9198">
        <v>2.86E-2</v>
      </c>
      <c r="F9198">
        <v>0.1241</v>
      </c>
    </row>
    <row r="9199" spans="1:6">
      <c r="A9199" t="s">
        <v>1090</v>
      </c>
      <c r="B9199" t="s">
        <v>10268</v>
      </c>
      <c r="C9199">
        <v>1.5</v>
      </c>
      <c r="D9199">
        <v>4.1000000000000003E-3</v>
      </c>
      <c r="E9199">
        <v>2.86E-2</v>
      </c>
      <c r="F9199">
        <v>0.1241</v>
      </c>
    </row>
    <row r="9200" spans="1:6">
      <c r="A9200" t="s">
        <v>1090</v>
      </c>
      <c r="B9200" t="s">
        <v>10269</v>
      </c>
      <c r="C9200">
        <v>1.5</v>
      </c>
      <c r="D9200">
        <v>4.1000000000000003E-3</v>
      </c>
      <c r="E9200">
        <v>2.86E-2</v>
      </c>
      <c r="F9200">
        <v>0.1241</v>
      </c>
    </row>
    <row r="9201" spans="1:6">
      <c r="A9201" t="s">
        <v>1090</v>
      </c>
      <c r="B9201" t="s">
        <v>10270</v>
      </c>
      <c r="C9201">
        <v>1.5</v>
      </c>
      <c r="D9201">
        <v>4.1000000000000003E-3</v>
      </c>
      <c r="E9201">
        <v>2.86E-2</v>
      </c>
      <c r="F9201">
        <v>0.1241</v>
      </c>
    </row>
    <row r="9202" spans="1:6">
      <c r="A9202" t="s">
        <v>1090</v>
      </c>
      <c r="B9202" t="s">
        <v>10271</v>
      </c>
      <c r="C9202">
        <v>1.5</v>
      </c>
      <c r="D9202">
        <v>4.1000000000000003E-3</v>
      </c>
      <c r="E9202">
        <v>2.86E-2</v>
      </c>
      <c r="F9202">
        <v>0.1241</v>
      </c>
    </row>
    <row r="9203" spans="1:6">
      <c r="A9203" t="s">
        <v>1090</v>
      </c>
      <c r="B9203" t="s">
        <v>10272</v>
      </c>
      <c r="C9203">
        <v>1.5</v>
      </c>
      <c r="D9203">
        <v>4.1000000000000003E-3</v>
      </c>
      <c r="E9203">
        <v>2.86E-2</v>
      </c>
      <c r="F9203">
        <v>0.1241</v>
      </c>
    </row>
    <row r="9204" spans="1:6">
      <c r="A9204" t="s">
        <v>1090</v>
      </c>
      <c r="B9204" t="s">
        <v>10273</v>
      </c>
      <c r="C9204">
        <v>1.5</v>
      </c>
      <c r="D9204">
        <v>4.1000000000000003E-3</v>
      </c>
      <c r="E9204">
        <v>2.86E-2</v>
      </c>
      <c r="F9204">
        <v>0.1241</v>
      </c>
    </row>
    <row r="9205" spans="1:6">
      <c r="A9205" t="s">
        <v>1090</v>
      </c>
      <c r="B9205" t="s">
        <v>10274</v>
      </c>
      <c r="C9205">
        <v>1.5</v>
      </c>
      <c r="D9205">
        <v>4.1000000000000003E-3</v>
      </c>
      <c r="E9205">
        <v>2.86E-2</v>
      </c>
      <c r="F9205">
        <v>0.1241</v>
      </c>
    </row>
    <row r="9206" spans="1:6">
      <c r="A9206" t="s">
        <v>1090</v>
      </c>
      <c r="B9206" t="s">
        <v>10275</v>
      </c>
      <c r="C9206">
        <v>1.5</v>
      </c>
      <c r="D9206">
        <v>4.1000000000000003E-3</v>
      </c>
      <c r="E9206">
        <v>2.86E-2</v>
      </c>
      <c r="F9206">
        <v>0.1241</v>
      </c>
    </row>
    <row r="9207" spans="1:6">
      <c r="A9207" t="s">
        <v>1090</v>
      </c>
      <c r="B9207" t="s">
        <v>10276</v>
      </c>
      <c r="C9207">
        <v>1.5</v>
      </c>
      <c r="D9207">
        <v>4.1000000000000003E-3</v>
      </c>
      <c r="E9207">
        <v>2.86E-2</v>
      </c>
      <c r="F9207">
        <v>0.1241</v>
      </c>
    </row>
    <row r="9208" spans="1:6">
      <c r="A9208" t="s">
        <v>1090</v>
      </c>
      <c r="B9208" t="s">
        <v>10277</v>
      </c>
      <c r="C9208">
        <v>1.5</v>
      </c>
      <c r="D9208">
        <v>4.1000000000000003E-3</v>
      </c>
      <c r="E9208">
        <v>2.86E-2</v>
      </c>
      <c r="F9208">
        <v>0.1241</v>
      </c>
    </row>
    <row r="9209" spans="1:6">
      <c r="A9209" t="s">
        <v>1090</v>
      </c>
      <c r="B9209" t="s">
        <v>10278</v>
      </c>
      <c r="C9209">
        <v>1.5</v>
      </c>
      <c r="D9209">
        <v>4.1000000000000003E-3</v>
      </c>
      <c r="E9209">
        <v>2.86E-2</v>
      </c>
      <c r="F9209">
        <v>0.1241</v>
      </c>
    </row>
    <row r="9210" spans="1:6">
      <c r="A9210" t="s">
        <v>1090</v>
      </c>
      <c r="B9210" t="s">
        <v>10279</v>
      </c>
      <c r="C9210">
        <v>1.5</v>
      </c>
      <c r="D9210">
        <v>4.1000000000000003E-3</v>
      </c>
      <c r="E9210">
        <v>2.86E-2</v>
      </c>
      <c r="F9210">
        <v>0.1241</v>
      </c>
    </row>
    <row r="9211" spans="1:6">
      <c r="A9211" t="s">
        <v>1090</v>
      </c>
      <c r="B9211" t="s">
        <v>10280</v>
      </c>
      <c r="C9211">
        <v>1.5</v>
      </c>
      <c r="D9211">
        <v>4.1000000000000003E-3</v>
      </c>
      <c r="E9211">
        <v>2.86E-2</v>
      </c>
      <c r="F9211">
        <v>0.1241</v>
      </c>
    </row>
    <row r="9212" spans="1:6">
      <c r="A9212" t="s">
        <v>1090</v>
      </c>
      <c r="B9212" t="s">
        <v>10281</v>
      </c>
      <c r="C9212">
        <v>1.5</v>
      </c>
      <c r="D9212">
        <v>4.1000000000000003E-3</v>
      </c>
      <c r="E9212">
        <v>2.86E-2</v>
      </c>
      <c r="F9212">
        <v>0.1241</v>
      </c>
    </row>
    <row r="9213" spans="1:6">
      <c r="A9213" t="s">
        <v>1090</v>
      </c>
      <c r="B9213" t="s">
        <v>10282</v>
      </c>
      <c r="C9213">
        <v>1.5</v>
      </c>
      <c r="D9213">
        <v>4.1000000000000003E-3</v>
      </c>
      <c r="E9213">
        <v>2.86E-2</v>
      </c>
      <c r="F9213">
        <v>0.1241</v>
      </c>
    </row>
    <row r="9214" spans="1:6">
      <c r="A9214" t="s">
        <v>1090</v>
      </c>
      <c r="B9214" t="s">
        <v>10283</v>
      </c>
      <c r="C9214">
        <v>1.5</v>
      </c>
      <c r="D9214">
        <v>4.1000000000000003E-3</v>
      </c>
      <c r="E9214">
        <v>2.86E-2</v>
      </c>
      <c r="F9214">
        <v>0.1241</v>
      </c>
    </row>
    <row r="9215" spans="1:6">
      <c r="A9215" t="s">
        <v>1090</v>
      </c>
      <c r="B9215" t="s">
        <v>10284</v>
      </c>
      <c r="C9215">
        <v>1.5</v>
      </c>
      <c r="D9215">
        <v>4.1000000000000003E-3</v>
      </c>
      <c r="E9215">
        <v>2.86E-2</v>
      </c>
      <c r="F9215">
        <v>0.1241</v>
      </c>
    </row>
    <row r="9216" spans="1:6">
      <c r="A9216" t="s">
        <v>1090</v>
      </c>
      <c r="B9216" t="s">
        <v>10285</v>
      </c>
      <c r="C9216">
        <v>1.5</v>
      </c>
      <c r="D9216">
        <v>4.1000000000000003E-3</v>
      </c>
      <c r="E9216">
        <v>2.86E-2</v>
      </c>
      <c r="F9216">
        <v>0.1241</v>
      </c>
    </row>
    <row r="9217" spans="1:6">
      <c r="A9217" t="s">
        <v>1090</v>
      </c>
      <c r="B9217" t="s">
        <v>10286</v>
      </c>
      <c r="C9217">
        <v>1.5</v>
      </c>
      <c r="D9217">
        <v>4.1000000000000003E-3</v>
      </c>
      <c r="E9217">
        <v>2.86E-2</v>
      </c>
      <c r="F9217">
        <v>0.1241</v>
      </c>
    </row>
    <row r="9218" spans="1:6">
      <c r="A9218" t="s">
        <v>1090</v>
      </c>
      <c r="B9218" t="s">
        <v>10287</v>
      </c>
      <c r="C9218">
        <v>1.5</v>
      </c>
      <c r="D9218">
        <v>4.1000000000000003E-3</v>
      </c>
      <c r="E9218">
        <v>2.86E-2</v>
      </c>
      <c r="F9218">
        <v>0.1241</v>
      </c>
    </row>
    <row r="9219" spans="1:6">
      <c r="A9219" t="s">
        <v>1090</v>
      </c>
      <c r="B9219" t="s">
        <v>10288</v>
      </c>
      <c r="C9219">
        <v>1.5</v>
      </c>
      <c r="D9219">
        <v>4.1000000000000003E-3</v>
      </c>
      <c r="E9219">
        <v>2.86E-2</v>
      </c>
      <c r="F9219">
        <v>0.1241</v>
      </c>
    </row>
    <row r="9220" spans="1:6">
      <c r="A9220" t="s">
        <v>1090</v>
      </c>
      <c r="B9220" t="s">
        <v>10289</v>
      </c>
      <c r="C9220">
        <v>1.5</v>
      </c>
      <c r="D9220">
        <v>4.1000000000000003E-3</v>
      </c>
      <c r="E9220">
        <v>2.86E-2</v>
      </c>
      <c r="F9220">
        <v>0.1241</v>
      </c>
    </row>
    <row r="9221" spans="1:6">
      <c r="A9221" t="s">
        <v>1090</v>
      </c>
      <c r="B9221" t="s">
        <v>10290</v>
      </c>
      <c r="C9221">
        <v>1.5</v>
      </c>
      <c r="D9221">
        <v>4.1000000000000003E-3</v>
      </c>
      <c r="E9221">
        <v>2.86E-2</v>
      </c>
      <c r="F9221">
        <v>0.1241</v>
      </c>
    </row>
    <row r="9222" spans="1:6">
      <c r="A9222" t="s">
        <v>1090</v>
      </c>
      <c r="B9222" t="s">
        <v>10291</v>
      </c>
      <c r="C9222">
        <v>1.5</v>
      </c>
      <c r="D9222">
        <v>4.1000000000000003E-3</v>
      </c>
      <c r="E9222">
        <v>2.86E-2</v>
      </c>
      <c r="F9222">
        <v>0.1241</v>
      </c>
    </row>
    <row r="9223" spans="1:6">
      <c r="A9223" t="s">
        <v>1090</v>
      </c>
      <c r="B9223" t="s">
        <v>10292</v>
      </c>
      <c r="C9223">
        <v>1.5</v>
      </c>
      <c r="D9223">
        <v>4.1000000000000003E-3</v>
      </c>
      <c r="E9223">
        <v>2.86E-2</v>
      </c>
      <c r="F9223">
        <v>0.1241</v>
      </c>
    </row>
    <row r="9224" spans="1:6">
      <c r="A9224" t="s">
        <v>1090</v>
      </c>
      <c r="B9224" t="s">
        <v>10293</v>
      </c>
      <c r="C9224">
        <v>1.5</v>
      </c>
      <c r="D9224">
        <v>4.1000000000000003E-3</v>
      </c>
      <c r="E9224">
        <v>2.86E-2</v>
      </c>
      <c r="F9224">
        <v>0.1241</v>
      </c>
    </row>
    <row r="9225" spans="1:6">
      <c r="A9225" t="s">
        <v>1090</v>
      </c>
      <c r="B9225" t="s">
        <v>10294</v>
      </c>
      <c r="C9225">
        <v>1.5</v>
      </c>
      <c r="D9225">
        <v>4.1000000000000003E-3</v>
      </c>
      <c r="E9225">
        <v>2.86E-2</v>
      </c>
      <c r="F9225">
        <v>0.1241</v>
      </c>
    </row>
    <row r="9226" spans="1:6">
      <c r="A9226" t="s">
        <v>1090</v>
      </c>
      <c r="B9226" t="s">
        <v>10295</v>
      </c>
      <c r="C9226">
        <v>1.5</v>
      </c>
      <c r="D9226">
        <v>4.1000000000000003E-3</v>
      </c>
      <c r="E9226">
        <v>2.86E-2</v>
      </c>
      <c r="F9226">
        <v>0.1241</v>
      </c>
    </row>
    <row r="9227" spans="1:6">
      <c r="A9227" t="s">
        <v>1090</v>
      </c>
      <c r="B9227" t="s">
        <v>10296</v>
      </c>
      <c r="C9227">
        <v>1.5</v>
      </c>
      <c r="D9227">
        <v>4.1000000000000003E-3</v>
      </c>
      <c r="E9227">
        <v>2.86E-2</v>
      </c>
      <c r="F9227">
        <v>0.1241</v>
      </c>
    </row>
    <row r="9228" spans="1:6">
      <c r="A9228" t="s">
        <v>1090</v>
      </c>
      <c r="B9228" t="s">
        <v>10297</v>
      </c>
      <c r="C9228">
        <v>1.5</v>
      </c>
      <c r="D9228">
        <v>4.1000000000000003E-3</v>
      </c>
      <c r="E9228">
        <v>2.86E-2</v>
      </c>
      <c r="F9228">
        <v>0.1241</v>
      </c>
    </row>
    <row r="9229" spans="1:6">
      <c r="A9229" t="s">
        <v>1090</v>
      </c>
      <c r="B9229" t="s">
        <v>10298</v>
      </c>
      <c r="C9229">
        <v>1.5</v>
      </c>
      <c r="D9229">
        <v>4.1000000000000003E-3</v>
      </c>
      <c r="E9229">
        <v>2.86E-2</v>
      </c>
      <c r="F9229">
        <v>0.1241</v>
      </c>
    </row>
    <row r="9230" spans="1:6">
      <c r="A9230" t="s">
        <v>1090</v>
      </c>
      <c r="B9230" t="s">
        <v>10299</v>
      </c>
      <c r="C9230">
        <v>1.5</v>
      </c>
      <c r="D9230">
        <v>4.1000000000000003E-3</v>
      </c>
      <c r="E9230">
        <v>2.86E-2</v>
      </c>
      <c r="F9230">
        <v>0.1241</v>
      </c>
    </row>
    <row r="9231" spans="1:6">
      <c r="A9231" t="s">
        <v>1090</v>
      </c>
      <c r="B9231" t="s">
        <v>10300</v>
      </c>
      <c r="C9231">
        <v>1.5</v>
      </c>
      <c r="D9231">
        <v>4.1000000000000003E-3</v>
      </c>
      <c r="E9231">
        <v>2.86E-2</v>
      </c>
      <c r="F9231">
        <v>0.1241</v>
      </c>
    </row>
    <row r="9232" spans="1:6">
      <c r="A9232" t="s">
        <v>1090</v>
      </c>
      <c r="B9232" t="s">
        <v>10301</v>
      </c>
      <c r="C9232">
        <v>1.5</v>
      </c>
      <c r="D9232">
        <v>4.1000000000000003E-3</v>
      </c>
      <c r="E9232">
        <v>2.86E-2</v>
      </c>
      <c r="F9232">
        <v>0.1241</v>
      </c>
    </row>
    <row r="9233" spans="1:6">
      <c r="A9233" t="s">
        <v>1090</v>
      </c>
      <c r="B9233" t="s">
        <v>10302</v>
      </c>
      <c r="C9233">
        <v>1.5</v>
      </c>
      <c r="D9233">
        <v>4.1000000000000003E-3</v>
      </c>
      <c r="E9233">
        <v>2.86E-2</v>
      </c>
      <c r="F9233">
        <v>0.1241</v>
      </c>
    </row>
    <row r="9234" spans="1:6">
      <c r="A9234" t="s">
        <v>1090</v>
      </c>
      <c r="B9234" t="s">
        <v>10303</v>
      </c>
      <c r="C9234">
        <v>1.5</v>
      </c>
      <c r="D9234">
        <v>4.1000000000000003E-3</v>
      </c>
      <c r="E9234">
        <v>2.86E-2</v>
      </c>
      <c r="F9234">
        <v>0.1241</v>
      </c>
    </row>
    <row r="9235" spans="1:6">
      <c r="A9235" t="s">
        <v>1090</v>
      </c>
      <c r="B9235" t="s">
        <v>10304</v>
      </c>
      <c r="C9235">
        <v>1.5</v>
      </c>
      <c r="D9235">
        <v>4.1000000000000003E-3</v>
      </c>
      <c r="E9235">
        <v>2.86E-2</v>
      </c>
      <c r="F9235">
        <v>0.1241</v>
      </c>
    </row>
    <row r="9236" spans="1:6">
      <c r="A9236" t="s">
        <v>1090</v>
      </c>
      <c r="B9236" t="s">
        <v>10305</v>
      </c>
      <c r="C9236">
        <v>1.5</v>
      </c>
      <c r="D9236">
        <v>4.1000000000000003E-3</v>
      </c>
      <c r="E9236">
        <v>2.86E-2</v>
      </c>
      <c r="F9236">
        <v>0.1241</v>
      </c>
    </row>
    <row r="9237" spans="1:6">
      <c r="A9237" t="s">
        <v>1090</v>
      </c>
      <c r="B9237" t="s">
        <v>10306</v>
      </c>
      <c r="C9237">
        <v>1.5</v>
      </c>
      <c r="D9237">
        <v>4.1000000000000003E-3</v>
      </c>
      <c r="E9237">
        <v>2.86E-2</v>
      </c>
      <c r="F9237">
        <v>0.1241</v>
      </c>
    </row>
    <row r="9238" spans="1:6">
      <c r="A9238" t="s">
        <v>1090</v>
      </c>
      <c r="B9238" t="s">
        <v>10307</v>
      </c>
      <c r="C9238">
        <v>1.5</v>
      </c>
      <c r="D9238">
        <v>4.1000000000000003E-3</v>
      </c>
      <c r="E9238">
        <v>2.86E-2</v>
      </c>
      <c r="F9238">
        <v>0.1241</v>
      </c>
    </row>
    <row r="9239" spans="1:6">
      <c r="A9239" t="s">
        <v>1090</v>
      </c>
      <c r="B9239" t="s">
        <v>10308</v>
      </c>
      <c r="C9239">
        <v>1.5</v>
      </c>
      <c r="D9239">
        <v>4.1000000000000003E-3</v>
      </c>
      <c r="E9239">
        <v>2.86E-2</v>
      </c>
      <c r="F9239">
        <v>0.1241</v>
      </c>
    </row>
    <row r="9240" spans="1:6">
      <c r="A9240" t="s">
        <v>1090</v>
      </c>
      <c r="B9240" t="s">
        <v>10309</v>
      </c>
      <c r="C9240">
        <v>1.5</v>
      </c>
      <c r="D9240">
        <v>4.1000000000000003E-3</v>
      </c>
      <c r="E9240">
        <v>2.86E-2</v>
      </c>
      <c r="F9240">
        <v>0.1241</v>
      </c>
    </row>
    <row r="9241" spans="1:6">
      <c r="A9241" t="s">
        <v>1090</v>
      </c>
      <c r="B9241" t="s">
        <v>10310</v>
      </c>
      <c r="C9241">
        <v>1.5</v>
      </c>
      <c r="D9241">
        <v>4.1000000000000003E-3</v>
      </c>
      <c r="E9241">
        <v>2.86E-2</v>
      </c>
      <c r="F9241">
        <v>0.1241</v>
      </c>
    </row>
    <row r="9242" spans="1:6">
      <c r="A9242" t="s">
        <v>1090</v>
      </c>
      <c r="B9242" t="s">
        <v>10311</v>
      </c>
      <c r="C9242">
        <v>1.5</v>
      </c>
      <c r="D9242">
        <v>4.1000000000000003E-3</v>
      </c>
      <c r="E9242">
        <v>2.86E-2</v>
      </c>
      <c r="F9242">
        <v>0.1241</v>
      </c>
    </row>
    <row r="9243" spans="1:6">
      <c r="A9243" t="s">
        <v>1090</v>
      </c>
      <c r="B9243" t="s">
        <v>10312</v>
      </c>
      <c r="C9243">
        <v>1.5</v>
      </c>
      <c r="D9243">
        <v>4.1000000000000003E-3</v>
      </c>
      <c r="E9243">
        <v>2.86E-2</v>
      </c>
      <c r="F9243">
        <v>0.1241</v>
      </c>
    </row>
    <row r="9244" spans="1:6">
      <c r="A9244" t="s">
        <v>1090</v>
      </c>
      <c r="B9244" t="s">
        <v>10313</v>
      </c>
      <c r="C9244">
        <v>1.5</v>
      </c>
      <c r="D9244">
        <v>4.1000000000000003E-3</v>
      </c>
      <c r="E9244">
        <v>2.86E-2</v>
      </c>
      <c r="F9244">
        <v>0.1241</v>
      </c>
    </row>
    <row r="9245" spans="1:6">
      <c r="A9245" t="s">
        <v>1090</v>
      </c>
      <c r="B9245" t="s">
        <v>10314</v>
      </c>
      <c r="C9245">
        <v>1.5</v>
      </c>
      <c r="D9245">
        <v>4.1000000000000003E-3</v>
      </c>
      <c r="E9245">
        <v>2.86E-2</v>
      </c>
      <c r="F9245">
        <v>0.1241</v>
      </c>
    </row>
    <row r="9246" spans="1:6">
      <c r="A9246" t="s">
        <v>1090</v>
      </c>
      <c r="B9246" t="s">
        <v>10315</v>
      </c>
      <c r="C9246">
        <v>1.5</v>
      </c>
      <c r="D9246">
        <v>4.1000000000000003E-3</v>
      </c>
      <c r="E9246">
        <v>2.86E-2</v>
      </c>
      <c r="F9246">
        <v>0.1241</v>
      </c>
    </row>
    <row r="9247" spans="1:6">
      <c r="A9247" t="s">
        <v>1090</v>
      </c>
      <c r="B9247" t="s">
        <v>10316</v>
      </c>
      <c r="C9247">
        <v>1.5</v>
      </c>
      <c r="D9247">
        <v>4.1000000000000003E-3</v>
      </c>
      <c r="E9247">
        <v>2.86E-2</v>
      </c>
      <c r="F9247">
        <v>0.1241</v>
      </c>
    </row>
    <row r="9248" spans="1:6">
      <c r="A9248" t="s">
        <v>1090</v>
      </c>
      <c r="B9248" t="s">
        <v>10317</v>
      </c>
      <c r="C9248">
        <v>1.5</v>
      </c>
      <c r="D9248">
        <v>4.1000000000000003E-3</v>
      </c>
      <c r="E9248">
        <v>2.86E-2</v>
      </c>
      <c r="F9248">
        <v>0.1241</v>
      </c>
    </row>
    <row r="9249" spans="1:6">
      <c r="A9249" t="s">
        <v>1090</v>
      </c>
      <c r="B9249" t="s">
        <v>10318</v>
      </c>
      <c r="C9249">
        <v>1.5</v>
      </c>
      <c r="D9249">
        <v>4.1000000000000003E-3</v>
      </c>
      <c r="E9249">
        <v>2.86E-2</v>
      </c>
      <c r="F9249">
        <v>0.1241</v>
      </c>
    </row>
    <row r="9250" spans="1:6">
      <c r="A9250" t="s">
        <v>1090</v>
      </c>
      <c r="B9250" t="s">
        <v>10319</v>
      </c>
      <c r="C9250">
        <v>1.5</v>
      </c>
      <c r="D9250">
        <v>4.1000000000000003E-3</v>
      </c>
      <c r="E9250">
        <v>2.86E-2</v>
      </c>
      <c r="F9250">
        <v>0.1241</v>
      </c>
    </row>
    <row r="9251" spans="1:6">
      <c r="A9251" t="s">
        <v>1090</v>
      </c>
      <c r="B9251" t="s">
        <v>10320</v>
      </c>
      <c r="C9251">
        <v>1.5</v>
      </c>
      <c r="D9251">
        <v>4.1000000000000003E-3</v>
      </c>
      <c r="E9251">
        <v>2.86E-2</v>
      </c>
      <c r="F9251">
        <v>0.1241</v>
      </c>
    </row>
    <row r="9252" spans="1:6">
      <c r="A9252" t="s">
        <v>1090</v>
      </c>
      <c r="B9252" t="s">
        <v>10321</v>
      </c>
      <c r="C9252">
        <v>1.5</v>
      </c>
      <c r="D9252">
        <v>4.1000000000000003E-3</v>
      </c>
      <c r="E9252">
        <v>2.86E-2</v>
      </c>
      <c r="F9252">
        <v>0.1241</v>
      </c>
    </row>
    <row r="9253" spans="1:6">
      <c r="A9253" t="s">
        <v>1090</v>
      </c>
      <c r="B9253" t="s">
        <v>10322</v>
      </c>
      <c r="C9253">
        <v>1.5</v>
      </c>
      <c r="D9253">
        <v>4.1000000000000003E-3</v>
      </c>
      <c r="E9253">
        <v>2.86E-2</v>
      </c>
      <c r="F9253">
        <v>0.1241</v>
      </c>
    </row>
    <row r="9254" spans="1:6">
      <c r="A9254" t="s">
        <v>1090</v>
      </c>
      <c r="B9254" t="s">
        <v>10323</v>
      </c>
      <c r="C9254">
        <v>1.5</v>
      </c>
      <c r="D9254">
        <v>4.1000000000000003E-3</v>
      </c>
      <c r="E9254">
        <v>2.86E-2</v>
      </c>
      <c r="F9254">
        <v>0.1241</v>
      </c>
    </row>
    <row r="9255" spans="1:6">
      <c r="A9255" t="s">
        <v>1090</v>
      </c>
      <c r="B9255" t="s">
        <v>10324</v>
      </c>
      <c r="C9255">
        <v>1.5</v>
      </c>
      <c r="D9255">
        <v>4.1000000000000003E-3</v>
      </c>
      <c r="E9255">
        <v>2.86E-2</v>
      </c>
      <c r="F9255">
        <v>0.1241</v>
      </c>
    </row>
    <row r="9256" spans="1:6">
      <c r="A9256" t="s">
        <v>1090</v>
      </c>
      <c r="B9256" t="s">
        <v>10325</v>
      </c>
      <c r="C9256">
        <v>1.5</v>
      </c>
      <c r="D9256">
        <v>4.1000000000000003E-3</v>
      </c>
      <c r="E9256">
        <v>2.86E-2</v>
      </c>
      <c r="F9256">
        <v>0.1241</v>
      </c>
    </row>
    <row r="9257" spans="1:6">
      <c r="A9257" t="s">
        <v>1090</v>
      </c>
      <c r="B9257" t="s">
        <v>10326</v>
      </c>
      <c r="C9257">
        <v>1.5</v>
      </c>
      <c r="D9257">
        <v>4.1000000000000003E-3</v>
      </c>
      <c r="E9257">
        <v>2.86E-2</v>
      </c>
      <c r="F9257">
        <v>0.1241</v>
      </c>
    </row>
    <row r="9258" spans="1:6">
      <c r="A9258" t="s">
        <v>1090</v>
      </c>
      <c r="B9258" t="s">
        <v>10327</v>
      </c>
      <c r="C9258">
        <v>1.5</v>
      </c>
      <c r="D9258">
        <v>4.1000000000000003E-3</v>
      </c>
      <c r="E9258">
        <v>2.86E-2</v>
      </c>
      <c r="F9258">
        <v>0.1241</v>
      </c>
    </row>
    <row r="9259" spans="1:6">
      <c r="A9259" t="s">
        <v>1090</v>
      </c>
      <c r="B9259" t="s">
        <v>10328</v>
      </c>
      <c r="C9259">
        <v>1.5</v>
      </c>
      <c r="D9259">
        <v>4.1000000000000003E-3</v>
      </c>
      <c r="E9259">
        <v>2.86E-2</v>
      </c>
      <c r="F9259">
        <v>0.1241</v>
      </c>
    </row>
    <row r="9260" spans="1:6">
      <c r="A9260" t="s">
        <v>1090</v>
      </c>
      <c r="B9260" t="s">
        <v>10329</v>
      </c>
      <c r="C9260">
        <v>1.5</v>
      </c>
      <c r="D9260">
        <v>4.1000000000000003E-3</v>
      </c>
      <c r="E9260">
        <v>2.86E-2</v>
      </c>
      <c r="F9260">
        <v>0.1241</v>
      </c>
    </row>
    <row r="9261" spans="1:6">
      <c r="A9261" t="s">
        <v>1090</v>
      </c>
      <c r="B9261" t="s">
        <v>10330</v>
      </c>
      <c r="C9261">
        <v>1.5</v>
      </c>
      <c r="D9261">
        <v>4.1000000000000003E-3</v>
      </c>
      <c r="E9261">
        <v>2.86E-2</v>
      </c>
      <c r="F9261">
        <v>0.1241</v>
      </c>
    </row>
    <row r="9262" spans="1:6">
      <c r="A9262" t="s">
        <v>1090</v>
      </c>
      <c r="B9262" t="s">
        <v>10331</v>
      </c>
      <c r="C9262">
        <v>1.5</v>
      </c>
      <c r="D9262">
        <v>4.1000000000000003E-3</v>
      </c>
      <c r="E9262">
        <v>2.86E-2</v>
      </c>
      <c r="F9262">
        <v>0.1241</v>
      </c>
    </row>
    <row r="9263" spans="1:6">
      <c r="A9263" t="s">
        <v>1090</v>
      </c>
      <c r="B9263" t="s">
        <v>10332</v>
      </c>
      <c r="C9263">
        <v>1.5</v>
      </c>
      <c r="D9263">
        <v>4.1000000000000003E-3</v>
      </c>
      <c r="E9263">
        <v>2.86E-2</v>
      </c>
      <c r="F9263">
        <v>0.1241</v>
      </c>
    </row>
    <row r="9264" spans="1:6">
      <c r="A9264" t="s">
        <v>1090</v>
      </c>
      <c r="B9264" t="s">
        <v>10333</v>
      </c>
      <c r="C9264">
        <v>1.5</v>
      </c>
      <c r="D9264">
        <v>4.1000000000000003E-3</v>
      </c>
      <c r="E9264">
        <v>2.86E-2</v>
      </c>
      <c r="F9264">
        <v>0.1241</v>
      </c>
    </row>
    <row r="9265" spans="1:6">
      <c r="A9265" t="s">
        <v>1090</v>
      </c>
      <c r="B9265" t="s">
        <v>10334</v>
      </c>
      <c r="C9265">
        <v>1.5</v>
      </c>
      <c r="D9265">
        <v>4.1000000000000003E-3</v>
      </c>
      <c r="E9265">
        <v>2.86E-2</v>
      </c>
      <c r="F9265">
        <v>0.1241</v>
      </c>
    </row>
    <row r="9266" spans="1:6">
      <c r="A9266" t="s">
        <v>1090</v>
      </c>
      <c r="B9266" t="s">
        <v>10335</v>
      </c>
      <c r="C9266">
        <v>1.5</v>
      </c>
      <c r="D9266">
        <v>4.1000000000000003E-3</v>
      </c>
      <c r="E9266">
        <v>2.86E-2</v>
      </c>
      <c r="F9266">
        <v>0.1241</v>
      </c>
    </row>
    <row r="9267" spans="1:6">
      <c r="A9267" t="s">
        <v>1090</v>
      </c>
      <c r="B9267" t="s">
        <v>10336</v>
      </c>
      <c r="C9267">
        <v>1.5</v>
      </c>
      <c r="D9267">
        <v>4.1000000000000003E-3</v>
      </c>
      <c r="E9267">
        <v>2.86E-2</v>
      </c>
      <c r="F9267">
        <v>0.1241</v>
      </c>
    </row>
    <row r="9268" spans="1:6">
      <c r="A9268" t="s">
        <v>1090</v>
      </c>
      <c r="B9268" t="s">
        <v>10337</v>
      </c>
      <c r="C9268">
        <v>1.5</v>
      </c>
      <c r="D9268">
        <v>4.1000000000000003E-3</v>
      </c>
      <c r="E9268">
        <v>2.86E-2</v>
      </c>
      <c r="F9268">
        <v>0.1241</v>
      </c>
    </row>
    <row r="9269" spans="1:6">
      <c r="A9269" t="s">
        <v>1090</v>
      </c>
      <c r="B9269" t="s">
        <v>10338</v>
      </c>
      <c r="C9269">
        <v>1.5</v>
      </c>
      <c r="D9269">
        <v>4.1000000000000003E-3</v>
      </c>
      <c r="E9269">
        <v>2.86E-2</v>
      </c>
      <c r="F9269">
        <v>0.1241</v>
      </c>
    </row>
    <row r="9270" spans="1:6">
      <c r="A9270" t="s">
        <v>1090</v>
      </c>
      <c r="B9270" t="s">
        <v>10339</v>
      </c>
      <c r="C9270">
        <v>1.5</v>
      </c>
      <c r="D9270">
        <v>4.1000000000000003E-3</v>
      </c>
      <c r="E9270">
        <v>2.86E-2</v>
      </c>
      <c r="F9270">
        <v>0.1241</v>
      </c>
    </row>
    <row r="9271" spans="1:6">
      <c r="A9271" t="s">
        <v>1090</v>
      </c>
      <c r="B9271" t="s">
        <v>10340</v>
      </c>
      <c r="C9271">
        <v>1.5</v>
      </c>
      <c r="D9271">
        <v>4.1000000000000003E-3</v>
      </c>
      <c r="E9271">
        <v>2.86E-2</v>
      </c>
      <c r="F9271">
        <v>0.1241</v>
      </c>
    </row>
    <row r="9272" spans="1:6">
      <c r="A9272" t="s">
        <v>1090</v>
      </c>
      <c r="B9272" t="s">
        <v>10341</v>
      </c>
      <c r="C9272">
        <v>1.5</v>
      </c>
      <c r="D9272">
        <v>4.1000000000000003E-3</v>
      </c>
      <c r="E9272">
        <v>2.86E-2</v>
      </c>
      <c r="F9272">
        <v>0.1241</v>
      </c>
    </row>
    <row r="9273" spans="1:6">
      <c r="A9273" t="s">
        <v>1090</v>
      </c>
      <c r="B9273" t="s">
        <v>10342</v>
      </c>
      <c r="C9273">
        <v>1.5</v>
      </c>
      <c r="D9273">
        <v>4.1000000000000003E-3</v>
      </c>
      <c r="E9273">
        <v>2.86E-2</v>
      </c>
      <c r="F9273">
        <v>0.1241</v>
      </c>
    </row>
    <row r="9274" spans="1:6">
      <c r="A9274" t="s">
        <v>1090</v>
      </c>
      <c r="B9274" t="s">
        <v>10343</v>
      </c>
      <c r="C9274">
        <v>1.5</v>
      </c>
      <c r="D9274">
        <v>4.1000000000000003E-3</v>
      </c>
      <c r="E9274">
        <v>2.86E-2</v>
      </c>
      <c r="F9274">
        <v>0.1241</v>
      </c>
    </row>
    <row r="9275" spans="1:6">
      <c r="A9275" t="s">
        <v>1090</v>
      </c>
      <c r="B9275" t="s">
        <v>10344</v>
      </c>
      <c r="C9275">
        <v>1.5</v>
      </c>
      <c r="D9275">
        <v>4.1000000000000003E-3</v>
      </c>
      <c r="E9275">
        <v>2.86E-2</v>
      </c>
      <c r="F9275">
        <v>0.1241</v>
      </c>
    </row>
    <row r="9276" spans="1:6">
      <c r="A9276" t="s">
        <v>1090</v>
      </c>
      <c r="B9276" t="s">
        <v>10345</v>
      </c>
      <c r="C9276">
        <v>1.5</v>
      </c>
      <c r="D9276">
        <v>4.1000000000000003E-3</v>
      </c>
      <c r="E9276">
        <v>2.86E-2</v>
      </c>
      <c r="F9276">
        <v>0.1241</v>
      </c>
    </row>
    <row r="9277" spans="1:6">
      <c r="A9277" t="s">
        <v>1090</v>
      </c>
      <c r="B9277" t="s">
        <v>10346</v>
      </c>
      <c r="C9277">
        <v>1.5</v>
      </c>
      <c r="D9277">
        <v>4.1000000000000003E-3</v>
      </c>
      <c r="E9277">
        <v>2.86E-2</v>
      </c>
      <c r="F9277">
        <v>0.1241</v>
      </c>
    </row>
    <row r="9278" spans="1:6">
      <c r="A9278" t="s">
        <v>1090</v>
      </c>
      <c r="B9278" t="s">
        <v>10347</v>
      </c>
      <c r="C9278">
        <v>1.5</v>
      </c>
      <c r="D9278">
        <v>4.1000000000000003E-3</v>
      </c>
      <c r="E9278">
        <v>2.86E-2</v>
      </c>
      <c r="F9278">
        <v>0.1241</v>
      </c>
    </row>
    <row r="9279" spans="1:6">
      <c r="A9279" t="s">
        <v>1090</v>
      </c>
      <c r="B9279" t="s">
        <v>10348</v>
      </c>
      <c r="C9279">
        <v>1.5</v>
      </c>
      <c r="D9279">
        <v>4.1000000000000003E-3</v>
      </c>
      <c r="E9279">
        <v>2.86E-2</v>
      </c>
      <c r="F9279">
        <v>0.1241</v>
      </c>
    </row>
    <row r="9280" spans="1:6">
      <c r="A9280" t="s">
        <v>1090</v>
      </c>
      <c r="B9280" t="s">
        <v>10349</v>
      </c>
      <c r="C9280">
        <v>1.5</v>
      </c>
      <c r="D9280">
        <v>4.1000000000000003E-3</v>
      </c>
      <c r="E9280">
        <v>2.86E-2</v>
      </c>
      <c r="F9280">
        <v>0.1241</v>
      </c>
    </row>
    <row r="9281" spans="1:6">
      <c r="A9281" t="s">
        <v>1090</v>
      </c>
      <c r="B9281" t="s">
        <v>10350</v>
      </c>
      <c r="C9281">
        <v>1.5</v>
      </c>
      <c r="D9281">
        <v>4.1000000000000003E-3</v>
      </c>
      <c r="E9281">
        <v>2.86E-2</v>
      </c>
      <c r="F9281">
        <v>0.1241</v>
      </c>
    </row>
    <row r="9282" spans="1:6">
      <c r="A9282" t="s">
        <v>1090</v>
      </c>
      <c r="B9282" t="s">
        <v>10351</v>
      </c>
      <c r="C9282">
        <v>1.5</v>
      </c>
      <c r="D9282">
        <v>4.1000000000000003E-3</v>
      </c>
      <c r="E9282">
        <v>2.86E-2</v>
      </c>
      <c r="F9282">
        <v>0.1241</v>
      </c>
    </row>
    <row r="9283" spans="1:6">
      <c r="A9283" t="s">
        <v>1090</v>
      </c>
      <c r="B9283" t="s">
        <v>10352</v>
      </c>
      <c r="C9283">
        <v>1.5</v>
      </c>
      <c r="D9283">
        <v>4.1000000000000003E-3</v>
      </c>
      <c r="E9283">
        <v>2.86E-2</v>
      </c>
      <c r="F9283">
        <v>0.1241</v>
      </c>
    </row>
    <row r="9284" spans="1:6">
      <c r="A9284" t="s">
        <v>1090</v>
      </c>
      <c r="B9284" t="s">
        <v>10353</v>
      </c>
      <c r="C9284">
        <v>1.5</v>
      </c>
      <c r="D9284">
        <v>4.1000000000000003E-3</v>
      </c>
      <c r="E9284">
        <v>2.86E-2</v>
      </c>
      <c r="F9284">
        <v>0.1241</v>
      </c>
    </row>
    <row r="9285" spans="1:6">
      <c r="A9285" t="s">
        <v>1090</v>
      </c>
      <c r="B9285" t="s">
        <v>10354</v>
      </c>
      <c r="C9285">
        <v>1.5</v>
      </c>
      <c r="D9285">
        <v>4.1000000000000003E-3</v>
      </c>
      <c r="E9285">
        <v>2.86E-2</v>
      </c>
      <c r="F9285">
        <v>0.1241</v>
      </c>
    </row>
    <row r="9286" spans="1:6">
      <c r="A9286" t="s">
        <v>1090</v>
      </c>
      <c r="B9286" t="s">
        <v>10355</v>
      </c>
      <c r="C9286">
        <v>1.5</v>
      </c>
      <c r="D9286">
        <v>4.1000000000000003E-3</v>
      </c>
      <c r="E9286">
        <v>2.86E-2</v>
      </c>
      <c r="F9286">
        <v>0.1241</v>
      </c>
    </row>
    <row r="9287" spans="1:6">
      <c r="A9287" t="s">
        <v>1090</v>
      </c>
      <c r="B9287" t="s">
        <v>10356</v>
      </c>
      <c r="C9287">
        <v>1.5</v>
      </c>
      <c r="D9287">
        <v>4.1000000000000003E-3</v>
      </c>
      <c r="E9287">
        <v>2.86E-2</v>
      </c>
      <c r="F9287">
        <v>0.1241</v>
      </c>
    </row>
    <row r="9288" spans="1:6">
      <c r="A9288" t="s">
        <v>1090</v>
      </c>
      <c r="B9288" t="s">
        <v>10357</v>
      </c>
      <c r="C9288">
        <v>1.5</v>
      </c>
      <c r="D9288">
        <v>4.1000000000000003E-3</v>
      </c>
      <c r="E9288">
        <v>2.86E-2</v>
      </c>
      <c r="F9288">
        <v>0.1241</v>
      </c>
    </row>
    <row r="9289" spans="1:6">
      <c r="A9289" t="s">
        <v>1090</v>
      </c>
      <c r="B9289" t="s">
        <v>10358</v>
      </c>
      <c r="C9289">
        <v>1.5</v>
      </c>
      <c r="D9289">
        <v>4.1000000000000003E-3</v>
      </c>
      <c r="E9289">
        <v>2.86E-2</v>
      </c>
      <c r="F9289">
        <v>0.1241</v>
      </c>
    </row>
    <row r="9290" spans="1:6">
      <c r="A9290" t="s">
        <v>1090</v>
      </c>
      <c r="B9290" t="s">
        <v>10359</v>
      </c>
      <c r="C9290">
        <v>1.5</v>
      </c>
      <c r="D9290">
        <v>4.1000000000000003E-3</v>
      </c>
      <c r="E9290">
        <v>2.86E-2</v>
      </c>
      <c r="F9290">
        <v>0.1241</v>
      </c>
    </row>
    <row r="9291" spans="1:6">
      <c r="A9291" t="s">
        <v>1090</v>
      </c>
      <c r="B9291" t="s">
        <v>10360</v>
      </c>
      <c r="C9291">
        <v>1.5</v>
      </c>
      <c r="D9291">
        <v>4.1000000000000003E-3</v>
      </c>
      <c r="E9291">
        <v>2.86E-2</v>
      </c>
      <c r="F9291">
        <v>0.1241</v>
      </c>
    </row>
    <row r="9292" spans="1:6">
      <c r="A9292" t="s">
        <v>1090</v>
      </c>
      <c r="B9292" t="s">
        <v>10361</v>
      </c>
      <c r="C9292">
        <v>1.5</v>
      </c>
      <c r="D9292">
        <v>4.1000000000000003E-3</v>
      </c>
      <c r="E9292">
        <v>2.86E-2</v>
      </c>
      <c r="F9292">
        <v>0.1241</v>
      </c>
    </row>
    <row r="9293" spans="1:6">
      <c r="A9293" t="s">
        <v>1090</v>
      </c>
      <c r="B9293" t="s">
        <v>747</v>
      </c>
      <c r="C9293">
        <v>1.5</v>
      </c>
      <c r="D9293">
        <v>4.1000000000000003E-3</v>
      </c>
      <c r="E9293">
        <v>2.86E-2</v>
      </c>
      <c r="F9293">
        <v>0.1241</v>
      </c>
    </row>
    <row r="9294" spans="1:6">
      <c r="A9294" t="s">
        <v>1090</v>
      </c>
      <c r="B9294" t="s">
        <v>10362</v>
      </c>
      <c r="C9294">
        <v>1.5</v>
      </c>
      <c r="D9294">
        <v>4.1000000000000003E-3</v>
      </c>
      <c r="E9294">
        <v>2.86E-2</v>
      </c>
      <c r="F9294">
        <v>0.1241</v>
      </c>
    </row>
    <row r="9295" spans="1:6">
      <c r="A9295" t="s">
        <v>1090</v>
      </c>
      <c r="B9295" t="s">
        <v>10363</v>
      </c>
      <c r="C9295">
        <v>1.5</v>
      </c>
      <c r="D9295">
        <v>4.1000000000000003E-3</v>
      </c>
      <c r="E9295">
        <v>2.86E-2</v>
      </c>
      <c r="F9295">
        <v>0.1241</v>
      </c>
    </row>
    <row r="9296" spans="1:6">
      <c r="A9296" t="s">
        <v>1090</v>
      </c>
      <c r="B9296" t="s">
        <v>10364</v>
      </c>
      <c r="C9296">
        <v>1.5</v>
      </c>
      <c r="D9296">
        <v>4.1000000000000003E-3</v>
      </c>
      <c r="E9296">
        <v>2.86E-2</v>
      </c>
      <c r="F9296">
        <v>0.1241</v>
      </c>
    </row>
    <row r="9297" spans="1:6">
      <c r="A9297" t="s">
        <v>1090</v>
      </c>
      <c r="B9297" t="s">
        <v>10365</v>
      </c>
      <c r="C9297">
        <v>1.5</v>
      </c>
      <c r="D9297">
        <v>4.1000000000000003E-3</v>
      </c>
      <c r="E9297">
        <v>2.86E-2</v>
      </c>
      <c r="F9297">
        <v>0.1241</v>
      </c>
    </row>
    <row r="9298" spans="1:6">
      <c r="A9298" t="s">
        <v>1090</v>
      </c>
      <c r="B9298" t="s">
        <v>10366</v>
      </c>
      <c r="C9298">
        <v>1.5</v>
      </c>
      <c r="D9298">
        <v>4.1000000000000003E-3</v>
      </c>
      <c r="E9298">
        <v>2.86E-2</v>
      </c>
      <c r="F9298">
        <v>0.1241</v>
      </c>
    </row>
    <row r="9299" spans="1:6">
      <c r="A9299" t="s">
        <v>1090</v>
      </c>
      <c r="B9299" t="s">
        <v>10367</v>
      </c>
      <c r="C9299">
        <v>1.5</v>
      </c>
      <c r="D9299">
        <v>4.1000000000000003E-3</v>
      </c>
      <c r="E9299">
        <v>2.86E-2</v>
      </c>
      <c r="F9299">
        <v>0.1241</v>
      </c>
    </row>
    <row r="9300" spans="1:6">
      <c r="A9300" t="s">
        <v>1090</v>
      </c>
      <c r="B9300" t="s">
        <v>10368</v>
      </c>
      <c r="C9300">
        <v>1.5</v>
      </c>
      <c r="D9300">
        <v>4.1000000000000003E-3</v>
      </c>
      <c r="E9300">
        <v>2.86E-2</v>
      </c>
      <c r="F9300">
        <v>0.1241</v>
      </c>
    </row>
    <row r="9301" spans="1:6">
      <c r="A9301" t="s">
        <v>1090</v>
      </c>
      <c r="B9301" t="s">
        <v>10369</v>
      </c>
      <c r="C9301">
        <v>1.5</v>
      </c>
      <c r="D9301">
        <v>4.1000000000000003E-3</v>
      </c>
      <c r="E9301">
        <v>2.86E-2</v>
      </c>
      <c r="F9301">
        <v>0.1241</v>
      </c>
    </row>
    <row r="9302" spans="1:6">
      <c r="A9302" t="s">
        <v>1090</v>
      </c>
      <c r="B9302" t="s">
        <v>10370</v>
      </c>
      <c r="C9302">
        <v>1.5</v>
      </c>
      <c r="D9302">
        <v>4.1000000000000003E-3</v>
      </c>
      <c r="E9302">
        <v>2.86E-2</v>
      </c>
      <c r="F9302">
        <v>0.1241</v>
      </c>
    </row>
    <row r="9303" spans="1:6">
      <c r="A9303" t="s">
        <v>1090</v>
      </c>
      <c r="B9303" t="s">
        <v>10371</v>
      </c>
      <c r="C9303">
        <v>1.5</v>
      </c>
      <c r="D9303">
        <v>4.1000000000000003E-3</v>
      </c>
      <c r="E9303">
        <v>2.86E-2</v>
      </c>
      <c r="F9303">
        <v>0.1241</v>
      </c>
    </row>
    <row r="9304" spans="1:6">
      <c r="A9304" t="s">
        <v>1090</v>
      </c>
      <c r="B9304" t="s">
        <v>10372</v>
      </c>
      <c r="C9304">
        <v>1.5</v>
      </c>
      <c r="D9304">
        <v>4.1000000000000003E-3</v>
      </c>
      <c r="E9304">
        <v>2.86E-2</v>
      </c>
      <c r="F9304">
        <v>0.1241</v>
      </c>
    </row>
    <row r="9305" spans="1:6">
      <c r="A9305" t="s">
        <v>1090</v>
      </c>
      <c r="B9305" t="s">
        <v>10373</v>
      </c>
      <c r="C9305">
        <v>1.5</v>
      </c>
      <c r="D9305">
        <v>4.1000000000000003E-3</v>
      </c>
      <c r="E9305">
        <v>2.86E-2</v>
      </c>
      <c r="F9305">
        <v>0.1241</v>
      </c>
    </row>
    <row r="9306" spans="1:6">
      <c r="A9306" t="s">
        <v>1090</v>
      </c>
      <c r="B9306" t="s">
        <v>10374</v>
      </c>
      <c r="C9306">
        <v>1.5</v>
      </c>
      <c r="D9306">
        <v>4.1000000000000003E-3</v>
      </c>
      <c r="E9306">
        <v>2.86E-2</v>
      </c>
      <c r="F9306">
        <v>0.1241</v>
      </c>
    </row>
    <row r="9307" spans="1:6">
      <c r="A9307" t="s">
        <v>1090</v>
      </c>
      <c r="B9307" t="s">
        <v>10375</v>
      </c>
      <c r="C9307">
        <v>1.5</v>
      </c>
      <c r="D9307">
        <v>4.1000000000000003E-3</v>
      </c>
      <c r="E9307">
        <v>2.86E-2</v>
      </c>
      <c r="F9307">
        <v>0.1241</v>
      </c>
    </row>
    <row r="9308" spans="1:6">
      <c r="A9308" t="s">
        <v>1090</v>
      </c>
      <c r="B9308" t="s">
        <v>10376</v>
      </c>
      <c r="C9308">
        <v>1.5</v>
      </c>
      <c r="D9308">
        <v>4.1000000000000003E-3</v>
      </c>
      <c r="E9308">
        <v>2.86E-2</v>
      </c>
      <c r="F9308">
        <v>0.1241</v>
      </c>
    </row>
    <row r="9309" spans="1:6">
      <c r="A9309" t="s">
        <v>1090</v>
      </c>
      <c r="B9309" t="s">
        <v>10377</v>
      </c>
      <c r="C9309">
        <v>1.5</v>
      </c>
      <c r="D9309">
        <v>4.1000000000000003E-3</v>
      </c>
      <c r="E9309">
        <v>2.86E-2</v>
      </c>
      <c r="F9309">
        <v>0.1241</v>
      </c>
    </row>
    <row r="9310" spans="1:6">
      <c r="A9310" t="s">
        <v>1090</v>
      </c>
      <c r="B9310" t="s">
        <v>10378</v>
      </c>
      <c r="C9310">
        <v>1.5</v>
      </c>
      <c r="D9310">
        <v>4.1000000000000003E-3</v>
      </c>
      <c r="E9310">
        <v>2.86E-2</v>
      </c>
      <c r="F9310">
        <v>0.1241</v>
      </c>
    </row>
    <row r="9311" spans="1:6">
      <c r="A9311" t="s">
        <v>1090</v>
      </c>
      <c r="B9311" t="s">
        <v>10379</v>
      </c>
      <c r="C9311">
        <v>1.5</v>
      </c>
      <c r="D9311">
        <v>4.1000000000000003E-3</v>
      </c>
      <c r="E9311">
        <v>2.86E-2</v>
      </c>
      <c r="F9311">
        <v>0.1241</v>
      </c>
    </row>
    <row r="9312" spans="1:6">
      <c r="A9312" t="s">
        <v>1090</v>
      </c>
      <c r="B9312" t="s">
        <v>10380</v>
      </c>
      <c r="C9312">
        <v>1.5</v>
      </c>
      <c r="D9312">
        <v>4.1000000000000003E-3</v>
      </c>
      <c r="E9312">
        <v>2.86E-2</v>
      </c>
      <c r="F9312">
        <v>0.1241</v>
      </c>
    </row>
    <row r="9313" spans="1:6">
      <c r="A9313" t="s">
        <v>1090</v>
      </c>
      <c r="B9313" t="s">
        <v>10381</v>
      </c>
      <c r="C9313">
        <v>1.5</v>
      </c>
      <c r="D9313">
        <v>4.1000000000000003E-3</v>
      </c>
      <c r="E9313">
        <v>2.86E-2</v>
      </c>
      <c r="F9313">
        <v>0.1241</v>
      </c>
    </row>
    <row r="9314" spans="1:6">
      <c r="A9314" t="s">
        <v>1090</v>
      </c>
      <c r="B9314" t="s">
        <v>10382</v>
      </c>
      <c r="C9314">
        <v>1.5</v>
      </c>
      <c r="D9314">
        <v>4.1000000000000003E-3</v>
      </c>
      <c r="E9314">
        <v>2.86E-2</v>
      </c>
      <c r="F9314">
        <v>0.1241</v>
      </c>
    </row>
    <row r="9315" spans="1:6">
      <c r="A9315" t="s">
        <v>1090</v>
      </c>
      <c r="B9315" t="s">
        <v>10383</v>
      </c>
      <c r="C9315">
        <v>1.5</v>
      </c>
      <c r="D9315">
        <v>4.1000000000000003E-3</v>
      </c>
      <c r="E9315">
        <v>2.86E-2</v>
      </c>
      <c r="F9315">
        <v>0.1241</v>
      </c>
    </row>
    <row r="9316" spans="1:6">
      <c r="A9316" t="s">
        <v>1090</v>
      </c>
      <c r="B9316" t="s">
        <v>10384</v>
      </c>
      <c r="C9316">
        <v>1.5</v>
      </c>
      <c r="D9316">
        <v>4.1000000000000003E-3</v>
      </c>
      <c r="E9316">
        <v>2.86E-2</v>
      </c>
      <c r="F9316">
        <v>0.1241</v>
      </c>
    </row>
    <row r="9317" spans="1:6">
      <c r="A9317" t="s">
        <v>1090</v>
      </c>
      <c r="B9317" t="s">
        <v>10385</v>
      </c>
      <c r="C9317">
        <v>1.5</v>
      </c>
      <c r="D9317">
        <v>4.1000000000000003E-3</v>
      </c>
      <c r="E9317">
        <v>2.86E-2</v>
      </c>
      <c r="F9317">
        <v>0.1241</v>
      </c>
    </row>
    <row r="9318" spans="1:6">
      <c r="A9318" t="s">
        <v>1090</v>
      </c>
      <c r="B9318" t="s">
        <v>10386</v>
      </c>
      <c r="C9318">
        <v>1.5</v>
      </c>
      <c r="D9318">
        <v>4.1000000000000003E-3</v>
      </c>
      <c r="E9318">
        <v>2.86E-2</v>
      </c>
      <c r="F9318">
        <v>0.1241</v>
      </c>
    </row>
    <row r="9319" spans="1:6">
      <c r="A9319" t="s">
        <v>1090</v>
      </c>
      <c r="B9319" t="s">
        <v>10387</v>
      </c>
      <c r="C9319">
        <v>1.5</v>
      </c>
      <c r="D9319">
        <v>4.1000000000000003E-3</v>
      </c>
      <c r="E9319">
        <v>2.86E-2</v>
      </c>
      <c r="F9319">
        <v>0.1241</v>
      </c>
    </row>
    <row r="9320" spans="1:6">
      <c r="A9320" t="s">
        <v>1090</v>
      </c>
      <c r="B9320" t="s">
        <v>10388</v>
      </c>
      <c r="C9320">
        <v>1.5</v>
      </c>
      <c r="D9320">
        <v>4.1000000000000003E-3</v>
      </c>
      <c r="E9320">
        <v>2.86E-2</v>
      </c>
      <c r="F9320">
        <v>0.1241</v>
      </c>
    </row>
    <row r="9321" spans="1:6">
      <c r="A9321" t="s">
        <v>1090</v>
      </c>
      <c r="B9321" t="s">
        <v>10389</v>
      </c>
      <c r="C9321">
        <v>1.5</v>
      </c>
      <c r="D9321">
        <v>4.1000000000000003E-3</v>
      </c>
      <c r="E9321">
        <v>2.86E-2</v>
      </c>
      <c r="F9321">
        <v>0.1241</v>
      </c>
    </row>
    <row r="9322" spans="1:6">
      <c r="A9322" t="s">
        <v>1090</v>
      </c>
      <c r="B9322" t="s">
        <v>10390</v>
      </c>
      <c r="C9322">
        <v>1.5</v>
      </c>
      <c r="D9322">
        <v>4.1000000000000003E-3</v>
      </c>
      <c r="E9322">
        <v>2.86E-2</v>
      </c>
      <c r="F9322">
        <v>0.1241</v>
      </c>
    </row>
    <row r="9323" spans="1:6">
      <c r="A9323" t="s">
        <v>1090</v>
      </c>
      <c r="B9323" t="s">
        <v>10391</v>
      </c>
      <c r="C9323">
        <v>1.5</v>
      </c>
      <c r="D9323">
        <v>4.1000000000000003E-3</v>
      </c>
      <c r="E9323">
        <v>2.86E-2</v>
      </c>
      <c r="F9323">
        <v>0.1241</v>
      </c>
    </row>
    <row r="9324" spans="1:6">
      <c r="A9324" t="s">
        <v>1090</v>
      </c>
      <c r="B9324" t="s">
        <v>10392</v>
      </c>
      <c r="C9324">
        <v>1.5</v>
      </c>
      <c r="D9324">
        <v>4.1000000000000003E-3</v>
      </c>
      <c r="E9324">
        <v>2.86E-2</v>
      </c>
      <c r="F9324">
        <v>0.1241</v>
      </c>
    </row>
    <row r="9325" spans="1:6">
      <c r="A9325" t="s">
        <v>1090</v>
      </c>
      <c r="B9325" t="s">
        <v>10393</v>
      </c>
      <c r="C9325">
        <v>1.5</v>
      </c>
      <c r="D9325">
        <v>4.1000000000000003E-3</v>
      </c>
      <c r="E9325">
        <v>2.86E-2</v>
      </c>
      <c r="F9325">
        <v>0.1241</v>
      </c>
    </row>
    <row r="9326" spans="1:6">
      <c r="A9326" t="s">
        <v>1090</v>
      </c>
      <c r="B9326" t="s">
        <v>10394</v>
      </c>
      <c r="C9326">
        <v>1.5</v>
      </c>
      <c r="D9326">
        <v>4.1000000000000003E-3</v>
      </c>
      <c r="E9326">
        <v>2.86E-2</v>
      </c>
      <c r="F9326">
        <v>0.1241</v>
      </c>
    </row>
    <row r="9327" spans="1:6">
      <c r="A9327" t="s">
        <v>1090</v>
      </c>
      <c r="B9327" t="s">
        <v>10395</v>
      </c>
      <c r="C9327">
        <v>1.5</v>
      </c>
      <c r="D9327">
        <v>4.1000000000000003E-3</v>
      </c>
      <c r="E9327">
        <v>2.86E-2</v>
      </c>
      <c r="F9327">
        <v>0.1241</v>
      </c>
    </row>
    <row r="9328" spans="1:6">
      <c r="A9328" t="s">
        <v>1090</v>
      </c>
      <c r="B9328" t="s">
        <v>10396</v>
      </c>
      <c r="C9328">
        <v>1.5</v>
      </c>
      <c r="D9328">
        <v>4.1000000000000003E-3</v>
      </c>
      <c r="E9328">
        <v>2.86E-2</v>
      </c>
      <c r="F9328">
        <v>0.1241</v>
      </c>
    </row>
    <row r="9329" spans="1:6">
      <c r="A9329" t="s">
        <v>1090</v>
      </c>
      <c r="B9329" t="s">
        <v>10397</v>
      </c>
      <c r="C9329">
        <v>1.5</v>
      </c>
      <c r="D9329">
        <v>4.1000000000000003E-3</v>
      </c>
      <c r="E9329">
        <v>2.86E-2</v>
      </c>
      <c r="F9329">
        <v>0.1241</v>
      </c>
    </row>
    <row r="9330" spans="1:6">
      <c r="A9330" t="s">
        <v>1090</v>
      </c>
      <c r="B9330" t="s">
        <v>10398</v>
      </c>
      <c r="C9330">
        <v>1.5</v>
      </c>
      <c r="D9330">
        <v>4.1000000000000003E-3</v>
      </c>
      <c r="E9330">
        <v>2.86E-2</v>
      </c>
      <c r="F9330">
        <v>0.1241</v>
      </c>
    </row>
    <row r="9331" spans="1:6">
      <c r="A9331" t="s">
        <v>1090</v>
      </c>
      <c r="B9331" t="s">
        <v>10399</v>
      </c>
      <c r="C9331">
        <v>1.5</v>
      </c>
      <c r="D9331">
        <v>4.1000000000000003E-3</v>
      </c>
      <c r="E9331">
        <v>2.86E-2</v>
      </c>
      <c r="F9331">
        <v>0.1241</v>
      </c>
    </row>
    <row r="9332" spans="1:6">
      <c r="A9332" t="s">
        <v>1090</v>
      </c>
      <c r="B9332" t="s">
        <v>10400</v>
      </c>
      <c r="C9332">
        <v>1.5</v>
      </c>
      <c r="D9332">
        <v>4.1000000000000003E-3</v>
      </c>
      <c r="E9332">
        <v>2.86E-2</v>
      </c>
      <c r="F9332">
        <v>0.1241</v>
      </c>
    </row>
    <row r="9333" spans="1:6">
      <c r="A9333" t="s">
        <v>1090</v>
      </c>
      <c r="B9333" t="s">
        <v>10401</v>
      </c>
      <c r="C9333">
        <v>1.5</v>
      </c>
      <c r="D9333">
        <v>4.1000000000000003E-3</v>
      </c>
      <c r="E9333">
        <v>2.86E-2</v>
      </c>
      <c r="F9333">
        <v>0.1241</v>
      </c>
    </row>
    <row r="9334" spans="1:6">
      <c r="A9334" t="s">
        <v>1090</v>
      </c>
      <c r="B9334" t="s">
        <v>10402</v>
      </c>
      <c r="C9334">
        <v>1.5</v>
      </c>
      <c r="D9334">
        <v>4.1000000000000003E-3</v>
      </c>
      <c r="E9334">
        <v>2.86E-2</v>
      </c>
      <c r="F9334">
        <v>0.1241</v>
      </c>
    </row>
    <row r="9335" spans="1:6">
      <c r="A9335" t="s">
        <v>1090</v>
      </c>
      <c r="B9335" t="s">
        <v>10403</v>
      </c>
      <c r="C9335">
        <v>1.5</v>
      </c>
      <c r="D9335">
        <v>4.1000000000000003E-3</v>
      </c>
      <c r="E9335">
        <v>2.86E-2</v>
      </c>
      <c r="F9335">
        <v>0.1241</v>
      </c>
    </row>
    <row r="9336" spans="1:6">
      <c r="A9336" t="s">
        <v>1090</v>
      </c>
      <c r="B9336" t="s">
        <v>10404</v>
      </c>
      <c r="C9336">
        <v>1.5</v>
      </c>
      <c r="D9336">
        <v>4.1000000000000003E-3</v>
      </c>
      <c r="E9336">
        <v>2.86E-2</v>
      </c>
      <c r="F9336">
        <v>0.1241</v>
      </c>
    </row>
    <row r="9337" spans="1:6">
      <c r="A9337" t="s">
        <v>1090</v>
      </c>
      <c r="B9337" t="s">
        <v>10405</v>
      </c>
      <c r="C9337">
        <v>1.5</v>
      </c>
      <c r="D9337">
        <v>4.1000000000000003E-3</v>
      </c>
      <c r="E9337">
        <v>2.86E-2</v>
      </c>
      <c r="F9337">
        <v>0.1241</v>
      </c>
    </row>
    <row r="9338" spans="1:6">
      <c r="A9338" t="s">
        <v>1090</v>
      </c>
      <c r="B9338" t="s">
        <v>10406</v>
      </c>
      <c r="C9338">
        <v>1.5</v>
      </c>
      <c r="D9338">
        <v>4.1000000000000003E-3</v>
      </c>
      <c r="E9338">
        <v>2.86E-2</v>
      </c>
      <c r="F9338">
        <v>0.1241</v>
      </c>
    </row>
    <row r="9339" spans="1:6">
      <c r="A9339" t="s">
        <v>1090</v>
      </c>
      <c r="B9339" t="s">
        <v>10407</v>
      </c>
      <c r="C9339">
        <v>1.5</v>
      </c>
      <c r="D9339">
        <v>4.1000000000000003E-3</v>
      </c>
      <c r="E9339">
        <v>2.86E-2</v>
      </c>
      <c r="F9339">
        <v>0.1241</v>
      </c>
    </row>
    <row r="9340" spans="1:6">
      <c r="A9340" t="s">
        <v>1090</v>
      </c>
      <c r="B9340" t="s">
        <v>10408</v>
      </c>
      <c r="C9340">
        <v>1.5</v>
      </c>
      <c r="D9340">
        <v>4.1000000000000003E-3</v>
      </c>
      <c r="E9340">
        <v>2.86E-2</v>
      </c>
      <c r="F9340">
        <v>0.1241</v>
      </c>
    </row>
    <row r="9341" spans="1:6">
      <c r="A9341" t="s">
        <v>1090</v>
      </c>
      <c r="B9341" t="s">
        <v>10409</v>
      </c>
      <c r="C9341">
        <v>1.5</v>
      </c>
      <c r="D9341">
        <v>4.1000000000000003E-3</v>
      </c>
      <c r="E9341">
        <v>2.86E-2</v>
      </c>
      <c r="F9341">
        <v>0.1241</v>
      </c>
    </row>
    <row r="9342" spans="1:6">
      <c r="A9342" t="s">
        <v>1090</v>
      </c>
      <c r="B9342" t="s">
        <v>10410</v>
      </c>
      <c r="C9342">
        <v>1.5</v>
      </c>
      <c r="D9342">
        <v>4.1000000000000003E-3</v>
      </c>
      <c r="E9342">
        <v>2.86E-2</v>
      </c>
      <c r="F9342">
        <v>0.1241</v>
      </c>
    </row>
    <row r="9343" spans="1:6">
      <c r="A9343" t="s">
        <v>1090</v>
      </c>
      <c r="B9343" t="s">
        <v>10411</v>
      </c>
      <c r="C9343">
        <v>1.5</v>
      </c>
      <c r="D9343">
        <v>4.1000000000000003E-3</v>
      </c>
      <c r="E9343">
        <v>2.86E-2</v>
      </c>
      <c r="F9343">
        <v>0.1241</v>
      </c>
    </row>
    <row r="9344" spans="1:6">
      <c r="A9344" t="s">
        <v>1090</v>
      </c>
      <c r="B9344" t="s">
        <v>10412</v>
      </c>
      <c r="C9344">
        <v>1.5</v>
      </c>
      <c r="D9344">
        <v>4.1000000000000003E-3</v>
      </c>
      <c r="E9344">
        <v>2.86E-2</v>
      </c>
      <c r="F9344">
        <v>0.1241</v>
      </c>
    </row>
    <row r="9345" spans="1:6">
      <c r="A9345" t="s">
        <v>1090</v>
      </c>
      <c r="B9345" t="s">
        <v>10413</v>
      </c>
      <c r="C9345">
        <v>1.5</v>
      </c>
      <c r="D9345">
        <v>4.1000000000000003E-3</v>
      </c>
      <c r="E9345">
        <v>2.86E-2</v>
      </c>
      <c r="F9345">
        <v>0.1241</v>
      </c>
    </row>
    <row r="9346" spans="1:6">
      <c r="A9346" t="s">
        <v>1090</v>
      </c>
      <c r="B9346" t="s">
        <v>10414</v>
      </c>
      <c r="C9346">
        <v>1.5</v>
      </c>
      <c r="D9346">
        <v>4.1000000000000003E-3</v>
      </c>
      <c r="E9346">
        <v>2.86E-2</v>
      </c>
      <c r="F9346">
        <v>0.1241</v>
      </c>
    </row>
    <row r="9347" spans="1:6">
      <c r="A9347" t="s">
        <v>1090</v>
      </c>
      <c r="B9347" t="s">
        <v>10415</v>
      </c>
      <c r="C9347">
        <v>1.5</v>
      </c>
      <c r="D9347">
        <v>4.1000000000000003E-3</v>
      </c>
      <c r="E9347">
        <v>2.86E-2</v>
      </c>
      <c r="F9347">
        <v>0.1241</v>
      </c>
    </row>
    <row r="9348" spans="1:6">
      <c r="A9348" t="s">
        <v>1090</v>
      </c>
      <c r="B9348" t="s">
        <v>10416</v>
      </c>
      <c r="C9348">
        <v>1.5</v>
      </c>
      <c r="D9348">
        <v>4.1000000000000003E-3</v>
      </c>
      <c r="E9348">
        <v>2.86E-2</v>
      </c>
      <c r="F9348">
        <v>0.1241</v>
      </c>
    </row>
    <row r="9349" spans="1:6">
      <c r="A9349" t="s">
        <v>1090</v>
      </c>
      <c r="B9349" t="s">
        <v>10417</v>
      </c>
      <c r="C9349">
        <v>1.5</v>
      </c>
      <c r="D9349">
        <v>4.1000000000000003E-3</v>
      </c>
      <c r="E9349">
        <v>2.86E-2</v>
      </c>
      <c r="F9349">
        <v>0.1241</v>
      </c>
    </row>
    <row r="9350" spans="1:6">
      <c r="A9350" t="s">
        <v>1090</v>
      </c>
      <c r="B9350" t="s">
        <v>10418</v>
      </c>
      <c r="C9350">
        <v>1.5</v>
      </c>
      <c r="D9350">
        <v>4.1000000000000003E-3</v>
      </c>
      <c r="E9350">
        <v>2.86E-2</v>
      </c>
      <c r="F9350">
        <v>0.1241</v>
      </c>
    </row>
    <row r="9351" spans="1:6">
      <c r="A9351" t="s">
        <v>1090</v>
      </c>
      <c r="B9351" t="s">
        <v>10419</v>
      </c>
      <c r="C9351">
        <v>1.5</v>
      </c>
      <c r="D9351">
        <v>4.1000000000000003E-3</v>
      </c>
      <c r="E9351">
        <v>2.86E-2</v>
      </c>
      <c r="F9351">
        <v>0.1241</v>
      </c>
    </row>
    <row r="9352" spans="1:6">
      <c r="A9352" t="s">
        <v>1090</v>
      </c>
      <c r="B9352" t="s">
        <v>10420</v>
      </c>
      <c r="C9352">
        <v>1.5</v>
      </c>
      <c r="D9352">
        <v>4.1000000000000003E-3</v>
      </c>
      <c r="E9352">
        <v>2.86E-2</v>
      </c>
      <c r="F9352">
        <v>0.1241</v>
      </c>
    </row>
    <row r="9353" spans="1:6">
      <c r="A9353" t="s">
        <v>1090</v>
      </c>
      <c r="B9353" t="s">
        <v>10421</v>
      </c>
      <c r="C9353">
        <v>1.5</v>
      </c>
      <c r="D9353">
        <v>4.1000000000000003E-3</v>
      </c>
      <c r="E9353">
        <v>2.86E-2</v>
      </c>
      <c r="F9353">
        <v>0.1241</v>
      </c>
    </row>
    <row r="9354" spans="1:6">
      <c r="A9354" t="s">
        <v>1090</v>
      </c>
      <c r="B9354" t="s">
        <v>10422</v>
      </c>
      <c r="C9354">
        <v>1.5</v>
      </c>
      <c r="D9354">
        <v>4.1000000000000003E-3</v>
      </c>
      <c r="E9354">
        <v>2.86E-2</v>
      </c>
      <c r="F9354">
        <v>0.1241</v>
      </c>
    </row>
    <row r="9355" spans="1:6">
      <c r="A9355" t="s">
        <v>1090</v>
      </c>
      <c r="B9355" t="s">
        <v>10423</v>
      </c>
      <c r="C9355">
        <v>1.5</v>
      </c>
      <c r="D9355">
        <v>4.1000000000000003E-3</v>
      </c>
      <c r="E9355">
        <v>2.86E-2</v>
      </c>
      <c r="F9355">
        <v>0.1241</v>
      </c>
    </row>
    <row r="9356" spans="1:6">
      <c r="A9356" t="s">
        <v>1090</v>
      </c>
      <c r="B9356" t="s">
        <v>10424</v>
      </c>
      <c r="C9356">
        <v>1.5</v>
      </c>
      <c r="D9356">
        <v>4.1000000000000003E-3</v>
      </c>
      <c r="E9356">
        <v>2.86E-2</v>
      </c>
      <c r="F9356">
        <v>0.1241</v>
      </c>
    </row>
    <row r="9357" spans="1:6">
      <c r="A9357" t="s">
        <v>1090</v>
      </c>
      <c r="B9357" t="s">
        <v>10425</v>
      </c>
      <c r="C9357">
        <v>1.5</v>
      </c>
      <c r="D9357">
        <v>4.1000000000000003E-3</v>
      </c>
      <c r="E9357">
        <v>2.86E-2</v>
      </c>
      <c r="F9357">
        <v>0.1241</v>
      </c>
    </row>
    <row r="9358" spans="1:6">
      <c r="A9358" t="s">
        <v>1090</v>
      </c>
      <c r="B9358" t="s">
        <v>10426</v>
      </c>
      <c r="C9358">
        <v>1.5</v>
      </c>
      <c r="D9358">
        <v>4.1000000000000003E-3</v>
      </c>
      <c r="E9358">
        <v>2.86E-2</v>
      </c>
      <c r="F9358">
        <v>0.1241</v>
      </c>
    </row>
    <row r="9359" spans="1:6">
      <c r="A9359" t="s">
        <v>1090</v>
      </c>
      <c r="B9359" t="s">
        <v>10427</v>
      </c>
      <c r="C9359">
        <v>1.5</v>
      </c>
      <c r="D9359">
        <v>4.1000000000000003E-3</v>
      </c>
      <c r="E9359">
        <v>2.86E-2</v>
      </c>
      <c r="F9359">
        <v>0.1241</v>
      </c>
    </row>
    <row r="9360" spans="1:6">
      <c r="A9360" t="s">
        <v>1090</v>
      </c>
      <c r="B9360" t="s">
        <v>10428</v>
      </c>
      <c r="C9360">
        <v>1.5</v>
      </c>
      <c r="D9360">
        <v>4.1000000000000003E-3</v>
      </c>
      <c r="E9360">
        <v>2.86E-2</v>
      </c>
      <c r="F9360">
        <v>0.1241</v>
      </c>
    </row>
    <row r="9361" spans="1:6">
      <c r="A9361" t="s">
        <v>1090</v>
      </c>
      <c r="B9361" t="s">
        <v>10429</v>
      </c>
      <c r="C9361">
        <v>1.5</v>
      </c>
      <c r="D9361">
        <v>4.1000000000000003E-3</v>
      </c>
      <c r="E9361">
        <v>2.86E-2</v>
      </c>
      <c r="F9361">
        <v>0.1241</v>
      </c>
    </row>
    <row r="9362" spans="1:6">
      <c r="A9362" t="s">
        <v>1090</v>
      </c>
      <c r="B9362" t="s">
        <v>10430</v>
      </c>
      <c r="C9362">
        <v>1.5</v>
      </c>
      <c r="D9362">
        <v>4.1000000000000003E-3</v>
      </c>
      <c r="E9362">
        <v>2.86E-2</v>
      </c>
      <c r="F9362">
        <v>0.1241</v>
      </c>
    </row>
    <row r="9363" spans="1:6">
      <c r="A9363" t="s">
        <v>1090</v>
      </c>
      <c r="B9363" t="s">
        <v>10431</v>
      </c>
      <c r="C9363">
        <v>1.5</v>
      </c>
      <c r="D9363">
        <v>4.1000000000000003E-3</v>
      </c>
      <c r="E9363">
        <v>2.86E-2</v>
      </c>
      <c r="F9363">
        <v>0.1241</v>
      </c>
    </row>
    <row r="9364" spans="1:6">
      <c r="A9364" t="s">
        <v>1090</v>
      </c>
      <c r="B9364" t="s">
        <v>10432</v>
      </c>
      <c r="C9364">
        <v>1.5</v>
      </c>
      <c r="D9364">
        <v>4.1000000000000003E-3</v>
      </c>
      <c r="E9364">
        <v>2.86E-2</v>
      </c>
      <c r="F9364">
        <v>0.1241</v>
      </c>
    </row>
    <row r="9365" spans="1:6">
      <c r="A9365" t="s">
        <v>1090</v>
      </c>
      <c r="B9365" t="s">
        <v>10433</v>
      </c>
      <c r="C9365">
        <v>1.5</v>
      </c>
      <c r="D9365">
        <v>4.1000000000000003E-3</v>
      </c>
      <c r="E9365">
        <v>2.86E-2</v>
      </c>
      <c r="F9365">
        <v>0.1241</v>
      </c>
    </row>
    <row r="9366" spans="1:6">
      <c r="A9366" t="s">
        <v>1090</v>
      </c>
      <c r="B9366" t="s">
        <v>10434</v>
      </c>
      <c r="C9366">
        <v>1.5</v>
      </c>
      <c r="D9366">
        <v>4.1000000000000003E-3</v>
      </c>
      <c r="E9366">
        <v>2.86E-2</v>
      </c>
      <c r="F9366">
        <v>0.1241</v>
      </c>
    </row>
    <row r="9367" spans="1:6">
      <c r="A9367" t="s">
        <v>1090</v>
      </c>
      <c r="B9367" t="s">
        <v>10435</v>
      </c>
      <c r="C9367">
        <v>1.5</v>
      </c>
      <c r="D9367">
        <v>4.1000000000000003E-3</v>
      </c>
      <c r="E9367">
        <v>2.86E-2</v>
      </c>
      <c r="F9367">
        <v>0.1241</v>
      </c>
    </row>
    <row r="9368" spans="1:6">
      <c r="A9368" t="s">
        <v>1090</v>
      </c>
      <c r="B9368" t="s">
        <v>10436</v>
      </c>
      <c r="C9368">
        <v>1.5</v>
      </c>
      <c r="D9368">
        <v>4.1000000000000003E-3</v>
      </c>
      <c r="E9368">
        <v>2.86E-2</v>
      </c>
      <c r="F9368">
        <v>0.1241</v>
      </c>
    </row>
    <row r="9369" spans="1:6">
      <c r="A9369" t="s">
        <v>1090</v>
      </c>
      <c r="B9369" t="s">
        <v>10437</v>
      </c>
      <c r="C9369">
        <v>1.5</v>
      </c>
      <c r="D9369">
        <v>4.1000000000000003E-3</v>
      </c>
      <c r="E9369">
        <v>2.86E-2</v>
      </c>
      <c r="F9369">
        <v>0.1241</v>
      </c>
    </row>
    <row r="9370" spans="1:6">
      <c r="A9370" t="s">
        <v>1090</v>
      </c>
      <c r="B9370" t="s">
        <v>10438</v>
      </c>
      <c r="C9370">
        <v>1.5</v>
      </c>
      <c r="D9370">
        <v>4.1000000000000003E-3</v>
      </c>
      <c r="E9370">
        <v>2.86E-2</v>
      </c>
      <c r="F9370">
        <v>0.1241</v>
      </c>
    </row>
    <row r="9371" spans="1:6">
      <c r="A9371" t="s">
        <v>1090</v>
      </c>
      <c r="B9371" t="s">
        <v>10439</v>
      </c>
      <c r="C9371">
        <v>1.5</v>
      </c>
      <c r="D9371">
        <v>4.1000000000000003E-3</v>
      </c>
      <c r="E9371">
        <v>2.86E-2</v>
      </c>
      <c r="F9371">
        <v>0.1241</v>
      </c>
    </row>
    <row r="9372" spans="1:6">
      <c r="A9372" t="s">
        <v>1090</v>
      </c>
      <c r="B9372" t="s">
        <v>10440</v>
      </c>
      <c r="C9372">
        <v>1.5</v>
      </c>
      <c r="D9372">
        <v>4.1000000000000003E-3</v>
      </c>
      <c r="E9372">
        <v>2.86E-2</v>
      </c>
      <c r="F9372">
        <v>0.1241</v>
      </c>
    </row>
    <row r="9373" spans="1:6">
      <c r="A9373" t="s">
        <v>1090</v>
      </c>
      <c r="B9373" t="s">
        <v>10441</v>
      </c>
      <c r="C9373">
        <v>1.5</v>
      </c>
      <c r="D9373">
        <v>4.1000000000000003E-3</v>
      </c>
      <c r="E9373">
        <v>2.86E-2</v>
      </c>
      <c r="F9373">
        <v>0.1241</v>
      </c>
    </row>
    <row r="9374" spans="1:6">
      <c r="A9374" t="s">
        <v>1090</v>
      </c>
      <c r="B9374" t="s">
        <v>10442</v>
      </c>
      <c r="C9374">
        <v>1.5</v>
      </c>
      <c r="D9374">
        <v>4.1000000000000003E-3</v>
      </c>
      <c r="E9374">
        <v>2.86E-2</v>
      </c>
      <c r="F9374">
        <v>0.1241</v>
      </c>
    </row>
    <row r="9375" spans="1:6">
      <c r="A9375" t="s">
        <v>1090</v>
      </c>
      <c r="B9375" t="s">
        <v>10443</v>
      </c>
      <c r="C9375">
        <v>1.5</v>
      </c>
      <c r="D9375">
        <v>4.1000000000000003E-3</v>
      </c>
      <c r="E9375">
        <v>2.86E-2</v>
      </c>
      <c r="F9375">
        <v>0.1241</v>
      </c>
    </row>
    <row r="9376" spans="1:6">
      <c r="A9376" t="s">
        <v>1090</v>
      </c>
      <c r="B9376" t="s">
        <v>10444</v>
      </c>
      <c r="C9376">
        <v>1.5</v>
      </c>
      <c r="D9376">
        <v>4.1000000000000003E-3</v>
      </c>
      <c r="E9376">
        <v>2.86E-2</v>
      </c>
      <c r="F9376">
        <v>0.1241</v>
      </c>
    </row>
    <row r="9377" spans="1:6">
      <c r="A9377" t="s">
        <v>1090</v>
      </c>
      <c r="B9377" t="s">
        <v>10445</v>
      </c>
      <c r="C9377">
        <v>1.5</v>
      </c>
      <c r="D9377">
        <v>4.1000000000000003E-3</v>
      </c>
      <c r="E9377">
        <v>2.86E-2</v>
      </c>
      <c r="F9377">
        <v>0.1241</v>
      </c>
    </row>
    <row r="9378" spans="1:6">
      <c r="A9378" t="s">
        <v>1090</v>
      </c>
      <c r="B9378" t="s">
        <v>10446</v>
      </c>
      <c r="C9378">
        <v>1.5</v>
      </c>
      <c r="D9378">
        <v>4.1000000000000003E-3</v>
      </c>
      <c r="E9378">
        <v>2.86E-2</v>
      </c>
      <c r="F9378">
        <v>0.1241</v>
      </c>
    </row>
    <row r="9379" spans="1:6">
      <c r="A9379" t="s">
        <v>1090</v>
      </c>
      <c r="B9379" t="s">
        <v>10447</v>
      </c>
      <c r="C9379">
        <v>1.5</v>
      </c>
      <c r="D9379">
        <v>4.1000000000000003E-3</v>
      </c>
      <c r="E9379">
        <v>2.86E-2</v>
      </c>
      <c r="F9379">
        <v>0.1241</v>
      </c>
    </row>
    <row r="9380" spans="1:6">
      <c r="A9380" t="s">
        <v>1090</v>
      </c>
      <c r="B9380" t="s">
        <v>10448</v>
      </c>
      <c r="C9380">
        <v>1.5</v>
      </c>
      <c r="D9380">
        <v>4.1000000000000003E-3</v>
      </c>
      <c r="E9380">
        <v>2.86E-2</v>
      </c>
      <c r="F9380">
        <v>0.1241</v>
      </c>
    </row>
    <row r="9381" spans="1:6">
      <c r="A9381" t="s">
        <v>1090</v>
      </c>
      <c r="B9381" t="s">
        <v>10449</v>
      </c>
      <c r="C9381">
        <v>1.5</v>
      </c>
      <c r="D9381">
        <v>4.1000000000000003E-3</v>
      </c>
      <c r="E9381">
        <v>2.86E-2</v>
      </c>
      <c r="F9381">
        <v>0.1241</v>
      </c>
    </row>
    <row r="9382" spans="1:6">
      <c r="A9382" t="s">
        <v>1090</v>
      </c>
      <c r="B9382" t="s">
        <v>10450</v>
      </c>
      <c r="C9382">
        <v>1.5</v>
      </c>
      <c r="D9382">
        <v>4.1000000000000003E-3</v>
      </c>
      <c r="E9382">
        <v>2.86E-2</v>
      </c>
      <c r="F9382">
        <v>0.1241</v>
      </c>
    </row>
    <row r="9383" spans="1:6">
      <c r="A9383" t="s">
        <v>1090</v>
      </c>
      <c r="B9383" t="s">
        <v>10451</v>
      </c>
      <c r="C9383">
        <v>1.5</v>
      </c>
      <c r="D9383">
        <v>4.1000000000000003E-3</v>
      </c>
      <c r="E9383">
        <v>2.86E-2</v>
      </c>
      <c r="F9383">
        <v>0.1241</v>
      </c>
    </row>
    <row r="9384" spans="1:6">
      <c r="A9384" t="s">
        <v>1090</v>
      </c>
      <c r="B9384" t="s">
        <v>10452</v>
      </c>
      <c r="C9384">
        <v>1.5</v>
      </c>
      <c r="D9384">
        <v>4.1000000000000003E-3</v>
      </c>
      <c r="E9384">
        <v>2.86E-2</v>
      </c>
      <c r="F9384">
        <v>0.1241</v>
      </c>
    </row>
    <row r="9385" spans="1:6">
      <c r="A9385" t="s">
        <v>1090</v>
      </c>
      <c r="B9385" t="s">
        <v>10453</v>
      </c>
      <c r="C9385">
        <v>1.5</v>
      </c>
      <c r="D9385">
        <v>4.1000000000000003E-3</v>
      </c>
      <c r="E9385">
        <v>2.86E-2</v>
      </c>
      <c r="F9385">
        <v>0.1241</v>
      </c>
    </row>
    <row r="9386" spans="1:6">
      <c r="A9386" t="s">
        <v>1090</v>
      </c>
      <c r="B9386" t="s">
        <v>10454</v>
      </c>
      <c r="C9386">
        <v>1.5</v>
      </c>
      <c r="D9386">
        <v>4.1000000000000003E-3</v>
      </c>
      <c r="E9386">
        <v>2.86E-2</v>
      </c>
      <c r="F9386">
        <v>0.1241</v>
      </c>
    </row>
    <row r="9387" spans="1:6">
      <c r="A9387" t="s">
        <v>1090</v>
      </c>
      <c r="B9387" t="s">
        <v>10455</v>
      </c>
      <c r="C9387">
        <v>1.5</v>
      </c>
      <c r="D9387">
        <v>4.1000000000000003E-3</v>
      </c>
      <c r="E9387">
        <v>2.86E-2</v>
      </c>
      <c r="F9387">
        <v>0.1241</v>
      </c>
    </row>
    <row r="9388" spans="1:6">
      <c r="A9388" t="s">
        <v>1090</v>
      </c>
      <c r="B9388" t="s">
        <v>10456</v>
      </c>
      <c r="C9388">
        <v>1.5</v>
      </c>
      <c r="D9388">
        <v>4.1000000000000003E-3</v>
      </c>
      <c r="E9388">
        <v>2.86E-2</v>
      </c>
      <c r="F9388">
        <v>0.1241</v>
      </c>
    </row>
    <row r="9389" spans="1:6">
      <c r="A9389" t="s">
        <v>1090</v>
      </c>
      <c r="B9389" t="s">
        <v>10457</v>
      </c>
      <c r="C9389">
        <v>1.5</v>
      </c>
      <c r="D9389">
        <v>4.1000000000000003E-3</v>
      </c>
      <c r="E9389">
        <v>2.86E-2</v>
      </c>
      <c r="F9389">
        <v>0.1241</v>
      </c>
    </row>
    <row r="9390" spans="1:6">
      <c r="A9390" t="s">
        <v>1090</v>
      </c>
      <c r="B9390" t="s">
        <v>10458</v>
      </c>
      <c r="C9390">
        <v>1.5</v>
      </c>
      <c r="D9390">
        <v>4.1000000000000003E-3</v>
      </c>
      <c r="E9390">
        <v>2.86E-2</v>
      </c>
      <c r="F9390">
        <v>0.1241</v>
      </c>
    </row>
    <row r="9391" spans="1:6">
      <c r="A9391" t="s">
        <v>1090</v>
      </c>
      <c r="B9391" t="s">
        <v>10459</v>
      </c>
      <c r="C9391">
        <v>1.5</v>
      </c>
      <c r="D9391">
        <v>4.1000000000000003E-3</v>
      </c>
      <c r="E9391">
        <v>2.86E-2</v>
      </c>
      <c r="F9391">
        <v>0.1241</v>
      </c>
    </row>
    <row r="9392" spans="1:6">
      <c r="A9392" t="s">
        <v>1090</v>
      </c>
      <c r="B9392" t="s">
        <v>10460</v>
      </c>
      <c r="C9392">
        <v>1.5</v>
      </c>
      <c r="D9392">
        <v>4.1000000000000003E-3</v>
      </c>
      <c r="E9392">
        <v>2.86E-2</v>
      </c>
      <c r="F9392">
        <v>0.1241</v>
      </c>
    </row>
    <row r="9393" spans="1:6">
      <c r="A9393" t="s">
        <v>1090</v>
      </c>
      <c r="B9393" t="s">
        <v>10461</v>
      </c>
      <c r="C9393">
        <v>1.5</v>
      </c>
      <c r="D9393">
        <v>4.1000000000000003E-3</v>
      </c>
      <c r="E9393">
        <v>2.86E-2</v>
      </c>
      <c r="F9393">
        <v>0.1241</v>
      </c>
    </row>
    <row r="9394" spans="1:6">
      <c r="A9394" t="s">
        <v>1090</v>
      </c>
      <c r="B9394" t="s">
        <v>10462</v>
      </c>
      <c r="C9394">
        <v>1.5</v>
      </c>
      <c r="D9394">
        <v>4.1000000000000003E-3</v>
      </c>
      <c r="E9394">
        <v>2.86E-2</v>
      </c>
      <c r="F9394">
        <v>0.1241</v>
      </c>
    </row>
    <row r="9395" spans="1:6">
      <c r="A9395" t="s">
        <v>1090</v>
      </c>
      <c r="B9395" t="s">
        <v>10463</v>
      </c>
      <c r="C9395">
        <v>1.5</v>
      </c>
      <c r="D9395">
        <v>4.1000000000000003E-3</v>
      </c>
      <c r="E9395">
        <v>2.86E-2</v>
      </c>
      <c r="F9395">
        <v>0.1241</v>
      </c>
    </row>
    <row r="9396" spans="1:6">
      <c r="A9396" t="s">
        <v>1090</v>
      </c>
      <c r="B9396" t="s">
        <v>10464</v>
      </c>
      <c r="C9396">
        <v>1.5</v>
      </c>
      <c r="D9396">
        <v>4.1000000000000003E-3</v>
      </c>
      <c r="E9396">
        <v>2.86E-2</v>
      </c>
      <c r="F9396">
        <v>0.1241</v>
      </c>
    </row>
    <row r="9397" spans="1:6">
      <c r="A9397" t="s">
        <v>1090</v>
      </c>
      <c r="B9397" t="s">
        <v>10465</v>
      </c>
      <c r="C9397">
        <v>1.5</v>
      </c>
      <c r="D9397">
        <v>4.1000000000000003E-3</v>
      </c>
      <c r="E9397">
        <v>2.86E-2</v>
      </c>
      <c r="F9397">
        <v>0.1241</v>
      </c>
    </row>
    <row r="9398" spans="1:6">
      <c r="A9398" t="s">
        <v>1090</v>
      </c>
      <c r="B9398" t="s">
        <v>10466</v>
      </c>
      <c r="C9398">
        <v>1.5</v>
      </c>
      <c r="D9398">
        <v>4.1000000000000003E-3</v>
      </c>
      <c r="E9398">
        <v>2.86E-2</v>
      </c>
      <c r="F9398">
        <v>0.1241</v>
      </c>
    </row>
    <row r="9399" spans="1:6">
      <c r="A9399" t="s">
        <v>1090</v>
      </c>
      <c r="B9399" t="s">
        <v>10467</v>
      </c>
      <c r="C9399">
        <v>1.5</v>
      </c>
      <c r="D9399">
        <v>4.1000000000000003E-3</v>
      </c>
      <c r="E9399">
        <v>2.86E-2</v>
      </c>
      <c r="F9399">
        <v>0.1241</v>
      </c>
    </row>
    <row r="9400" spans="1:6">
      <c r="A9400" t="s">
        <v>1090</v>
      </c>
      <c r="B9400" t="s">
        <v>10468</v>
      </c>
      <c r="C9400">
        <v>1.5</v>
      </c>
      <c r="D9400">
        <v>4.1000000000000003E-3</v>
      </c>
      <c r="E9400">
        <v>2.86E-2</v>
      </c>
      <c r="F9400">
        <v>0.1241</v>
      </c>
    </row>
    <row r="9401" spans="1:6">
      <c r="A9401" t="s">
        <v>1090</v>
      </c>
      <c r="B9401" t="s">
        <v>10469</v>
      </c>
      <c r="C9401">
        <v>1.5</v>
      </c>
      <c r="D9401">
        <v>4.1000000000000003E-3</v>
      </c>
      <c r="E9401">
        <v>2.86E-2</v>
      </c>
      <c r="F9401">
        <v>0.1241</v>
      </c>
    </row>
    <row r="9402" spans="1:6">
      <c r="A9402" t="s">
        <v>1090</v>
      </c>
      <c r="B9402" t="s">
        <v>10470</v>
      </c>
      <c r="C9402">
        <v>1.5</v>
      </c>
      <c r="D9402">
        <v>4.1000000000000003E-3</v>
      </c>
      <c r="E9402">
        <v>2.86E-2</v>
      </c>
      <c r="F9402">
        <v>0.1241</v>
      </c>
    </row>
    <row r="9403" spans="1:6">
      <c r="A9403" t="s">
        <v>1090</v>
      </c>
      <c r="B9403" t="s">
        <v>10471</v>
      </c>
      <c r="C9403">
        <v>1.5</v>
      </c>
      <c r="D9403">
        <v>4.1000000000000003E-3</v>
      </c>
      <c r="E9403">
        <v>2.86E-2</v>
      </c>
      <c r="F9403">
        <v>0.1241</v>
      </c>
    </row>
    <row r="9404" spans="1:6">
      <c r="A9404" t="s">
        <v>1090</v>
      </c>
      <c r="B9404" t="s">
        <v>10472</v>
      </c>
      <c r="C9404">
        <v>1.5</v>
      </c>
      <c r="D9404">
        <v>4.1000000000000003E-3</v>
      </c>
      <c r="E9404">
        <v>2.86E-2</v>
      </c>
      <c r="F9404">
        <v>0.1241</v>
      </c>
    </row>
    <row r="9405" spans="1:6">
      <c r="A9405" t="s">
        <v>1090</v>
      </c>
      <c r="B9405" t="s">
        <v>10473</v>
      </c>
      <c r="C9405">
        <v>1.5</v>
      </c>
      <c r="D9405">
        <v>4.1000000000000003E-3</v>
      </c>
      <c r="E9405">
        <v>2.86E-2</v>
      </c>
      <c r="F9405">
        <v>0.1241</v>
      </c>
    </row>
    <row r="9406" spans="1:6">
      <c r="A9406" t="s">
        <v>1090</v>
      </c>
      <c r="B9406" t="s">
        <v>10474</v>
      </c>
      <c r="C9406">
        <v>1.5</v>
      </c>
      <c r="D9406">
        <v>4.1000000000000003E-3</v>
      </c>
      <c r="E9406">
        <v>2.86E-2</v>
      </c>
      <c r="F9406">
        <v>0.1241</v>
      </c>
    </row>
    <row r="9407" spans="1:6">
      <c r="A9407" t="s">
        <v>1090</v>
      </c>
      <c r="B9407" t="s">
        <v>10475</v>
      </c>
      <c r="C9407">
        <v>1.5</v>
      </c>
      <c r="D9407">
        <v>4.1000000000000003E-3</v>
      </c>
      <c r="E9407">
        <v>2.86E-2</v>
      </c>
      <c r="F9407">
        <v>0.1241</v>
      </c>
    </row>
    <row r="9408" spans="1:6">
      <c r="A9408" t="s">
        <v>1090</v>
      </c>
      <c r="B9408" t="s">
        <v>10476</v>
      </c>
      <c r="C9408">
        <v>1.5</v>
      </c>
      <c r="D9408">
        <v>4.1000000000000003E-3</v>
      </c>
      <c r="E9408">
        <v>2.86E-2</v>
      </c>
      <c r="F9408">
        <v>0.1241</v>
      </c>
    </row>
    <row r="9409" spans="1:6">
      <c r="A9409" t="s">
        <v>1090</v>
      </c>
      <c r="B9409" t="s">
        <v>10477</v>
      </c>
      <c r="C9409">
        <v>1.5</v>
      </c>
      <c r="D9409">
        <v>4.1000000000000003E-3</v>
      </c>
      <c r="E9409">
        <v>2.86E-2</v>
      </c>
      <c r="F9409">
        <v>0.1241</v>
      </c>
    </row>
    <row r="9410" spans="1:6">
      <c r="A9410" t="s">
        <v>1090</v>
      </c>
      <c r="B9410" t="s">
        <v>10478</v>
      </c>
      <c r="C9410">
        <v>1.5</v>
      </c>
      <c r="D9410">
        <v>4.1000000000000003E-3</v>
      </c>
      <c r="E9410">
        <v>2.86E-2</v>
      </c>
      <c r="F9410">
        <v>0.1241</v>
      </c>
    </row>
    <row r="9411" spans="1:6">
      <c r="A9411" t="s">
        <v>1090</v>
      </c>
      <c r="B9411" t="s">
        <v>10479</v>
      </c>
      <c r="C9411">
        <v>1.5</v>
      </c>
      <c r="D9411">
        <v>4.1000000000000003E-3</v>
      </c>
      <c r="E9411">
        <v>2.86E-2</v>
      </c>
      <c r="F9411">
        <v>0.1241</v>
      </c>
    </row>
    <row r="9412" spans="1:6">
      <c r="A9412" t="s">
        <v>1090</v>
      </c>
      <c r="B9412" t="s">
        <v>10480</v>
      </c>
      <c r="C9412">
        <v>1.5</v>
      </c>
      <c r="D9412">
        <v>4.1000000000000003E-3</v>
      </c>
      <c r="E9412">
        <v>2.86E-2</v>
      </c>
      <c r="F9412">
        <v>0.1241</v>
      </c>
    </row>
    <row r="9413" spans="1:6">
      <c r="A9413" t="s">
        <v>1090</v>
      </c>
      <c r="B9413" t="s">
        <v>10481</v>
      </c>
      <c r="C9413">
        <v>1.5</v>
      </c>
      <c r="D9413">
        <v>4.1000000000000003E-3</v>
      </c>
      <c r="E9413">
        <v>2.86E-2</v>
      </c>
      <c r="F9413">
        <v>0.1241</v>
      </c>
    </row>
    <row r="9414" spans="1:6">
      <c r="A9414" t="s">
        <v>1090</v>
      </c>
      <c r="B9414" t="s">
        <v>10482</v>
      </c>
      <c r="C9414">
        <v>1.5</v>
      </c>
      <c r="D9414">
        <v>4.1000000000000003E-3</v>
      </c>
      <c r="E9414">
        <v>2.86E-2</v>
      </c>
      <c r="F9414">
        <v>0.1241</v>
      </c>
    </row>
    <row r="9415" spans="1:6">
      <c r="A9415" t="s">
        <v>1090</v>
      </c>
      <c r="B9415" t="s">
        <v>10483</v>
      </c>
      <c r="C9415">
        <v>1.5</v>
      </c>
      <c r="D9415">
        <v>4.1000000000000003E-3</v>
      </c>
      <c r="E9415">
        <v>2.86E-2</v>
      </c>
      <c r="F9415">
        <v>0.1241</v>
      </c>
    </row>
    <row r="9416" spans="1:6">
      <c r="A9416" t="s">
        <v>1090</v>
      </c>
      <c r="B9416" t="s">
        <v>10484</v>
      </c>
      <c r="C9416">
        <v>1.5</v>
      </c>
      <c r="D9416">
        <v>4.1000000000000003E-3</v>
      </c>
      <c r="E9416">
        <v>2.86E-2</v>
      </c>
      <c r="F9416">
        <v>0.1241</v>
      </c>
    </row>
    <row r="9417" spans="1:6">
      <c r="A9417" t="s">
        <v>1090</v>
      </c>
      <c r="B9417" t="s">
        <v>10485</v>
      </c>
      <c r="C9417">
        <v>1.5</v>
      </c>
      <c r="D9417">
        <v>4.1000000000000003E-3</v>
      </c>
      <c r="E9417">
        <v>2.86E-2</v>
      </c>
      <c r="F9417">
        <v>0.1241</v>
      </c>
    </row>
    <row r="9418" spans="1:6">
      <c r="A9418" t="s">
        <v>1090</v>
      </c>
      <c r="B9418" t="s">
        <v>10486</v>
      </c>
      <c r="C9418">
        <v>1.5</v>
      </c>
      <c r="D9418">
        <v>4.1000000000000003E-3</v>
      </c>
      <c r="E9418">
        <v>2.86E-2</v>
      </c>
      <c r="F9418">
        <v>0.1241</v>
      </c>
    </row>
    <row r="9419" spans="1:6">
      <c r="A9419" t="s">
        <v>1090</v>
      </c>
      <c r="B9419" t="s">
        <v>10487</v>
      </c>
      <c r="C9419">
        <v>1.5</v>
      </c>
      <c r="D9419">
        <v>4.1000000000000003E-3</v>
      </c>
      <c r="E9419">
        <v>2.86E-2</v>
      </c>
      <c r="F9419">
        <v>0.1241</v>
      </c>
    </row>
    <row r="9420" spans="1:6">
      <c r="A9420" t="s">
        <v>1090</v>
      </c>
      <c r="B9420" t="s">
        <v>10488</v>
      </c>
      <c r="C9420">
        <v>1.5</v>
      </c>
      <c r="D9420">
        <v>4.1000000000000003E-3</v>
      </c>
      <c r="E9420">
        <v>2.86E-2</v>
      </c>
      <c r="F9420">
        <v>0.1241</v>
      </c>
    </row>
    <row r="9421" spans="1:6">
      <c r="A9421" t="s">
        <v>1090</v>
      </c>
      <c r="B9421" t="s">
        <v>10489</v>
      </c>
      <c r="C9421">
        <v>1.5</v>
      </c>
      <c r="D9421">
        <v>4.1000000000000003E-3</v>
      </c>
      <c r="E9421">
        <v>2.86E-2</v>
      </c>
      <c r="F9421">
        <v>0.1241</v>
      </c>
    </row>
    <row r="9422" spans="1:6">
      <c r="A9422" t="s">
        <v>1090</v>
      </c>
      <c r="B9422" t="s">
        <v>10490</v>
      </c>
      <c r="C9422">
        <v>1.5</v>
      </c>
      <c r="D9422">
        <v>4.1000000000000003E-3</v>
      </c>
      <c r="E9422">
        <v>2.86E-2</v>
      </c>
      <c r="F9422">
        <v>0.1241</v>
      </c>
    </row>
    <row r="9423" spans="1:6">
      <c r="A9423" t="s">
        <v>1090</v>
      </c>
      <c r="B9423" t="s">
        <v>10491</v>
      </c>
      <c r="C9423">
        <v>1.5</v>
      </c>
      <c r="D9423">
        <v>4.1000000000000003E-3</v>
      </c>
      <c r="E9423">
        <v>2.86E-2</v>
      </c>
      <c r="F9423">
        <v>0.1241</v>
      </c>
    </row>
    <row r="9424" spans="1:6">
      <c r="A9424" t="s">
        <v>1090</v>
      </c>
      <c r="B9424" t="s">
        <v>10492</v>
      </c>
      <c r="C9424">
        <v>1.5</v>
      </c>
      <c r="D9424">
        <v>4.1000000000000003E-3</v>
      </c>
      <c r="E9424">
        <v>2.86E-2</v>
      </c>
      <c r="F9424">
        <v>0.1241</v>
      </c>
    </row>
    <row r="9425" spans="1:6">
      <c r="A9425" t="s">
        <v>1090</v>
      </c>
      <c r="B9425" t="s">
        <v>10493</v>
      </c>
      <c r="C9425">
        <v>1.5</v>
      </c>
      <c r="D9425">
        <v>4.1000000000000003E-3</v>
      </c>
      <c r="E9425">
        <v>2.86E-2</v>
      </c>
      <c r="F9425">
        <v>0.1241</v>
      </c>
    </row>
    <row r="9426" spans="1:6">
      <c r="A9426" t="s">
        <v>1090</v>
      </c>
      <c r="B9426" t="s">
        <v>10494</v>
      </c>
      <c r="C9426">
        <v>1.5</v>
      </c>
      <c r="D9426">
        <v>4.1000000000000003E-3</v>
      </c>
      <c r="E9426">
        <v>2.86E-2</v>
      </c>
      <c r="F9426">
        <v>0.1241</v>
      </c>
    </row>
    <row r="9427" spans="1:6">
      <c r="A9427" t="s">
        <v>1090</v>
      </c>
      <c r="B9427" t="s">
        <v>10495</v>
      </c>
      <c r="C9427">
        <v>1.5</v>
      </c>
      <c r="D9427">
        <v>4.1000000000000003E-3</v>
      </c>
      <c r="E9427">
        <v>2.86E-2</v>
      </c>
      <c r="F9427">
        <v>0.1241</v>
      </c>
    </row>
    <row r="9428" spans="1:6">
      <c r="A9428" t="s">
        <v>1090</v>
      </c>
      <c r="B9428" t="s">
        <v>10496</v>
      </c>
      <c r="C9428">
        <v>1.5</v>
      </c>
      <c r="D9428">
        <v>4.1000000000000003E-3</v>
      </c>
      <c r="E9428">
        <v>2.86E-2</v>
      </c>
      <c r="F9428">
        <v>0.1241</v>
      </c>
    </row>
    <row r="9429" spans="1:6">
      <c r="A9429" t="s">
        <v>1090</v>
      </c>
      <c r="B9429" t="s">
        <v>10497</v>
      </c>
      <c r="C9429">
        <v>1.5</v>
      </c>
      <c r="D9429">
        <v>4.1000000000000003E-3</v>
      </c>
      <c r="E9429">
        <v>2.86E-2</v>
      </c>
      <c r="F9429">
        <v>0.1241</v>
      </c>
    </row>
    <row r="9430" spans="1:6">
      <c r="A9430" t="s">
        <v>1090</v>
      </c>
      <c r="B9430" t="s">
        <v>10498</v>
      </c>
      <c r="C9430">
        <v>1.5</v>
      </c>
      <c r="D9430">
        <v>4.1000000000000003E-3</v>
      </c>
      <c r="E9430">
        <v>2.86E-2</v>
      </c>
      <c r="F9430">
        <v>0.1241</v>
      </c>
    </row>
    <row r="9431" spans="1:6">
      <c r="A9431" t="s">
        <v>1090</v>
      </c>
      <c r="B9431" t="s">
        <v>10499</v>
      </c>
      <c r="C9431">
        <v>1.5</v>
      </c>
      <c r="D9431">
        <v>4.1000000000000003E-3</v>
      </c>
      <c r="E9431">
        <v>2.86E-2</v>
      </c>
      <c r="F9431">
        <v>0.1241</v>
      </c>
    </row>
    <row r="9432" spans="1:6">
      <c r="A9432" t="s">
        <v>1090</v>
      </c>
      <c r="B9432" t="s">
        <v>10500</v>
      </c>
      <c r="C9432">
        <v>1.5</v>
      </c>
      <c r="D9432">
        <v>4.1000000000000003E-3</v>
      </c>
      <c r="E9432">
        <v>2.86E-2</v>
      </c>
      <c r="F9432">
        <v>0.1241</v>
      </c>
    </row>
    <row r="9433" spans="1:6">
      <c r="A9433" t="s">
        <v>1090</v>
      </c>
      <c r="B9433" t="s">
        <v>10501</v>
      </c>
      <c r="C9433">
        <v>1.5</v>
      </c>
      <c r="D9433">
        <v>4.1000000000000003E-3</v>
      </c>
      <c r="E9433">
        <v>2.86E-2</v>
      </c>
      <c r="F9433">
        <v>0.1241</v>
      </c>
    </row>
    <row r="9434" spans="1:6">
      <c r="A9434" t="s">
        <v>1090</v>
      </c>
      <c r="B9434" t="s">
        <v>10502</v>
      </c>
      <c r="C9434">
        <v>1.5</v>
      </c>
      <c r="D9434">
        <v>4.1000000000000003E-3</v>
      </c>
      <c r="E9434">
        <v>2.86E-2</v>
      </c>
      <c r="F9434">
        <v>0.1241</v>
      </c>
    </row>
    <row r="9435" spans="1:6">
      <c r="A9435" t="s">
        <v>1090</v>
      </c>
      <c r="B9435" t="s">
        <v>10503</v>
      </c>
      <c r="C9435">
        <v>1.5</v>
      </c>
      <c r="D9435">
        <v>4.1000000000000003E-3</v>
      </c>
      <c r="E9435">
        <v>2.86E-2</v>
      </c>
      <c r="F9435">
        <v>0.1241</v>
      </c>
    </row>
    <row r="9436" spans="1:6">
      <c r="A9436" t="s">
        <v>1090</v>
      </c>
      <c r="B9436" t="s">
        <v>10504</v>
      </c>
      <c r="C9436">
        <v>1.5</v>
      </c>
      <c r="D9436">
        <v>4.1000000000000003E-3</v>
      </c>
      <c r="E9436">
        <v>2.86E-2</v>
      </c>
      <c r="F9436">
        <v>0.1241</v>
      </c>
    </row>
    <row r="9437" spans="1:6">
      <c r="A9437" t="s">
        <v>1090</v>
      </c>
      <c r="B9437" t="s">
        <v>10505</v>
      </c>
      <c r="C9437">
        <v>1.5</v>
      </c>
      <c r="D9437">
        <v>4.1000000000000003E-3</v>
      </c>
      <c r="E9437">
        <v>2.86E-2</v>
      </c>
      <c r="F9437">
        <v>0.1241</v>
      </c>
    </row>
    <row r="9438" spans="1:6">
      <c r="A9438" t="s">
        <v>1090</v>
      </c>
      <c r="B9438" t="s">
        <v>10506</v>
      </c>
      <c r="C9438">
        <v>1.5</v>
      </c>
      <c r="D9438">
        <v>4.1000000000000003E-3</v>
      </c>
      <c r="E9438">
        <v>2.86E-2</v>
      </c>
      <c r="F9438">
        <v>0.1241</v>
      </c>
    </row>
    <row r="9439" spans="1:6">
      <c r="A9439" t="s">
        <v>1090</v>
      </c>
      <c r="B9439" t="s">
        <v>10507</v>
      </c>
      <c r="C9439">
        <v>1.5</v>
      </c>
      <c r="D9439">
        <v>4.1000000000000003E-3</v>
      </c>
      <c r="E9439">
        <v>2.86E-2</v>
      </c>
      <c r="F9439">
        <v>0.1241</v>
      </c>
    </row>
    <row r="9440" spans="1:6">
      <c r="A9440" t="s">
        <v>1090</v>
      </c>
      <c r="B9440" t="s">
        <v>10508</v>
      </c>
      <c r="C9440">
        <v>1.5</v>
      </c>
      <c r="D9440">
        <v>4.1000000000000003E-3</v>
      </c>
      <c r="E9440">
        <v>2.86E-2</v>
      </c>
      <c r="F9440">
        <v>0.1241</v>
      </c>
    </row>
    <row r="9441" spans="1:6">
      <c r="A9441" t="s">
        <v>1090</v>
      </c>
      <c r="B9441" t="s">
        <v>10509</v>
      </c>
      <c r="C9441">
        <v>1.5</v>
      </c>
      <c r="D9441">
        <v>4.1000000000000003E-3</v>
      </c>
      <c r="E9441">
        <v>2.86E-2</v>
      </c>
      <c r="F9441">
        <v>0.1241</v>
      </c>
    </row>
    <row r="9442" spans="1:6">
      <c r="A9442" t="s">
        <v>1090</v>
      </c>
      <c r="B9442" t="s">
        <v>10510</v>
      </c>
      <c r="C9442">
        <v>1.5</v>
      </c>
      <c r="D9442">
        <v>4.1000000000000003E-3</v>
      </c>
      <c r="E9442">
        <v>2.86E-2</v>
      </c>
      <c r="F9442">
        <v>0.1241</v>
      </c>
    </row>
    <row r="9443" spans="1:6">
      <c r="A9443" t="s">
        <v>1090</v>
      </c>
      <c r="B9443" t="s">
        <v>10511</v>
      </c>
      <c r="C9443">
        <v>1.5</v>
      </c>
      <c r="D9443">
        <v>4.1000000000000003E-3</v>
      </c>
      <c r="E9443">
        <v>2.86E-2</v>
      </c>
      <c r="F9443">
        <v>0.1241</v>
      </c>
    </row>
    <row r="9444" spans="1:6">
      <c r="A9444" t="s">
        <v>1090</v>
      </c>
      <c r="B9444" t="s">
        <v>10512</v>
      </c>
      <c r="C9444">
        <v>1.5</v>
      </c>
      <c r="D9444">
        <v>4.1000000000000003E-3</v>
      </c>
      <c r="E9444">
        <v>2.86E-2</v>
      </c>
      <c r="F9444">
        <v>0.1241</v>
      </c>
    </row>
    <row r="9445" spans="1:6">
      <c r="A9445" t="s">
        <v>1090</v>
      </c>
      <c r="B9445" t="s">
        <v>10513</v>
      </c>
      <c r="C9445">
        <v>1.5</v>
      </c>
      <c r="D9445">
        <v>4.1000000000000003E-3</v>
      </c>
      <c r="E9445">
        <v>2.86E-2</v>
      </c>
      <c r="F9445">
        <v>0.1241</v>
      </c>
    </row>
    <row r="9446" spans="1:6">
      <c r="A9446" t="s">
        <v>1090</v>
      </c>
      <c r="B9446" t="s">
        <v>10514</v>
      </c>
      <c r="C9446">
        <v>1.5</v>
      </c>
      <c r="D9446">
        <v>4.1000000000000003E-3</v>
      </c>
      <c r="E9446">
        <v>2.86E-2</v>
      </c>
      <c r="F9446">
        <v>0.1241</v>
      </c>
    </row>
    <row r="9447" spans="1:6">
      <c r="A9447" t="s">
        <v>1090</v>
      </c>
      <c r="B9447" t="s">
        <v>10515</v>
      </c>
      <c r="C9447">
        <v>1.5</v>
      </c>
      <c r="D9447">
        <v>4.1000000000000003E-3</v>
      </c>
      <c r="E9447">
        <v>2.86E-2</v>
      </c>
      <c r="F9447">
        <v>0.1241</v>
      </c>
    </row>
    <row r="9448" spans="1:6">
      <c r="A9448" t="s">
        <v>1090</v>
      </c>
      <c r="B9448" t="s">
        <v>10516</v>
      </c>
      <c r="C9448">
        <v>1.5</v>
      </c>
      <c r="D9448">
        <v>4.1000000000000003E-3</v>
      </c>
      <c r="E9448">
        <v>2.86E-2</v>
      </c>
      <c r="F9448">
        <v>0.1241</v>
      </c>
    </row>
    <row r="9449" spans="1:6">
      <c r="A9449" t="s">
        <v>1090</v>
      </c>
      <c r="B9449" t="s">
        <v>10517</v>
      </c>
      <c r="C9449">
        <v>1.5</v>
      </c>
      <c r="D9449">
        <v>4.1000000000000003E-3</v>
      </c>
      <c r="E9449">
        <v>2.86E-2</v>
      </c>
      <c r="F9449">
        <v>0.1241</v>
      </c>
    </row>
    <row r="9450" spans="1:6">
      <c r="A9450" t="s">
        <v>1090</v>
      </c>
      <c r="B9450" t="s">
        <v>10518</v>
      </c>
      <c r="C9450">
        <v>1.5</v>
      </c>
      <c r="D9450">
        <v>4.1000000000000003E-3</v>
      </c>
      <c r="E9450">
        <v>2.86E-2</v>
      </c>
      <c r="F9450">
        <v>0.1241</v>
      </c>
    </row>
    <row r="9451" spans="1:6">
      <c r="A9451" t="s">
        <v>1090</v>
      </c>
      <c r="B9451" t="s">
        <v>10519</v>
      </c>
      <c r="C9451">
        <v>1.5</v>
      </c>
      <c r="D9451">
        <v>4.1000000000000003E-3</v>
      </c>
      <c r="E9451">
        <v>2.86E-2</v>
      </c>
      <c r="F9451">
        <v>0.1241</v>
      </c>
    </row>
    <row r="9452" spans="1:6">
      <c r="A9452" t="s">
        <v>1090</v>
      </c>
      <c r="B9452" t="s">
        <v>10520</v>
      </c>
      <c r="C9452">
        <v>1.5</v>
      </c>
      <c r="D9452">
        <v>4.1000000000000003E-3</v>
      </c>
      <c r="E9452">
        <v>2.86E-2</v>
      </c>
      <c r="F9452">
        <v>0.1241</v>
      </c>
    </row>
    <row r="9453" spans="1:6">
      <c r="A9453" t="s">
        <v>1090</v>
      </c>
      <c r="B9453" t="s">
        <v>10521</v>
      </c>
      <c r="C9453">
        <v>1.5</v>
      </c>
      <c r="D9453">
        <v>4.1000000000000003E-3</v>
      </c>
      <c r="E9453">
        <v>2.86E-2</v>
      </c>
      <c r="F9453">
        <v>0.1241</v>
      </c>
    </row>
    <row r="9454" spans="1:6">
      <c r="A9454" t="s">
        <v>1090</v>
      </c>
      <c r="B9454" t="s">
        <v>10522</v>
      </c>
      <c r="C9454">
        <v>1.5</v>
      </c>
      <c r="D9454">
        <v>4.1000000000000003E-3</v>
      </c>
      <c r="E9454">
        <v>2.86E-2</v>
      </c>
      <c r="F9454">
        <v>0.1241</v>
      </c>
    </row>
    <row r="9455" spans="1:6">
      <c r="A9455" t="s">
        <v>1090</v>
      </c>
      <c r="B9455" t="s">
        <v>10523</v>
      </c>
      <c r="C9455">
        <v>1.5</v>
      </c>
      <c r="D9455">
        <v>4.1000000000000003E-3</v>
      </c>
      <c r="E9455">
        <v>2.86E-2</v>
      </c>
      <c r="F9455">
        <v>0.1241</v>
      </c>
    </row>
    <row r="9456" spans="1:6">
      <c r="A9456" t="s">
        <v>1090</v>
      </c>
      <c r="B9456" t="s">
        <v>10524</v>
      </c>
      <c r="C9456">
        <v>1.5</v>
      </c>
      <c r="D9456">
        <v>4.1000000000000003E-3</v>
      </c>
      <c r="E9456">
        <v>2.86E-2</v>
      </c>
      <c r="F9456">
        <v>0.1241</v>
      </c>
    </row>
    <row r="9457" spans="1:6">
      <c r="A9457" t="s">
        <v>1090</v>
      </c>
      <c r="B9457" t="s">
        <v>10525</v>
      </c>
      <c r="C9457">
        <v>1.5</v>
      </c>
      <c r="D9457">
        <v>4.1000000000000003E-3</v>
      </c>
      <c r="E9457">
        <v>2.86E-2</v>
      </c>
      <c r="F9457">
        <v>0.1241</v>
      </c>
    </row>
    <row r="9458" spans="1:6">
      <c r="A9458" t="s">
        <v>1090</v>
      </c>
      <c r="B9458" t="s">
        <v>10526</v>
      </c>
      <c r="C9458">
        <v>1.5</v>
      </c>
      <c r="D9458">
        <v>4.1000000000000003E-3</v>
      </c>
      <c r="E9458">
        <v>2.86E-2</v>
      </c>
      <c r="F9458">
        <v>0.1241</v>
      </c>
    </row>
    <row r="9459" spans="1:6">
      <c r="A9459" t="s">
        <v>1090</v>
      </c>
      <c r="B9459" t="s">
        <v>10527</v>
      </c>
      <c r="C9459">
        <v>1.5</v>
      </c>
      <c r="D9459">
        <v>4.1000000000000003E-3</v>
      </c>
      <c r="E9459">
        <v>2.86E-2</v>
      </c>
      <c r="F9459">
        <v>0.1241</v>
      </c>
    </row>
    <row r="9460" spans="1:6">
      <c r="A9460" t="s">
        <v>1090</v>
      </c>
      <c r="B9460" t="s">
        <v>10528</v>
      </c>
      <c r="C9460">
        <v>1.5</v>
      </c>
      <c r="D9460">
        <v>4.1000000000000003E-3</v>
      </c>
      <c r="E9460">
        <v>2.86E-2</v>
      </c>
      <c r="F9460">
        <v>0.1241</v>
      </c>
    </row>
    <row r="9461" spans="1:6">
      <c r="A9461" t="s">
        <v>1090</v>
      </c>
      <c r="B9461" t="s">
        <v>10529</v>
      </c>
      <c r="C9461">
        <v>1.5</v>
      </c>
      <c r="D9461">
        <v>4.1000000000000003E-3</v>
      </c>
      <c r="E9461">
        <v>2.86E-2</v>
      </c>
      <c r="F9461">
        <v>0.1241</v>
      </c>
    </row>
    <row r="9462" spans="1:6">
      <c r="A9462" t="s">
        <v>1090</v>
      </c>
      <c r="B9462" t="s">
        <v>751</v>
      </c>
      <c r="C9462">
        <v>1.5</v>
      </c>
      <c r="D9462">
        <v>4.1000000000000003E-3</v>
      </c>
      <c r="E9462">
        <v>2.86E-2</v>
      </c>
      <c r="F9462">
        <v>0.1241</v>
      </c>
    </row>
    <row r="9463" spans="1:6">
      <c r="A9463" t="s">
        <v>1090</v>
      </c>
      <c r="B9463" t="s">
        <v>10530</v>
      </c>
      <c r="C9463">
        <v>1.5</v>
      </c>
      <c r="D9463">
        <v>4.1000000000000003E-3</v>
      </c>
      <c r="E9463">
        <v>2.86E-2</v>
      </c>
      <c r="F9463">
        <v>0.1241</v>
      </c>
    </row>
    <row r="9464" spans="1:6">
      <c r="A9464" t="s">
        <v>1090</v>
      </c>
      <c r="B9464" t="s">
        <v>10531</v>
      </c>
      <c r="C9464">
        <v>1.5</v>
      </c>
      <c r="D9464">
        <v>4.1000000000000003E-3</v>
      </c>
      <c r="E9464">
        <v>2.86E-2</v>
      </c>
      <c r="F9464">
        <v>0.1241</v>
      </c>
    </row>
    <row r="9465" spans="1:6">
      <c r="A9465" t="s">
        <v>1090</v>
      </c>
      <c r="B9465" t="s">
        <v>10532</v>
      </c>
      <c r="C9465">
        <v>1.5</v>
      </c>
      <c r="D9465">
        <v>4.1000000000000003E-3</v>
      </c>
      <c r="E9465">
        <v>2.86E-2</v>
      </c>
      <c r="F9465">
        <v>0.1241</v>
      </c>
    </row>
    <row r="9466" spans="1:6">
      <c r="A9466" t="s">
        <v>1090</v>
      </c>
      <c r="B9466" t="s">
        <v>10533</v>
      </c>
      <c r="C9466">
        <v>1.5</v>
      </c>
      <c r="D9466">
        <v>4.1000000000000003E-3</v>
      </c>
      <c r="E9466">
        <v>2.86E-2</v>
      </c>
      <c r="F9466">
        <v>0.1241</v>
      </c>
    </row>
    <row r="9467" spans="1:6">
      <c r="A9467" t="s">
        <v>1090</v>
      </c>
      <c r="B9467" t="s">
        <v>10534</v>
      </c>
      <c r="C9467">
        <v>1.5</v>
      </c>
      <c r="D9467">
        <v>4.1000000000000003E-3</v>
      </c>
      <c r="E9467">
        <v>2.86E-2</v>
      </c>
      <c r="F9467">
        <v>0.1241</v>
      </c>
    </row>
    <row r="9468" spans="1:6">
      <c r="A9468" t="s">
        <v>1090</v>
      </c>
      <c r="B9468" t="s">
        <v>10535</v>
      </c>
      <c r="C9468">
        <v>1.5</v>
      </c>
      <c r="D9468">
        <v>4.1000000000000003E-3</v>
      </c>
      <c r="E9468">
        <v>2.86E-2</v>
      </c>
      <c r="F9468">
        <v>0.1241</v>
      </c>
    </row>
    <row r="9469" spans="1:6">
      <c r="A9469" t="s">
        <v>1090</v>
      </c>
      <c r="B9469" t="s">
        <v>10536</v>
      </c>
      <c r="C9469">
        <v>1.5</v>
      </c>
      <c r="D9469">
        <v>4.1000000000000003E-3</v>
      </c>
      <c r="E9469">
        <v>2.86E-2</v>
      </c>
      <c r="F9469">
        <v>0.1241</v>
      </c>
    </row>
    <row r="9470" spans="1:6">
      <c r="A9470" t="s">
        <v>1090</v>
      </c>
      <c r="B9470" t="s">
        <v>10537</v>
      </c>
      <c r="C9470">
        <v>1.5</v>
      </c>
      <c r="D9470">
        <v>4.1000000000000003E-3</v>
      </c>
      <c r="E9470">
        <v>2.86E-2</v>
      </c>
      <c r="F9470">
        <v>0.1241</v>
      </c>
    </row>
    <row r="9471" spans="1:6">
      <c r="A9471" t="s">
        <v>1090</v>
      </c>
      <c r="B9471" t="s">
        <v>10538</v>
      </c>
      <c r="C9471">
        <v>1.5</v>
      </c>
      <c r="D9471">
        <v>4.1000000000000003E-3</v>
      </c>
      <c r="E9471">
        <v>2.86E-2</v>
      </c>
      <c r="F9471">
        <v>0.1241</v>
      </c>
    </row>
    <row r="9472" spans="1:6">
      <c r="A9472" t="s">
        <v>1090</v>
      </c>
      <c r="B9472" t="s">
        <v>10539</v>
      </c>
      <c r="C9472">
        <v>1.5</v>
      </c>
      <c r="D9472">
        <v>4.1000000000000003E-3</v>
      </c>
      <c r="E9472">
        <v>2.86E-2</v>
      </c>
      <c r="F9472">
        <v>0.1241</v>
      </c>
    </row>
    <row r="9473" spans="1:6">
      <c r="A9473" t="s">
        <v>1090</v>
      </c>
      <c r="B9473" t="s">
        <v>10540</v>
      </c>
      <c r="C9473">
        <v>1.5</v>
      </c>
      <c r="D9473">
        <v>4.1000000000000003E-3</v>
      </c>
      <c r="E9473">
        <v>2.86E-2</v>
      </c>
      <c r="F9473">
        <v>0.1241</v>
      </c>
    </row>
    <row r="9474" spans="1:6">
      <c r="A9474" t="s">
        <v>1090</v>
      </c>
      <c r="B9474" t="s">
        <v>10541</v>
      </c>
      <c r="C9474">
        <v>1.5</v>
      </c>
      <c r="D9474">
        <v>4.1000000000000003E-3</v>
      </c>
      <c r="E9474">
        <v>2.86E-2</v>
      </c>
      <c r="F9474">
        <v>0.1241</v>
      </c>
    </row>
    <row r="9475" spans="1:6">
      <c r="A9475" t="s">
        <v>1090</v>
      </c>
      <c r="B9475" t="s">
        <v>10542</v>
      </c>
      <c r="C9475">
        <v>1.5</v>
      </c>
      <c r="D9475">
        <v>4.1000000000000003E-3</v>
      </c>
      <c r="E9475">
        <v>2.86E-2</v>
      </c>
      <c r="F9475">
        <v>0.1241</v>
      </c>
    </row>
    <row r="9476" spans="1:6">
      <c r="A9476" t="s">
        <v>1090</v>
      </c>
      <c r="B9476" t="s">
        <v>10543</v>
      </c>
      <c r="C9476">
        <v>1.5</v>
      </c>
      <c r="D9476">
        <v>4.1000000000000003E-3</v>
      </c>
      <c r="E9476">
        <v>2.86E-2</v>
      </c>
      <c r="F9476">
        <v>0.1241</v>
      </c>
    </row>
    <row r="9477" spans="1:6">
      <c r="A9477" t="s">
        <v>1090</v>
      </c>
      <c r="B9477" t="s">
        <v>10544</v>
      </c>
      <c r="C9477">
        <v>1.5</v>
      </c>
      <c r="D9477">
        <v>4.1000000000000003E-3</v>
      </c>
      <c r="E9477">
        <v>2.86E-2</v>
      </c>
      <c r="F9477">
        <v>0.1241</v>
      </c>
    </row>
    <row r="9478" spans="1:6">
      <c r="A9478" t="s">
        <v>1090</v>
      </c>
      <c r="B9478" t="s">
        <v>10545</v>
      </c>
      <c r="C9478">
        <v>1.5</v>
      </c>
      <c r="D9478">
        <v>4.1000000000000003E-3</v>
      </c>
      <c r="E9478">
        <v>2.86E-2</v>
      </c>
      <c r="F9478">
        <v>0.1241</v>
      </c>
    </row>
    <row r="9479" spans="1:6">
      <c r="A9479" t="s">
        <v>1090</v>
      </c>
      <c r="B9479" t="s">
        <v>10546</v>
      </c>
      <c r="C9479">
        <v>1.5</v>
      </c>
      <c r="D9479">
        <v>4.1000000000000003E-3</v>
      </c>
      <c r="E9479">
        <v>2.86E-2</v>
      </c>
      <c r="F9479">
        <v>0.1241</v>
      </c>
    </row>
    <row r="9480" spans="1:6">
      <c r="A9480" t="s">
        <v>1090</v>
      </c>
      <c r="B9480" t="s">
        <v>10547</v>
      </c>
      <c r="C9480">
        <v>1.5</v>
      </c>
      <c r="D9480">
        <v>4.1000000000000003E-3</v>
      </c>
      <c r="E9480">
        <v>2.86E-2</v>
      </c>
      <c r="F9480">
        <v>0.1241</v>
      </c>
    </row>
    <row r="9481" spans="1:6">
      <c r="A9481" t="s">
        <v>1090</v>
      </c>
      <c r="B9481" t="s">
        <v>10548</v>
      </c>
      <c r="C9481">
        <v>1.5</v>
      </c>
      <c r="D9481">
        <v>4.1000000000000003E-3</v>
      </c>
      <c r="E9481">
        <v>2.86E-2</v>
      </c>
      <c r="F9481">
        <v>0.1241</v>
      </c>
    </row>
    <row r="9482" spans="1:6">
      <c r="A9482" t="s">
        <v>1090</v>
      </c>
      <c r="B9482" t="s">
        <v>10549</v>
      </c>
      <c r="C9482">
        <v>1.5</v>
      </c>
      <c r="D9482">
        <v>4.1000000000000003E-3</v>
      </c>
      <c r="E9482">
        <v>2.86E-2</v>
      </c>
      <c r="F9482">
        <v>0.1241</v>
      </c>
    </row>
    <row r="9483" spans="1:6">
      <c r="A9483" t="s">
        <v>1090</v>
      </c>
      <c r="B9483" t="s">
        <v>10550</v>
      </c>
      <c r="C9483">
        <v>1.5</v>
      </c>
      <c r="D9483">
        <v>4.1000000000000003E-3</v>
      </c>
      <c r="E9483">
        <v>2.86E-2</v>
      </c>
      <c r="F9483">
        <v>0.1241</v>
      </c>
    </row>
    <row r="9484" spans="1:6">
      <c r="A9484" t="s">
        <v>1090</v>
      </c>
      <c r="B9484" t="s">
        <v>10551</v>
      </c>
      <c r="C9484">
        <v>1.5</v>
      </c>
      <c r="D9484">
        <v>4.1000000000000003E-3</v>
      </c>
      <c r="E9484">
        <v>2.86E-2</v>
      </c>
      <c r="F9484">
        <v>0.1241</v>
      </c>
    </row>
    <row r="9485" spans="1:6">
      <c r="A9485" t="s">
        <v>1090</v>
      </c>
      <c r="B9485" t="s">
        <v>10552</v>
      </c>
      <c r="C9485">
        <v>1.5</v>
      </c>
      <c r="D9485">
        <v>4.1000000000000003E-3</v>
      </c>
      <c r="E9485">
        <v>2.86E-2</v>
      </c>
      <c r="F9485">
        <v>0.1241</v>
      </c>
    </row>
    <row r="9486" spans="1:6">
      <c r="A9486" t="s">
        <v>1090</v>
      </c>
      <c r="B9486" t="s">
        <v>753</v>
      </c>
      <c r="C9486">
        <v>1.5</v>
      </c>
      <c r="D9486">
        <v>4.1000000000000003E-3</v>
      </c>
      <c r="E9486">
        <v>2.86E-2</v>
      </c>
      <c r="F9486">
        <v>0.1241</v>
      </c>
    </row>
    <row r="9487" spans="1:6">
      <c r="A9487" t="s">
        <v>1090</v>
      </c>
      <c r="B9487" t="s">
        <v>10553</v>
      </c>
      <c r="C9487">
        <v>1.5</v>
      </c>
      <c r="D9487">
        <v>4.1000000000000003E-3</v>
      </c>
      <c r="E9487">
        <v>2.86E-2</v>
      </c>
      <c r="F9487">
        <v>0.1241</v>
      </c>
    </row>
    <row r="9488" spans="1:6">
      <c r="A9488" t="s">
        <v>1090</v>
      </c>
      <c r="B9488" t="s">
        <v>10554</v>
      </c>
      <c r="C9488">
        <v>1.5</v>
      </c>
      <c r="D9488">
        <v>4.1000000000000003E-3</v>
      </c>
      <c r="E9488">
        <v>2.86E-2</v>
      </c>
      <c r="F9488">
        <v>0.1241</v>
      </c>
    </row>
    <row r="9489" spans="1:6">
      <c r="A9489" t="s">
        <v>1090</v>
      </c>
      <c r="B9489" t="s">
        <v>10555</v>
      </c>
      <c r="C9489">
        <v>1.5</v>
      </c>
      <c r="D9489">
        <v>4.1000000000000003E-3</v>
      </c>
      <c r="E9489">
        <v>2.86E-2</v>
      </c>
      <c r="F9489">
        <v>0.1241</v>
      </c>
    </row>
    <row r="9490" spans="1:6">
      <c r="A9490" t="s">
        <v>1090</v>
      </c>
      <c r="B9490" t="s">
        <v>10556</v>
      </c>
      <c r="C9490">
        <v>1.5</v>
      </c>
      <c r="D9490">
        <v>4.1000000000000003E-3</v>
      </c>
      <c r="E9490">
        <v>2.86E-2</v>
      </c>
      <c r="F9490">
        <v>0.1241</v>
      </c>
    </row>
    <row r="9491" spans="1:6">
      <c r="A9491" t="s">
        <v>1090</v>
      </c>
      <c r="B9491" t="s">
        <v>10557</v>
      </c>
      <c r="C9491">
        <v>1.5</v>
      </c>
      <c r="D9491">
        <v>4.1000000000000003E-3</v>
      </c>
      <c r="E9491">
        <v>2.86E-2</v>
      </c>
      <c r="F9491">
        <v>0.1241</v>
      </c>
    </row>
    <row r="9492" spans="1:6">
      <c r="A9492" t="s">
        <v>1090</v>
      </c>
      <c r="B9492" t="s">
        <v>10558</v>
      </c>
      <c r="C9492">
        <v>1.5</v>
      </c>
      <c r="D9492">
        <v>4.1000000000000003E-3</v>
      </c>
      <c r="E9492">
        <v>2.86E-2</v>
      </c>
      <c r="F9492">
        <v>0.1241</v>
      </c>
    </row>
    <row r="9493" spans="1:6">
      <c r="A9493" t="s">
        <v>1090</v>
      </c>
      <c r="B9493" t="s">
        <v>10559</v>
      </c>
      <c r="C9493">
        <v>1.5</v>
      </c>
      <c r="D9493">
        <v>4.1000000000000003E-3</v>
      </c>
      <c r="E9493">
        <v>2.86E-2</v>
      </c>
      <c r="F9493">
        <v>0.1241</v>
      </c>
    </row>
    <row r="9494" spans="1:6">
      <c r="A9494" t="s">
        <v>1090</v>
      </c>
      <c r="B9494" t="s">
        <v>10560</v>
      </c>
      <c r="C9494">
        <v>1.5</v>
      </c>
      <c r="D9494">
        <v>4.1000000000000003E-3</v>
      </c>
      <c r="E9494">
        <v>2.86E-2</v>
      </c>
      <c r="F9494">
        <v>0.1241</v>
      </c>
    </row>
    <row r="9495" spans="1:6">
      <c r="A9495" t="s">
        <v>1090</v>
      </c>
      <c r="B9495" t="s">
        <v>10561</v>
      </c>
      <c r="C9495">
        <v>1.5</v>
      </c>
      <c r="D9495">
        <v>4.1000000000000003E-3</v>
      </c>
      <c r="E9495">
        <v>2.86E-2</v>
      </c>
      <c r="F9495">
        <v>0.1241</v>
      </c>
    </row>
    <row r="9496" spans="1:6">
      <c r="A9496" t="s">
        <v>1090</v>
      </c>
      <c r="B9496" t="s">
        <v>10562</v>
      </c>
      <c r="C9496">
        <v>1.5</v>
      </c>
      <c r="D9496">
        <v>4.1000000000000003E-3</v>
      </c>
      <c r="E9496">
        <v>2.86E-2</v>
      </c>
      <c r="F9496">
        <v>0.1241</v>
      </c>
    </row>
    <row r="9497" spans="1:6">
      <c r="A9497" t="s">
        <v>1090</v>
      </c>
      <c r="B9497" t="s">
        <v>10563</v>
      </c>
      <c r="C9497">
        <v>1.5</v>
      </c>
      <c r="D9497">
        <v>4.1000000000000003E-3</v>
      </c>
      <c r="E9497">
        <v>2.86E-2</v>
      </c>
      <c r="F9497">
        <v>0.1241</v>
      </c>
    </row>
    <row r="9498" spans="1:6">
      <c r="A9498" t="s">
        <v>1090</v>
      </c>
      <c r="B9498" t="s">
        <v>10564</v>
      </c>
      <c r="C9498">
        <v>1.5</v>
      </c>
      <c r="D9498">
        <v>4.1000000000000003E-3</v>
      </c>
      <c r="E9498">
        <v>2.86E-2</v>
      </c>
      <c r="F9498">
        <v>0.1241</v>
      </c>
    </row>
    <row r="9499" spans="1:6">
      <c r="A9499" t="s">
        <v>1090</v>
      </c>
      <c r="B9499" t="s">
        <v>10565</v>
      </c>
      <c r="C9499">
        <v>1.5</v>
      </c>
      <c r="D9499">
        <v>4.1000000000000003E-3</v>
      </c>
      <c r="E9499">
        <v>2.86E-2</v>
      </c>
      <c r="F9499">
        <v>0.1241</v>
      </c>
    </row>
    <row r="9500" spans="1:6">
      <c r="A9500" t="s">
        <v>1090</v>
      </c>
      <c r="B9500" t="s">
        <v>10566</v>
      </c>
      <c r="C9500">
        <v>1.5</v>
      </c>
      <c r="D9500">
        <v>4.1000000000000003E-3</v>
      </c>
      <c r="E9500">
        <v>2.86E-2</v>
      </c>
      <c r="F9500">
        <v>0.1241</v>
      </c>
    </row>
    <row r="9501" spans="1:6">
      <c r="A9501" t="s">
        <v>1090</v>
      </c>
      <c r="B9501" t="s">
        <v>10567</v>
      </c>
      <c r="C9501">
        <v>1.5</v>
      </c>
      <c r="D9501">
        <v>4.1000000000000003E-3</v>
      </c>
      <c r="E9501">
        <v>2.86E-2</v>
      </c>
      <c r="F9501">
        <v>0.1241</v>
      </c>
    </row>
    <row r="9502" spans="1:6">
      <c r="A9502" t="s">
        <v>1090</v>
      </c>
      <c r="B9502" t="s">
        <v>10568</v>
      </c>
      <c r="C9502">
        <v>1.5</v>
      </c>
      <c r="D9502">
        <v>4.1000000000000003E-3</v>
      </c>
      <c r="E9502">
        <v>2.86E-2</v>
      </c>
      <c r="F9502">
        <v>0.1241</v>
      </c>
    </row>
    <row r="9503" spans="1:6">
      <c r="A9503" t="s">
        <v>1090</v>
      </c>
      <c r="B9503" t="s">
        <v>10569</v>
      </c>
      <c r="C9503">
        <v>1.5</v>
      </c>
      <c r="D9503">
        <v>4.1000000000000003E-3</v>
      </c>
      <c r="E9503">
        <v>2.86E-2</v>
      </c>
      <c r="F9503">
        <v>0.1241</v>
      </c>
    </row>
    <row r="9504" spans="1:6">
      <c r="A9504" t="s">
        <v>1090</v>
      </c>
      <c r="B9504" t="s">
        <v>10570</v>
      </c>
      <c r="C9504">
        <v>1.5</v>
      </c>
      <c r="D9504">
        <v>4.1000000000000003E-3</v>
      </c>
      <c r="E9504">
        <v>2.86E-2</v>
      </c>
      <c r="F9504">
        <v>0.1241</v>
      </c>
    </row>
    <row r="9505" spans="1:6">
      <c r="A9505" t="s">
        <v>1090</v>
      </c>
      <c r="B9505" t="s">
        <v>10571</v>
      </c>
      <c r="C9505">
        <v>1.5</v>
      </c>
      <c r="D9505">
        <v>4.1000000000000003E-3</v>
      </c>
      <c r="E9505">
        <v>2.86E-2</v>
      </c>
      <c r="F9505">
        <v>0.1241</v>
      </c>
    </row>
    <row r="9506" spans="1:6">
      <c r="A9506" t="s">
        <v>1090</v>
      </c>
      <c r="B9506" t="s">
        <v>10572</v>
      </c>
      <c r="C9506">
        <v>1.5</v>
      </c>
      <c r="D9506">
        <v>4.1000000000000003E-3</v>
      </c>
      <c r="E9506">
        <v>2.86E-2</v>
      </c>
      <c r="F9506">
        <v>0.1241</v>
      </c>
    </row>
    <row r="9507" spans="1:6">
      <c r="A9507" t="s">
        <v>1090</v>
      </c>
      <c r="B9507" t="s">
        <v>10573</v>
      </c>
      <c r="C9507">
        <v>1.5</v>
      </c>
      <c r="D9507">
        <v>4.1000000000000003E-3</v>
      </c>
      <c r="E9507">
        <v>2.86E-2</v>
      </c>
      <c r="F9507">
        <v>0.1241</v>
      </c>
    </row>
    <row r="9508" spans="1:6">
      <c r="A9508" t="s">
        <v>1090</v>
      </c>
      <c r="B9508" t="s">
        <v>10574</v>
      </c>
      <c r="C9508">
        <v>1.5</v>
      </c>
      <c r="D9508">
        <v>4.1000000000000003E-3</v>
      </c>
      <c r="E9508">
        <v>2.86E-2</v>
      </c>
      <c r="F9508">
        <v>0.1241</v>
      </c>
    </row>
    <row r="9509" spans="1:6">
      <c r="A9509" t="s">
        <v>1090</v>
      </c>
      <c r="B9509" t="s">
        <v>10575</v>
      </c>
      <c r="C9509">
        <v>1.5</v>
      </c>
      <c r="D9509">
        <v>4.1000000000000003E-3</v>
      </c>
      <c r="E9509">
        <v>2.86E-2</v>
      </c>
      <c r="F9509">
        <v>0.1241</v>
      </c>
    </row>
    <row r="9510" spans="1:6">
      <c r="A9510" t="s">
        <v>1090</v>
      </c>
      <c r="B9510" t="s">
        <v>10576</v>
      </c>
      <c r="C9510">
        <v>1.5</v>
      </c>
      <c r="D9510">
        <v>4.1000000000000003E-3</v>
      </c>
      <c r="E9510">
        <v>2.86E-2</v>
      </c>
      <c r="F9510">
        <v>0.1241</v>
      </c>
    </row>
    <row r="9511" spans="1:6">
      <c r="A9511" t="s">
        <v>1090</v>
      </c>
      <c r="B9511" t="s">
        <v>10577</v>
      </c>
      <c r="C9511">
        <v>1.5</v>
      </c>
      <c r="D9511">
        <v>4.1000000000000003E-3</v>
      </c>
      <c r="E9511">
        <v>2.86E-2</v>
      </c>
      <c r="F9511">
        <v>0.1241</v>
      </c>
    </row>
    <row r="9512" spans="1:6">
      <c r="A9512" t="s">
        <v>1090</v>
      </c>
      <c r="B9512" t="s">
        <v>10578</v>
      </c>
      <c r="C9512">
        <v>1.5</v>
      </c>
      <c r="D9512">
        <v>4.1000000000000003E-3</v>
      </c>
      <c r="E9512">
        <v>2.86E-2</v>
      </c>
      <c r="F9512">
        <v>0.1241</v>
      </c>
    </row>
    <row r="9513" spans="1:6">
      <c r="A9513" t="s">
        <v>1090</v>
      </c>
      <c r="B9513" t="s">
        <v>10579</v>
      </c>
      <c r="C9513">
        <v>1.5</v>
      </c>
      <c r="D9513">
        <v>4.1000000000000003E-3</v>
      </c>
      <c r="E9513">
        <v>2.86E-2</v>
      </c>
      <c r="F9513">
        <v>0.1241</v>
      </c>
    </row>
    <row r="9514" spans="1:6">
      <c r="A9514" t="s">
        <v>1090</v>
      </c>
      <c r="B9514" t="s">
        <v>10580</v>
      </c>
      <c r="C9514">
        <v>1.5</v>
      </c>
      <c r="D9514">
        <v>4.1000000000000003E-3</v>
      </c>
      <c r="E9514">
        <v>2.86E-2</v>
      </c>
      <c r="F9514">
        <v>0.1241</v>
      </c>
    </row>
    <row r="9515" spans="1:6">
      <c r="A9515" t="s">
        <v>1090</v>
      </c>
      <c r="B9515" t="s">
        <v>10581</v>
      </c>
      <c r="C9515">
        <v>1.5</v>
      </c>
      <c r="D9515">
        <v>4.1000000000000003E-3</v>
      </c>
      <c r="E9515">
        <v>2.86E-2</v>
      </c>
      <c r="F9515">
        <v>0.1241</v>
      </c>
    </row>
    <row r="9516" spans="1:6">
      <c r="A9516" t="s">
        <v>1090</v>
      </c>
      <c r="B9516" t="s">
        <v>10582</v>
      </c>
      <c r="C9516">
        <v>1.5</v>
      </c>
      <c r="D9516">
        <v>4.1000000000000003E-3</v>
      </c>
      <c r="E9516">
        <v>2.86E-2</v>
      </c>
      <c r="F9516">
        <v>0.1241</v>
      </c>
    </row>
    <row r="9517" spans="1:6">
      <c r="A9517" t="s">
        <v>1090</v>
      </c>
      <c r="B9517" t="s">
        <v>10583</v>
      </c>
      <c r="C9517">
        <v>1.5</v>
      </c>
      <c r="D9517">
        <v>4.1000000000000003E-3</v>
      </c>
      <c r="E9517">
        <v>2.86E-2</v>
      </c>
      <c r="F9517">
        <v>0.1241</v>
      </c>
    </row>
    <row r="9518" spans="1:6">
      <c r="A9518" t="s">
        <v>1090</v>
      </c>
      <c r="B9518" t="s">
        <v>10584</v>
      </c>
      <c r="C9518">
        <v>1.5</v>
      </c>
      <c r="D9518">
        <v>4.1000000000000003E-3</v>
      </c>
      <c r="E9518">
        <v>2.86E-2</v>
      </c>
      <c r="F9518">
        <v>0.1241</v>
      </c>
    </row>
    <row r="9519" spans="1:6">
      <c r="A9519" t="s">
        <v>1090</v>
      </c>
      <c r="B9519" t="s">
        <v>10585</v>
      </c>
      <c r="C9519">
        <v>1.5</v>
      </c>
      <c r="D9519">
        <v>4.1000000000000003E-3</v>
      </c>
      <c r="E9519">
        <v>2.86E-2</v>
      </c>
      <c r="F9519">
        <v>0.1241</v>
      </c>
    </row>
    <row r="9520" spans="1:6">
      <c r="A9520" t="s">
        <v>1090</v>
      </c>
      <c r="B9520" t="s">
        <v>10586</v>
      </c>
      <c r="C9520">
        <v>1.5</v>
      </c>
      <c r="D9520">
        <v>4.1000000000000003E-3</v>
      </c>
      <c r="E9520">
        <v>2.86E-2</v>
      </c>
      <c r="F9520">
        <v>0.1241</v>
      </c>
    </row>
    <row r="9521" spans="1:6">
      <c r="A9521" t="s">
        <v>1090</v>
      </c>
      <c r="B9521" t="s">
        <v>10587</v>
      </c>
      <c r="C9521">
        <v>1.5</v>
      </c>
      <c r="D9521">
        <v>4.1000000000000003E-3</v>
      </c>
      <c r="E9521">
        <v>2.86E-2</v>
      </c>
      <c r="F9521">
        <v>0.1241</v>
      </c>
    </row>
    <row r="9522" spans="1:6">
      <c r="A9522" t="s">
        <v>1090</v>
      </c>
      <c r="B9522" t="s">
        <v>10588</v>
      </c>
      <c r="C9522">
        <v>1.5</v>
      </c>
      <c r="D9522">
        <v>4.1000000000000003E-3</v>
      </c>
      <c r="E9522">
        <v>2.86E-2</v>
      </c>
      <c r="F9522">
        <v>0.1241</v>
      </c>
    </row>
    <row r="9523" spans="1:6">
      <c r="A9523" t="s">
        <v>1090</v>
      </c>
      <c r="B9523" t="s">
        <v>10589</v>
      </c>
      <c r="C9523">
        <v>1.5</v>
      </c>
      <c r="D9523">
        <v>4.1000000000000003E-3</v>
      </c>
      <c r="E9523">
        <v>2.86E-2</v>
      </c>
      <c r="F9523">
        <v>0.1241</v>
      </c>
    </row>
    <row r="9524" spans="1:6">
      <c r="A9524" t="s">
        <v>1090</v>
      </c>
      <c r="B9524" t="s">
        <v>10590</v>
      </c>
      <c r="C9524">
        <v>1.5</v>
      </c>
      <c r="D9524">
        <v>4.1000000000000003E-3</v>
      </c>
      <c r="E9524">
        <v>2.86E-2</v>
      </c>
      <c r="F9524">
        <v>0.1241</v>
      </c>
    </row>
    <row r="9525" spans="1:6">
      <c r="A9525" t="s">
        <v>1090</v>
      </c>
      <c r="B9525" t="s">
        <v>10591</v>
      </c>
      <c r="C9525">
        <v>1.5</v>
      </c>
      <c r="D9525">
        <v>4.1000000000000003E-3</v>
      </c>
      <c r="E9525">
        <v>2.86E-2</v>
      </c>
      <c r="F9525">
        <v>0.1241</v>
      </c>
    </row>
    <row r="9526" spans="1:6">
      <c r="A9526" t="s">
        <v>1090</v>
      </c>
      <c r="B9526" t="s">
        <v>10592</v>
      </c>
      <c r="C9526">
        <v>1.5</v>
      </c>
      <c r="D9526">
        <v>4.1000000000000003E-3</v>
      </c>
      <c r="E9526">
        <v>2.86E-2</v>
      </c>
      <c r="F9526">
        <v>0.1241</v>
      </c>
    </row>
    <row r="9527" spans="1:6">
      <c r="A9527" t="s">
        <v>1090</v>
      </c>
      <c r="B9527" t="s">
        <v>10593</v>
      </c>
      <c r="C9527">
        <v>1.5</v>
      </c>
      <c r="D9527">
        <v>4.1000000000000003E-3</v>
      </c>
      <c r="E9527">
        <v>2.86E-2</v>
      </c>
      <c r="F9527">
        <v>0.1241</v>
      </c>
    </row>
    <row r="9528" spans="1:6">
      <c r="A9528" t="s">
        <v>1090</v>
      </c>
      <c r="B9528" t="s">
        <v>10594</v>
      </c>
      <c r="C9528">
        <v>1.5</v>
      </c>
      <c r="D9528">
        <v>4.1000000000000003E-3</v>
      </c>
      <c r="E9528">
        <v>2.86E-2</v>
      </c>
      <c r="F9528">
        <v>0.1241</v>
      </c>
    </row>
    <row r="9529" spans="1:6">
      <c r="A9529" t="s">
        <v>1090</v>
      </c>
      <c r="B9529" t="s">
        <v>10595</v>
      </c>
      <c r="C9529">
        <v>1.5</v>
      </c>
      <c r="D9529">
        <v>4.1000000000000003E-3</v>
      </c>
      <c r="E9529">
        <v>2.86E-2</v>
      </c>
      <c r="F9529">
        <v>0.1241</v>
      </c>
    </row>
    <row r="9530" spans="1:6">
      <c r="A9530" t="s">
        <v>1090</v>
      </c>
      <c r="B9530" t="s">
        <v>10596</v>
      </c>
      <c r="C9530">
        <v>1.5</v>
      </c>
      <c r="D9530">
        <v>4.1000000000000003E-3</v>
      </c>
      <c r="E9530">
        <v>2.86E-2</v>
      </c>
      <c r="F9530">
        <v>0.1241</v>
      </c>
    </row>
    <row r="9531" spans="1:6">
      <c r="A9531" t="s">
        <v>1090</v>
      </c>
      <c r="B9531" t="s">
        <v>10597</v>
      </c>
      <c r="C9531">
        <v>1.5</v>
      </c>
      <c r="D9531">
        <v>4.1000000000000003E-3</v>
      </c>
      <c r="E9531">
        <v>2.86E-2</v>
      </c>
      <c r="F9531">
        <v>0.1241</v>
      </c>
    </row>
    <row r="9532" spans="1:6">
      <c r="A9532" t="s">
        <v>1090</v>
      </c>
      <c r="B9532" t="s">
        <v>10598</v>
      </c>
      <c r="C9532">
        <v>1.5</v>
      </c>
      <c r="D9532">
        <v>4.1000000000000003E-3</v>
      </c>
      <c r="E9532">
        <v>2.86E-2</v>
      </c>
      <c r="F9532">
        <v>0.1241</v>
      </c>
    </row>
    <row r="9533" spans="1:6">
      <c r="A9533" t="s">
        <v>1090</v>
      </c>
      <c r="B9533" t="s">
        <v>10599</v>
      </c>
      <c r="C9533">
        <v>1.5</v>
      </c>
      <c r="D9533">
        <v>4.1000000000000003E-3</v>
      </c>
      <c r="E9533">
        <v>2.86E-2</v>
      </c>
      <c r="F9533">
        <v>0.1241</v>
      </c>
    </row>
    <row r="9534" spans="1:6">
      <c r="A9534" t="s">
        <v>1090</v>
      </c>
      <c r="B9534" t="s">
        <v>10600</v>
      </c>
      <c r="C9534">
        <v>1.5</v>
      </c>
      <c r="D9534">
        <v>4.1000000000000003E-3</v>
      </c>
      <c r="E9534">
        <v>2.86E-2</v>
      </c>
      <c r="F9534">
        <v>0.1241</v>
      </c>
    </row>
    <row r="9535" spans="1:6">
      <c r="A9535" t="s">
        <v>1090</v>
      </c>
      <c r="B9535" t="s">
        <v>10601</v>
      </c>
      <c r="C9535">
        <v>1.5</v>
      </c>
      <c r="D9535">
        <v>4.1000000000000003E-3</v>
      </c>
      <c r="E9535">
        <v>2.86E-2</v>
      </c>
      <c r="F9535">
        <v>0.1241</v>
      </c>
    </row>
    <row r="9536" spans="1:6">
      <c r="A9536" t="s">
        <v>1090</v>
      </c>
      <c r="B9536" t="s">
        <v>10602</v>
      </c>
      <c r="C9536">
        <v>1.5</v>
      </c>
      <c r="D9536">
        <v>4.1000000000000003E-3</v>
      </c>
      <c r="E9536">
        <v>2.86E-2</v>
      </c>
      <c r="F9536">
        <v>0.1241</v>
      </c>
    </row>
    <row r="9537" spans="1:6">
      <c r="A9537" t="s">
        <v>1090</v>
      </c>
      <c r="B9537" t="s">
        <v>10603</v>
      </c>
      <c r="C9537">
        <v>1.5</v>
      </c>
      <c r="D9537">
        <v>4.1000000000000003E-3</v>
      </c>
      <c r="E9537">
        <v>2.86E-2</v>
      </c>
      <c r="F9537">
        <v>0.1241</v>
      </c>
    </row>
    <row r="9538" spans="1:6">
      <c r="A9538" t="s">
        <v>1090</v>
      </c>
      <c r="B9538" t="s">
        <v>10604</v>
      </c>
      <c r="C9538">
        <v>1.5</v>
      </c>
      <c r="D9538">
        <v>4.1000000000000003E-3</v>
      </c>
      <c r="E9538">
        <v>2.86E-2</v>
      </c>
      <c r="F9538">
        <v>0.1241</v>
      </c>
    </row>
    <row r="9539" spans="1:6">
      <c r="A9539" t="s">
        <v>1090</v>
      </c>
      <c r="B9539" t="s">
        <v>10605</v>
      </c>
      <c r="C9539">
        <v>1.5</v>
      </c>
      <c r="D9539">
        <v>4.1000000000000003E-3</v>
      </c>
      <c r="E9539">
        <v>2.86E-2</v>
      </c>
      <c r="F9539">
        <v>0.1241</v>
      </c>
    </row>
    <row r="9540" spans="1:6">
      <c r="A9540" t="s">
        <v>1090</v>
      </c>
      <c r="B9540" t="s">
        <v>10606</v>
      </c>
      <c r="C9540">
        <v>1.5</v>
      </c>
      <c r="D9540">
        <v>4.1000000000000003E-3</v>
      </c>
      <c r="E9540">
        <v>2.86E-2</v>
      </c>
      <c r="F9540">
        <v>0.1241</v>
      </c>
    </row>
    <row r="9541" spans="1:6">
      <c r="A9541" t="s">
        <v>1090</v>
      </c>
      <c r="B9541" t="s">
        <v>10607</v>
      </c>
      <c r="C9541">
        <v>1.5</v>
      </c>
      <c r="D9541">
        <v>4.1000000000000003E-3</v>
      </c>
      <c r="E9541">
        <v>2.86E-2</v>
      </c>
      <c r="F9541">
        <v>0.1241</v>
      </c>
    </row>
    <row r="9542" spans="1:6">
      <c r="A9542" t="s">
        <v>1090</v>
      </c>
      <c r="B9542" t="s">
        <v>10608</v>
      </c>
      <c r="C9542">
        <v>1.5</v>
      </c>
      <c r="D9542">
        <v>4.1000000000000003E-3</v>
      </c>
      <c r="E9542">
        <v>2.86E-2</v>
      </c>
      <c r="F9542">
        <v>0.1241</v>
      </c>
    </row>
    <row r="9543" spans="1:6">
      <c r="A9543" t="s">
        <v>1090</v>
      </c>
      <c r="B9543" t="s">
        <v>10609</v>
      </c>
      <c r="C9543">
        <v>1.5</v>
      </c>
      <c r="D9543">
        <v>4.1000000000000003E-3</v>
      </c>
      <c r="E9543">
        <v>2.86E-2</v>
      </c>
      <c r="F9543">
        <v>0.1241</v>
      </c>
    </row>
    <row r="9544" spans="1:6">
      <c r="A9544" t="s">
        <v>1090</v>
      </c>
      <c r="B9544" t="s">
        <v>10610</v>
      </c>
      <c r="C9544">
        <v>1.5</v>
      </c>
      <c r="D9544">
        <v>4.1000000000000003E-3</v>
      </c>
      <c r="E9544">
        <v>2.86E-2</v>
      </c>
      <c r="F9544">
        <v>0.1241</v>
      </c>
    </row>
    <row r="9545" spans="1:6">
      <c r="A9545" t="s">
        <v>1090</v>
      </c>
      <c r="B9545" t="s">
        <v>10611</v>
      </c>
      <c r="C9545">
        <v>1.5</v>
      </c>
      <c r="D9545">
        <v>4.1000000000000003E-3</v>
      </c>
      <c r="E9545">
        <v>2.86E-2</v>
      </c>
      <c r="F9545">
        <v>0.1241</v>
      </c>
    </row>
    <row r="9546" spans="1:6">
      <c r="A9546" t="s">
        <v>1090</v>
      </c>
      <c r="B9546" t="s">
        <v>10612</v>
      </c>
      <c r="C9546">
        <v>1.5</v>
      </c>
      <c r="D9546">
        <v>4.1000000000000003E-3</v>
      </c>
      <c r="E9546">
        <v>2.86E-2</v>
      </c>
      <c r="F9546">
        <v>0.1241</v>
      </c>
    </row>
    <row r="9547" spans="1:6">
      <c r="A9547" t="s">
        <v>1090</v>
      </c>
      <c r="B9547" t="s">
        <v>10613</v>
      </c>
      <c r="C9547">
        <v>1.5</v>
      </c>
      <c r="D9547">
        <v>4.1000000000000003E-3</v>
      </c>
      <c r="E9547">
        <v>2.86E-2</v>
      </c>
      <c r="F9547">
        <v>0.1241</v>
      </c>
    </row>
    <row r="9548" spans="1:6">
      <c r="A9548" t="s">
        <v>1090</v>
      </c>
      <c r="B9548" t="s">
        <v>10614</v>
      </c>
      <c r="C9548">
        <v>1.5</v>
      </c>
      <c r="D9548">
        <v>4.1000000000000003E-3</v>
      </c>
      <c r="E9548">
        <v>2.86E-2</v>
      </c>
      <c r="F9548">
        <v>0.1241</v>
      </c>
    </row>
    <row r="9549" spans="1:6">
      <c r="A9549" t="s">
        <v>1090</v>
      </c>
      <c r="B9549" t="s">
        <v>10615</v>
      </c>
      <c r="C9549">
        <v>1.5</v>
      </c>
      <c r="D9549">
        <v>4.1000000000000003E-3</v>
      </c>
      <c r="E9549">
        <v>2.86E-2</v>
      </c>
      <c r="F9549">
        <v>0.1241</v>
      </c>
    </row>
    <row r="9550" spans="1:6">
      <c r="A9550" t="s">
        <v>1090</v>
      </c>
      <c r="B9550" t="s">
        <v>10616</v>
      </c>
      <c r="C9550">
        <v>1.5</v>
      </c>
      <c r="D9550">
        <v>4.1000000000000003E-3</v>
      </c>
      <c r="E9550">
        <v>2.86E-2</v>
      </c>
      <c r="F9550">
        <v>0.1241</v>
      </c>
    </row>
    <row r="9551" spans="1:6">
      <c r="A9551" t="s">
        <v>1090</v>
      </c>
      <c r="B9551" t="s">
        <v>10617</v>
      </c>
      <c r="C9551">
        <v>1.5</v>
      </c>
      <c r="D9551">
        <v>4.1000000000000003E-3</v>
      </c>
      <c r="E9551">
        <v>2.86E-2</v>
      </c>
      <c r="F9551">
        <v>0.1241</v>
      </c>
    </row>
    <row r="9552" spans="1:6">
      <c r="A9552" t="s">
        <v>1090</v>
      </c>
      <c r="B9552" t="s">
        <v>10618</v>
      </c>
      <c r="C9552">
        <v>1.5</v>
      </c>
      <c r="D9552">
        <v>4.1000000000000003E-3</v>
      </c>
      <c r="E9552">
        <v>2.86E-2</v>
      </c>
      <c r="F9552">
        <v>0.1241</v>
      </c>
    </row>
    <row r="9553" spans="1:6">
      <c r="A9553" t="s">
        <v>1090</v>
      </c>
      <c r="B9553" t="s">
        <v>10619</v>
      </c>
      <c r="C9553">
        <v>1.5</v>
      </c>
      <c r="D9553">
        <v>4.1000000000000003E-3</v>
      </c>
      <c r="E9553">
        <v>2.86E-2</v>
      </c>
      <c r="F9553">
        <v>0.1241</v>
      </c>
    </row>
    <row r="9554" spans="1:6">
      <c r="A9554" t="s">
        <v>1090</v>
      </c>
      <c r="B9554" t="s">
        <v>10620</v>
      </c>
      <c r="C9554">
        <v>1.5</v>
      </c>
      <c r="D9554">
        <v>4.1000000000000003E-3</v>
      </c>
      <c r="E9554">
        <v>2.86E-2</v>
      </c>
      <c r="F9554">
        <v>0.1241</v>
      </c>
    </row>
    <row r="9555" spans="1:6">
      <c r="A9555" t="s">
        <v>1090</v>
      </c>
      <c r="B9555" t="s">
        <v>10621</v>
      </c>
      <c r="C9555">
        <v>1.5</v>
      </c>
      <c r="D9555">
        <v>4.1000000000000003E-3</v>
      </c>
      <c r="E9555">
        <v>2.86E-2</v>
      </c>
      <c r="F9555">
        <v>0.1241</v>
      </c>
    </row>
    <row r="9556" spans="1:6">
      <c r="A9556" t="s">
        <v>1090</v>
      </c>
      <c r="B9556" t="s">
        <v>10622</v>
      </c>
      <c r="C9556">
        <v>1.5</v>
      </c>
      <c r="D9556">
        <v>4.1000000000000003E-3</v>
      </c>
      <c r="E9556">
        <v>2.86E-2</v>
      </c>
      <c r="F9556">
        <v>0.1241</v>
      </c>
    </row>
    <row r="9557" spans="1:6">
      <c r="A9557" t="s">
        <v>1090</v>
      </c>
      <c r="B9557" t="s">
        <v>10623</v>
      </c>
      <c r="C9557">
        <v>1.5</v>
      </c>
      <c r="D9557">
        <v>4.1000000000000003E-3</v>
      </c>
      <c r="E9557">
        <v>2.86E-2</v>
      </c>
      <c r="F9557">
        <v>0.1241</v>
      </c>
    </row>
    <row r="9558" spans="1:6">
      <c r="A9558" t="s">
        <v>1090</v>
      </c>
      <c r="B9558" t="s">
        <v>10624</v>
      </c>
      <c r="C9558">
        <v>1.5</v>
      </c>
      <c r="D9558">
        <v>4.1000000000000003E-3</v>
      </c>
      <c r="E9558">
        <v>2.86E-2</v>
      </c>
      <c r="F9558">
        <v>0.1241</v>
      </c>
    </row>
    <row r="9559" spans="1:6">
      <c r="A9559" t="s">
        <v>1090</v>
      </c>
      <c r="B9559" t="s">
        <v>10625</v>
      </c>
      <c r="C9559">
        <v>1.5</v>
      </c>
      <c r="D9559">
        <v>4.1000000000000003E-3</v>
      </c>
      <c r="E9559">
        <v>2.86E-2</v>
      </c>
      <c r="F9559">
        <v>0.1241</v>
      </c>
    </row>
    <row r="9560" spans="1:6">
      <c r="A9560" t="s">
        <v>1090</v>
      </c>
      <c r="B9560" t="s">
        <v>10626</v>
      </c>
      <c r="C9560">
        <v>1.5</v>
      </c>
      <c r="D9560">
        <v>4.1000000000000003E-3</v>
      </c>
      <c r="E9560">
        <v>2.86E-2</v>
      </c>
      <c r="F9560">
        <v>0.1241</v>
      </c>
    </row>
    <row r="9561" spans="1:6">
      <c r="A9561" t="s">
        <v>1090</v>
      </c>
      <c r="B9561" t="s">
        <v>10627</v>
      </c>
      <c r="C9561">
        <v>1.5</v>
      </c>
      <c r="D9561">
        <v>4.1000000000000003E-3</v>
      </c>
      <c r="E9561">
        <v>2.86E-2</v>
      </c>
      <c r="F9561">
        <v>0.1241</v>
      </c>
    </row>
    <row r="9562" spans="1:6">
      <c r="A9562" t="s">
        <v>1090</v>
      </c>
      <c r="B9562" t="s">
        <v>10628</v>
      </c>
      <c r="C9562">
        <v>1.5</v>
      </c>
      <c r="D9562">
        <v>4.1000000000000003E-3</v>
      </c>
      <c r="E9562">
        <v>2.86E-2</v>
      </c>
      <c r="F9562">
        <v>0.1241</v>
      </c>
    </row>
    <row r="9563" spans="1:6">
      <c r="A9563" t="s">
        <v>1090</v>
      </c>
      <c r="B9563" t="s">
        <v>10629</v>
      </c>
      <c r="C9563">
        <v>1.5</v>
      </c>
      <c r="D9563">
        <v>4.1000000000000003E-3</v>
      </c>
      <c r="E9563">
        <v>2.86E-2</v>
      </c>
      <c r="F9563">
        <v>0.1241</v>
      </c>
    </row>
    <row r="9564" spans="1:6">
      <c r="A9564" t="s">
        <v>1090</v>
      </c>
      <c r="B9564" t="s">
        <v>10630</v>
      </c>
      <c r="C9564">
        <v>1.5</v>
      </c>
      <c r="D9564">
        <v>4.1000000000000003E-3</v>
      </c>
      <c r="E9564">
        <v>2.86E-2</v>
      </c>
      <c r="F9564">
        <v>0.1241</v>
      </c>
    </row>
    <row r="9565" spans="1:6">
      <c r="A9565" t="s">
        <v>1090</v>
      </c>
      <c r="B9565" t="s">
        <v>10631</v>
      </c>
      <c r="C9565">
        <v>1.5</v>
      </c>
      <c r="D9565">
        <v>4.1000000000000003E-3</v>
      </c>
      <c r="E9565">
        <v>2.86E-2</v>
      </c>
      <c r="F9565">
        <v>0.1241</v>
      </c>
    </row>
    <row r="9566" spans="1:6">
      <c r="A9566" t="s">
        <v>1090</v>
      </c>
      <c r="B9566" t="s">
        <v>10632</v>
      </c>
      <c r="C9566">
        <v>1.5</v>
      </c>
      <c r="D9566">
        <v>4.1000000000000003E-3</v>
      </c>
      <c r="E9566">
        <v>2.86E-2</v>
      </c>
      <c r="F9566">
        <v>0.1241</v>
      </c>
    </row>
    <row r="9567" spans="1:6">
      <c r="A9567" t="s">
        <v>1090</v>
      </c>
      <c r="B9567" t="s">
        <v>10633</v>
      </c>
      <c r="C9567">
        <v>1.5</v>
      </c>
      <c r="D9567">
        <v>4.1000000000000003E-3</v>
      </c>
      <c r="E9567">
        <v>2.86E-2</v>
      </c>
      <c r="F9567">
        <v>0.1241</v>
      </c>
    </row>
    <row r="9568" spans="1:6">
      <c r="A9568" t="s">
        <v>1090</v>
      </c>
      <c r="B9568" t="s">
        <v>10634</v>
      </c>
      <c r="C9568">
        <v>1.5</v>
      </c>
      <c r="D9568">
        <v>4.1000000000000003E-3</v>
      </c>
      <c r="E9568">
        <v>2.86E-2</v>
      </c>
      <c r="F9568">
        <v>0.1241</v>
      </c>
    </row>
    <row r="9569" spans="1:6">
      <c r="A9569" t="s">
        <v>1090</v>
      </c>
      <c r="B9569" t="s">
        <v>10635</v>
      </c>
      <c r="C9569">
        <v>1.5</v>
      </c>
      <c r="D9569">
        <v>4.1000000000000003E-3</v>
      </c>
      <c r="E9569">
        <v>2.86E-2</v>
      </c>
      <c r="F9569">
        <v>0.1241</v>
      </c>
    </row>
    <row r="9570" spans="1:6">
      <c r="A9570" t="s">
        <v>1090</v>
      </c>
      <c r="B9570" t="s">
        <v>10636</v>
      </c>
      <c r="C9570">
        <v>1.5</v>
      </c>
      <c r="D9570">
        <v>4.1000000000000003E-3</v>
      </c>
      <c r="E9570">
        <v>2.86E-2</v>
      </c>
      <c r="F9570">
        <v>0.1241</v>
      </c>
    </row>
    <row r="9571" spans="1:6">
      <c r="A9571" t="s">
        <v>1090</v>
      </c>
      <c r="B9571" t="s">
        <v>10637</v>
      </c>
      <c r="C9571">
        <v>1.5</v>
      </c>
      <c r="D9571">
        <v>4.1000000000000003E-3</v>
      </c>
      <c r="E9571">
        <v>2.86E-2</v>
      </c>
      <c r="F9571">
        <v>0.1241</v>
      </c>
    </row>
    <row r="9572" spans="1:6">
      <c r="A9572" t="s">
        <v>1090</v>
      </c>
      <c r="B9572" t="s">
        <v>10638</v>
      </c>
      <c r="C9572">
        <v>1.5</v>
      </c>
      <c r="D9572">
        <v>4.1000000000000003E-3</v>
      </c>
      <c r="E9572">
        <v>2.86E-2</v>
      </c>
      <c r="F9572">
        <v>0.1241</v>
      </c>
    </row>
    <row r="9573" spans="1:6">
      <c r="A9573" t="s">
        <v>1090</v>
      </c>
      <c r="B9573" t="s">
        <v>756</v>
      </c>
      <c r="C9573">
        <v>1.5</v>
      </c>
      <c r="D9573">
        <v>4.1000000000000003E-3</v>
      </c>
      <c r="E9573">
        <v>2.86E-2</v>
      </c>
      <c r="F9573">
        <v>0.1241</v>
      </c>
    </row>
    <row r="9574" spans="1:6">
      <c r="A9574" t="s">
        <v>1090</v>
      </c>
      <c r="B9574" t="s">
        <v>10639</v>
      </c>
      <c r="C9574">
        <v>1.5</v>
      </c>
      <c r="D9574">
        <v>4.1000000000000003E-3</v>
      </c>
      <c r="E9574">
        <v>2.86E-2</v>
      </c>
      <c r="F9574">
        <v>0.1241</v>
      </c>
    </row>
    <row r="9575" spans="1:6">
      <c r="A9575" t="s">
        <v>1090</v>
      </c>
      <c r="B9575" t="s">
        <v>10640</v>
      </c>
      <c r="C9575">
        <v>1.5</v>
      </c>
      <c r="D9575">
        <v>4.1000000000000003E-3</v>
      </c>
      <c r="E9575">
        <v>2.86E-2</v>
      </c>
      <c r="F9575">
        <v>0.1241</v>
      </c>
    </row>
    <row r="9576" spans="1:6">
      <c r="A9576" t="s">
        <v>1090</v>
      </c>
      <c r="B9576" t="s">
        <v>10641</v>
      </c>
      <c r="C9576">
        <v>1.5</v>
      </c>
      <c r="D9576">
        <v>4.1000000000000003E-3</v>
      </c>
      <c r="E9576">
        <v>2.86E-2</v>
      </c>
      <c r="F9576">
        <v>0.1241</v>
      </c>
    </row>
    <row r="9577" spans="1:6">
      <c r="A9577" t="s">
        <v>1090</v>
      </c>
      <c r="B9577" t="s">
        <v>10642</v>
      </c>
      <c r="C9577">
        <v>1.5</v>
      </c>
      <c r="D9577">
        <v>4.1000000000000003E-3</v>
      </c>
      <c r="E9577">
        <v>2.86E-2</v>
      </c>
      <c r="F9577">
        <v>0.1241</v>
      </c>
    </row>
    <row r="9578" spans="1:6">
      <c r="A9578" t="s">
        <v>1090</v>
      </c>
      <c r="B9578" t="s">
        <v>10643</v>
      </c>
      <c r="C9578">
        <v>1.5</v>
      </c>
      <c r="D9578">
        <v>4.1000000000000003E-3</v>
      </c>
      <c r="E9578">
        <v>2.86E-2</v>
      </c>
      <c r="F9578">
        <v>0.1241</v>
      </c>
    </row>
    <row r="9579" spans="1:6">
      <c r="A9579" t="s">
        <v>1090</v>
      </c>
      <c r="B9579" t="s">
        <v>10644</v>
      </c>
      <c r="C9579">
        <v>1.5</v>
      </c>
      <c r="D9579">
        <v>4.1000000000000003E-3</v>
      </c>
      <c r="E9579">
        <v>2.86E-2</v>
      </c>
      <c r="F9579">
        <v>0.1241</v>
      </c>
    </row>
    <row r="9580" spans="1:6">
      <c r="A9580" t="s">
        <v>1090</v>
      </c>
      <c r="B9580" t="s">
        <v>10645</v>
      </c>
      <c r="C9580">
        <v>1.5</v>
      </c>
      <c r="D9580">
        <v>4.1000000000000003E-3</v>
      </c>
      <c r="E9580">
        <v>2.86E-2</v>
      </c>
      <c r="F9580">
        <v>0.1241</v>
      </c>
    </row>
    <row r="9581" spans="1:6">
      <c r="A9581" t="s">
        <v>1090</v>
      </c>
      <c r="B9581" t="s">
        <v>10646</v>
      </c>
      <c r="C9581">
        <v>1.5</v>
      </c>
      <c r="D9581">
        <v>4.1000000000000003E-3</v>
      </c>
      <c r="E9581">
        <v>2.86E-2</v>
      </c>
      <c r="F9581">
        <v>0.1241</v>
      </c>
    </row>
    <row r="9582" spans="1:6">
      <c r="A9582" t="s">
        <v>1090</v>
      </c>
      <c r="B9582" t="s">
        <v>10647</v>
      </c>
      <c r="C9582">
        <v>1.5</v>
      </c>
      <c r="D9582">
        <v>4.1000000000000003E-3</v>
      </c>
      <c r="E9582">
        <v>2.86E-2</v>
      </c>
      <c r="F9582">
        <v>0.1241</v>
      </c>
    </row>
    <row r="9583" spans="1:6">
      <c r="A9583" t="s">
        <v>1090</v>
      </c>
      <c r="B9583" t="s">
        <v>10648</v>
      </c>
      <c r="C9583">
        <v>1.5</v>
      </c>
      <c r="D9583">
        <v>4.1000000000000003E-3</v>
      </c>
      <c r="E9583">
        <v>2.86E-2</v>
      </c>
      <c r="F9583">
        <v>0.1241</v>
      </c>
    </row>
    <row r="9584" spans="1:6">
      <c r="A9584" t="s">
        <v>1090</v>
      </c>
      <c r="B9584" t="s">
        <v>10649</v>
      </c>
      <c r="C9584">
        <v>1.5</v>
      </c>
      <c r="D9584">
        <v>4.1000000000000003E-3</v>
      </c>
      <c r="E9584">
        <v>2.86E-2</v>
      </c>
      <c r="F9584">
        <v>0.1241</v>
      </c>
    </row>
    <row r="9585" spans="1:6">
      <c r="A9585" t="s">
        <v>1090</v>
      </c>
      <c r="B9585" t="s">
        <v>10650</v>
      </c>
      <c r="C9585">
        <v>1.5</v>
      </c>
      <c r="D9585">
        <v>4.1000000000000003E-3</v>
      </c>
      <c r="E9585">
        <v>2.86E-2</v>
      </c>
      <c r="F9585">
        <v>0.1241</v>
      </c>
    </row>
    <row r="9586" spans="1:6">
      <c r="A9586" t="s">
        <v>1090</v>
      </c>
      <c r="B9586" t="s">
        <v>10651</v>
      </c>
      <c r="C9586">
        <v>1.5</v>
      </c>
      <c r="D9586">
        <v>4.1000000000000003E-3</v>
      </c>
      <c r="E9586">
        <v>2.86E-2</v>
      </c>
      <c r="F9586">
        <v>0.1241</v>
      </c>
    </row>
    <row r="9587" spans="1:6">
      <c r="A9587" t="s">
        <v>1090</v>
      </c>
      <c r="B9587" t="s">
        <v>10652</v>
      </c>
      <c r="C9587">
        <v>1.5</v>
      </c>
      <c r="D9587">
        <v>4.1000000000000003E-3</v>
      </c>
      <c r="E9587">
        <v>2.86E-2</v>
      </c>
      <c r="F9587">
        <v>0.1241</v>
      </c>
    </row>
    <row r="9588" spans="1:6">
      <c r="A9588" t="s">
        <v>1090</v>
      </c>
      <c r="B9588" t="s">
        <v>10653</v>
      </c>
      <c r="C9588">
        <v>1.5</v>
      </c>
      <c r="D9588">
        <v>4.1000000000000003E-3</v>
      </c>
      <c r="E9588">
        <v>2.86E-2</v>
      </c>
      <c r="F9588">
        <v>0.1241</v>
      </c>
    </row>
    <row r="9589" spans="1:6">
      <c r="A9589" t="s">
        <v>1090</v>
      </c>
      <c r="B9589" t="s">
        <v>10654</v>
      </c>
      <c r="C9589">
        <v>1.5</v>
      </c>
      <c r="D9589">
        <v>4.1000000000000003E-3</v>
      </c>
      <c r="E9589">
        <v>2.86E-2</v>
      </c>
      <c r="F9589">
        <v>0.1241</v>
      </c>
    </row>
    <row r="9590" spans="1:6">
      <c r="A9590" t="s">
        <v>1090</v>
      </c>
      <c r="B9590" t="s">
        <v>10655</v>
      </c>
      <c r="C9590">
        <v>1.5</v>
      </c>
      <c r="D9590">
        <v>4.1000000000000003E-3</v>
      </c>
      <c r="E9590">
        <v>2.86E-2</v>
      </c>
      <c r="F9590">
        <v>0.1241</v>
      </c>
    </row>
    <row r="9591" spans="1:6">
      <c r="A9591" t="s">
        <v>1090</v>
      </c>
      <c r="B9591" t="s">
        <v>10656</v>
      </c>
      <c r="C9591">
        <v>1.5</v>
      </c>
      <c r="D9591">
        <v>4.1000000000000003E-3</v>
      </c>
      <c r="E9591">
        <v>2.86E-2</v>
      </c>
      <c r="F9591">
        <v>0.1241</v>
      </c>
    </row>
    <row r="9592" spans="1:6">
      <c r="A9592" t="s">
        <v>1090</v>
      </c>
      <c r="B9592" t="s">
        <v>10657</v>
      </c>
      <c r="C9592">
        <v>1.5</v>
      </c>
      <c r="D9592">
        <v>4.1000000000000003E-3</v>
      </c>
      <c r="E9592">
        <v>2.86E-2</v>
      </c>
      <c r="F9592">
        <v>0.1241</v>
      </c>
    </row>
    <row r="9593" spans="1:6">
      <c r="A9593" t="s">
        <v>1090</v>
      </c>
      <c r="B9593" t="s">
        <v>10658</v>
      </c>
      <c r="C9593">
        <v>1.5</v>
      </c>
      <c r="D9593">
        <v>4.1000000000000003E-3</v>
      </c>
      <c r="E9593">
        <v>2.86E-2</v>
      </c>
      <c r="F9593">
        <v>0.1241</v>
      </c>
    </row>
    <row r="9594" spans="1:6">
      <c r="A9594" t="s">
        <v>1090</v>
      </c>
      <c r="B9594" t="s">
        <v>10659</v>
      </c>
      <c r="C9594">
        <v>1.5</v>
      </c>
      <c r="D9594">
        <v>4.1000000000000003E-3</v>
      </c>
      <c r="E9594">
        <v>2.86E-2</v>
      </c>
      <c r="F9594">
        <v>0.1241</v>
      </c>
    </row>
    <row r="9595" spans="1:6">
      <c r="A9595" t="s">
        <v>1090</v>
      </c>
      <c r="B9595" t="s">
        <v>10660</v>
      </c>
      <c r="C9595">
        <v>1.5</v>
      </c>
      <c r="D9595">
        <v>4.1000000000000003E-3</v>
      </c>
      <c r="E9595">
        <v>2.86E-2</v>
      </c>
      <c r="F9595">
        <v>0.1241</v>
      </c>
    </row>
    <row r="9596" spans="1:6">
      <c r="A9596" t="s">
        <v>1090</v>
      </c>
      <c r="B9596" t="s">
        <v>10661</v>
      </c>
      <c r="C9596">
        <v>1.5</v>
      </c>
      <c r="D9596">
        <v>4.1000000000000003E-3</v>
      </c>
      <c r="E9596">
        <v>2.86E-2</v>
      </c>
      <c r="F9596">
        <v>0.1241</v>
      </c>
    </row>
    <row r="9597" spans="1:6">
      <c r="A9597" t="s">
        <v>1090</v>
      </c>
      <c r="B9597" t="s">
        <v>10662</v>
      </c>
      <c r="C9597">
        <v>1.5</v>
      </c>
      <c r="D9597">
        <v>4.1000000000000003E-3</v>
      </c>
      <c r="E9597">
        <v>2.86E-2</v>
      </c>
      <c r="F9597">
        <v>0.1241</v>
      </c>
    </row>
    <row r="9598" spans="1:6">
      <c r="A9598" t="s">
        <v>1090</v>
      </c>
      <c r="B9598" t="s">
        <v>10663</v>
      </c>
      <c r="C9598">
        <v>1.5</v>
      </c>
      <c r="D9598">
        <v>4.1000000000000003E-3</v>
      </c>
      <c r="E9598">
        <v>2.86E-2</v>
      </c>
      <c r="F9598">
        <v>0.1241</v>
      </c>
    </row>
    <row r="9599" spans="1:6">
      <c r="A9599" t="s">
        <v>1090</v>
      </c>
      <c r="B9599" t="s">
        <v>10664</v>
      </c>
      <c r="C9599">
        <v>1.5</v>
      </c>
      <c r="D9599">
        <v>4.1000000000000003E-3</v>
      </c>
      <c r="E9599">
        <v>2.86E-2</v>
      </c>
      <c r="F9599">
        <v>0.1241</v>
      </c>
    </row>
    <row r="9600" spans="1:6">
      <c r="A9600" t="s">
        <v>1090</v>
      </c>
      <c r="B9600" t="s">
        <v>10665</v>
      </c>
      <c r="C9600">
        <v>1.5</v>
      </c>
      <c r="D9600">
        <v>4.1000000000000003E-3</v>
      </c>
      <c r="E9600">
        <v>2.86E-2</v>
      </c>
      <c r="F9600">
        <v>0.1241</v>
      </c>
    </row>
    <row r="9601" spans="1:6">
      <c r="A9601" t="s">
        <v>1090</v>
      </c>
      <c r="B9601" t="s">
        <v>10666</v>
      </c>
      <c r="C9601">
        <v>1.5</v>
      </c>
      <c r="D9601">
        <v>4.1000000000000003E-3</v>
      </c>
      <c r="E9601">
        <v>2.86E-2</v>
      </c>
      <c r="F9601">
        <v>0.1241</v>
      </c>
    </row>
    <row r="9602" spans="1:6">
      <c r="A9602" t="s">
        <v>1090</v>
      </c>
      <c r="B9602" t="s">
        <v>10667</v>
      </c>
      <c r="C9602">
        <v>1.5</v>
      </c>
      <c r="D9602">
        <v>4.1000000000000003E-3</v>
      </c>
      <c r="E9602">
        <v>2.86E-2</v>
      </c>
      <c r="F9602">
        <v>0.1241</v>
      </c>
    </row>
    <row r="9603" spans="1:6">
      <c r="A9603" t="s">
        <v>1090</v>
      </c>
      <c r="B9603" t="s">
        <v>10668</v>
      </c>
      <c r="C9603">
        <v>1.5</v>
      </c>
      <c r="D9603">
        <v>4.1000000000000003E-3</v>
      </c>
      <c r="E9603">
        <v>2.86E-2</v>
      </c>
      <c r="F9603">
        <v>0.1241</v>
      </c>
    </row>
    <row r="9604" spans="1:6">
      <c r="A9604" t="s">
        <v>1090</v>
      </c>
      <c r="B9604" t="s">
        <v>10669</v>
      </c>
      <c r="C9604">
        <v>1.5</v>
      </c>
      <c r="D9604">
        <v>4.1000000000000003E-3</v>
      </c>
      <c r="E9604">
        <v>2.86E-2</v>
      </c>
      <c r="F9604">
        <v>0.1241</v>
      </c>
    </row>
    <row r="9605" spans="1:6">
      <c r="A9605" t="s">
        <v>1090</v>
      </c>
      <c r="B9605" t="s">
        <v>10670</v>
      </c>
      <c r="C9605">
        <v>1.5</v>
      </c>
      <c r="D9605">
        <v>4.1000000000000003E-3</v>
      </c>
      <c r="E9605">
        <v>2.86E-2</v>
      </c>
      <c r="F9605">
        <v>0.1241</v>
      </c>
    </row>
    <row r="9606" spans="1:6">
      <c r="A9606" t="s">
        <v>1090</v>
      </c>
      <c r="B9606" t="s">
        <v>10671</v>
      </c>
      <c r="C9606">
        <v>1.5</v>
      </c>
      <c r="D9606">
        <v>4.1000000000000003E-3</v>
      </c>
      <c r="E9606">
        <v>2.86E-2</v>
      </c>
      <c r="F9606">
        <v>0.1241</v>
      </c>
    </row>
    <row r="9607" spans="1:6">
      <c r="A9607" t="s">
        <v>1090</v>
      </c>
      <c r="B9607" t="s">
        <v>10672</v>
      </c>
      <c r="C9607">
        <v>1.5</v>
      </c>
      <c r="D9607">
        <v>4.1000000000000003E-3</v>
      </c>
      <c r="E9607">
        <v>2.86E-2</v>
      </c>
      <c r="F9607">
        <v>0.1241</v>
      </c>
    </row>
    <row r="9608" spans="1:6">
      <c r="A9608" t="s">
        <v>1090</v>
      </c>
      <c r="B9608" t="s">
        <v>10673</v>
      </c>
      <c r="C9608">
        <v>1.5</v>
      </c>
      <c r="D9608">
        <v>4.1000000000000003E-3</v>
      </c>
      <c r="E9608">
        <v>2.86E-2</v>
      </c>
      <c r="F9608">
        <v>0.1241</v>
      </c>
    </row>
    <row r="9609" spans="1:6">
      <c r="A9609" t="s">
        <v>1090</v>
      </c>
      <c r="B9609" t="s">
        <v>10674</v>
      </c>
      <c r="C9609">
        <v>1.5</v>
      </c>
      <c r="D9609">
        <v>4.1000000000000003E-3</v>
      </c>
      <c r="E9609">
        <v>2.86E-2</v>
      </c>
      <c r="F9609">
        <v>0.1241</v>
      </c>
    </row>
    <row r="9610" spans="1:6">
      <c r="A9610" t="s">
        <v>1090</v>
      </c>
      <c r="B9610" t="s">
        <v>10675</v>
      </c>
      <c r="C9610">
        <v>1.5</v>
      </c>
      <c r="D9610">
        <v>4.1000000000000003E-3</v>
      </c>
      <c r="E9610">
        <v>2.86E-2</v>
      </c>
      <c r="F9610">
        <v>0.1241</v>
      </c>
    </row>
    <row r="9611" spans="1:6">
      <c r="A9611" t="s">
        <v>1090</v>
      </c>
      <c r="B9611" t="s">
        <v>10676</v>
      </c>
      <c r="C9611">
        <v>1.5</v>
      </c>
      <c r="D9611">
        <v>4.1000000000000003E-3</v>
      </c>
      <c r="E9611">
        <v>2.86E-2</v>
      </c>
      <c r="F9611">
        <v>0.1241</v>
      </c>
    </row>
    <row r="9612" spans="1:6">
      <c r="A9612" t="s">
        <v>1090</v>
      </c>
      <c r="B9612" t="s">
        <v>10677</v>
      </c>
      <c r="C9612">
        <v>1.5</v>
      </c>
      <c r="D9612">
        <v>4.1000000000000003E-3</v>
      </c>
      <c r="E9612">
        <v>2.86E-2</v>
      </c>
      <c r="F9612">
        <v>0.1241</v>
      </c>
    </row>
    <row r="9613" spans="1:6">
      <c r="A9613" t="s">
        <v>1090</v>
      </c>
      <c r="B9613" t="s">
        <v>10678</v>
      </c>
      <c r="C9613">
        <v>1.5</v>
      </c>
      <c r="D9613">
        <v>4.1000000000000003E-3</v>
      </c>
      <c r="E9613">
        <v>2.86E-2</v>
      </c>
      <c r="F9613">
        <v>0.1241</v>
      </c>
    </row>
    <row r="9614" spans="1:6">
      <c r="A9614" t="s">
        <v>1090</v>
      </c>
      <c r="B9614" t="s">
        <v>10679</v>
      </c>
      <c r="C9614">
        <v>1.5</v>
      </c>
      <c r="D9614">
        <v>4.1000000000000003E-3</v>
      </c>
      <c r="E9614">
        <v>2.86E-2</v>
      </c>
      <c r="F9614">
        <v>0.1241</v>
      </c>
    </row>
    <row r="9615" spans="1:6">
      <c r="A9615" t="s">
        <v>1090</v>
      </c>
      <c r="B9615" t="s">
        <v>10680</v>
      </c>
      <c r="C9615">
        <v>1.5</v>
      </c>
      <c r="D9615">
        <v>4.1000000000000003E-3</v>
      </c>
      <c r="E9615">
        <v>2.86E-2</v>
      </c>
      <c r="F9615">
        <v>0.1241</v>
      </c>
    </row>
    <row r="9616" spans="1:6">
      <c r="A9616" t="s">
        <v>1090</v>
      </c>
      <c r="B9616" t="s">
        <v>10681</v>
      </c>
      <c r="C9616">
        <v>1.5</v>
      </c>
      <c r="D9616">
        <v>4.1000000000000003E-3</v>
      </c>
      <c r="E9616">
        <v>2.86E-2</v>
      </c>
      <c r="F9616">
        <v>0.1241</v>
      </c>
    </row>
    <row r="9617" spans="1:6">
      <c r="A9617" t="s">
        <v>1090</v>
      </c>
      <c r="B9617" t="s">
        <v>10682</v>
      </c>
      <c r="C9617">
        <v>1.5</v>
      </c>
      <c r="D9617">
        <v>4.1000000000000003E-3</v>
      </c>
      <c r="E9617">
        <v>2.86E-2</v>
      </c>
      <c r="F9617">
        <v>0.1241</v>
      </c>
    </row>
    <row r="9618" spans="1:6">
      <c r="A9618" t="s">
        <v>1090</v>
      </c>
      <c r="B9618" t="s">
        <v>10683</v>
      </c>
      <c r="C9618">
        <v>1.5</v>
      </c>
      <c r="D9618">
        <v>4.1000000000000003E-3</v>
      </c>
      <c r="E9618">
        <v>2.86E-2</v>
      </c>
      <c r="F9618">
        <v>0.1241</v>
      </c>
    </row>
    <row r="9619" spans="1:6">
      <c r="A9619" t="s">
        <v>1090</v>
      </c>
      <c r="B9619" t="s">
        <v>10684</v>
      </c>
      <c r="C9619">
        <v>1.5</v>
      </c>
      <c r="D9619">
        <v>4.1000000000000003E-3</v>
      </c>
      <c r="E9619">
        <v>2.86E-2</v>
      </c>
      <c r="F9619">
        <v>0.1241</v>
      </c>
    </row>
    <row r="9620" spans="1:6">
      <c r="A9620" t="s">
        <v>1090</v>
      </c>
      <c r="B9620" t="s">
        <v>10685</v>
      </c>
      <c r="C9620">
        <v>1.5</v>
      </c>
      <c r="D9620">
        <v>4.1000000000000003E-3</v>
      </c>
      <c r="E9620">
        <v>2.86E-2</v>
      </c>
      <c r="F9620">
        <v>0.1241</v>
      </c>
    </row>
    <row r="9621" spans="1:6">
      <c r="A9621" t="s">
        <v>1090</v>
      </c>
      <c r="B9621" t="s">
        <v>10686</v>
      </c>
      <c r="C9621">
        <v>1.5</v>
      </c>
      <c r="D9621">
        <v>4.1000000000000003E-3</v>
      </c>
      <c r="E9621">
        <v>2.86E-2</v>
      </c>
      <c r="F9621">
        <v>0.1241</v>
      </c>
    </row>
    <row r="9622" spans="1:6">
      <c r="A9622" t="s">
        <v>1090</v>
      </c>
      <c r="B9622" t="s">
        <v>10687</v>
      </c>
      <c r="C9622">
        <v>1.5</v>
      </c>
      <c r="D9622">
        <v>4.1000000000000003E-3</v>
      </c>
      <c r="E9622">
        <v>2.86E-2</v>
      </c>
      <c r="F9622">
        <v>0.1241</v>
      </c>
    </row>
    <row r="9623" spans="1:6">
      <c r="A9623" t="s">
        <v>1090</v>
      </c>
      <c r="B9623" t="s">
        <v>10688</v>
      </c>
      <c r="C9623">
        <v>1.5</v>
      </c>
      <c r="D9623">
        <v>4.1000000000000003E-3</v>
      </c>
      <c r="E9623">
        <v>2.86E-2</v>
      </c>
      <c r="F9623">
        <v>0.1241</v>
      </c>
    </row>
    <row r="9624" spans="1:6">
      <c r="A9624" t="s">
        <v>1090</v>
      </c>
      <c r="B9624" t="s">
        <v>10689</v>
      </c>
      <c r="C9624">
        <v>1.5</v>
      </c>
      <c r="D9624">
        <v>4.1000000000000003E-3</v>
      </c>
      <c r="E9624">
        <v>2.86E-2</v>
      </c>
      <c r="F9624">
        <v>0.1241</v>
      </c>
    </row>
    <row r="9625" spans="1:6">
      <c r="A9625" t="s">
        <v>1090</v>
      </c>
      <c r="B9625" t="s">
        <v>10690</v>
      </c>
      <c r="C9625">
        <v>1.5</v>
      </c>
      <c r="D9625">
        <v>4.1000000000000003E-3</v>
      </c>
      <c r="E9625">
        <v>2.86E-2</v>
      </c>
      <c r="F9625">
        <v>0.1241</v>
      </c>
    </row>
    <row r="9626" spans="1:6">
      <c r="A9626" t="s">
        <v>1090</v>
      </c>
      <c r="B9626" t="s">
        <v>10691</v>
      </c>
      <c r="C9626">
        <v>1.5</v>
      </c>
      <c r="D9626">
        <v>4.1000000000000003E-3</v>
      </c>
      <c r="E9626">
        <v>2.86E-2</v>
      </c>
      <c r="F9626">
        <v>0.1241</v>
      </c>
    </row>
    <row r="9627" spans="1:6">
      <c r="A9627" t="s">
        <v>1090</v>
      </c>
      <c r="B9627" t="s">
        <v>10692</v>
      </c>
      <c r="C9627">
        <v>1.5</v>
      </c>
      <c r="D9627">
        <v>4.1000000000000003E-3</v>
      </c>
      <c r="E9627">
        <v>2.86E-2</v>
      </c>
      <c r="F9627">
        <v>0.1241</v>
      </c>
    </row>
    <row r="9628" spans="1:6">
      <c r="A9628" t="s">
        <v>1090</v>
      </c>
      <c r="B9628" t="s">
        <v>10693</v>
      </c>
      <c r="C9628">
        <v>1.5</v>
      </c>
      <c r="D9628">
        <v>4.1000000000000003E-3</v>
      </c>
      <c r="E9628">
        <v>2.86E-2</v>
      </c>
      <c r="F9628">
        <v>0.1241</v>
      </c>
    </row>
    <row r="9629" spans="1:6">
      <c r="A9629" t="s">
        <v>1090</v>
      </c>
      <c r="B9629" t="s">
        <v>10694</v>
      </c>
      <c r="C9629">
        <v>1.5</v>
      </c>
      <c r="D9629">
        <v>4.1000000000000003E-3</v>
      </c>
      <c r="E9629">
        <v>2.86E-2</v>
      </c>
      <c r="F9629">
        <v>0.1241</v>
      </c>
    </row>
    <row r="9630" spans="1:6">
      <c r="A9630" t="s">
        <v>1090</v>
      </c>
      <c r="B9630" t="s">
        <v>10695</v>
      </c>
      <c r="C9630">
        <v>1.5</v>
      </c>
      <c r="D9630">
        <v>4.1000000000000003E-3</v>
      </c>
      <c r="E9630">
        <v>2.86E-2</v>
      </c>
      <c r="F9630">
        <v>0.1241</v>
      </c>
    </row>
    <row r="9631" spans="1:6">
      <c r="A9631" t="s">
        <v>1090</v>
      </c>
      <c r="B9631" t="s">
        <v>10696</v>
      </c>
      <c r="C9631">
        <v>1.5</v>
      </c>
      <c r="D9631">
        <v>4.1000000000000003E-3</v>
      </c>
      <c r="E9631">
        <v>2.86E-2</v>
      </c>
      <c r="F9631">
        <v>0.1241</v>
      </c>
    </row>
    <row r="9632" spans="1:6">
      <c r="A9632" t="s">
        <v>1090</v>
      </c>
      <c r="B9632" t="s">
        <v>10697</v>
      </c>
      <c r="C9632">
        <v>1.5</v>
      </c>
      <c r="D9632">
        <v>4.1000000000000003E-3</v>
      </c>
      <c r="E9632">
        <v>2.86E-2</v>
      </c>
      <c r="F9632">
        <v>0.1241</v>
      </c>
    </row>
    <row r="9633" spans="1:6">
      <c r="A9633" t="s">
        <v>1090</v>
      </c>
      <c r="B9633" t="s">
        <v>10698</v>
      </c>
      <c r="C9633">
        <v>1.5</v>
      </c>
      <c r="D9633">
        <v>4.1000000000000003E-3</v>
      </c>
      <c r="E9633">
        <v>2.86E-2</v>
      </c>
      <c r="F9633">
        <v>0.1241</v>
      </c>
    </row>
    <row r="9634" spans="1:6">
      <c r="A9634" t="s">
        <v>1090</v>
      </c>
      <c r="B9634" t="s">
        <v>10699</v>
      </c>
      <c r="C9634">
        <v>1.5</v>
      </c>
      <c r="D9634">
        <v>4.1000000000000003E-3</v>
      </c>
      <c r="E9634">
        <v>2.86E-2</v>
      </c>
      <c r="F9634">
        <v>0.1241</v>
      </c>
    </row>
    <row r="9635" spans="1:6">
      <c r="A9635" t="s">
        <v>1090</v>
      </c>
      <c r="B9635" t="s">
        <v>10700</v>
      </c>
      <c r="C9635">
        <v>1.5</v>
      </c>
      <c r="D9635">
        <v>4.1000000000000003E-3</v>
      </c>
      <c r="E9635">
        <v>2.86E-2</v>
      </c>
      <c r="F9635">
        <v>0.1241</v>
      </c>
    </row>
    <row r="9636" spans="1:6">
      <c r="A9636" t="s">
        <v>1090</v>
      </c>
      <c r="B9636" t="s">
        <v>10701</v>
      </c>
      <c r="C9636">
        <v>1.5</v>
      </c>
      <c r="D9636">
        <v>4.1000000000000003E-3</v>
      </c>
      <c r="E9636">
        <v>2.86E-2</v>
      </c>
      <c r="F9636">
        <v>0.1241</v>
      </c>
    </row>
    <row r="9637" spans="1:6">
      <c r="A9637" t="s">
        <v>1090</v>
      </c>
      <c r="B9637" t="s">
        <v>10702</v>
      </c>
      <c r="C9637">
        <v>1.5</v>
      </c>
      <c r="D9637">
        <v>4.1000000000000003E-3</v>
      </c>
      <c r="E9637">
        <v>2.86E-2</v>
      </c>
      <c r="F9637">
        <v>0.1241</v>
      </c>
    </row>
    <row r="9638" spans="1:6">
      <c r="A9638" t="s">
        <v>1090</v>
      </c>
      <c r="B9638" t="s">
        <v>10703</v>
      </c>
      <c r="C9638">
        <v>1.5</v>
      </c>
      <c r="D9638">
        <v>4.1000000000000003E-3</v>
      </c>
      <c r="E9638">
        <v>2.86E-2</v>
      </c>
      <c r="F9638">
        <v>0.1241</v>
      </c>
    </row>
    <row r="9639" spans="1:6">
      <c r="A9639" t="s">
        <v>1090</v>
      </c>
      <c r="B9639" t="s">
        <v>10704</v>
      </c>
      <c r="C9639">
        <v>1.5</v>
      </c>
      <c r="D9639">
        <v>4.1000000000000003E-3</v>
      </c>
      <c r="E9639">
        <v>2.86E-2</v>
      </c>
      <c r="F9639">
        <v>0.1241</v>
      </c>
    </row>
    <row r="9640" spans="1:6">
      <c r="A9640" t="s">
        <v>1090</v>
      </c>
      <c r="B9640" t="s">
        <v>10705</v>
      </c>
      <c r="C9640">
        <v>1.5</v>
      </c>
      <c r="D9640">
        <v>4.1000000000000003E-3</v>
      </c>
      <c r="E9640">
        <v>2.86E-2</v>
      </c>
      <c r="F9640">
        <v>0.1241</v>
      </c>
    </row>
    <row r="9641" spans="1:6">
      <c r="A9641" t="s">
        <v>1090</v>
      </c>
      <c r="B9641" t="s">
        <v>10706</v>
      </c>
      <c r="C9641">
        <v>1.5</v>
      </c>
      <c r="D9641">
        <v>4.1000000000000003E-3</v>
      </c>
      <c r="E9641">
        <v>2.86E-2</v>
      </c>
      <c r="F9641">
        <v>0.1241</v>
      </c>
    </row>
    <row r="9642" spans="1:6">
      <c r="A9642" t="s">
        <v>1090</v>
      </c>
      <c r="B9642" t="s">
        <v>10707</v>
      </c>
      <c r="C9642">
        <v>1.5</v>
      </c>
      <c r="D9642">
        <v>4.1000000000000003E-3</v>
      </c>
      <c r="E9642">
        <v>2.86E-2</v>
      </c>
      <c r="F9642">
        <v>0.1241</v>
      </c>
    </row>
    <row r="9643" spans="1:6">
      <c r="A9643" t="s">
        <v>1090</v>
      </c>
      <c r="B9643" t="s">
        <v>10708</v>
      </c>
      <c r="C9643">
        <v>1.5</v>
      </c>
      <c r="D9643">
        <v>4.1000000000000003E-3</v>
      </c>
      <c r="E9643">
        <v>2.86E-2</v>
      </c>
      <c r="F9643">
        <v>0.1241</v>
      </c>
    </row>
    <row r="9644" spans="1:6">
      <c r="A9644" t="s">
        <v>1090</v>
      </c>
      <c r="B9644" t="s">
        <v>10709</v>
      </c>
      <c r="C9644">
        <v>1.5</v>
      </c>
      <c r="D9644">
        <v>4.1000000000000003E-3</v>
      </c>
      <c r="E9644">
        <v>2.86E-2</v>
      </c>
      <c r="F9644">
        <v>0.1241</v>
      </c>
    </row>
    <row r="9645" spans="1:6">
      <c r="A9645" t="s">
        <v>1090</v>
      </c>
      <c r="B9645" t="s">
        <v>10710</v>
      </c>
      <c r="C9645">
        <v>1.5</v>
      </c>
      <c r="D9645">
        <v>4.1000000000000003E-3</v>
      </c>
      <c r="E9645">
        <v>2.86E-2</v>
      </c>
      <c r="F9645">
        <v>0.1241</v>
      </c>
    </row>
    <row r="9646" spans="1:6">
      <c r="A9646" t="s">
        <v>1090</v>
      </c>
      <c r="B9646" t="s">
        <v>10711</v>
      </c>
      <c r="C9646">
        <v>1.5</v>
      </c>
      <c r="D9646">
        <v>4.1000000000000003E-3</v>
      </c>
      <c r="E9646">
        <v>2.86E-2</v>
      </c>
      <c r="F9646">
        <v>0.1241</v>
      </c>
    </row>
    <row r="9647" spans="1:6">
      <c r="A9647" t="s">
        <v>1090</v>
      </c>
      <c r="B9647" t="s">
        <v>10712</v>
      </c>
      <c r="C9647">
        <v>1.5</v>
      </c>
      <c r="D9647">
        <v>4.1000000000000003E-3</v>
      </c>
      <c r="E9647">
        <v>2.86E-2</v>
      </c>
      <c r="F9647">
        <v>0.1241</v>
      </c>
    </row>
    <row r="9648" spans="1:6">
      <c r="A9648" t="s">
        <v>1090</v>
      </c>
      <c r="B9648" t="s">
        <v>10713</v>
      </c>
      <c r="C9648">
        <v>1.5</v>
      </c>
      <c r="D9648">
        <v>4.1000000000000003E-3</v>
      </c>
      <c r="E9648">
        <v>2.86E-2</v>
      </c>
      <c r="F9648">
        <v>0.1241</v>
      </c>
    </row>
    <row r="9649" spans="1:6">
      <c r="A9649" t="s">
        <v>1090</v>
      </c>
      <c r="B9649" t="s">
        <v>10714</v>
      </c>
      <c r="C9649">
        <v>1.5</v>
      </c>
      <c r="D9649">
        <v>4.1000000000000003E-3</v>
      </c>
      <c r="E9649">
        <v>2.86E-2</v>
      </c>
      <c r="F9649">
        <v>0.1241</v>
      </c>
    </row>
    <row r="9650" spans="1:6">
      <c r="A9650" t="s">
        <v>1090</v>
      </c>
      <c r="B9650" t="s">
        <v>10715</v>
      </c>
      <c r="C9650">
        <v>1.5</v>
      </c>
      <c r="D9650">
        <v>4.1000000000000003E-3</v>
      </c>
      <c r="E9650">
        <v>2.86E-2</v>
      </c>
      <c r="F9650">
        <v>0.1241</v>
      </c>
    </row>
    <row r="9651" spans="1:6">
      <c r="A9651" t="s">
        <v>1090</v>
      </c>
      <c r="B9651" t="s">
        <v>10716</v>
      </c>
      <c r="C9651">
        <v>1.5</v>
      </c>
      <c r="D9651">
        <v>4.1000000000000003E-3</v>
      </c>
      <c r="E9651">
        <v>2.86E-2</v>
      </c>
      <c r="F9651">
        <v>0.1241</v>
      </c>
    </row>
    <row r="9652" spans="1:6">
      <c r="A9652" t="s">
        <v>1090</v>
      </c>
      <c r="B9652" t="s">
        <v>10717</v>
      </c>
      <c r="C9652">
        <v>1.5</v>
      </c>
      <c r="D9652">
        <v>4.1000000000000003E-3</v>
      </c>
      <c r="E9652">
        <v>2.86E-2</v>
      </c>
      <c r="F9652">
        <v>0.1241</v>
      </c>
    </row>
    <row r="9653" spans="1:6">
      <c r="A9653" t="s">
        <v>1090</v>
      </c>
      <c r="B9653" t="s">
        <v>10718</v>
      </c>
      <c r="C9653">
        <v>1.5</v>
      </c>
      <c r="D9653">
        <v>4.1000000000000003E-3</v>
      </c>
      <c r="E9653">
        <v>2.86E-2</v>
      </c>
      <c r="F9653">
        <v>0.1241</v>
      </c>
    </row>
    <row r="9654" spans="1:6">
      <c r="A9654" t="s">
        <v>1090</v>
      </c>
      <c r="B9654" t="s">
        <v>10719</v>
      </c>
      <c r="C9654">
        <v>1.5</v>
      </c>
      <c r="D9654">
        <v>4.1000000000000003E-3</v>
      </c>
      <c r="E9654">
        <v>2.86E-2</v>
      </c>
      <c r="F9654">
        <v>0.1241</v>
      </c>
    </row>
    <row r="9655" spans="1:6">
      <c r="A9655" t="s">
        <v>1090</v>
      </c>
      <c r="B9655" t="s">
        <v>10720</v>
      </c>
      <c r="C9655">
        <v>1.5</v>
      </c>
      <c r="D9655">
        <v>4.1000000000000003E-3</v>
      </c>
      <c r="E9655">
        <v>2.86E-2</v>
      </c>
      <c r="F9655">
        <v>0.1241</v>
      </c>
    </row>
    <row r="9656" spans="1:6">
      <c r="A9656" t="s">
        <v>1090</v>
      </c>
      <c r="B9656" t="s">
        <v>10721</v>
      </c>
      <c r="C9656">
        <v>1.5</v>
      </c>
      <c r="D9656">
        <v>4.1000000000000003E-3</v>
      </c>
      <c r="E9656">
        <v>2.86E-2</v>
      </c>
      <c r="F9656">
        <v>0.1241</v>
      </c>
    </row>
    <row r="9657" spans="1:6">
      <c r="A9657" t="s">
        <v>1090</v>
      </c>
      <c r="B9657" t="s">
        <v>10722</v>
      </c>
      <c r="C9657">
        <v>1.5</v>
      </c>
      <c r="D9657">
        <v>4.1000000000000003E-3</v>
      </c>
      <c r="E9657">
        <v>2.86E-2</v>
      </c>
      <c r="F9657">
        <v>0.1241</v>
      </c>
    </row>
    <row r="9658" spans="1:6">
      <c r="A9658" t="s">
        <v>1090</v>
      </c>
      <c r="B9658" t="s">
        <v>10723</v>
      </c>
      <c r="C9658">
        <v>1.5</v>
      </c>
      <c r="D9658">
        <v>4.1000000000000003E-3</v>
      </c>
      <c r="E9658">
        <v>2.86E-2</v>
      </c>
      <c r="F9658">
        <v>0.1241</v>
      </c>
    </row>
    <row r="9659" spans="1:6">
      <c r="A9659" t="s">
        <v>1090</v>
      </c>
      <c r="B9659" t="s">
        <v>10724</v>
      </c>
      <c r="C9659">
        <v>1.5</v>
      </c>
      <c r="D9659">
        <v>4.1000000000000003E-3</v>
      </c>
      <c r="E9659">
        <v>2.86E-2</v>
      </c>
      <c r="F9659">
        <v>0.1241</v>
      </c>
    </row>
    <row r="9660" spans="1:6">
      <c r="A9660" t="s">
        <v>1090</v>
      </c>
      <c r="B9660" t="s">
        <v>10725</v>
      </c>
      <c r="C9660">
        <v>1.5</v>
      </c>
      <c r="D9660">
        <v>4.1000000000000003E-3</v>
      </c>
      <c r="E9660">
        <v>2.86E-2</v>
      </c>
      <c r="F9660">
        <v>0.1241</v>
      </c>
    </row>
    <row r="9661" spans="1:6">
      <c r="A9661" t="s">
        <v>1090</v>
      </c>
      <c r="B9661" t="s">
        <v>10726</v>
      </c>
      <c r="C9661">
        <v>1.5</v>
      </c>
      <c r="D9661">
        <v>4.1000000000000003E-3</v>
      </c>
      <c r="E9661">
        <v>2.86E-2</v>
      </c>
      <c r="F9661">
        <v>0.1241</v>
      </c>
    </row>
    <row r="9662" spans="1:6">
      <c r="A9662" t="s">
        <v>1090</v>
      </c>
      <c r="B9662" t="s">
        <v>10727</v>
      </c>
      <c r="C9662">
        <v>1.5</v>
      </c>
      <c r="D9662">
        <v>4.1000000000000003E-3</v>
      </c>
      <c r="E9662">
        <v>2.86E-2</v>
      </c>
      <c r="F9662">
        <v>0.1241</v>
      </c>
    </row>
    <row r="9663" spans="1:6">
      <c r="A9663" t="s">
        <v>1090</v>
      </c>
      <c r="B9663" t="s">
        <v>10728</v>
      </c>
      <c r="C9663">
        <v>1.5</v>
      </c>
      <c r="D9663">
        <v>4.1000000000000003E-3</v>
      </c>
      <c r="E9663">
        <v>2.86E-2</v>
      </c>
      <c r="F9663">
        <v>0.1241</v>
      </c>
    </row>
    <row r="9664" spans="1:6">
      <c r="A9664" t="s">
        <v>1090</v>
      </c>
      <c r="B9664" t="s">
        <v>10729</v>
      </c>
      <c r="C9664">
        <v>1.5</v>
      </c>
      <c r="D9664">
        <v>4.1000000000000003E-3</v>
      </c>
      <c r="E9664">
        <v>2.86E-2</v>
      </c>
      <c r="F9664">
        <v>0.1241</v>
      </c>
    </row>
    <row r="9665" spans="1:6">
      <c r="A9665" t="s">
        <v>1090</v>
      </c>
      <c r="B9665" t="s">
        <v>10730</v>
      </c>
      <c r="C9665">
        <v>1.5</v>
      </c>
      <c r="D9665">
        <v>4.1000000000000003E-3</v>
      </c>
      <c r="E9665">
        <v>2.86E-2</v>
      </c>
      <c r="F9665">
        <v>0.1241</v>
      </c>
    </row>
    <row r="9666" spans="1:6">
      <c r="A9666" t="s">
        <v>1090</v>
      </c>
      <c r="B9666" t="s">
        <v>10731</v>
      </c>
      <c r="C9666">
        <v>1.5</v>
      </c>
      <c r="D9666">
        <v>4.1000000000000003E-3</v>
      </c>
      <c r="E9666">
        <v>2.86E-2</v>
      </c>
      <c r="F9666">
        <v>0.1241</v>
      </c>
    </row>
    <row r="9667" spans="1:6">
      <c r="A9667" t="s">
        <v>1090</v>
      </c>
      <c r="B9667" t="s">
        <v>10732</v>
      </c>
      <c r="C9667">
        <v>1.5</v>
      </c>
      <c r="D9667">
        <v>4.1000000000000003E-3</v>
      </c>
      <c r="E9667">
        <v>2.86E-2</v>
      </c>
      <c r="F9667">
        <v>0.1241</v>
      </c>
    </row>
    <row r="9668" spans="1:6">
      <c r="A9668" t="s">
        <v>1090</v>
      </c>
      <c r="B9668" t="s">
        <v>10733</v>
      </c>
      <c r="C9668">
        <v>1.5</v>
      </c>
      <c r="D9668">
        <v>4.1000000000000003E-3</v>
      </c>
      <c r="E9668">
        <v>2.86E-2</v>
      </c>
      <c r="F9668">
        <v>0.1241</v>
      </c>
    </row>
    <row r="9669" spans="1:6">
      <c r="A9669" t="s">
        <v>1090</v>
      </c>
      <c r="B9669" t="s">
        <v>10734</v>
      </c>
      <c r="C9669">
        <v>1.5</v>
      </c>
      <c r="D9669">
        <v>4.1000000000000003E-3</v>
      </c>
      <c r="E9669">
        <v>2.86E-2</v>
      </c>
      <c r="F9669">
        <v>0.1241</v>
      </c>
    </row>
    <row r="9670" spans="1:6">
      <c r="A9670" t="s">
        <v>1090</v>
      </c>
      <c r="B9670" t="s">
        <v>10735</v>
      </c>
      <c r="C9670">
        <v>1.5</v>
      </c>
      <c r="D9670">
        <v>4.1000000000000003E-3</v>
      </c>
      <c r="E9670">
        <v>2.86E-2</v>
      </c>
      <c r="F9670">
        <v>0.1241</v>
      </c>
    </row>
    <row r="9671" spans="1:6">
      <c r="A9671" t="s">
        <v>1090</v>
      </c>
      <c r="B9671" t="s">
        <v>10736</v>
      </c>
      <c r="C9671">
        <v>1.5</v>
      </c>
      <c r="D9671">
        <v>4.1000000000000003E-3</v>
      </c>
      <c r="E9671">
        <v>2.86E-2</v>
      </c>
      <c r="F9671">
        <v>0.1241</v>
      </c>
    </row>
    <row r="9672" spans="1:6">
      <c r="A9672" t="s">
        <v>1090</v>
      </c>
      <c r="B9672" t="s">
        <v>10737</v>
      </c>
      <c r="C9672">
        <v>1.5</v>
      </c>
      <c r="D9672">
        <v>4.1000000000000003E-3</v>
      </c>
      <c r="E9672">
        <v>2.86E-2</v>
      </c>
      <c r="F9672">
        <v>0.1241</v>
      </c>
    </row>
    <row r="9673" spans="1:6">
      <c r="A9673" t="s">
        <v>1090</v>
      </c>
      <c r="B9673" t="s">
        <v>10738</v>
      </c>
      <c r="C9673">
        <v>1.5</v>
      </c>
      <c r="D9673">
        <v>4.1000000000000003E-3</v>
      </c>
      <c r="E9673">
        <v>2.86E-2</v>
      </c>
      <c r="F9673">
        <v>0.1241</v>
      </c>
    </row>
    <row r="9674" spans="1:6">
      <c r="A9674" t="s">
        <v>1090</v>
      </c>
      <c r="B9674" t="s">
        <v>10739</v>
      </c>
      <c r="C9674">
        <v>1.5</v>
      </c>
      <c r="D9674">
        <v>4.1000000000000003E-3</v>
      </c>
      <c r="E9674">
        <v>2.86E-2</v>
      </c>
      <c r="F9674">
        <v>0.1241</v>
      </c>
    </row>
    <row r="9675" spans="1:6">
      <c r="A9675" t="s">
        <v>1090</v>
      </c>
      <c r="B9675" t="s">
        <v>10740</v>
      </c>
      <c r="C9675">
        <v>1.5</v>
      </c>
      <c r="D9675">
        <v>4.1000000000000003E-3</v>
      </c>
      <c r="E9675">
        <v>2.86E-2</v>
      </c>
      <c r="F9675">
        <v>0.1241</v>
      </c>
    </row>
    <row r="9676" spans="1:6">
      <c r="A9676" t="s">
        <v>1090</v>
      </c>
      <c r="B9676" t="s">
        <v>10741</v>
      </c>
      <c r="C9676">
        <v>1.5</v>
      </c>
      <c r="D9676">
        <v>4.1000000000000003E-3</v>
      </c>
      <c r="E9676">
        <v>2.86E-2</v>
      </c>
      <c r="F9676">
        <v>0.1241</v>
      </c>
    </row>
    <row r="9677" spans="1:6">
      <c r="A9677" t="s">
        <v>1090</v>
      </c>
      <c r="B9677" t="s">
        <v>10742</v>
      </c>
      <c r="C9677">
        <v>1.5</v>
      </c>
      <c r="D9677">
        <v>4.1000000000000003E-3</v>
      </c>
      <c r="E9677">
        <v>2.86E-2</v>
      </c>
      <c r="F9677">
        <v>0.1241</v>
      </c>
    </row>
    <row r="9678" spans="1:6">
      <c r="A9678" t="s">
        <v>1090</v>
      </c>
      <c r="B9678" t="s">
        <v>10743</v>
      </c>
      <c r="C9678">
        <v>1.5</v>
      </c>
      <c r="D9678">
        <v>4.1000000000000003E-3</v>
      </c>
      <c r="E9678">
        <v>2.86E-2</v>
      </c>
      <c r="F9678">
        <v>0.1241</v>
      </c>
    </row>
    <row r="9679" spans="1:6">
      <c r="A9679" t="s">
        <v>1090</v>
      </c>
      <c r="B9679" t="s">
        <v>10744</v>
      </c>
      <c r="C9679">
        <v>1.5</v>
      </c>
      <c r="D9679">
        <v>4.1000000000000003E-3</v>
      </c>
      <c r="E9679">
        <v>2.86E-2</v>
      </c>
      <c r="F9679">
        <v>0.1241</v>
      </c>
    </row>
    <row r="9680" spans="1:6">
      <c r="A9680" t="s">
        <v>1090</v>
      </c>
      <c r="B9680" t="s">
        <v>10745</v>
      </c>
      <c r="C9680">
        <v>1.5</v>
      </c>
      <c r="D9680">
        <v>4.1000000000000003E-3</v>
      </c>
      <c r="E9680">
        <v>2.86E-2</v>
      </c>
      <c r="F9680">
        <v>0.1241</v>
      </c>
    </row>
    <row r="9681" spans="1:6">
      <c r="A9681" t="s">
        <v>1090</v>
      </c>
      <c r="B9681" t="s">
        <v>10746</v>
      </c>
      <c r="C9681">
        <v>1.5</v>
      </c>
      <c r="D9681">
        <v>4.1000000000000003E-3</v>
      </c>
      <c r="E9681">
        <v>2.86E-2</v>
      </c>
      <c r="F9681">
        <v>0.1241</v>
      </c>
    </row>
    <row r="9682" spans="1:6">
      <c r="A9682" t="s">
        <v>1090</v>
      </c>
      <c r="B9682" t="s">
        <v>10747</v>
      </c>
      <c r="C9682">
        <v>1.5</v>
      </c>
      <c r="D9682">
        <v>4.1000000000000003E-3</v>
      </c>
      <c r="E9682">
        <v>2.86E-2</v>
      </c>
      <c r="F9682">
        <v>0.1241</v>
      </c>
    </row>
    <row r="9683" spans="1:6">
      <c r="A9683" t="s">
        <v>1090</v>
      </c>
      <c r="B9683" t="s">
        <v>10748</v>
      </c>
      <c r="C9683">
        <v>1.5</v>
      </c>
      <c r="D9683">
        <v>4.1000000000000003E-3</v>
      </c>
      <c r="E9683">
        <v>2.86E-2</v>
      </c>
      <c r="F9683">
        <v>0.1241</v>
      </c>
    </row>
    <row r="9684" spans="1:6">
      <c r="A9684" t="s">
        <v>1090</v>
      </c>
      <c r="B9684" t="s">
        <v>10749</v>
      </c>
      <c r="C9684">
        <v>1.5</v>
      </c>
      <c r="D9684">
        <v>4.1000000000000003E-3</v>
      </c>
      <c r="E9684">
        <v>2.86E-2</v>
      </c>
      <c r="F9684">
        <v>0.1241</v>
      </c>
    </row>
    <row r="9685" spans="1:6">
      <c r="A9685" t="s">
        <v>1090</v>
      </c>
      <c r="B9685" t="s">
        <v>761</v>
      </c>
      <c r="C9685">
        <v>1.5</v>
      </c>
      <c r="D9685">
        <v>4.1000000000000003E-3</v>
      </c>
      <c r="E9685">
        <v>2.86E-2</v>
      </c>
      <c r="F9685">
        <v>0.1241</v>
      </c>
    </row>
    <row r="9686" spans="1:6">
      <c r="A9686" t="s">
        <v>1090</v>
      </c>
      <c r="B9686" t="s">
        <v>10750</v>
      </c>
      <c r="C9686">
        <v>1.5</v>
      </c>
      <c r="D9686">
        <v>4.1000000000000003E-3</v>
      </c>
      <c r="E9686">
        <v>2.86E-2</v>
      </c>
      <c r="F9686">
        <v>0.1241</v>
      </c>
    </row>
    <row r="9687" spans="1:6">
      <c r="A9687" t="s">
        <v>1090</v>
      </c>
      <c r="B9687" t="s">
        <v>10751</v>
      </c>
      <c r="C9687">
        <v>1.5</v>
      </c>
      <c r="D9687">
        <v>4.1000000000000003E-3</v>
      </c>
      <c r="E9687">
        <v>2.86E-2</v>
      </c>
      <c r="F9687">
        <v>0.1241</v>
      </c>
    </row>
    <row r="9688" spans="1:6">
      <c r="A9688" t="s">
        <v>1090</v>
      </c>
      <c r="B9688" t="s">
        <v>10752</v>
      </c>
      <c r="C9688">
        <v>1.5</v>
      </c>
      <c r="D9688">
        <v>4.1000000000000003E-3</v>
      </c>
      <c r="E9688">
        <v>2.86E-2</v>
      </c>
      <c r="F9688">
        <v>0.1241</v>
      </c>
    </row>
    <row r="9689" spans="1:6">
      <c r="A9689" t="s">
        <v>1090</v>
      </c>
      <c r="B9689" t="s">
        <v>10753</v>
      </c>
      <c r="C9689">
        <v>1.5</v>
      </c>
      <c r="D9689">
        <v>4.1000000000000003E-3</v>
      </c>
      <c r="E9689">
        <v>2.86E-2</v>
      </c>
      <c r="F9689">
        <v>0.1241</v>
      </c>
    </row>
    <row r="9690" spans="1:6">
      <c r="A9690" t="s">
        <v>1090</v>
      </c>
      <c r="B9690" t="s">
        <v>10754</v>
      </c>
      <c r="C9690">
        <v>1.5</v>
      </c>
      <c r="D9690">
        <v>4.1000000000000003E-3</v>
      </c>
      <c r="E9690">
        <v>2.86E-2</v>
      </c>
      <c r="F9690">
        <v>0.1241</v>
      </c>
    </row>
    <row r="9691" spans="1:6">
      <c r="A9691" t="s">
        <v>1090</v>
      </c>
      <c r="B9691" t="s">
        <v>10755</v>
      </c>
      <c r="C9691">
        <v>1.5</v>
      </c>
      <c r="D9691">
        <v>4.1000000000000003E-3</v>
      </c>
      <c r="E9691">
        <v>2.86E-2</v>
      </c>
      <c r="F9691">
        <v>0.1241</v>
      </c>
    </row>
    <row r="9692" spans="1:6">
      <c r="A9692" t="s">
        <v>1090</v>
      </c>
      <c r="B9692" t="s">
        <v>10756</v>
      </c>
      <c r="C9692">
        <v>1.5</v>
      </c>
      <c r="D9692">
        <v>4.1000000000000003E-3</v>
      </c>
      <c r="E9692">
        <v>2.86E-2</v>
      </c>
      <c r="F9692">
        <v>0.1241</v>
      </c>
    </row>
    <row r="9693" spans="1:6">
      <c r="A9693" t="s">
        <v>1090</v>
      </c>
      <c r="B9693" t="s">
        <v>10757</v>
      </c>
      <c r="C9693">
        <v>1.5</v>
      </c>
      <c r="D9693">
        <v>4.1000000000000003E-3</v>
      </c>
      <c r="E9693">
        <v>2.86E-2</v>
      </c>
      <c r="F9693">
        <v>0.1241</v>
      </c>
    </row>
    <row r="9694" spans="1:6">
      <c r="A9694" t="s">
        <v>1090</v>
      </c>
      <c r="B9694" t="s">
        <v>10758</v>
      </c>
      <c r="C9694">
        <v>1.5</v>
      </c>
      <c r="D9694">
        <v>4.1000000000000003E-3</v>
      </c>
      <c r="E9694">
        <v>2.86E-2</v>
      </c>
      <c r="F9694">
        <v>0.1241</v>
      </c>
    </row>
    <row r="9695" spans="1:6">
      <c r="A9695" t="s">
        <v>1090</v>
      </c>
      <c r="B9695" t="s">
        <v>10759</v>
      </c>
      <c r="C9695">
        <v>1.5</v>
      </c>
      <c r="D9695">
        <v>4.1000000000000003E-3</v>
      </c>
      <c r="E9695">
        <v>2.86E-2</v>
      </c>
      <c r="F9695">
        <v>0.1241</v>
      </c>
    </row>
    <row r="9696" spans="1:6">
      <c r="A9696" t="s">
        <v>1090</v>
      </c>
      <c r="B9696" t="s">
        <v>10760</v>
      </c>
      <c r="C9696">
        <v>1.5</v>
      </c>
      <c r="D9696">
        <v>4.1000000000000003E-3</v>
      </c>
      <c r="E9696">
        <v>2.86E-2</v>
      </c>
      <c r="F9696">
        <v>0.1241</v>
      </c>
    </row>
    <row r="9697" spans="1:6">
      <c r="A9697" t="s">
        <v>1090</v>
      </c>
      <c r="B9697" t="s">
        <v>10761</v>
      </c>
      <c r="C9697">
        <v>1.5</v>
      </c>
      <c r="D9697">
        <v>4.1000000000000003E-3</v>
      </c>
      <c r="E9697">
        <v>2.86E-2</v>
      </c>
      <c r="F9697">
        <v>0.1241</v>
      </c>
    </row>
    <row r="9698" spans="1:6">
      <c r="A9698" t="s">
        <v>1090</v>
      </c>
      <c r="B9698" t="s">
        <v>10762</v>
      </c>
      <c r="C9698">
        <v>1.5</v>
      </c>
      <c r="D9698">
        <v>4.1000000000000003E-3</v>
      </c>
      <c r="E9698">
        <v>2.86E-2</v>
      </c>
      <c r="F9698">
        <v>0.1241</v>
      </c>
    </row>
    <row r="9699" spans="1:6">
      <c r="A9699" t="s">
        <v>1090</v>
      </c>
      <c r="B9699" t="s">
        <v>10763</v>
      </c>
      <c r="C9699">
        <v>1.5</v>
      </c>
      <c r="D9699">
        <v>4.1000000000000003E-3</v>
      </c>
      <c r="E9699">
        <v>2.86E-2</v>
      </c>
      <c r="F9699">
        <v>0.1241</v>
      </c>
    </row>
    <row r="9700" spans="1:6">
      <c r="A9700" t="s">
        <v>1090</v>
      </c>
      <c r="B9700" t="s">
        <v>10764</v>
      </c>
      <c r="C9700">
        <v>1.5</v>
      </c>
      <c r="D9700">
        <v>4.1000000000000003E-3</v>
      </c>
      <c r="E9700">
        <v>2.86E-2</v>
      </c>
      <c r="F9700">
        <v>0.1241</v>
      </c>
    </row>
    <row r="9701" spans="1:6">
      <c r="A9701" t="s">
        <v>1090</v>
      </c>
      <c r="B9701" t="s">
        <v>10765</v>
      </c>
      <c r="C9701">
        <v>1.5</v>
      </c>
      <c r="D9701">
        <v>4.1000000000000003E-3</v>
      </c>
      <c r="E9701">
        <v>2.86E-2</v>
      </c>
      <c r="F9701">
        <v>0.1241</v>
      </c>
    </row>
    <row r="9702" spans="1:6">
      <c r="A9702" t="s">
        <v>1090</v>
      </c>
      <c r="B9702" t="s">
        <v>10766</v>
      </c>
      <c r="C9702">
        <v>1.5</v>
      </c>
      <c r="D9702">
        <v>4.1000000000000003E-3</v>
      </c>
      <c r="E9702">
        <v>2.86E-2</v>
      </c>
      <c r="F9702">
        <v>0.1241</v>
      </c>
    </row>
    <row r="9703" spans="1:6">
      <c r="A9703" t="s">
        <v>1090</v>
      </c>
      <c r="B9703" t="s">
        <v>10767</v>
      </c>
      <c r="C9703">
        <v>1.5</v>
      </c>
      <c r="D9703">
        <v>4.1000000000000003E-3</v>
      </c>
      <c r="E9703">
        <v>2.86E-2</v>
      </c>
      <c r="F9703">
        <v>0.1241</v>
      </c>
    </row>
    <row r="9704" spans="1:6">
      <c r="A9704" t="s">
        <v>1090</v>
      </c>
      <c r="B9704" t="s">
        <v>10768</v>
      </c>
      <c r="C9704">
        <v>1.5</v>
      </c>
      <c r="D9704">
        <v>4.1000000000000003E-3</v>
      </c>
      <c r="E9704">
        <v>2.86E-2</v>
      </c>
      <c r="F9704">
        <v>0.1241</v>
      </c>
    </row>
    <row r="9705" spans="1:6">
      <c r="A9705" t="s">
        <v>1090</v>
      </c>
      <c r="B9705" t="s">
        <v>10769</v>
      </c>
      <c r="C9705">
        <v>1.5</v>
      </c>
      <c r="D9705">
        <v>4.1000000000000003E-3</v>
      </c>
      <c r="E9705">
        <v>2.86E-2</v>
      </c>
      <c r="F9705">
        <v>0.1241</v>
      </c>
    </row>
    <row r="9706" spans="1:6">
      <c r="A9706" t="s">
        <v>1090</v>
      </c>
      <c r="B9706" t="s">
        <v>10770</v>
      </c>
      <c r="C9706">
        <v>1.5</v>
      </c>
      <c r="D9706">
        <v>4.1000000000000003E-3</v>
      </c>
      <c r="E9706">
        <v>2.86E-2</v>
      </c>
      <c r="F9706">
        <v>0.1241</v>
      </c>
    </row>
    <row r="9707" spans="1:6">
      <c r="A9707" t="s">
        <v>1090</v>
      </c>
      <c r="B9707" t="s">
        <v>10771</v>
      </c>
      <c r="C9707">
        <v>1.5</v>
      </c>
      <c r="D9707">
        <v>4.1000000000000003E-3</v>
      </c>
      <c r="E9707">
        <v>2.86E-2</v>
      </c>
      <c r="F9707">
        <v>0.1241</v>
      </c>
    </row>
    <row r="9708" spans="1:6">
      <c r="A9708" t="s">
        <v>1090</v>
      </c>
      <c r="B9708" t="s">
        <v>10772</v>
      </c>
      <c r="C9708">
        <v>1.5</v>
      </c>
      <c r="D9708">
        <v>4.1000000000000003E-3</v>
      </c>
      <c r="E9708">
        <v>2.86E-2</v>
      </c>
      <c r="F9708">
        <v>0.1241</v>
      </c>
    </row>
    <row r="9709" spans="1:6">
      <c r="A9709" t="s">
        <v>1090</v>
      </c>
      <c r="B9709" t="s">
        <v>10773</v>
      </c>
      <c r="C9709">
        <v>1.5</v>
      </c>
      <c r="D9709">
        <v>4.1000000000000003E-3</v>
      </c>
      <c r="E9709">
        <v>2.86E-2</v>
      </c>
      <c r="F9709">
        <v>0.1241</v>
      </c>
    </row>
    <row r="9710" spans="1:6">
      <c r="A9710" t="s">
        <v>1090</v>
      </c>
      <c r="B9710" t="s">
        <v>10774</v>
      </c>
      <c r="C9710">
        <v>1.5</v>
      </c>
      <c r="D9710">
        <v>4.1000000000000003E-3</v>
      </c>
      <c r="E9710">
        <v>2.86E-2</v>
      </c>
      <c r="F9710">
        <v>0.1241</v>
      </c>
    </row>
    <row r="9711" spans="1:6">
      <c r="A9711" t="s">
        <v>1090</v>
      </c>
      <c r="B9711" t="s">
        <v>10775</v>
      </c>
      <c r="C9711">
        <v>1.5</v>
      </c>
      <c r="D9711">
        <v>4.1000000000000003E-3</v>
      </c>
      <c r="E9711">
        <v>2.86E-2</v>
      </c>
      <c r="F9711">
        <v>0.1241</v>
      </c>
    </row>
    <row r="9712" spans="1:6">
      <c r="A9712" t="s">
        <v>1090</v>
      </c>
      <c r="B9712" t="s">
        <v>10776</v>
      </c>
      <c r="C9712">
        <v>1.5</v>
      </c>
      <c r="D9712">
        <v>4.1000000000000003E-3</v>
      </c>
      <c r="E9712">
        <v>2.86E-2</v>
      </c>
      <c r="F9712">
        <v>0.1241</v>
      </c>
    </row>
    <row r="9713" spans="1:6">
      <c r="A9713" t="s">
        <v>1090</v>
      </c>
      <c r="B9713" t="s">
        <v>10777</v>
      </c>
      <c r="C9713">
        <v>1.5</v>
      </c>
      <c r="D9713">
        <v>4.1000000000000003E-3</v>
      </c>
      <c r="E9713">
        <v>2.86E-2</v>
      </c>
      <c r="F9713">
        <v>0.1241</v>
      </c>
    </row>
    <row r="9714" spans="1:6">
      <c r="A9714" t="s">
        <v>1090</v>
      </c>
      <c r="B9714" t="s">
        <v>10778</v>
      </c>
      <c r="C9714">
        <v>1.5</v>
      </c>
      <c r="D9714">
        <v>4.1000000000000003E-3</v>
      </c>
      <c r="E9714">
        <v>2.86E-2</v>
      </c>
      <c r="F9714">
        <v>0.1241</v>
      </c>
    </row>
    <row r="9715" spans="1:6">
      <c r="A9715" t="s">
        <v>1090</v>
      </c>
      <c r="B9715" t="s">
        <v>10779</v>
      </c>
      <c r="C9715">
        <v>1.5</v>
      </c>
      <c r="D9715">
        <v>4.1000000000000003E-3</v>
      </c>
      <c r="E9715">
        <v>2.86E-2</v>
      </c>
      <c r="F9715">
        <v>0.1241</v>
      </c>
    </row>
    <row r="9716" spans="1:6">
      <c r="A9716" t="s">
        <v>1090</v>
      </c>
      <c r="B9716" t="s">
        <v>10780</v>
      </c>
      <c r="C9716">
        <v>1.5</v>
      </c>
      <c r="D9716">
        <v>4.1000000000000003E-3</v>
      </c>
      <c r="E9716">
        <v>2.86E-2</v>
      </c>
      <c r="F9716">
        <v>0.1241</v>
      </c>
    </row>
    <row r="9717" spans="1:6">
      <c r="A9717" t="s">
        <v>1090</v>
      </c>
      <c r="B9717" t="s">
        <v>10781</v>
      </c>
      <c r="C9717">
        <v>1.5</v>
      </c>
      <c r="D9717">
        <v>4.1000000000000003E-3</v>
      </c>
      <c r="E9717">
        <v>2.86E-2</v>
      </c>
      <c r="F9717">
        <v>0.1241</v>
      </c>
    </row>
    <row r="9718" spans="1:6">
      <c r="A9718" t="s">
        <v>1090</v>
      </c>
      <c r="B9718" t="s">
        <v>10782</v>
      </c>
      <c r="C9718">
        <v>1.5</v>
      </c>
      <c r="D9718">
        <v>4.1000000000000003E-3</v>
      </c>
      <c r="E9718">
        <v>2.86E-2</v>
      </c>
      <c r="F9718">
        <v>0.1241</v>
      </c>
    </row>
    <row r="9719" spans="1:6">
      <c r="A9719" t="s">
        <v>1090</v>
      </c>
      <c r="B9719" t="s">
        <v>10783</v>
      </c>
      <c r="C9719">
        <v>1.5</v>
      </c>
      <c r="D9719">
        <v>4.1000000000000003E-3</v>
      </c>
      <c r="E9719">
        <v>2.86E-2</v>
      </c>
      <c r="F9719">
        <v>0.1241</v>
      </c>
    </row>
    <row r="9720" spans="1:6">
      <c r="A9720" t="s">
        <v>1090</v>
      </c>
      <c r="B9720" t="s">
        <v>10784</v>
      </c>
      <c r="C9720">
        <v>1.5</v>
      </c>
      <c r="D9720">
        <v>4.1000000000000003E-3</v>
      </c>
      <c r="E9720">
        <v>2.86E-2</v>
      </c>
      <c r="F9720">
        <v>0.1241</v>
      </c>
    </row>
    <row r="9721" spans="1:6">
      <c r="A9721" t="s">
        <v>1090</v>
      </c>
      <c r="B9721" t="s">
        <v>10785</v>
      </c>
      <c r="C9721">
        <v>1.5</v>
      </c>
      <c r="D9721">
        <v>4.1000000000000003E-3</v>
      </c>
      <c r="E9721">
        <v>2.86E-2</v>
      </c>
      <c r="F9721">
        <v>0.1241</v>
      </c>
    </row>
    <row r="9722" spans="1:6">
      <c r="A9722" t="s">
        <v>1090</v>
      </c>
      <c r="B9722" t="s">
        <v>10786</v>
      </c>
      <c r="C9722">
        <v>1.5</v>
      </c>
      <c r="D9722">
        <v>4.1000000000000003E-3</v>
      </c>
      <c r="E9722">
        <v>2.86E-2</v>
      </c>
      <c r="F9722">
        <v>0.1241</v>
      </c>
    </row>
    <row r="9723" spans="1:6">
      <c r="A9723" t="s">
        <v>1090</v>
      </c>
      <c r="B9723" t="s">
        <v>10787</v>
      </c>
      <c r="C9723">
        <v>1.5</v>
      </c>
      <c r="D9723">
        <v>4.1000000000000003E-3</v>
      </c>
      <c r="E9723">
        <v>2.86E-2</v>
      </c>
      <c r="F9723">
        <v>0.1241</v>
      </c>
    </row>
    <row r="9724" spans="1:6">
      <c r="A9724" t="s">
        <v>1090</v>
      </c>
      <c r="B9724" t="s">
        <v>10788</v>
      </c>
      <c r="C9724">
        <v>1.5</v>
      </c>
      <c r="D9724">
        <v>4.1000000000000003E-3</v>
      </c>
      <c r="E9724">
        <v>2.86E-2</v>
      </c>
      <c r="F9724">
        <v>0.1241</v>
      </c>
    </row>
    <row r="9725" spans="1:6">
      <c r="A9725" t="s">
        <v>1090</v>
      </c>
      <c r="B9725" t="s">
        <v>10789</v>
      </c>
      <c r="C9725">
        <v>1.5</v>
      </c>
      <c r="D9725">
        <v>4.1000000000000003E-3</v>
      </c>
      <c r="E9725">
        <v>2.86E-2</v>
      </c>
      <c r="F9725">
        <v>0.1241</v>
      </c>
    </row>
    <row r="9726" spans="1:6">
      <c r="A9726" t="s">
        <v>1090</v>
      </c>
      <c r="B9726" t="s">
        <v>10790</v>
      </c>
      <c r="C9726">
        <v>1.5</v>
      </c>
      <c r="D9726">
        <v>4.1000000000000003E-3</v>
      </c>
      <c r="E9726">
        <v>2.86E-2</v>
      </c>
      <c r="F9726">
        <v>0.1241</v>
      </c>
    </row>
    <row r="9727" spans="1:6">
      <c r="A9727" t="s">
        <v>1090</v>
      </c>
      <c r="B9727" t="s">
        <v>10791</v>
      </c>
      <c r="C9727">
        <v>1.5</v>
      </c>
      <c r="D9727">
        <v>4.1000000000000003E-3</v>
      </c>
      <c r="E9727">
        <v>2.86E-2</v>
      </c>
      <c r="F9727">
        <v>0.1241</v>
      </c>
    </row>
    <row r="9728" spans="1:6">
      <c r="A9728" t="s">
        <v>1090</v>
      </c>
      <c r="B9728" t="s">
        <v>10792</v>
      </c>
      <c r="C9728">
        <v>1.5</v>
      </c>
      <c r="D9728">
        <v>4.1000000000000003E-3</v>
      </c>
      <c r="E9728">
        <v>2.86E-2</v>
      </c>
      <c r="F9728">
        <v>0.1241</v>
      </c>
    </row>
    <row r="9729" spans="1:6">
      <c r="A9729" t="s">
        <v>1090</v>
      </c>
      <c r="B9729" t="s">
        <v>10793</v>
      </c>
      <c r="C9729">
        <v>1.5</v>
      </c>
      <c r="D9729">
        <v>4.1000000000000003E-3</v>
      </c>
      <c r="E9729">
        <v>2.86E-2</v>
      </c>
      <c r="F9729">
        <v>0.1241</v>
      </c>
    </row>
    <row r="9730" spans="1:6">
      <c r="A9730" t="s">
        <v>1090</v>
      </c>
      <c r="B9730" t="s">
        <v>10794</v>
      </c>
      <c r="C9730">
        <v>1.5</v>
      </c>
      <c r="D9730">
        <v>4.1000000000000003E-3</v>
      </c>
      <c r="E9730">
        <v>2.86E-2</v>
      </c>
      <c r="F9730">
        <v>0.1241</v>
      </c>
    </row>
    <row r="9731" spans="1:6">
      <c r="A9731" t="s">
        <v>1090</v>
      </c>
      <c r="B9731" t="s">
        <v>10795</v>
      </c>
      <c r="C9731">
        <v>1.5</v>
      </c>
      <c r="D9731">
        <v>4.1000000000000003E-3</v>
      </c>
      <c r="E9731">
        <v>2.86E-2</v>
      </c>
      <c r="F9731">
        <v>0.1241</v>
      </c>
    </row>
    <row r="9732" spans="1:6">
      <c r="A9732" t="s">
        <v>1090</v>
      </c>
      <c r="B9732" t="s">
        <v>10796</v>
      </c>
      <c r="C9732">
        <v>1.5</v>
      </c>
      <c r="D9732">
        <v>4.1000000000000003E-3</v>
      </c>
      <c r="E9732">
        <v>2.86E-2</v>
      </c>
      <c r="F9732">
        <v>0.1241</v>
      </c>
    </row>
    <row r="9733" spans="1:6">
      <c r="A9733" t="s">
        <v>1090</v>
      </c>
      <c r="B9733" t="s">
        <v>10797</v>
      </c>
      <c r="C9733">
        <v>1.5</v>
      </c>
      <c r="D9733">
        <v>4.1000000000000003E-3</v>
      </c>
      <c r="E9733">
        <v>2.86E-2</v>
      </c>
      <c r="F9733">
        <v>0.1241</v>
      </c>
    </row>
    <row r="9734" spans="1:6">
      <c r="A9734" t="s">
        <v>1090</v>
      </c>
      <c r="B9734" t="s">
        <v>10798</v>
      </c>
      <c r="C9734">
        <v>1.5</v>
      </c>
      <c r="D9734">
        <v>4.1000000000000003E-3</v>
      </c>
      <c r="E9734">
        <v>2.86E-2</v>
      </c>
      <c r="F9734">
        <v>0.1241</v>
      </c>
    </row>
    <row r="9735" spans="1:6">
      <c r="A9735" t="s">
        <v>1090</v>
      </c>
      <c r="B9735" t="s">
        <v>10799</v>
      </c>
      <c r="C9735">
        <v>1.5</v>
      </c>
      <c r="D9735">
        <v>4.1000000000000003E-3</v>
      </c>
      <c r="E9735">
        <v>2.86E-2</v>
      </c>
      <c r="F9735">
        <v>0.1241</v>
      </c>
    </row>
    <row r="9736" spans="1:6">
      <c r="A9736" t="s">
        <v>1090</v>
      </c>
      <c r="B9736" t="s">
        <v>10800</v>
      </c>
      <c r="C9736">
        <v>1.5</v>
      </c>
      <c r="D9736">
        <v>4.1000000000000003E-3</v>
      </c>
      <c r="E9736">
        <v>2.86E-2</v>
      </c>
      <c r="F9736">
        <v>0.1241</v>
      </c>
    </row>
    <row r="9737" spans="1:6">
      <c r="A9737" t="s">
        <v>1090</v>
      </c>
      <c r="B9737" t="s">
        <v>10801</v>
      </c>
      <c r="C9737">
        <v>1.5</v>
      </c>
      <c r="D9737">
        <v>4.1000000000000003E-3</v>
      </c>
      <c r="E9737">
        <v>2.86E-2</v>
      </c>
      <c r="F9737">
        <v>0.1241</v>
      </c>
    </row>
    <row r="9738" spans="1:6">
      <c r="A9738" t="s">
        <v>1090</v>
      </c>
      <c r="B9738" t="s">
        <v>10802</v>
      </c>
      <c r="C9738">
        <v>1.5</v>
      </c>
      <c r="D9738">
        <v>4.1000000000000003E-3</v>
      </c>
      <c r="E9738">
        <v>2.86E-2</v>
      </c>
      <c r="F9738">
        <v>0.1241</v>
      </c>
    </row>
    <row r="9739" spans="1:6">
      <c r="A9739" t="s">
        <v>1090</v>
      </c>
      <c r="B9739" t="s">
        <v>10803</v>
      </c>
      <c r="C9739">
        <v>1.5</v>
      </c>
      <c r="D9739">
        <v>4.1000000000000003E-3</v>
      </c>
      <c r="E9739">
        <v>2.86E-2</v>
      </c>
      <c r="F9739">
        <v>0.1241</v>
      </c>
    </row>
    <row r="9740" spans="1:6">
      <c r="A9740" t="s">
        <v>1090</v>
      </c>
      <c r="B9740" t="s">
        <v>10804</v>
      </c>
      <c r="C9740">
        <v>1.5</v>
      </c>
      <c r="D9740">
        <v>4.1000000000000003E-3</v>
      </c>
      <c r="E9740">
        <v>2.86E-2</v>
      </c>
      <c r="F9740">
        <v>0.1241</v>
      </c>
    </row>
    <row r="9741" spans="1:6">
      <c r="A9741" t="s">
        <v>1090</v>
      </c>
      <c r="B9741" t="s">
        <v>10805</v>
      </c>
      <c r="C9741">
        <v>1.5</v>
      </c>
      <c r="D9741">
        <v>4.1000000000000003E-3</v>
      </c>
      <c r="E9741">
        <v>2.86E-2</v>
      </c>
      <c r="F9741">
        <v>0.1241</v>
      </c>
    </row>
    <row r="9742" spans="1:6">
      <c r="A9742" t="s">
        <v>1090</v>
      </c>
      <c r="B9742" t="s">
        <v>10806</v>
      </c>
      <c r="C9742">
        <v>1.5</v>
      </c>
      <c r="D9742">
        <v>4.1000000000000003E-3</v>
      </c>
      <c r="E9742">
        <v>2.86E-2</v>
      </c>
      <c r="F9742">
        <v>0.1241</v>
      </c>
    </row>
    <row r="9743" spans="1:6">
      <c r="A9743" t="s">
        <v>1090</v>
      </c>
      <c r="B9743" t="s">
        <v>10807</v>
      </c>
      <c r="C9743">
        <v>1.5</v>
      </c>
      <c r="D9743">
        <v>4.1000000000000003E-3</v>
      </c>
      <c r="E9743">
        <v>2.86E-2</v>
      </c>
      <c r="F9743">
        <v>0.1241</v>
      </c>
    </row>
    <row r="9744" spans="1:6">
      <c r="A9744" t="s">
        <v>1090</v>
      </c>
      <c r="B9744" t="s">
        <v>10808</v>
      </c>
      <c r="C9744">
        <v>1.5</v>
      </c>
      <c r="D9744">
        <v>4.1000000000000003E-3</v>
      </c>
      <c r="E9744">
        <v>2.86E-2</v>
      </c>
      <c r="F9744">
        <v>0.1241</v>
      </c>
    </row>
    <row r="9745" spans="1:6">
      <c r="A9745" t="s">
        <v>1090</v>
      </c>
      <c r="B9745" t="s">
        <v>10809</v>
      </c>
      <c r="C9745">
        <v>1.5</v>
      </c>
      <c r="D9745">
        <v>4.1000000000000003E-3</v>
      </c>
      <c r="E9745">
        <v>2.86E-2</v>
      </c>
      <c r="F9745">
        <v>0.1241</v>
      </c>
    </row>
    <row r="9746" spans="1:6">
      <c r="A9746" t="s">
        <v>1090</v>
      </c>
      <c r="B9746" t="s">
        <v>10810</v>
      </c>
      <c r="C9746">
        <v>1.5</v>
      </c>
      <c r="D9746">
        <v>4.1000000000000003E-3</v>
      </c>
      <c r="E9746">
        <v>2.86E-2</v>
      </c>
      <c r="F9746">
        <v>0.1241</v>
      </c>
    </row>
    <row r="9747" spans="1:6">
      <c r="A9747" t="s">
        <v>1090</v>
      </c>
      <c r="B9747" t="s">
        <v>10811</v>
      </c>
      <c r="C9747">
        <v>1.5</v>
      </c>
      <c r="D9747">
        <v>4.1000000000000003E-3</v>
      </c>
      <c r="E9747">
        <v>2.86E-2</v>
      </c>
      <c r="F9747">
        <v>0.1241</v>
      </c>
    </row>
    <row r="9748" spans="1:6">
      <c r="A9748" t="s">
        <v>1090</v>
      </c>
      <c r="B9748" t="s">
        <v>10812</v>
      </c>
      <c r="C9748">
        <v>1.5</v>
      </c>
      <c r="D9748">
        <v>4.1000000000000003E-3</v>
      </c>
      <c r="E9748">
        <v>2.86E-2</v>
      </c>
      <c r="F9748">
        <v>0.1241</v>
      </c>
    </row>
    <row r="9749" spans="1:6">
      <c r="A9749" t="s">
        <v>1090</v>
      </c>
      <c r="B9749" t="s">
        <v>10813</v>
      </c>
      <c r="C9749">
        <v>1.5</v>
      </c>
      <c r="D9749">
        <v>4.1000000000000003E-3</v>
      </c>
      <c r="E9749">
        <v>2.86E-2</v>
      </c>
      <c r="F9749">
        <v>0.1241</v>
      </c>
    </row>
    <row r="9750" spans="1:6">
      <c r="A9750" t="s">
        <v>1090</v>
      </c>
      <c r="B9750" t="s">
        <v>10814</v>
      </c>
      <c r="C9750">
        <v>1.5</v>
      </c>
      <c r="D9750">
        <v>4.1000000000000003E-3</v>
      </c>
      <c r="E9750">
        <v>2.86E-2</v>
      </c>
      <c r="F9750">
        <v>0.1241</v>
      </c>
    </row>
    <row r="9751" spans="1:6">
      <c r="A9751" t="s">
        <v>1090</v>
      </c>
      <c r="B9751" t="s">
        <v>10815</v>
      </c>
      <c r="C9751">
        <v>1.5</v>
      </c>
      <c r="D9751">
        <v>4.1000000000000003E-3</v>
      </c>
      <c r="E9751">
        <v>2.86E-2</v>
      </c>
      <c r="F9751">
        <v>0.1241</v>
      </c>
    </row>
    <row r="9752" spans="1:6">
      <c r="A9752" t="s">
        <v>1090</v>
      </c>
      <c r="B9752" t="s">
        <v>10816</v>
      </c>
      <c r="C9752">
        <v>1.5</v>
      </c>
      <c r="D9752">
        <v>4.1000000000000003E-3</v>
      </c>
      <c r="E9752">
        <v>2.86E-2</v>
      </c>
      <c r="F9752">
        <v>0.1241</v>
      </c>
    </row>
    <row r="9753" spans="1:6">
      <c r="A9753" t="s">
        <v>1090</v>
      </c>
      <c r="B9753" t="s">
        <v>10817</v>
      </c>
      <c r="C9753">
        <v>1.5</v>
      </c>
      <c r="D9753">
        <v>4.1000000000000003E-3</v>
      </c>
      <c r="E9753">
        <v>2.86E-2</v>
      </c>
      <c r="F9753">
        <v>0.1241</v>
      </c>
    </row>
    <row r="9754" spans="1:6">
      <c r="A9754" t="s">
        <v>1090</v>
      </c>
      <c r="B9754" t="s">
        <v>10818</v>
      </c>
      <c r="C9754">
        <v>1.5</v>
      </c>
      <c r="D9754">
        <v>4.1000000000000003E-3</v>
      </c>
      <c r="E9754">
        <v>2.86E-2</v>
      </c>
      <c r="F9754">
        <v>0.1241</v>
      </c>
    </row>
    <row r="9755" spans="1:6">
      <c r="A9755" t="s">
        <v>1090</v>
      </c>
      <c r="B9755" t="s">
        <v>10819</v>
      </c>
      <c r="C9755">
        <v>1.5</v>
      </c>
      <c r="D9755">
        <v>4.1000000000000003E-3</v>
      </c>
      <c r="E9755">
        <v>2.86E-2</v>
      </c>
      <c r="F9755">
        <v>0.1241</v>
      </c>
    </row>
    <row r="9756" spans="1:6">
      <c r="A9756" t="s">
        <v>1090</v>
      </c>
      <c r="B9756" t="s">
        <v>10820</v>
      </c>
      <c r="C9756">
        <v>1.5</v>
      </c>
      <c r="D9756">
        <v>4.1000000000000003E-3</v>
      </c>
      <c r="E9756">
        <v>2.86E-2</v>
      </c>
      <c r="F9756">
        <v>0.1241</v>
      </c>
    </row>
    <row r="9757" spans="1:6">
      <c r="A9757" t="s">
        <v>1090</v>
      </c>
      <c r="B9757" t="s">
        <v>10821</v>
      </c>
      <c r="C9757">
        <v>1.5</v>
      </c>
      <c r="D9757">
        <v>4.1000000000000003E-3</v>
      </c>
      <c r="E9757">
        <v>2.86E-2</v>
      </c>
      <c r="F9757">
        <v>0.1241</v>
      </c>
    </row>
    <row r="9758" spans="1:6">
      <c r="A9758" t="s">
        <v>1090</v>
      </c>
      <c r="B9758" t="s">
        <v>10822</v>
      </c>
      <c r="C9758">
        <v>1.5</v>
      </c>
      <c r="D9758">
        <v>4.1000000000000003E-3</v>
      </c>
      <c r="E9758">
        <v>2.86E-2</v>
      </c>
      <c r="F9758">
        <v>0.1241</v>
      </c>
    </row>
    <row r="9759" spans="1:6">
      <c r="A9759" t="s">
        <v>1090</v>
      </c>
      <c r="B9759" t="s">
        <v>10823</v>
      </c>
      <c r="C9759">
        <v>1.5</v>
      </c>
      <c r="D9759">
        <v>4.1000000000000003E-3</v>
      </c>
      <c r="E9759">
        <v>2.86E-2</v>
      </c>
      <c r="F9759">
        <v>0.1241</v>
      </c>
    </row>
    <row r="9760" spans="1:6">
      <c r="A9760" t="s">
        <v>1090</v>
      </c>
      <c r="B9760" t="s">
        <v>10824</v>
      </c>
      <c r="C9760">
        <v>1.5</v>
      </c>
      <c r="D9760">
        <v>4.1000000000000003E-3</v>
      </c>
      <c r="E9760">
        <v>2.86E-2</v>
      </c>
      <c r="F9760">
        <v>0.1241</v>
      </c>
    </row>
    <row r="9761" spans="1:6">
      <c r="A9761" t="s">
        <v>1090</v>
      </c>
      <c r="B9761" t="s">
        <v>10825</v>
      </c>
      <c r="C9761">
        <v>1.5</v>
      </c>
      <c r="D9761">
        <v>4.1000000000000003E-3</v>
      </c>
      <c r="E9761">
        <v>2.86E-2</v>
      </c>
      <c r="F9761">
        <v>0.1241</v>
      </c>
    </row>
    <row r="9762" spans="1:6">
      <c r="A9762" t="s">
        <v>1090</v>
      </c>
      <c r="B9762" t="s">
        <v>10826</v>
      </c>
      <c r="C9762">
        <v>1.5</v>
      </c>
      <c r="D9762">
        <v>4.1000000000000003E-3</v>
      </c>
      <c r="E9762">
        <v>2.86E-2</v>
      </c>
      <c r="F9762">
        <v>0.1241</v>
      </c>
    </row>
    <row r="9763" spans="1:6">
      <c r="A9763" t="s">
        <v>1090</v>
      </c>
      <c r="B9763" t="s">
        <v>10827</v>
      </c>
      <c r="C9763">
        <v>1.5</v>
      </c>
      <c r="D9763">
        <v>4.1000000000000003E-3</v>
      </c>
      <c r="E9763">
        <v>2.86E-2</v>
      </c>
      <c r="F9763">
        <v>0.1241</v>
      </c>
    </row>
    <row r="9764" spans="1:6">
      <c r="A9764" t="s">
        <v>1090</v>
      </c>
      <c r="B9764" t="s">
        <v>10828</v>
      </c>
      <c r="C9764">
        <v>1.5</v>
      </c>
      <c r="D9764">
        <v>4.1000000000000003E-3</v>
      </c>
      <c r="E9764">
        <v>2.86E-2</v>
      </c>
      <c r="F9764">
        <v>0.1241</v>
      </c>
    </row>
    <row r="9765" spans="1:6">
      <c r="A9765" t="s">
        <v>1090</v>
      </c>
      <c r="B9765" t="s">
        <v>10829</v>
      </c>
      <c r="C9765">
        <v>1.5</v>
      </c>
      <c r="D9765">
        <v>4.1000000000000003E-3</v>
      </c>
      <c r="E9765">
        <v>2.86E-2</v>
      </c>
      <c r="F9765">
        <v>0.1241</v>
      </c>
    </row>
    <row r="9766" spans="1:6">
      <c r="A9766" t="s">
        <v>1090</v>
      </c>
      <c r="B9766" t="s">
        <v>10830</v>
      </c>
      <c r="C9766">
        <v>1.5</v>
      </c>
      <c r="D9766">
        <v>4.1000000000000003E-3</v>
      </c>
      <c r="E9766">
        <v>2.86E-2</v>
      </c>
      <c r="F9766">
        <v>0.1241</v>
      </c>
    </row>
    <row r="9767" spans="1:6">
      <c r="A9767" t="s">
        <v>1090</v>
      </c>
      <c r="B9767" t="s">
        <v>10831</v>
      </c>
      <c r="C9767">
        <v>1.5</v>
      </c>
      <c r="D9767">
        <v>4.1000000000000003E-3</v>
      </c>
      <c r="E9767">
        <v>2.86E-2</v>
      </c>
      <c r="F9767">
        <v>0.1241</v>
      </c>
    </row>
    <row r="9768" spans="1:6">
      <c r="A9768" t="s">
        <v>1090</v>
      </c>
      <c r="B9768" t="s">
        <v>10832</v>
      </c>
      <c r="C9768">
        <v>1.5</v>
      </c>
      <c r="D9768">
        <v>4.1000000000000003E-3</v>
      </c>
      <c r="E9768">
        <v>2.86E-2</v>
      </c>
      <c r="F9768">
        <v>0.1241</v>
      </c>
    </row>
    <row r="9769" spans="1:6">
      <c r="A9769" t="s">
        <v>1090</v>
      </c>
      <c r="B9769" t="s">
        <v>10833</v>
      </c>
      <c r="C9769">
        <v>1.5</v>
      </c>
      <c r="D9769">
        <v>4.1000000000000003E-3</v>
      </c>
      <c r="E9769">
        <v>2.86E-2</v>
      </c>
      <c r="F9769">
        <v>0.1241</v>
      </c>
    </row>
    <row r="9770" spans="1:6">
      <c r="A9770" t="s">
        <v>1090</v>
      </c>
      <c r="B9770" t="s">
        <v>10834</v>
      </c>
      <c r="C9770">
        <v>1.5</v>
      </c>
      <c r="D9770">
        <v>4.1000000000000003E-3</v>
      </c>
      <c r="E9770">
        <v>2.86E-2</v>
      </c>
      <c r="F9770">
        <v>0.1241</v>
      </c>
    </row>
    <row r="9771" spans="1:6">
      <c r="A9771" t="s">
        <v>1090</v>
      </c>
      <c r="B9771" t="s">
        <v>10835</v>
      </c>
      <c r="C9771">
        <v>1.5</v>
      </c>
      <c r="D9771">
        <v>4.1000000000000003E-3</v>
      </c>
      <c r="E9771">
        <v>2.86E-2</v>
      </c>
      <c r="F9771">
        <v>0.1241</v>
      </c>
    </row>
    <row r="9772" spans="1:6">
      <c r="A9772" t="s">
        <v>1090</v>
      </c>
      <c r="B9772" t="s">
        <v>10836</v>
      </c>
      <c r="C9772">
        <v>1.5</v>
      </c>
      <c r="D9772">
        <v>4.1000000000000003E-3</v>
      </c>
      <c r="E9772">
        <v>2.86E-2</v>
      </c>
      <c r="F9772">
        <v>0.1241</v>
      </c>
    </row>
    <row r="9773" spans="1:6">
      <c r="A9773" t="s">
        <v>1090</v>
      </c>
      <c r="B9773" t="s">
        <v>10837</v>
      </c>
      <c r="C9773">
        <v>1.5</v>
      </c>
      <c r="D9773">
        <v>4.1000000000000003E-3</v>
      </c>
      <c r="E9773">
        <v>2.86E-2</v>
      </c>
      <c r="F9773">
        <v>0.1241</v>
      </c>
    </row>
    <row r="9774" spans="1:6">
      <c r="A9774" t="s">
        <v>1090</v>
      </c>
      <c r="B9774" t="s">
        <v>10838</v>
      </c>
      <c r="C9774">
        <v>1.5</v>
      </c>
      <c r="D9774">
        <v>4.1000000000000003E-3</v>
      </c>
      <c r="E9774">
        <v>2.86E-2</v>
      </c>
      <c r="F9774">
        <v>0.1241</v>
      </c>
    </row>
    <row r="9775" spans="1:6">
      <c r="A9775" t="s">
        <v>1090</v>
      </c>
      <c r="B9775" t="s">
        <v>10839</v>
      </c>
      <c r="C9775">
        <v>1.5</v>
      </c>
      <c r="D9775">
        <v>4.1000000000000003E-3</v>
      </c>
      <c r="E9775">
        <v>2.86E-2</v>
      </c>
      <c r="F9775">
        <v>0.1241</v>
      </c>
    </row>
    <row r="9776" spans="1:6">
      <c r="A9776" t="s">
        <v>1090</v>
      </c>
      <c r="B9776" t="s">
        <v>10840</v>
      </c>
      <c r="C9776">
        <v>1.5</v>
      </c>
      <c r="D9776">
        <v>4.1000000000000003E-3</v>
      </c>
      <c r="E9776">
        <v>2.86E-2</v>
      </c>
      <c r="F9776">
        <v>0.1241</v>
      </c>
    </row>
    <row r="9777" spans="1:6">
      <c r="A9777" t="s">
        <v>1090</v>
      </c>
      <c r="B9777" t="s">
        <v>10841</v>
      </c>
      <c r="C9777">
        <v>1.5</v>
      </c>
      <c r="D9777">
        <v>4.1000000000000003E-3</v>
      </c>
      <c r="E9777">
        <v>2.86E-2</v>
      </c>
      <c r="F9777">
        <v>0.1241</v>
      </c>
    </row>
    <row r="9778" spans="1:6">
      <c r="A9778" t="s">
        <v>1090</v>
      </c>
      <c r="B9778" t="s">
        <v>10842</v>
      </c>
      <c r="C9778">
        <v>1.5</v>
      </c>
      <c r="D9778">
        <v>4.1000000000000003E-3</v>
      </c>
      <c r="E9778">
        <v>2.86E-2</v>
      </c>
      <c r="F9778">
        <v>0.1241</v>
      </c>
    </row>
    <row r="9779" spans="1:6">
      <c r="A9779" t="s">
        <v>1090</v>
      </c>
      <c r="B9779" t="s">
        <v>10843</v>
      </c>
      <c r="C9779">
        <v>1.5</v>
      </c>
      <c r="D9779">
        <v>4.1000000000000003E-3</v>
      </c>
      <c r="E9779">
        <v>2.86E-2</v>
      </c>
      <c r="F9779">
        <v>0.1241</v>
      </c>
    </row>
    <row r="9780" spans="1:6">
      <c r="A9780" t="s">
        <v>1090</v>
      </c>
      <c r="B9780" t="s">
        <v>10844</v>
      </c>
      <c r="C9780">
        <v>1.5</v>
      </c>
      <c r="D9780">
        <v>4.1000000000000003E-3</v>
      </c>
      <c r="E9780">
        <v>2.86E-2</v>
      </c>
      <c r="F9780">
        <v>0.1241</v>
      </c>
    </row>
    <row r="9781" spans="1:6">
      <c r="A9781" t="s">
        <v>1090</v>
      </c>
      <c r="B9781" t="s">
        <v>10845</v>
      </c>
      <c r="C9781">
        <v>1.5</v>
      </c>
      <c r="D9781">
        <v>4.1000000000000003E-3</v>
      </c>
      <c r="E9781">
        <v>2.86E-2</v>
      </c>
      <c r="F9781">
        <v>0.1241</v>
      </c>
    </row>
    <row r="9782" spans="1:6">
      <c r="A9782" t="s">
        <v>1090</v>
      </c>
      <c r="B9782" t="s">
        <v>10846</v>
      </c>
      <c r="C9782">
        <v>1.5</v>
      </c>
      <c r="D9782">
        <v>4.1000000000000003E-3</v>
      </c>
      <c r="E9782">
        <v>2.86E-2</v>
      </c>
      <c r="F9782">
        <v>0.1241</v>
      </c>
    </row>
    <row r="9783" spans="1:6">
      <c r="A9783" t="s">
        <v>1090</v>
      </c>
      <c r="B9783" t="s">
        <v>10847</v>
      </c>
      <c r="C9783">
        <v>1.5</v>
      </c>
      <c r="D9783">
        <v>4.1000000000000003E-3</v>
      </c>
      <c r="E9783">
        <v>2.86E-2</v>
      </c>
      <c r="F9783">
        <v>0.1241</v>
      </c>
    </row>
    <row r="9784" spans="1:6">
      <c r="A9784" t="s">
        <v>1090</v>
      </c>
      <c r="B9784" t="s">
        <v>10848</v>
      </c>
      <c r="C9784">
        <v>1.5</v>
      </c>
      <c r="D9784">
        <v>4.1000000000000003E-3</v>
      </c>
      <c r="E9784">
        <v>2.86E-2</v>
      </c>
      <c r="F9784">
        <v>0.1241</v>
      </c>
    </row>
    <row r="9785" spans="1:6">
      <c r="A9785" t="s">
        <v>1090</v>
      </c>
      <c r="B9785" t="s">
        <v>10849</v>
      </c>
      <c r="C9785">
        <v>1.5</v>
      </c>
      <c r="D9785">
        <v>4.1000000000000003E-3</v>
      </c>
      <c r="E9785">
        <v>2.86E-2</v>
      </c>
      <c r="F9785">
        <v>0.1241</v>
      </c>
    </row>
    <row r="9786" spans="1:6">
      <c r="A9786" t="s">
        <v>1090</v>
      </c>
      <c r="B9786" t="s">
        <v>10850</v>
      </c>
      <c r="C9786">
        <v>1.5</v>
      </c>
      <c r="D9786">
        <v>4.1000000000000003E-3</v>
      </c>
      <c r="E9786">
        <v>2.86E-2</v>
      </c>
      <c r="F9786">
        <v>0.1241</v>
      </c>
    </row>
    <row r="9787" spans="1:6">
      <c r="A9787" t="s">
        <v>1090</v>
      </c>
      <c r="B9787" t="s">
        <v>10851</v>
      </c>
      <c r="C9787">
        <v>1.5</v>
      </c>
      <c r="D9787">
        <v>4.1000000000000003E-3</v>
      </c>
      <c r="E9787">
        <v>2.86E-2</v>
      </c>
      <c r="F9787">
        <v>0.1241</v>
      </c>
    </row>
    <row r="9788" spans="1:6">
      <c r="A9788" t="s">
        <v>1090</v>
      </c>
      <c r="B9788" t="s">
        <v>10852</v>
      </c>
      <c r="C9788">
        <v>1.5</v>
      </c>
      <c r="D9788">
        <v>4.1000000000000003E-3</v>
      </c>
      <c r="E9788">
        <v>2.86E-2</v>
      </c>
      <c r="F9788">
        <v>0.1241</v>
      </c>
    </row>
    <row r="9789" spans="1:6">
      <c r="A9789" t="s">
        <v>1090</v>
      </c>
      <c r="B9789" t="s">
        <v>10853</v>
      </c>
      <c r="C9789">
        <v>1.5</v>
      </c>
      <c r="D9789">
        <v>4.1000000000000003E-3</v>
      </c>
      <c r="E9789">
        <v>2.86E-2</v>
      </c>
      <c r="F9789">
        <v>0.1241</v>
      </c>
    </row>
    <row r="9790" spans="1:6">
      <c r="A9790" t="s">
        <v>1090</v>
      </c>
      <c r="B9790" t="s">
        <v>10854</v>
      </c>
      <c r="C9790">
        <v>1.5</v>
      </c>
      <c r="D9790">
        <v>4.1000000000000003E-3</v>
      </c>
      <c r="E9790">
        <v>2.86E-2</v>
      </c>
      <c r="F9790">
        <v>0.1241</v>
      </c>
    </row>
    <row r="9791" spans="1:6">
      <c r="A9791" t="s">
        <v>1090</v>
      </c>
      <c r="B9791" t="s">
        <v>10855</v>
      </c>
      <c r="C9791">
        <v>1.5</v>
      </c>
      <c r="D9791">
        <v>4.1000000000000003E-3</v>
      </c>
      <c r="E9791">
        <v>2.86E-2</v>
      </c>
      <c r="F9791">
        <v>0.1241</v>
      </c>
    </row>
    <row r="9792" spans="1:6">
      <c r="A9792" t="s">
        <v>1090</v>
      </c>
      <c r="B9792" t="s">
        <v>10856</v>
      </c>
      <c r="C9792">
        <v>1.5</v>
      </c>
      <c r="D9792">
        <v>4.1000000000000003E-3</v>
      </c>
      <c r="E9792">
        <v>2.86E-2</v>
      </c>
      <c r="F9792">
        <v>0.1241</v>
      </c>
    </row>
    <row r="9793" spans="1:6">
      <c r="A9793" t="s">
        <v>1090</v>
      </c>
      <c r="B9793" t="s">
        <v>10857</v>
      </c>
      <c r="C9793">
        <v>1.5</v>
      </c>
      <c r="D9793">
        <v>4.1000000000000003E-3</v>
      </c>
      <c r="E9793">
        <v>2.86E-2</v>
      </c>
      <c r="F9793">
        <v>0.1241</v>
      </c>
    </row>
    <row r="9794" spans="1:6">
      <c r="A9794" t="s">
        <v>1090</v>
      </c>
      <c r="B9794" t="s">
        <v>10858</v>
      </c>
      <c r="C9794">
        <v>1.5</v>
      </c>
      <c r="D9794">
        <v>4.1000000000000003E-3</v>
      </c>
      <c r="E9794">
        <v>2.86E-2</v>
      </c>
      <c r="F9794">
        <v>0.1241</v>
      </c>
    </row>
    <row r="9795" spans="1:6">
      <c r="A9795" t="s">
        <v>1090</v>
      </c>
      <c r="B9795" t="s">
        <v>10859</v>
      </c>
      <c r="C9795">
        <v>1.5</v>
      </c>
      <c r="D9795">
        <v>4.1000000000000003E-3</v>
      </c>
      <c r="E9795">
        <v>2.86E-2</v>
      </c>
      <c r="F9795">
        <v>0.1241</v>
      </c>
    </row>
    <row r="9796" spans="1:6">
      <c r="A9796" t="s">
        <v>1090</v>
      </c>
      <c r="B9796" t="s">
        <v>10860</v>
      </c>
      <c r="C9796">
        <v>1.5</v>
      </c>
      <c r="D9796">
        <v>4.1000000000000003E-3</v>
      </c>
      <c r="E9796">
        <v>2.86E-2</v>
      </c>
      <c r="F9796">
        <v>0.1241</v>
      </c>
    </row>
    <row r="9797" spans="1:6">
      <c r="A9797" t="s">
        <v>1090</v>
      </c>
      <c r="B9797" t="s">
        <v>10861</v>
      </c>
      <c r="C9797">
        <v>1.5</v>
      </c>
      <c r="D9797">
        <v>4.1000000000000003E-3</v>
      </c>
      <c r="E9797">
        <v>2.86E-2</v>
      </c>
      <c r="F9797">
        <v>0.1241</v>
      </c>
    </row>
    <row r="9798" spans="1:6">
      <c r="A9798" t="s">
        <v>1090</v>
      </c>
      <c r="B9798" t="s">
        <v>10862</v>
      </c>
      <c r="C9798">
        <v>1.5</v>
      </c>
      <c r="D9798">
        <v>4.1000000000000003E-3</v>
      </c>
      <c r="E9798">
        <v>2.86E-2</v>
      </c>
      <c r="F9798">
        <v>0.1241</v>
      </c>
    </row>
    <row r="9799" spans="1:6">
      <c r="A9799" t="s">
        <v>1090</v>
      </c>
      <c r="B9799" t="s">
        <v>10863</v>
      </c>
      <c r="C9799">
        <v>1.5</v>
      </c>
      <c r="D9799">
        <v>4.1000000000000003E-3</v>
      </c>
      <c r="E9799">
        <v>2.86E-2</v>
      </c>
      <c r="F9799">
        <v>0.1241</v>
      </c>
    </row>
    <row r="9800" spans="1:6">
      <c r="A9800" t="s">
        <v>1090</v>
      </c>
      <c r="B9800" t="s">
        <v>10864</v>
      </c>
      <c r="C9800">
        <v>1.5</v>
      </c>
      <c r="D9800">
        <v>4.1000000000000003E-3</v>
      </c>
      <c r="E9800">
        <v>2.86E-2</v>
      </c>
      <c r="F9800">
        <v>0.1241</v>
      </c>
    </row>
    <row r="9801" spans="1:6">
      <c r="A9801" t="s">
        <v>1090</v>
      </c>
      <c r="B9801" t="s">
        <v>10865</v>
      </c>
      <c r="C9801">
        <v>1.5</v>
      </c>
      <c r="D9801">
        <v>4.1000000000000003E-3</v>
      </c>
      <c r="E9801">
        <v>2.86E-2</v>
      </c>
      <c r="F9801">
        <v>0.1241</v>
      </c>
    </row>
    <row r="9802" spans="1:6">
      <c r="A9802" t="s">
        <v>1090</v>
      </c>
      <c r="B9802" t="s">
        <v>10866</v>
      </c>
      <c r="C9802">
        <v>1.5</v>
      </c>
      <c r="D9802">
        <v>4.1000000000000003E-3</v>
      </c>
      <c r="E9802">
        <v>2.86E-2</v>
      </c>
      <c r="F9802">
        <v>0.1241</v>
      </c>
    </row>
    <row r="9803" spans="1:6">
      <c r="A9803" t="s">
        <v>1090</v>
      </c>
      <c r="B9803" t="s">
        <v>10867</v>
      </c>
      <c r="C9803">
        <v>1.5</v>
      </c>
      <c r="D9803">
        <v>4.1000000000000003E-3</v>
      </c>
      <c r="E9803">
        <v>2.86E-2</v>
      </c>
      <c r="F9803">
        <v>0.1241</v>
      </c>
    </row>
    <row r="9804" spans="1:6">
      <c r="A9804" t="s">
        <v>1090</v>
      </c>
      <c r="B9804" t="s">
        <v>10868</v>
      </c>
      <c r="C9804">
        <v>1.5</v>
      </c>
      <c r="D9804">
        <v>4.1000000000000003E-3</v>
      </c>
      <c r="E9804">
        <v>2.86E-2</v>
      </c>
      <c r="F9804">
        <v>0.1241</v>
      </c>
    </row>
    <row r="9805" spans="1:6">
      <c r="A9805" t="s">
        <v>1090</v>
      </c>
      <c r="B9805" t="s">
        <v>10869</v>
      </c>
      <c r="C9805">
        <v>1.5</v>
      </c>
      <c r="D9805">
        <v>4.1000000000000003E-3</v>
      </c>
      <c r="E9805">
        <v>2.86E-2</v>
      </c>
      <c r="F9805">
        <v>0.1241</v>
      </c>
    </row>
    <row r="9806" spans="1:6">
      <c r="A9806" t="s">
        <v>1090</v>
      </c>
      <c r="B9806" t="s">
        <v>10870</v>
      </c>
      <c r="C9806">
        <v>1.5</v>
      </c>
      <c r="D9806">
        <v>4.1000000000000003E-3</v>
      </c>
      <c r="E9806">
        <v>2.86E-2</v>
      </c>
      <c r="F9806">
        <v>0.1241</v>
      </c>
    </row>
    <row r="9807" spans="1:6">
      <c r="A9807" t="s">
        <v>1090</v>
      </c>
      <c r="B9807" t="s">
        <v>10871</v>
      </c>
      <c r="C9807">
        <v>1.5</v>
      </c>
      <c r="D9807">
        <v>4.1000000000000003E-3</v>
      </c>
      <c r="E9807">
        <v>2.86E-2</v>
      </c>
      <c r="F9807">
        <v>0.1241</v>
      </c>
    </row>
    <row r="9808" spans="1:6">
      <c r="A9808" t="s">
        <v>1090</v>
      </c>
      <c r="B9808" t="s">
        <v>10872</v>
      </c>
      <c r="C9808">
        <v>1.5</v>
      </c>
      <c r="D9808">
        <v>4.1000000000000003E-3</v>
      </c>
      <c r="E9808">
        <v>2.86E-2</v>
      </c>
      <c r="F9808">
        <v>0.1241</v>
      </c>
    </row>
    <row r="9809" spans="1:6">
      <c r="A9809" t="s">
        <v>1090</v>
      </c>
      <c r="B9809" t="s">
        <v>10873</v>
      </c>
      <c r="C9809">
        <v>1.5</v>
      </c>
      <c r="D9809">
        <v>4.1000000000000003E-3</v>
      </c>
      <c r="E9809">
        <v>2.86E-2</v>
      </c>
      <c r="F9809">
        <v>0.1241</v>
      </c>
    </row>
    <row r="9810" spans="1:6">
      <c r="A9810" t="s">
        <v>1090</v>
      </c>
      <c r="B9810" t="s">
        <v>10874</v>
      </c>
      <c r="C9810">
        <v>1.5</v>
      </c>
      <c r="D9810">
        <v>4.1000000000000003E-3</v>
      </c>
      <c r="E9810">
        <v>2.86E-2</v>
      </c>
      <c r="F9810">
        <v>0.1241</v>
      </c>
    </row>
    <row r="9811" spans="1:6">
      <c r="A9811" t="s">
        <v>1090</v>
      </c>
      <c r="B9811" t="s">
        <v>10875</v>
      </c>
      <c r="C9811">
        <v>1.5</v>
      </c>
      <c r="D9811">
        <v>4.1000000000000003E-3</v>
      </c>
      <c r="E9811">
        <v>2.86E-2</v>
      </c>
      <c r="F9811">
        <v>0.1241</v>
      </c>
    </row>
    <row r="9812" spans="1:6">
      <c r="A9812" t="s">
        <v>1090</v>
      </c>
      <c r="B9812" t="s">
        <v>10876</v>
      </c>
      <c r="C9812">
        <v>1.5</v>
      </c>
      <c r="D9812">
        <v>4.1000000000000003E-3</v>
      </c>
      <c r="E9812">
        <v>2.86E-2</v>
      </c>
      <c r="F9812">
        <v>0.1241</v>
      </c>
    </row>
    <row r="9813" spans="1:6">
      <c r="A9813" t="s">
        <v>1090</v>
      </c>
      <c r="B9813" t="s">
        <v>10877</v>
      </c>
      <c r="C9813">
        <v>1.5</v>
      </c>
      <c r="D9813">
        <v>4.1000000000000003E-3</v>
      </c>
      <c r="E9813">
        <v>2.86E-2</v>
      </c>
      <c r="F9813">
        <v>0.1241</v>
      </c>
    </row>
    <row r="9814" spans="1:6">
      <c r="A9814" t="s">
        <v>1090</v>
      </c>
      <c r="B9814" t="s">
        <v>10878</v>
      </c>
      <c r="C9814">
        <v>1.5</v>
      </c>
      <c r="D9814">
        <v>4.1000000000000003E-3</v>
      </c>
      <c r="E9814">
        <v>2.86E-2</v>
      </c>
      <c r="F9814">
        <v>0.1241</v>
      </c>
    </row>
    <row r="9815" spans="1:6">
      <c r="A9815" t="s">
        <v>1090</v>
      </c>
      <c r="B9815" t="s">
        <v>10879</v>
      </c>
      <c r="C9815">
        <v>1.5</v>
      </c>
      <c r="D9815">
        <v>4.1000000000000003E-3</v>
      </c>
      <c r="E9815">
        <v>2.86E-2</v>
      </c>
      <c r="F9815">
        <v>0.1241</v>
      </c>
    </row>
    <row r="9816" spans="1:6">
      <c r="A9816" t="s">
        <v>1090</v>
      </c>
      <c r="B9816" t="s">
        <v>10880</v>
      </c>
      <c r="C9816">
        <v>1.5</v>
      </c>
      <c r="D9816">
        <v>4.1000000000000003E-3</v>
      </c>
      <c r="E9816">
        <v>2.86E-2</v>
      </c>
      <c r="F9816">
        <v>0.1241</v>
      </c>
    </row>
    <row r="9817" spans="1:6">
      <c r="A9817" t="s">
        <v>1090</v>
      </c>
      <c r="B9817" t="s">
        <v>10881</v>
      </c>
      <c r="C9817">
        <v>1.5</v>
      </c>
      <c r="D9817">
        <v>4.1000000000000003E-3</v>
      </c>
      <c r="E9817">
        <v>2.86E-2</v>
      </c>
      <c r="F9817">
        <v>0.1241</v>
      </c>
    </row>
    <row r="9818" spans="1:6">
      <c r="A9818" t="s">
        <v>1090</v>
      </c>
      <c r="B9818" t="s">
        <v>10882</v>
      </c>
      <c r="C9818">
        <v>1.5</v>
      </c>
      <c r="D9818">
        <v>4.1000000000000003E-3</v>
      </c>
      <c r="E9818">
        <v>2.86E-2</v>
      </c>
      <c r="F9818">
        <v>0.1241</v>
      </c>
    </row>
    <row r="9819" spans="1:6">
      <c r="A9819" t="s">
        <v>1090</v>
      </c>
      <c r="B9819" t="s">
        <v>10883</v>
      </c>
      <c r="C9819">
        <v>1.5</v>
      </c>
      <c r="D9819">
        <v>4.1000000000000003E-3</v>
      </c>
      <c r="E9819">
        <v>2.86E-2</v>
      </c>
      <c r="F9819">
        <v>0.1241</v>
      </c>
    </row>
    <row r="9820" spans="1:6">
      <c r="A9820" t="s">
        <v>1090</v>
      </c>
      <c r="B9820" t="s">
        <v>10884</v>
      </c>
      <c r="C9820">
        <v>1.5</v>
      </c>
      <c r="D9820">
        <v>4.1000000000000003E-3</v>
      </c>
      <c r="E9820">
        <v>2.86E-2</v>
      </c>
      <c r="F9820">
        <v>0.1241</v>
      </c>
    </row>
    <row r="9821" spans="1:6">
      <c r="A9821" t="s">
        <v>1090</v>
      </c>
      <c r="B9821" t="s">
        <v>10885</v>
      </c>
      <c r="C9821">
        <v>1.5</v>
      </c>
      <c r="D9821">
        <v>4.1000000000000003E-3</v>
      </c>
      <c r="E9821">
        <v>2.86E-2</v>
      </c>
      <c r="F9821">
        <v>0.1241</v>
      </c>
    </row>
    <row r="9822" spans="1:6">
      <c r="A9822" t="s">
        <v>1090</v>
      </c>
      <c r="B9822" t="s">
        <v>10886</v>
      </c>
      <c r="C9822">
        <v>1.5</v>
      </c>
      <c r="D9822">
        <v>4.1000000000000003E-3</v>
      </c>
      <c r="E9822">
        <v>2.86E-2</v>
      </c>
      <c r="F9822">
        <v>0.1241</v>
      </c>
    </row>
    <row r="9823" spans="1:6">
      <c r="A9823" t="s">
        <v>1090</v>
      </c>
      <c r="B9823" t="s">
        <v>10887</v>
      </c>
      <c r="C9823">
        <v>1.5</v>
      </c>
      <c r="D9823">
        <v>4.1000000000000003E-3</v>
      </c>
      <c r="E9823">
        <v>2.86E-2</v>
      </c>
      <c r="F9823">
        <v>0.1241</v>
      </c>
    </row>
    <row r="9824" spans="1:6">
      <c r="A9824" t="s">
        <v>1090</v>
      </c>
      <c r="B9824" t="s">
        <v>10888</v>
      </c>
      <c r="C9824">
        <v>1.5</v>
      </c>
      <c r="D9824">
        <v>4.1000000000000003E-3</v>
      </c>
      <c r="E9824">
        <v>2.86E-2</v>
      </c>
      <c r="F9824">
        <v>0.1241</v>
      </c>
    </row>
    <row r="9825" spans="1:6">
      <c r="A9825" t="s">
        <v>1090</v>
      </c>
      <c r="B9825" t="s">
        <v>10889</v>
      </c>
      <c r="C9825">
        <v>1.5</v>
      </c>
      <c r="D9825">
        <v>4.1000000000000003E-3</v>
      </c>
      <c r="E9825">
        <v>2.86E-2</v>
      </c>
      <c r="F9825">
        <v>0.1241</v>
      </c>
    </row>
    <row r="9826" spans="1:6">
      <c r="A9826" t="s">
        <v>1090</v>
      </c>
      <c r="B9826" t="s">
        <v>10890</v>
      </c>
      <c r="C9826">
        <v>1.5</v>
      </c>
      <c r="D9826">
        <v>4.1000000000000003E-3</v>
      </c>
      <c r="E9826">
        <v>2.86E-2</v>
      </c>
      <c r="F9826">
        <v>0.1241</v>
      </c>
    </row>
    <row r="9827" spans="1:6">
      <c r="A9827" t="s">
        <v>1090</v>
      </c>
      <c r="B9827" t="s">
        <v>10891</v>
      </c>
      <c r="C9827">
        <v>1.5</v>
      </c>
      <c r="D9827">
        <v>4.1000000000000003E-3</v>
      </c>
      <c r="E9827">
        <v>2.86E-2</v>
      </c>
      <c r="F9827">
        <v>0.1241</v>
      </c>
    </row>
    <row r="9828" spans="1:6">
      <c r="A9828" t="s">
        <v>1090</v>
      </c>
      <c r="B9828" t="s">
        <v>10892</v>
      </c>
      <c r="C9828">
        <v>1.5</v>
      </c>
      <c r="D9828">
        <v>4.1000000000000003E-3</v>
      </c>
      <c r="E9828">
        <v>2.86E-2</v>
      </c>
      <c r="F9828">
        <v>0.1241</v>
      </c>
    </row>
    <row r="9829" spans="1:6">
      <c r="A9829" t="s">
        <v>1090</v>
      </c>
      <c r="B9829" t="s">
        <v>10893</v>
      </c>
      <c r="C9829">
        <v>1.5</v>
      </c>
      <c r="D9829">
        <v>4.1000000000000003E-3</v>
      </c>
      <c r="E9829">
        <v>2.86E-2</v>
      </c>
      <c r="F9829">
        <v>0.1241</v>
      </c>
    </row>
    <row r="9830" spans="1:6">
      <c r="A9830" t="s">
        <v>1090</v>
      </c>
      <c r="B9830" t="s">
        <v>10894</v>
      </c>
      <c r="C9830">
        <v>1.5</v>
      </c>
      <c r="D9830">
        <v>4.1000000000000003E-3</v>
      </c>
      <c r="E9830">
        <v>2.86E-2</v>
      </c>
      <c r="F9830">
        <v>0.1241</v>
      </c>
    </row>
    <row r="9831" spans="1:6">
      <c r="A9831" t="s">
        <v>1090</v>
      </c>
      <c r="B9831" t="s">
        <v>10895</v>
      </c>
      <c r="C9831">
        <v>1.5</v>
      </c>
      <c r="D9831">
        <v>4.1000000000000003E-3</v>
      </c>
      <c r="E9831">
        <v>2.86E-2</v>
      </c>
      <c r="F9831">
        <v>0.1241</v>
      </c>
    </row>
    <row r="9832" spans="1:6">
      <c r="A9832" t="s">
        <v>1090</v>
      </c>
      <c r="B9832" t="s">
        <v>10896</v>
      </c>
      <c r="C9832">
        <v>1.5</v>
      </c>
      <c r="D9832">
        <v>4.1000000000000003E-3</v>
      </c>
      <c r="E9832">
        <v>2.86E-2</v>
      </c>
      <c r="F9832">
        <v>0.1241</v>
      </c>
    </row>
    <row r="9833" spans="1:6">
      <c r="A9833" t="s">
        <v>1090</v>
      </c>
      <c r="B9833" t="s">
        <v>10897</v>
      </c>
      <c r="C9833">
        <v>1.5</v>
      </c>
      <c r="D9833">
        <v>4.1000000000000003E-3</v>
      </c>
      <c r="E9833">
        <v>2.86E-2</v>
      </c>
      <c r="F9833">
        <v>0.1241</v>
      </c>
    </row>
    <row r="9834" spans="1:6">
      <c r="A9834" t="s">
        <v>1090</v>
      </c>
      <c r="B9834" t="s">
        <v>10898</v>
      </c>
      <c r="C9834">
        <v>1.5</v>
      </c>
      <c r="D9834">
        <v>4.1000000000000003E-3</v>
      </c>
      <c r="E9834">
        <v>2.86E-2</v>
      </c>
      <c r="F9834">
        <v>0.1241</v>
      </c>
    </row>
    <row r="9835" spans="1:6">
      <c r="A9835" t="s">
        <v>1090</v>
      </c>
      <c r="B9835" t="s">
        <v>10899</v>
      </c>
      <c r="C9835">
        <v>1.5</v>
      </c>
      <c r="D9835">
        <v>4.1000000000000003E-3</v>
      </c>
      <c r="E9835">
        <v>2.86E-2</v>
      </c>
      <c r="F9835">
        <v>0.1241</v>
      </c>
    </row>
    <row r="9836" spans="1:6">
      <c r="A9836" t="s">
        <v>1090</v>
      </c>
      <c r="B9836" t="s">
        <v>10900</v>
      </c>
      <c r="C9836">
        <v>1.5</v>
      </c>
      <c r="D9836">
        <v>4.1000000000000003E-3</v>
      </c>
      <c r="E9836">
        <v>2.86E-2</v>
      </c>
      <c r="F9836">
        <v>0.1241</v>
      </c>
    </row>
    <row r="9837" spans="1:6">
      <c r="A9837" t="s">
        <v>1090</v>
      </c>
      <c r="B9837" t="s">
        <v>10901</v>
      </c>
      <c r="C9837">
        <v>1.5</v>
      </c>
      <c r="D9837">
        <v>4.1000000000000003E-3</v>
      </c>
      <c r="E9837">
        <v>2.86E-2</v>
      </c>
      <c r="F9837">
        <v>0.1241</v>
      </c>
    </row>
    <row r="9838" spans="1:6">
      <c r="A9838" t="s">
        <v>1090</v>
      </c>
      <c r="B9838" t="s">
        <v>10902</v>
      </c>
      <c r="C9838">
        <v>1.5</v>
      </c>
      <c r="D9838">
        <v>4.1000000000000003E-3</v>
      </c>
      <c r="E9838">
        <v>2.86E-2</v>
      </c>
      <c r="F9838">
        <v>0.1241</v>
      </c>
    </row>
    <row r="9839" spans="1:6">
      <c r="A9839" t="s">
        <v>1090</v>
      </c>
      <c r="B9839" t="s">
        <v>10903</v>
      </c>
      <c r="C9839">
        <v>1.5</v>
      </c>
      <c r="D9839">
        <v>4.1000000000000003E-3</v>
      </c>
      <c r="E9839">
        <v>2.86E-2</v>
      </c>
      <c r="F9839">
        <v>0.1241</v>
      </c>
    </row>
    <row r="9840" spans="1:6">
      <c r="A9840" t="s">
        <v>1090</v>
      </c>
      <c r="B9840" t="s">
        <v>10904</v>
      </c>
      <c r="C9840">
        <v>1.5</v>
      </c>
      <c r="D9840">
        <v>4.1000000000000003E-3</v>
      </c>
      <c r="E9840">
        <v>2.86E-2</v>
      </c>
      <c r="F9840">
        <v>0.1241</v>
      </c>
    </row>
    <row r="9841" spans="1:6">
      <c r="A9841" t="s">
        <v>1090</v>
      </c>
      <c r="B9841" t="s">
        <v>10905</v>
      </c>
      <c r="C9841">
        <v>1.5</v>
      </c>
      <c r="D9841">
        <v>4.1000000000000003E-3</v>
      </c>
      <c r="E9841">
        <v>2.86E-2</v>
      </c>
      <c r="F9841">
        <v>0.1241</v>
      </c>
    </row>
    <row r="9842" spans="1:6">
      <c r="A9842" t="s">
        <v>1090</v>
      </c>
      <c r="B9842" t="s">
        <v>10906</v>
      </c>
      <c r="C9842">
        <v>1.5</v>
      </c>
      <c r="D9842">
        <v>4.1000000000000003E-3</v>
      </c>
      <c r="E9842">
        <v>2.86E-2</v>
      </c>
      <c r="F9842">
        <v>0.1241</v>
      </c>
    </row>
    <row r="9843" spans="1:6">
      <c r="A9843" t="s">
        <v>1090</v>
      </c>
      <c r="B9843" t="s">
        <v>10907</v>
      </c>
      <c r="C9843">
        <v>1.5</v>
      </c>
      <c r="D9843">
        <v>4.1000000000000003E-3</v>
      </c>
      <c r="E9843">
        <v>2.86E-2</v>
      </c>
      <c r="F9843">
        <v>0.1241</v>
      </c>
    </row>
    <row r="9844" spans="1:6">
      <c r="A9844" t="s">
        <v>1090</v>
      </c>
      <c r="B9844" t="s">
        <v>10908</v>
      </c>
      <c r="C9844">
        <v>1.5</v>
      </c>
      <c r="D9844">
        <v>4.1000000000000003E-3</v>
      </c>
      <c r="E9844">
        <v>2.86E-2</v>
      </c>
      <c r="F9844">
        <v>0.1241</v>
      </c>
    </row>
    <row r="9845" spans="1:6">
      <c r="A9845" t="s">
        <v>1090</v>
      </c>
      <c r="B9845" t="s">
        <v>10909</v>
      </c>
      <c r="C9845">
        <v>1.5</v>
      </c>
      <c r="D9845">
        <v>4.1000000000000003E-3</v>
      </c>
      <c r="E9845">
        <v>2.86E-2</v>
      </c>
      <c r="F9845">
        <v>0.1241</v>
      </c>
    </row>
    <row r="9846" spans="1:6">
      <c r="A9846" t="s">
        <v>1090</v>
      </c>
      <c r="B9846" t="s">
        <v>10910</v>
      </c>
      <c r="C9846">
        <v>1.5</v>
      </c>
      <c r="D9846">
        <v>4.1000000000000003E-3</v>
      </c>
      <c r="E9846">
        <v>2.86E-2</v>
      </c>
      <c r="F9846">
        <v>0.1241</v>
      </c>
    </row>
    <row r="9847" spans="1:6">
      <c r="A9847" t="s">
        <v>1090</v>
      </c>
      <c r="B9847" t="s">
        <v>10911</v>
      </c>
      <c r="C9847">
        <v>1.5</v>
      </c>
      <c r="D9847">
        <v>4.1000000000000003E-3</v>
      </c>
      <c r="E9847">
        <v>2.86E-2</v>
      </c>
      <c r="F9847">
        <v>0.1241</v>
      </c>
    </row>
    <row r="9848" spans="1:6">
      <c r="A9848" t="s">
        <v>1090</v>
      </c>
      <c r="B9848" t="s">
        <v>10912</v>
      </c>
      <c r="C9848">
        <v>1.5</v>
      </c>
      <c r="D9848">
        <v>4.1000000000000003E-3</v>
      </c>
      <c r="E9848">
        <v>2.86E-2</v>
      </c>
      <c r="F9848">
        <v>0.1241</v>
      </c>
    </row>
    <row r="9849" spans="1:6">
      <c r="A9849" t="s">
        <v>1090</v>
      </c>
      <c r="B9849" t="s">
        <v>10913</v>
      </c>
      <c r="C9849">
        <v>1.5</v>
      </c>
      <c r="D9849">
        <v>4.1000000000000003E-3</v>
      </c>
      <c r="E9849">
        <v>2.86E-2</v>
      </c>
      <c r="F9849">
        <v>0.1241</v>
      </c>
    </row>
    <row r="9850" spans="1:6">
      <c r="A9850" t="s">
        <v>1090</v>
      </c>
      <c r="B9850" t="s">
        <v>10914</v>
      </c>
      <c r="C9850">
        <v>1.5</v>
      </c>
      <c r="D9850">
        <v>4.1000000000000003E-3</v>
      </c>
      <c r="E9850">
        <v>2.86E-2</v>
      </c>
      <c r="F9850">
        <v>0.1241</v>
      </c>
    </row>
    <row r="9851" spans="1:6">
      <c r="A9851" t="s">
        <v>1090</v>
      </c>
      <c r="B9851" t="s">
        <v>10915</v>
      </c>
      <c r="C9851">
        <v>1.5</v>
      </c>
      <c r="D9851">
        <v>4.1000000000000003E-3</v>
      </c>
      <c r="E9851">
        <v>2.86E-2</v>
      </c>
      <c r="F9851">
        <v>0.1241</v>
      </c>
    </row>
    <row r="9852" spans="1:6">
      <c r="A9852" t="s">
        <v>1090</v>
      </c>
      <c r="B9852" t="s">
        <v>10916</v>
      </c>
      <c r="C9852">
        <v>1.5</v>
      </c>
      <c r="D9852">
        <v>4.1000000000000003E-3</v>
      </c>
      <c r="E9852">
        <v>2.86E-2</v>
      </c>
      <c r="F9852">
        <v>0.1241</v>
      </c>
    </row>
    <row r="9853" spans="1:6">
      <c r="A9853" t="s">
        <v>1090</v>
      </c>
      <c r="B9853" t="s">
        <v>10917</v>
      </c>
      <c r="C9853">
        <v>1.5</v>
      </c>
      <c r="D9853">
        <v>4.1000000000000003E-3</v>
      </c>
      <c r="E9853">
        <v>2.86E-2</v>
      </c>
      <c r="F9853">
        <v>0.1241</v>
      </c>
    </row>
    <row r="9854" spans="1:6">
      <c r="A9854" t="s">
        <v>1090</v>
      </c>
      <c r="B9854" t="s">
        <v>10918</v>
      </c>
      <c r="C9854">
        <v>1.5</v>
      </c>
      <c r="D9854">
        <v>4.1000000000000003E-3</v>
      </c>
      <c r="E9854">
        <v>2.86E-2</v>
      </c>
      <c r="F9854">
        <v>0.1241</v>
      </c>
    </row>
    <row r="9855" spans="1:6">
      <c r="A9855" t="s">
        <v>1090</v>
      </c>
      <c r="B9855" t="s">
        <v>10919</v>
      </c>
      <c r="C9855">
        <v>1.5</v>
      </c>
      <c r="D9855">
        <v>4.1000000000000003E-3</v>
      </c>
      <c r="E9855">
        <v>2.86E-2</v>
      </c>
      <c r="F9855">
        <v>0.1241</v>
      </c>
    </row>
    <row r="9856" spans="1:6">
      <c r="A9856" t="s">
        <v>1090</v>
      </c>
      <c r="B9856" t="s">
        <v>10920</v>
      </c>
      <c r="C9856">
        <v>1.5</v>
      </c>
      <c r="D9856">
        <v>4.1000000000000003E-3</v>
      </c>
      <c r="E9856">
        <v>2.86E-2</v>
      </c>
      <c r="F9856">
        <v>0.1241</v>
      </c>
    </row>
    <row r="9857" spans="1:6">
      <c r="A9857" t="s">
        <v>1090</v>
      </c>
      <c r="B9857" t="s">
        <v>10921</v>
      </c>
      <c r="C9857">
        <v>1.5</v>
      </c>
      <c r="D9857">
        <v>4.1000000000000003E-3</v>
      </c>
      <c r="E9857">
        <v>2.86E-2</v>
      </c>
      <c r="F9857">
        <v>0.1241</v>
      </c>
    </row>
    <row r="9858" spans="1:6">
      <c r="A9858" t="s">
        <v>1090</v>
      </c>
      <c r="B9858" t="s">
        <v>10922</v>
      </c>
      <c r="C9858">
        <v>1.5</v>
      </c>
      <c r="D9858">
        <v>4.1000000000000003E-3</v>
      </c>
      <c r="E9858">
        <v>2.86E-2</v>
      </c>
      <c r="F9858">
        <v>0.1241</v>
      </c>
    </row>
    <row r="9859" spans="1:6">
      <c r="A9859" t="s">
        <v>1090</v>
      </c>
      <c r="B9859" t="s">
        <v>10923</v>
      </c>
      <c r="C9859">
        <v>1.5</v>
      </c>
      <c r="D9859">
        <v>4.1000000000000003E-3</v>
      </c>
      <c r="E9859">
        <v>2.86E-2</v>
      </c>
      <c r="F9859">
        <v>0.1241</v>
      </c>
    </row>
    <row r="9860" spans="1:6">
      <c r="A9860" t="s">
        <v>1090</v>
      </c>
      <c r="B9860" t="s">
        <v>10924</v>
      </c>
      <c r="C9860">
        <v>1.5</v>
      </c>
      <c r="D9860">
        <v>4.1000000000000003E-3</v>
      </c>
      <c r="E9860">
        <v>2.86E-2</v>
      </c>
      <c r="F9860">
        <v>0.1241</v>
      </c>
    </row>
    <row r="9861" spans="1:6">
      <c r="A9861" t="s">
        <v>1090</v>
      </c>
      <c r="B9861" t="s">
        <v>768</v>
      </c>
      <c r="C9861">
        <v>1.5</v>
      </c>
      <c r="D9861">
        <v>4.1000000000000003E-3</v>
      </c>
      <c r="E9861">
        <v>2.86E-2</v>
      </c>
      <c r="F9861">
        <v>0.1241</v>
      </c>
    </row>
    <row r="9862" spans="1:6">
      <c r="A9862" t="s">
        <v>1090</v>
      </c>
      <c r="B9862" t="s">
        <v>10925</v>
      </c>
      <c r="C9862">
        <v>1.5</v>
      </c>
      <c r="D9862">
        <v>4.1000000000000003E-3</v>
      </c>
      <c r="E9862">
        <v>2.86E-2</v>
      </c>
      <c r="F9862">
        <v>0.1241</v>
      </c>
    </row>
    <row r="9863" spans="1:6">
      <c r="A9863" t="s">
        <v>1090</v>
      </c>
      <c r="B9863" t="s">
        <v>10926</v>
      </c>
      <c r="C9863">
        <v>1.5</v>
      </c>
      <c r="D9863">
        <v>4.1000000000000003E-3</v>
      </c>
      <c r="E9863">
        <v>2.86E-2</v>
      </c>
      <c r="F9863">
        <v>0.1241</v>
      </c>
    </row>
    <row r="9864" spans="1:6">
      <c r="A9864" t="s">
        <v>1090</v>
      </c>
      <c r="B9864" t="s">
        <v>10927</v>
      </c>
      <c r="C9864">
        <v>1.5</v>
      </c>
      <c r="D9864">
        <v>4.1000000000000003E-3</v>
      </c>
      <c r="E9864">
        <v>2.86E-2</v>
      </c>
      <c r="F9864">
        <v>0.1241</v>
      </c>
    </row>
    <row r="9865" spans="1:6">
      <c r="A9865" t="s">
        <v>1090</v>
      </c>
      <c r="B9865" t="s">
        <v>10928</v>
      </c>
      <c r="C9865">
        <v>1.5</v>
      </c>
      <c r="D9865">
        <v>4.1000000000000003E-3</v>
      </c>
      <c r="E9865">
        <v>2.86E-2</v>
      </c>
      <c r="F9865">
        <v>0.1241</v>
      </c>
    </row>
    <row r="9866" spans="1:6">
      <c r="A9866" t="s">
        <v>1090</v>
      </c>
      <c r="B9866" t="s">
        <v>10929</v>
      </c>
      <c r="C9866">
        <v>1.5</v>
      </c>
      <c r="D9866">
        <v>4.1000000000000003E-3</v>
      </c>
      <c r="E9866">
        <v>2.86E-2</v>
      </c>
      <c r="F9866">
        <v>0.1241</v>
      </c>
    </row>
    <row r="9867" spans="1:6">
      <c r="A9867" t="s">
        <v>1090</v>
      </c>
      <c r="B9867" t="s">
        <v>10930</v>
      </c>
      <c r="C9867">
        <v>1.5</v>
      </c>
      <c r="D9867">
        <v>4.1000000000000003E-3</v>
      </c>
      <c r="E9867">
        <v>2.86E-2</v>
      </c>
      <c r="F9867">
        <v>0.1241</v>
      </c>
    </row>
    <row r="9868" spans="1:6">
      <c r="A9868" t="s">
        <v>1090</v>
      </c>
      <c r="B9868" t="s">
        <v>10931</v>
      </c>
      <c r="C9868">
        <v>1.5</v>
      </c>
      <c r="D9868">
        <v>4.1000000000000003E-3</v>
      </c>
      <c r="E9868">
        <v>2.86E-2</v>
      </c>
      <c r="F9868">
        <v>0.1241</v>
      </c>
    </row>
    <row r="9869" spans="1:6">
      <c r="A9869" t="s">
        <v>1090</v>
      </c>
      <c r="B9869" t="s">
        <v>10932</v>
      </c>
      <c r="C9869">
        <v>1.5</v>
      </c>
      <c r="D9869">
        <v>4.1000000000000003E-3</v>
      </c>
      <c r="E9869">
        <v>2.86E-2</v>
      </c>
      <c r="F9869">
        <v>0.1241</v>
      </c>
    </row>
    <row r="9870" spans="1:6">
      <c r="A9870" t="s">
        <v>1090</v>
      </c>
      <c r="B9870" t="s">
        <v>10933</v>
      </c>
      <c r="C9870">
        <v>1.5</v>
      </c>
      <c r="D9870">
        <v>4.1000000000000003E-3</v>
      </c>
      <c r="E9870">
        <v>2.86E-2</v>
      </c>
      <c r="F9870">
        <v>0.1241</v>
      </c>
    </row>
    <row r="9871" spans="1:6">
      <c r="A9871" t="s">
        <v>1090</v>
      </c>
      <c r="B9871" t="s">
        <v>10934</v>
      </c>
      <c r="C9871">
        <v>1.5</v>
      </c>
      <c r="D9871">
        <v>4.1000000000000003E-3</v>
      </c>
      <c r="E9871">
        <v>2.86E-2</v>
      </c>
      <c r="F9871">
        <v>0.1241</v>
      </c>
    </row>
    <row r="9872" spans="1:6">
      <c r="A9872" t="s">
        <v>1090</v>
      </c>
      <c r="B9872" t="s">
        <v>10935</v>
      </c>
      <c r="C9872">
        <v>1.5</v>
      </c>
      <c r="D9872">
        <v>4.1000000000000003E-3</v>
      </c>
      <c r="E9872">
        <v>2.86E-2</v>
      </c>
      <c r="F9872">
        <v>0.1241</v>
      </c>
    </row>
    <row r="9873" spans="1:6">
      <c r="A9873" t="s">
        <v>1090</v>
      </c>
      <c r="B9873" t="s">
        <v>10936</v>
      </c>
      <c r="C9873">
        <v>1.5</v>
      </c>
      <c r="D9873">
        <v>4.1000000000000003E-3</v>
      </c>
      <c r="E9873">
        <v>2.86E-2</v>
      </c>
      <c r="F9873">
        <v>0.1241</v>
      </c>
    </row>
    <row r="9874" spans="1:6">
      <c r="A9874" t="s">
        <v>1090</v>
      </c>
      <c r="B9874" t="s">
        <v>10937</v>
      </c>
      <c r="C9874">
        <v>1.5</v>
      </c>
      <c r="D9874">
        <v>4.1000000000000003E-3</v>
      </c>
      <c r="E9874">
        <v>2.86E-2</v>
      </c>
      <c r="F9874">
        <v>0.1241</v>
      </c>
    </row>
    <row r="9875" spans="1:6">
      <c r="A9875" t="s">
        <v>1090</v>
      </c>
      <c r="B9875" t="s">
        <v>10938</v>
      </c>
      <c r="C9875">
        <v>1.5</v>
      </c>
      <c r="D9875">
        <v>4.1000000000000003E-3</v>
      </c>
      <c r="E9875">
        <v>2.86E-2</v>
      </c>
      <c r="F9875">
        <v>0.1241</v>
      </c>
    </row>
    <row r="9876" spans="1:6">
      <c r="A9876" t="s">
        <v>1090</v>
      </c>
      <c r="B9876" t="s">
        <v>10939</v>
      </c>
      <c r="C9876">
        <v>1.5</v>
      </c>
      <c r="D9876">
        <v>4.1000000000000003E-3</v>
      </c>
      <c r="E9876">
        <v>2.86E-2</v>
      </c>
      <c r="F9876">
        <v>0.1241</v>
      </c>
    </row>
    <row r="9877" spans="1:6">
      <c r="A9877" t="s">
        <v>1090</v>
      </c>
      <c r="B9877" t="s">
        <v>10940</v>
      </c>
      <c r="C9877">
        <v>1.5</v>
      </c>
      <c r="D9877">
        <v>4.1000000000000003E-3</v>
      </c>
      <c r="E9877">
        <v>2.86E-2</v>
      </c>
      <c r="F9877">
        <v>0.1241</v>
      </c>
    </row>
    <row r="9878" spans="1:6">
      <c r="A9878" t="s">
        <v>1090</v>
      </c>
      <c r="B9878" t="s">
        <v>10941</v>
      </c>
      <c r="C9878">
        <v>1.5</v>
      </c>
      <c r="D9878">
        <v>4.1000000000000003E-3</v>
      </c>
      <c r="E9878">
        <v>2.86E-2</v>
      </c>
      <c r="F9878">
        <v>0.1241</v>
      </c>
    </row>
    <row r="9879" spans="1:6">
      <c r="A9879" t="s">
        <v>1090</v>
      </c>
      <c r="B9879" t="s">
        <v>10942</v>
      </c>
      <c r="C9879">
        <v>1.5</v>
      </c>
      <c r="D9879">
        <v>4.1000000000000003E-3</v>
      </c>
      <c r="E9879">
        <v>2.86E-2</v>
      </c>
      <c r="F9879">
        <v>0.1241</v>
      </c>
    </row>
    <row r="9880" spans="1:6">
      <c r="A9880" t="s">
        <v>1090</v>
      </c>
      <c r="B9880" t="s">
        <v>10943</v>
      </c>
      <c r="C9880">
        <v>1.5</v>
      </c>
      <c r="D9880">
        <v>4.1000000000000003E-3</v>
      </c>
      <c r="E9880">
        <v>2.86E-2</v>
      </c>
      <c r="F9880">
        <v>0.1241</v>
      </c>
    </row>
    <row r="9881" spans="1:6">
      <c r="A9881" t="s">
        <v>1090</v>
      </c>
      <c r="B9881" t="s">
        <v>10944</v>
      </c>
      <c r="C9881">
        <v>1.5</v>
      </c>
      <c r="D9881">
        <v>4.1000000000000003E-3</v>
      </c>
      <c r="E9881">
        <v>2.86E-2</v>
      </c>
      <c r="F9881">
        <v>0.1241</v>
      </c>
    </row>
    <row r="9882" spans="1:6">
      <c r="A9882" t="s">
        <v>1090</v>
      </c>
      <c r="B9882" t="s">
        <v>10945</v>
      </c>
      <c r="C9882">
        <v>1.5</v>
      </c>
      <c r="D9882">
        <v>4.1000000000000003E-3</v>
      </c>
      <c r="E9882">
        <v>2.86E-2</v>
      </c>
      <c r="F9882">
        <v>0.1241</v>
      </c>
    </row>
    <row r="9883" spans="1:6">
      <c r="A9883" t="s">
        <v>1090</v>
      </c>
      <c r="B9883" t="s">
        <v>10946</v>
      </c>
      <c r="C9883">
        <v>1.5</v>
      </c>
      <c r="D9883">
        <v>4.1000000000000003E-3</v>
      </c>
      <c r="E9883">
        <v>2.86E-2</v>
      </c>
      <c r="F9883">
        <v>0.1241</v>
      </c>
    </row>
    <row r="9884" spans="1:6">
      <c r="A9884" t="s">
        <v>1090</v>
      </c>
      <c r="B9884" t="s">
        <v>10947</v>
      </c>
      <c r="C9884">
        <v>1.5</v>
      </c>
      <c r="D9884">
        <v>4.1000000000000003E-3</v>
      </c>
      <c r="E9884">
        <v>2.86E-2</v>
      </c>
      <c r="F9884">
        <v>0.1241</v>
      </c>
    </row>
    <row r="9885" spans="1:6">
      <c r="A9885" t="s">
        <v>1090</v>
      </c>
      <c r="B9885" t="s">
        <v>10948</v>
      </c>
      <c r="C9885">
        <v>1.5</v>
      </c>
      <c r="D9885">
        <v>4.1000000000000003E-3</v>
      </c>
      <c r="E9885">
        <v>2.86E-2</v>
      </c>
      <c r="F9885">
        <v>0.1241</v>
      </c>
    </row>
    <row r="9886" spans="1:6">
      <c r="A9886" t="s">
        <v>1090</v>
      </c>
      <c r="B9886" t="s">
        <v>10949</v>
      </c>
      <c r="C9886">
        <v>1.5</v>
      </c>
      <c r="D9886">
        <v>4.1000000000000003E-3</v>
      </c>
      <c r="E9886">
        <v>2.86E-2</v>
      </c>
      <c r="F9886">
        <v>0.1241</v>
      </c>
    </row>
    <row r="9887" spans="1:6">
      <c r="A9887" t="s">
        <v>1090</v>
      </c>
      <c r="B9887" t="s">
        <v>10950</v>
      </c>
      <c r="C9887">
        <v>1.5</v>
      </c>
      <c r="D9887">
        <v>4.1000000000000003E-3</v>
      </c>
      <c r="E9887">
        <v>2.86E-2</v>
      </c>
      <c r="F9887">
        <v>0.1241</v>
      </c>
    </row>
    <row r="9888" spans="1:6">
      <c r="A9888" t="s">
        <v>1090</v>
      </c>
      <c r="B9888" t="s">
        <v>10951</v>
      </c>
      <c r="C9888">
        <v>1.5</v>
      </c>
      <c r="D9888">
        <v>4.1000000000000003E-3</v>
      </c>
      <c r="E9888">
        <v>2.86E-2</v>
      </c>
      <c r="F9888">
        <v>0.1241</v>
      </c>
    </row>
    <row r="9889" spans="1:6">
      <c r="A9889" t="s">
        <v>1090</v>
      </c>
      <c r="B9889" t="s">
        <v>10952</v>
      </c>
      <c r="C9889">
        <v>1.5</v>
      </c>
      <c r="D9889">
        <v>4.1000000000000003E-3</v>
      </c>
      <c r="E9889">
        <v>2.86E-2</v>
      </c>
      <c r="F9889">
        <v>0.1241</v>
      </c>
    </row>
    <row r="9890" spans="1:6">
      <c r="A9890" t="s">
        <v>1090</v>
      </c>
      <c r="B9890" t="s">
        <v>10953</v>
      </c>
      <c r="C9890">
        <v>1.5</v>
      </c>
      <c r="D9890">
        <v>4.1000000000000003E-3</v>
      </c>
      <c r="E9890">
        <v>2.86E-2</v>
      </c>
      <c r="F9890">
        <v>0.1241</v>
      </c>
    </row>
    <row r="9891" spans="1:6">
      <c r="A9891" t="s">
        <v>1090</v>
      </c>
      <c r="B9891" t="s">
        <v>10954</v>
      </c>
      <c r="C9891">
        <v>1.5</v>
      </c>
      <c r="D9891">
        <v>4.1000000000000003E-3</v>
      </c>
      <c r="E9891">
        <v>2.86E-2</v>
      </c>
      <c r="F9891">
        <v>0.1241</v>
      </c>
    </row>
    <row r="9892" spans="1:6">
      <c r="A9892" t="s">
        <v>1090</v>
      </c>
      <c r="B9892" t="s">
        <v>10955</v>
      </c>
      <c r="C9892">
        <v>1.5</v>
      </c>
      <c r="D9892">
        <v>4.1000000000000003E-3</v>
      </c>
      <c r="E9892">
        <v>2.86E-2</v>
      </c>
      <c r="F9892">
        <v>0.1241</v>
      </c>
    </row>
    <row r="9893" spans="1:6">
      <c r="A9893" t="s">
        <v>1090</v>
      </c>
      <c r="B9893" t="s">
        <v>10956</v>
      </c>
      <c r="C9893">
        <v>1.5</v>
      </c>
      <c r="D9893">
        <v>4.1000000000000003E-3</v>
      </c>
      <c r="E9893">
        <v>2.86E-2</v>
      </c>
      <c r="F9893">
        <v>0.1241</v>
      </c>
    </row>
    <row r="9894" spans="1:6">
      <c r="A9894" t="s">
        <v>1090</v>
      </c>
      <c r="B9894" t="s">
        <v>10957</v>
      </c>
      <c r="C9894">
        <v>1.5</v>
      </c>
      <c r="D9894">
        <v>4.1000000000000003E-3</v>
      </c>
      <c r="E9894">
        <v>2.86E-2</v>
      </c>
      <c r="F9894">
        <v>0.1241</v>
      </c>
    </row>
    <row r="9895" spans="1:6">
      <c r="A9895" t="s">
        <v>1090</v>
      </c>
      <c r="B9895" t="s">
        <v>10958</v>
      </c>
      <c r="C9895">
        <v>1.5</v>
      </c>
      <c r="D9895">
        <v>4.1000000000000003E-3</v>
      </c>
      <c r="E9895">
        <v>2.86E-2</v>
      </c>
      <c r="F9895">
        <v>0.1241</v>
      </c>
    </row>
    <row r="9896" spans="1:6">
      <c r="A9896" t="s">
        <v>1090</v>
      </c>
      <c r="B9896" t="s">
        <v>770</v>
      </c>
      <c r="C9896">
        <v>1.5</v>
      </c>
      <c r="D9896">
        <v>4.1000000000000003E-3</v>
      </c>
      <c r="E9896">
        <v>2.86E-2</v>
      </c>
      <c r="F9896">
        <v>0.1241</v>
      </c>
    </row>
    <row r="9897" spans="1:6">
      <c r="A9897" t="s">
        <v>1090</v>
      </c>
      <c r="B9897" t="s">
        <v>10959</v>
      </c>
      <c r="C9897">
        <v>1.5</v>
      </c>
      <c r="D9897">
        <v>4.1000000000000003E-3</v>
      </c>
      <c r="E9897">
        <v>2.86E-2</v>
      </c>
      <c r="F9897">
        <v>0.1241</v>
      </c>
    </row>
    <row r="9898" spans="1:6">
      <c r="A9898" t="s">
        <v>1090</v>
      </c>
      <c r="B9898" t="s">
        <v>10960</v>
      </c>
      <c r="C9898">
        <v>1.5</v>
      </c>
      <c r="D9898">
        <v>4.1000000000000003E-3</v>
      </c>
      <c r="E9898">
        <v>2.86E-2</v>
      </c>
      <c r="F9898">
        <v>0.1241</v>
      </c>
    </row>
    <row r="9899" spans="1:6">
      <c r="A9899" t="s">
        <v>1090</v>
      </c>
      <c r="B9899" t="s">
        <v>10961</v>
      </c>
      <c r="C9899">
        <v>1.5</v>
      </c>
      <c r="D9899">
        <v>4.1000000000000003E-3</v>
      </c>
      <c r="E9899">
        <v>2.86E-2</v>
      </c>
      <c r="F9899">
        <v>0.1241</v>
      </c>
    </row>
    <row r="9900" spans="1:6">
      <c r="A9900" t="s">
        <v>1090</v>
      </c>
      <c r="B9900" t="s">
        <v>10962</v>
      </c>
      <c r="C9900">
        <v>1.5</v>
      </c>
      <c r="D9900">
        <v>4.1000000000000003E-3</v>
      </c>
      <c r="E9900">
        <v>2.86E-2</v>
      </c>
      <c r="F9900">
        <v>0.1241</v>
      </c>
    </row>
    <row r="9901" spans="1:6">
      <c r="A9901" t="s">
        <v>1090</v>
      </c>
      <c r="B9901" t="s">
        <v>10963</v>
      </c>
      <c r="C9901">
        <v>1.5</v>
      </c>
      <c r="D9901">
        <v>4.1000000000000003E-3</v>
      </c>
      <c r="E9901">
        <v>2.86E-2</v>
      </c>
      <c r="F9901">
        <v>0.1241</v>
      </c>
    </row>
    <row r="9902" spans="1:6">
      <c r="A9902" t="s">
        <v>1090</v>
      </c>
      <c r="B9902" t="s">
        <v>10964</v>
      </c>
      <c r="C9902">
        <v>1.5</v>
      </c>
      <c r="D9902">
        <v>4.1000000000000003E-3</v>
      </c>
      <c r="E9902">
        <v>2.86E-2</v>
      </c>
      <c r="F9902">
        <v>0.1241</v>
      </c>
    </row>
    <row r="9903" spans="1:6">
      <c r="A9903" t="s">
        <v>1090</v>
      </c>
      <c r="B9903" t="s">
        <v>10965</v>
      </c>
      <c r="C9903">
        <v>1.5</v>
      </c>
      <c r="D9903">
        <v>4.1000000000000003E-3</v>
      </c>
      <c r="E9903">
        <v>2.86E-2</v>
      </c>
      <c r="F9903">
        <v>0.1241</v>
      </c>
    </row>
    <row r="9904" spans="1:6">
      <c r="A9904" t="s">
        <v>1090</v>
      </c>
      <c r="B9904" t="s">
        <v>10966</v>
      </c>
      <c r="C9904">
        <v>1.5</v>
      </c>
      <c r="D9904">
        <v>4.1000000000000003E-3</v>
      </c>
      <c r="E9904">
        <v>2.86E-2</v>
      </c>
      <c r="F9904">
        <v>0.1241</v>
      </c>
    </row>
    <row r="9905" spans="1:6">
      <c r="A9905" t="s">
        <v>1090</v>
      </c>
      <c r="B9905" t="s">
        <v>10967</v>
      </c>
      <c r="C9905">
        <v>1.5</v>
      </c>
      <c r="D9905">
        <v>4.1000000000000003E-3</v>
      </c>
      <c r="E9905">
        <v>2.86E-2</v>
      </c>
      <c r="F9905">
        <v>0.1241</v>
      </c>
    </row>
    <row r="9906" spans="1:6">
      <c r="A9906" t="s">
        <v>1090</v>
      </c>
      <c r="B9906" t="s">
        <v>10968</v>
      </c>
      <c r="C9906">
        <v>1.5</v>
      </c>
      <c r="D9906">
        <v>4.1000000000000003E-3</v>
      </c>
      <c r="E9906">
        <v>2.86E-2</v>
      </c>
      <c r="F9906">
        <v>0.1241</v>
      </c>
    </row>
    <row r="9907" spans="1:6">
      <c r="A9907" t="s">
        <v>1090</v>
      </c>
      <c r="B9907" t="s">
        <v>10969</v>
      </c>
      <c r="C9907">
        <v>1.5</v>
      </c>
      <c r="D9907">
        <v>4.1000000000000003E-3</v>
      </c>
      <c r="E9907">
        <v>2.86E-2</v>
      </c>
      <c r="F9907">
        <v>0.1241</v>
      </c>
    </row>
    <row r="9908" spans="1:6">
      <c r="A9908" t="s">
        <v>1090</v>
      </c>
      <c r="B9908" t="s">
        <v>10970</v>
      </c>
      <c r="C9908">
        <v>1.5</v>
      </c>
      <c r="D9908">
        <v>4.1000000000000003E-3</v>
      </c>
      <c r="E9908">
        <v>2.86E-2</v>
      </c>
      <c r="F9908">
        <v>0.1241</v>
      </c>
    </row>
    <row r="9909" spans="1:6">
      <c r="A9909" t="s">
        <v>1090</v>
      </c>
      <c r="B9909" t="s">
        <v>10971</v>
      </c>
      <c r="C9909">
        <v>1.5</v>
      </c>
      <c r="D9909">
        <v>4.1000000000000003E-3</v>
      </c>
      <c r="E9909">
        <v>2.86E-2</v>
      </c>
      <c r="F9909">
        <v>0.1241</v>
      </c>
    </row>
    <row r="9910" spans="1:6">
      <c r="A9910" t="s">
        <v>1090</v>
      </c>
      <c r="B9910" t="s">
        <v>10972</v>
      </c>
      <c r="C9910">
        <v>1.5</v>
      </c>
      <c r="D9910">
        <v>4.1000000000000003E-3</v>
      </c>
      <c r="E9910">
        <v>2.86E-2</v>
      </c>
      <c r="F9910">
        <v>0.1241</v>
      </c>
    </row>
    <row r="9911" spans="1:6">
      <c r="A9911" t="s">
        <v>1090</v>
      </c>
      <c r="B9911" t="s">
        <v>10973</v>
      </c>
      <c r="C9911">
        <v>1.5</v>
      </c>
      <c r="D9911">
        <v>4.1000000000000003E-3</v>
      </c>
      <c r="E9911">
        <v>2.86E-2</v>
      </c>
      <c r="F9911">
        <v>0.1241</v>
      </c>
    </row>
    <row r="9912" spans="1:6">
      <c r="A9912" t="s">
        <v>1090</v>
      </c>
      <c r="B9912" t="s">
        <v>10974</v>
      </c>
      <c r="C9912">
        <v>1.5</v>
      </c>
      <c r="D9912">
        <v>4.1000000000000003E-3</v>
      </c>
      <c r="E9912">
        <v>2.86E-2</v>
      </c>
      <c r="F9912">
        <v>0.1241</v>
      </c>
    </row>
    <row r="9913" spans="1:6">
      <c r="A9913" t="s">
        <v>1090</v>
      </c>
      <c r="B9913" t="s">
        <v>10975</v>
      </c>
      <c r="C9913">
        <v>1.5</v>
      </c>
      <c r="D9913">
        <v>4.1000000000000003E-3</v>
      </c>
      <c r="E9913">
        <v>2.86E-2</v>
      </c>
      <c r="F9913">
        <v>0.1241</v>
      </c>
    </row>
    <row r="9914" spans="1:6">
      <c r="A9914" t="s">
        <v>1090</v>
      </c>
      <c r="B9914" t="s">
        <v>10976</v>
      </c>
      <c r="C9914">
        <v>1.5</v>
      </c>
      <c r="D9914">
        <v>4.1000000000000003E-3</v>
      </c>
      <c r="E9914">
        <v>2.86E-2</v>
      </c>
      <c r="F9914">
        <v>0.1241</v>
      </c>
    </row>
    <row r="9915" spans="1:6">
      <c r="A9915" t="s">
        <v>1090</v>
      </c>
      <c r="B9915" t="s">
        <v>10977</v>
      </c>
      <c r="C9915">
        <v>1.5</v>
      </c>
      <c r="D9915">
        <v>4.1000000000000003E-3</v>
      </c>
      <c r="E9915">
        <v>2.86E-2</v>
      </c>
      <c r="F9915">
        <v>0.1241</v>
      </c>
    </row>
    <row r="9916" spans="1:6">
      <c r="A9916" t="s">
        <v>1090</v>
      </c>
      <c r="B9916" t="s">
        <v>10978</v>
      </c>
      <c r="C9916">
        <v>1.5</v>
      </c>
      <c r="D9916">
        <v>4.1000000000000003E-3</v>
      </c>
      <c r="E9916">
        <v>2.86E-2</v>
      </c>
      <c r="F9916">
        <v>0.1241</v>
      </c>
    </row>
    <row r="9917" spans="1:6">
      <c r="A9917" t="s">
        <v>1090</v>
      </c>
      <c r="B9917" t="s">
        <v>10979</v>
      </c>
      <c r="C9917">
        <v>1.5</v>
      </c>
      <c r="D9917">
        <v>4.1000000000000003E-3</v>
      </c>
      <c r="E9917">
        <v>2.86E-2</v>
      </c>
      <c r="F9917">
        <v>0.1241</v>
      </c>
    </row>
    <row r="9918" spans="1:6">
      <c r="A9918" t="s">
        <v>1090</v>
      </c>
      <c r="B9918" t="s">
        <v>10980</v>
      </c>
      <c r="C9918">
        <v>1.5</v>
      </c>
      <c r="D9918">
        <v>4.1000000000000003E-3</v>
      </c>
      <c r="E9918">
        <v>2.86E-2</v>
      </c>
      <c r="F9918">
        <v>0.1241</v>
      </c>
    </row>
    <row r="9919" spans="1:6">
      <c r="A9919" t="s">
        <v>1090</v>
      </c>
      <c r="B9919" t="s">
        <v>10981</v>
      </c>
      <c r="C9919">
        <v>1.5</v>
      </c>
      <c r="D9919">
        <v>4.1000000000000003E-3</v>
      </c>
      <c r="E9919">
        <v>2.86E-2</v>
      </c>
      <c r="F9919">
        <v>0.1241</v>
      </c>
    </row>
    <row r="9920" spans="1:6">
      <c r="A9920" t="s">
        <v>1090</v>
      </c>
      <c r="B9920" t="s">
        <v>10982</v>
      </c>
      <c r="C9920">
        <v>1.5</v>
      </c>
      <c r="D9920">
        <v>4.1000000000000003E-3</v>
      </c>
      <c r="E9920">
        <v>2.86E-2</v>
      </c>
      <c r="F9920">
        <v>0.1241</v>
      </c>
    </row>
    <row r="9921" spans="1:6">
      <c r="A9921" t="s">
        <v>1090</v>
      </c>
      <c r="B9921" t="s">
        <v>10983</v>
      </c>
      <c r="C9921">
        <v>1.5</v>
      </c>
      <c r="D9921">
        <v>4.1000000000000003E-3</v>
      </c>
      <c r="E9921">
        <v>2.86E-2</v>
      </c>
      <c r="F9921">
        <v>0.1241</v>
      </c>
    </row>
    <row r="9922" spans="1:6">
      <c r="A9922" t="s">
        <v>1090</v>
      </c>
      <c r="B9922" t="s">
        <v>10984</v>
      </c>
      <c r="C9922">
        <v>1.5</v>
      </c>
      <c r="D9922">
        <v>4.1000000000000003E-3</v>
      </c>
      <c r="E9922">
        <v>2.86E-2</v>
      </c>
      <c r="F9922">
        <v>0.1241</v>
      </c>
    </row>
    <row r="9923" spans="1:6">
      <c r="A9923" t="s">
        <v>1090</v>
      </c>
      <c r="B9923" t="s">
        <v>10985</v>
      </c>
      <c r="C9923">
        <v>1.5</v>
      </c>
      <c r="D9923">
        <v>4.1000000000000003E-3</v>
      </c>
      <c r="E9923">
        <v>2.86E-2</v>
      </c>
      <c r="F9923">
        <v>0.1241</v>
      </c>
    </row>
    <row r="9924" spans="1:6">
      <c r="A9924" t="s">
        <v>1090</v>
      </c>
      <c r="B9924" t="s">
        <v>10986</v>
      </c>
      <c r="C9924">
        <v>1.5</v>
      </c>
      <c r="D9924">
        <v>4.1000000000000003E-3</v>
      </c>
      <c r="E9924">
        <v>2.86E-2</v>
      </c>
      <c r="F9924">
        <v>0.1241</v>
      </c>
    </row>
    <row r="9925" spans="1:6">
      <c r="A9925" t="s">
        <v>1090</v>
      </c>
      <c r="B9925" t="s">
        <v>10987</v>
      </c>
      <c r="C9925">
        <v>1.5</v>
      </c>
      <c r="D9925">
        <v>4.1000000000000003E-3</v>
      </c>
      <c r="E9925">
        <v>2.86E-2</v>
      </c>
      <c r="F9925">
        <v>0.1241</v>
      </c>
    </row>
    <row r="9926" spans="1:6">
      <c r="A9926" t="s">
        <v>1090</v>
      </c>
      <c r="B9926" t="s">
        <v>10988</v>
      </c>
      <c r="C9926">
        <v>1.5</v>
      </c>
      <c r="D9926">
        <v>4.1000000000000003E-3</v>
      </c>
      <c r="E9926">
        <v>2.86E-2</v>
      </c>
      <c r="F9926">
        <v>0.1241</v>
      </c>
    </row>
    <row r="9927" spans="1:6">
      <c r="A9927" t="s">
        <v>1090</v>
      </c>
      <c r="B9927" t="s">
        <v>10989</v>
      </c>
      <c r="C9927">
        <v>1.5</v>
      </c>
      <c r="D9927">
        <v>4.1000000000000003E-3</v>
      </c>
      <c r="E9927">
        <v>2.86E-2</v>
      </c>
      <c r="F9927">
        <v>0.1241</v>
      </c>
    </row>
    <row r="9928" spans="1:6">
      <c r="A9928" t="s">
        <v>1090</v>
      </c>
      <c r="B9928" t="s">
        <v>10990</v>
      </c>
      <c r="C9928">
        <v>1.5</v>
      </c>
      <c r="D9928">
        <v>4.1000000000000003E-3</v>
      </c>
      <c r="E9928">
        <v>2.86E-2</v>
      </c>
      <c r="F9928">
        <v>0.1241</v>
      </c>
    </row>
    <row r="9929" spans="1:6">
      <c r="A9929" t="s">
        <v>1090</v>
      </c>
      <c r="B9929" t="s">
        <v>10991</v>
      </c>
      <c r="C9929">
        <v>1.5</v>
      </c>
      <c r="D9929">
        <v>4.1000000000000003E-3</v>
      </c>
      <c r="E9929">
        <v>2.86E-2</v>
      </c>
      <c r="F9929">
        <v>0.1241</v>
      </c>
    </row>
    <row r="9930" spans="1:6">
      <c r="A9930" t="s">
        <v>1090</v>
      </c>
      <c r="B9930" t="s">
        <v>10992</v>
      </c>
      <c r="C9930">
        <v>1.5</v>
      </c>
      <c r="D9930">
        <v>4.1000000000000003E-3</v>
      </c>
      <c r="E9930">
        <v>2.86E-2</v>
      </c>
      <c r="F9930">
        <v>0.1241</v>
      </c>
    </row>
    <row r="9931" spans="1:6">
      <c r="A9931" t="s">
        <v>1090</v>
      </c>
      <c r="B9931" t="s">
        <v>10993</v>
      </c>
      <c r="C9931">
        <v>1.5</v>
      </c>
      <c r="D9931">
        <v>4.1000000000000003E-3</v>
      </c>
      <c r="E9931">
        <v>2.86E-2</v>
      </c>
      <c r="F9931">
        <v>0.1241</v>
      </c>
    </row>
    <row r="9932" spans="1:6">
      <c r="A9932" t="s">
        <v>1090</v>
      </c>
      <c r="B9932" t="s">
        <v>10994</v>
      </c>
      <c r="C9932">
        <v>1.5</v>
      </c>
      <c r="D9932">
        <v>4.1000000000000003E-3</v>
      </c>
      <c r="E9932">
        <v>2.86E-2</v>
      </c>
      <c r="F9932">
        <v>0.1241</v>
      </c>
    </row>
    <row r="9933" spans="1:6">
      <c r="A9933" t="s">
        <v>1090</v>
      </c>
      <c r="B9933" t="s">
        <v>10995</v>
      </c>
      <c r="C9933">
        <v>1.5</v>
      </c>
      <c r="D9933">
        <v>4.1000000000000003E-3</v>
      </c>
      <c r="E9933">
        <v>2.86E-2</v>
      </c>
      <c r="F9933">
        <v>0.1241</v>
      </c>
    </row>
    <row r="9934" spans="1:6">
      <c r="A9934" t="s">
        <v>1090</v>
      </c>
      <c r="B9934" t="s">
        <v>10996</v>
      </c>
      <c r="C9934">
        <v>1.5</v>
      </c>
      <c r="D9934">
        <v>4.1000000000000003E-3</v>
      </c>
      <c r="E9934">
        <v>2.86E-2</v>
      </c>
      <c r="F9934">
        <v>0.1241</v>
      </c>
    </row>
    <row r="9935" spans="1:6">
      <c r="A9935" t="s">
        <v>1090</v>
      </c>
      <c r="B9935" t="s">
        <v>10997</v>
      </c>
      <c r="C9935">
        <v>1.5</v>
      </c>
      <c r="D9935">
        <v>4.1000000000000003E-3</v>
      </c>
      <c r="E9935">
        <v>2.86E-2</v>
      </c>
      <c r="F9935">
        <v>0.1241</v>
      </c>
    </row>
    <row r="9936" spans="1:6">
      <c r="A9936" t="s">
        <v>1090</v>
      </c>
      <c r="B9936" t="s">
        <v>10998</v>
      </c>
      <c r="C9936">
        <v>1.5</v>
      </c>
      <c r="D9936">
        <v>4.1000000000000003E-3</v>
      </c>
      <c r="E9936">
        <v>2.86E-2</v>
      </c>
      <c r="F9936">
        <v>0.1241</v>
      </c>
    </row>
    <row r="9937" spans="1:6">
      <c r="A9937" t="s">
        <v>1090</v>
      </c>
      <c r="B9937" t="s">
        <v>10999</v>
      </c>
      <c r="C9937">
        <v>1.5</v>
      </c>
      <c r="D9937">
        <v>4.1000000000000003E-3</v>
      </c>
      <c r="E9937">
        <v>2.86E-2</v>
      </c>
      <c r="F9937">
        <v>0.1241</v>
      </c>
    </row>
    <row r="9938" spans="1:6">
      <c r="A9938" t="s">
        <v>1090</v>
      </c>
      <c r="B9938" t="s">
        <v>11000</v>
      </c>
      <c r="C9938">
        <v>1.5</v>
      </c>
      <c r="D9938">
        <v>4.1000000000000003E-3</v>
      </c>
      <c r="E9938">
        <v>2.86E-2</v>
      </c>
      <c r="F9938">
        <v>0.1241</v>
      </c>
    </row>
    <row r="9939" spans="1:6">
      <c r="A9939" t="s">
        <v>1090</v>
      </c>
      <c r="B9939" t="s">
        <v>11001</v>
      </c>
      <c r="C9939">
        <v>1.5</v>
      </c>
      <c r="D9939">
        <v>4.1000000000000003E-3</v>
      </c>
      <c r="E9939">
        <v>2.86E-2</v>
      </c>
      <c r="F9939">
        <v>0.1241</v>
      </c>
    </row>
    <row r="9940" spans="1:6">
      <c r="A9940" t="s">
        <v>1090</v>
      </c>
      <c r="B9940" t="s">
        <v>11002</v>
      </c>
      <c r="C9940">
        <v>1.5</v>
      </c>
      <c r="D9940">
        <v>4.1000000000000003E-3</v>
      </c>
      <c r="E9940">
        <v>2.86E-2</v>
      </c>
      <c r="F9940">
        <v>0.1241</v>
      </c>
    </row>
    <row r="9941" spans="1:6">
      <c r="A9941" t="s">
        <v>1090</v>
      </c>
      <c r="B9941" t="s">
        <v>11003</v>
      </c>
      <c r="C9941">
        <v>1.5</v>
      </c>
      <c r="D9941">
        <v>4.1000000000000003E-3</v>
      </c>
      <c r="E9941">
        <v>2.86E-2</v>
      </c>
      <c r="F9941">
        <v>0.1241</v>
      </c>
    </row>
    <row r="9942" spans="1:6">
      <c r="A9942" t="s">
        <v>1090</v>
      </c>
      <c r="B9942" t="s">
        <v>11004</v>
      </c>
      <c r="C9942">
        <v>1.5</v>
      </c>
      <c r="D9942">
        <v>4.1000000000000003E-3</v>
      </c>
      <c r="E9942">
        <v>2.86E-2</v>
      </c>
      <c r="F9942">
        <v>0.1241</v>
      </c>
    </row>
    <row r="9943" spans="1:6">
      <c r="A9943" t="s">
        <v>1090</v>
      </c>
      <c r="B9943" t="s">
        <v>11005</v>
      </c>
      <c r="C9943">
        <v>1.5</v>
      </c>
      <c r="D9943">
        <v>4.1000000000000003E-3</v>
      </c>
      <c r="E9943">
        <v>2.86E-2</v>
      </c>
      <c r="F9943">
        <v>0.1241</v>
      </c>
    </row>
    <row r="9944" spans="1:6">
      <c r="A9944" t="s">
        <v>1090</v>
      </c>
      <c r="B9944" t="s">
        <v>11006</v>
      </c>
      <c r="C9944">
        <v>1.5</v>
      </c>
      <c r="D9944">
        <v>4.1000000000000003E-3</v>
      </c>
      <c r="E9944">
        <v>2.86E-2</v>
      </c>
      <c r="F9944">
        <v>0.1241</v>
      </c>
    </row>
    <row r="9945" spans="1:6">
      <c r="A9945" t="s">
        <v>1090</v>
      </c>
      <c r="B9945" t="s">
        <v>11007</v>
      </c>
      <c r="C9945">
        <v>1.5</v>
      </c>
      <c r="D9945">
        <v>4.1000000000000003E-3</v>
      </c>
      <c r="E9945">
        <v>2.86E-2</v>
      </c>
      <c r="F9945">
        <v>0.1241</v>
      </c>
    </row>
    <row r="9946" spans="1:6">
      <c r="A9946" t="s">
        <v>1090</v>
      </c>
      <c r="B9946" t="s">
        <v>11008</v>
      </c>
      <c r="C9946">
        <v>1.5</v>
      </c>
      <c r="D9946">
        <v>4.1000000000000003E-3</v>
      </c>
      <c r="E9946">
        <v>2.86E-2</v>
      </c>
      <c r="F9946">
        <v>0.1241</v>
      </c>
    </row>
    <row r="9947" spans="1:6">
      <c r="A9947" t="s">
        <v>1090</v>
      </c>
      <c r="B9947" t="s">
        <v>11009</v>
      </c>
      <c r="C9947">
        <v>1.5</v>
      </c>
      <c r="D9947">
        <v>4.1000000000000003E-3</v>
      </c>
      <c r="E9947">
        <v>2.86E-2</v>
      </c>
      <c r="F9947">
        <v>0.1241</v>
      </c>
    </row>
    <row r="9948" spans="1:6">
      <c r="A9948" t="s">
        <v>1090</v>
      </c>
      <c r="B9948" t="s">
        <v>11010</v>
      </c>
      <c r="C9948">
        <v>1.5</v>
      </c>
      <c r="D9948">
        <v>4.1000000000000003E-3</v>
      </c>
      <c r="E9948">
        <v>2.86E-2</v>
      </c>
      <c r="F9948">
        <v>0.1241</v>
      </c>
    </row>
    <row r="9949" spans="1:6">
      <c r="A9949" t="s">
        <v>1090</v>
      </c>
      <c r="B9949" t="s">
        <v>11011</v>
      </c>
      <c r="C9949">
        <v>1.5</v>
      </c>
      <c r="D9949">
        <v>4.1000000000000003E-3</v>
      </c>
      <c r="E9949">
        <v>2.86E-2</v>
      </c>
      <c r="F9949">
        <v>0.1241</v>
      </c>
    </row>
    <row r="9950" spans="1:6">
      <c r="A9950" t="s">
        <v>1090</v>
      </c>
      <c r="B9950" t="s">
        <v>11012</v>
      </c>
      <c r="C9950">
        <v>1.5</v>
      </c>
      <c r="D9950">
        <v>4.1000000000000003E-3</v>
      </c>
      <c r="E9950">
        <v>2.86E-2</v>
      </c>
      <c r="F9950">
        <v>0.1241</v>
      </c>
    </row>
    <row r="9951" spans="1:6">
      <c r="A9951" t="s">
        <v>1090</v>
      </c>
      <c r="B9951" t="s">
        <v>783</v>
      </c>
      <c r="C9951">
        <v>1.5</v>
      </c>
      <c r="D9951">
        <v>4.1000000000000003E-3</v>
      </c>
      <c r="E9951">
        <v>2.86E-2</v>
      </c>
      <c r="F9951">
        <v>0.1241</v>
      </c>
    </row>
    <row r="9952" spans="1:6">
      <c r="A9952" t="s">
        <v>1090</v>
      </c>
      <c r="B9952" t="s">
        <v>11013</v>
      </c>
      <c r="C9952">
        <v>1.5</v>
      </c>
      <c r="D9952">
        <v>4.1000000000000003E-3</v>
      </c>
      <c r="E9952">
        <v>2.86E-2</v>
      </c>
      <c r="F9952">
        <v>0.1241</v>
      </c>
    </row>
    <row r="9953" spans="1:6">
      <c r="A9953" t="s">
        <v>1090</v>
      </c>
      <c r="B9953" t="s">
        <v>11014</v>
      </c>
      <c r="C9953">
        <v>1.5</v>
      </c>
      <c r="D9953">
        <v>4.1000000000000003E-3</v>
      </c>
      <c r="E9953">
        <v>2.86E-2</v>
      </c>
      <c r="F9953">
        <v>0.1241</v>
      </c>
    </row>
    <row r="9954" spans="1:6">
      <c r="A9954" t="s">
        <v>1090</v>
      </c>
      <c r="B9954" t="s">
        <v>11015</v>
      </c>
      <c r="C9954">
        <v>1.5</v>
      </c>
      <c r="D9954">
        <v>4.1000000000000003E-3</v>
      </c>
      <c r="E9954">
        <v>2.86E-2</v>
      </c>
      <c r="F9954">
        <v>0.1241</v>
      </c>
    </row>
    <row r="9955" spans="1:6">
      <c r="A9955" t="s">
        <v>1090</v>
      </c>
      <c r="B9955" t="s">
        <v>11016</v>
      </c>
      <c r="C9955">
        <v>1.5</v>
      </c>
      <c r="D9955">
        <v>4.1000000000000003E-3</v>
      </c>
      <c r="E9955">
        <v>2.86E-2</v>
      </c>
      <c r="F9955">
        <v>0.1241</v>
      </c>
    </row>
    <row r="9956" spans="1:6">
      <c r="A9956" t="s">
        <v>1090</v>
      </c>
      <c r="B9956" t="s">
        <v>11017</v>
      </c>
      <c r="C9956">
        <v>1.5</v>
      </c>
      <c r="D9956">
        <v>4.1000000000000003E-3</v>
      </c>
      <c r="E9956">
        <v>2.86E-2</v>
      </c>
      <c r="F9956">
        <v>0.1241</v>
      </c>
    </row>
    <row r="9957" spans="1:6">
      <c r="A9957" t="s">
        <v>1090</v>
      </c>
      <c r="B9957" t="s">
        <v>11018</v>
      </c>
      <c r="C9957">
        <v>1.5</v>
      </c>
      <c r="D9957">
        <v>4.1000000000000003E-3</v>
      </c>
      <c r="E9957">
        <v>2.86E-2</v>
      </c>
      <c r="F9957">
        <v>0.1241</v>
      </c>
    </row>
    <row r="9958" spans="1:6">
      <c r="A9958" t="s">
        <v>1090</v>
      </c>
      <c r="B9958" t="s">
        <v>11019</v>
      </c>
      <c r="C9958">
        <v>1.5</v>
      </c>
      <c r="D9958">
        <v>4.1000000000000003E-3</v>
      </c>
      <c r="E9958">
        <v>2.86E-2</v>
      </c>
      <c r="F9958">
        <v>0.1241</v>
      </c>
    </row>
    <row r="9959" spans="1:6">
      <c r="A9959" t="s">
        <v>1090</v>
      </c>
      <c r="B9959" t="s">
        <v>11020</v>
      </c>
      <c r="C9959">
        <v>1.5</v>
      </c>
      <c r="D9959">
        <v>4.1000000000000003E-3</v>
      </c>
      <c r="E9959">
        <v>2.86E-2</v>
      </c>
      <c r="F9959">
        <v>0.1241</v>
      </c>
    </row>
    <row r="9960" spans="1:6">
      <c r="A9960" t="s">
        <v>1090</v>
      </c>
      <c r="B9960" t="s">
        <v>11021</v>
      </c>
      <c r="C9960">
        <v>1.5</v>
      </c>
      <c r="D9960">
        <v>4.1000000000000003E-3</v>
      </c>
      <c r="E9960">
        <v>2.86E-2</v>
      </c>
      <c r="F9960">
        <v>0.1241</v>
      </c>
    </row>
    <row r="9961" spans="1:6">
      <c r="A9961" t="s">
        <v>1090</v>
      </c>
      <c r="B9961" t="s">
        <v>11022</v>
      </c>
      <c r="C9961">
        <v>1.5</v>
      </c>
      <c r="D9961">
        <v>4.1000000000000003E-3</v>
      </c>
      <c r="E9961">
        <v>2.86E-2</v>
      </c>
      <c r="F9961">
        <v>0.1241</v>
      </c>
    </row>
    <row r="9962" spans="1:6">
      <c r="A9962" t="s">
        <v>1090</v>
      </c>
      <c r="B9962" t="s">
        <v>11023</v>
      </c>
      <c r="C9962">
        <v>1.5</v>
      </c>
      <c r="D9962">
        <v>4.1000000000000003E-3</v>
      </c>
      <c r="E9962">
        <v>2.86E-2</v>
      </c>
      <c r="F9962">
        <v>0.1241</v>
      </c>
    </row>
    <row r="9963" spans="1:6">
      <c r="A9963" t="s">
        <v>1090</v>
      </c>
      <c r="B9963" t="s">
        <v>11024</v>
      </c>
      <c r="C9963">
        <v>1.5</v>
      </c>
      <c r="D9963">
        <v>4.1000000000000003E-3</v>
      </c>
      <c r="E9963">
        <v>2.86E-2</v>
      </c>
      <c r="F9963">
        <v>0.1241</v>
      </c>
    </row>
    <row r="9964" spans="1:6">
      <c r="A9964" t="s">
        <v>1090</v>
      </c>
      <c r="B9964" t="s">
        <v>11025</v>
      </c>
      <c r="C9964">
        <v>1.5</v>
      </c>
      <c r="D9964">
        <v>4.1000000000000003E-3</v>
      </c>
      <c r="E9964">
        <v>2.86E-2</v>
      </c>
      <c r="F9964">
        <v>0.1241</v>
      </c>
    </row>
    <row r="9965" spans="1:6">
      <c r="A9965" t="s">
        <v>1090</v>
      </c>
      <c r="B9965" t="s">
        <v>11026</v>
      </c>
      <c r="C9965">
        <v>1.5</v>
      </c>
      <c r="D9965">
        <v>4.1000000000000003E-3</v>
      </c>
      <c r="E9965">
        <v>2.86E-2</v>
      </c>
      <c r="F9965">
        <v>0.1241</v>
      </c>
    </row>
    <row r="9966" spans="1:6">
      <c r="A9966" t="s">
        <v>1090</v>
      </c>
      <c r="B9966" t="s">
        <v>11027</v>
      </c>
      <c r="C9966">
        <v>1.5</v>
      </c>
      <c r="D9966">
        <v>4.1000000000000003E-3</v>
      </c>
      <c r="E9966">
        <v>2.86E-2</v>
      </c>
      <c r="F9966">
        <v>0.1241</v>
      </c>
    </row>
    <row r="9967" spans="1:6">
      <c r="A9967" t="s">
        <v>1090</v>
      </c>
      <c r="B9967" t="s">
        <v>11028</v>
      </c>
      <c r="C9967">
        <v>1.5</v>
      </c>
      <c r="D9967">
        <v>4.1000000000000003E-3</v>
      </c>
      <c r="E9967">
        <v>2.86E-2</v>
      </c>
      <c r="F9967">
        <v>0.1241</v>
      </c>
    </row>
    <row r="9968" spans="1:6">
      <c r="A9968" t="s">
        <v>1090</v>
      </c>
      <c r="B9968" t="s">
        <v>11029</v>
      </c>
      <c r="C9968">
        <v>1.5</v>
      </c>
      <c r="D9968">
        <v>4.1000000000000003E-3</v>
      </c>
      <c r="E9968">
        <v>2.86E-2</v>
      </c>
      <c r="F9968">
        <v>0.1241</v>
      </c>
    </row>
    <row r="9969" spans="1:6">
      <c r="A9969" t="s">
        <v>1090</v>
      </c>
      <c r="B9969" t="s">
        <v>11030</v>
      </c>
      <c r="C9969">
        <v>1.5</v>
      </c>
      <c r="D9969">
        <v>4.1000000000000003E-3</v>
      </c>
      <c r="E9969">
        <v>2.86E-2</v>
      </c>
      <c r="F9969">
        <v>0.1241</v>
      </c>
    </row>
    <row r="9970" spans="1:6">
      <c r="A9970" t="s">
        <v>1090</v>
      </c>
      <c r="B9970" t="s">
        <v>11031</v>
      </c>
      <c r="C9970">
        <v>1.5</v>
      </c>
      <c r="D9970">
        <v>4.1000000000000003E-3</v>
      </c>
      <c r="E9970">
        <v>2.86E-2</v>
      </c>
      <c r="F9970">
        <v>0.1241</v>
      </c>
    </row>
    <row r="9971" spans="1:6">
      <c r="A9971" t="s">
        <v>1090</v>
      </c>
      <c r="B9971" t="s">
        <v>11032</v>
      </c>
      <c r="C9971">
        <v>1.5</v>
      </c>
      <c r="D9971">
        <v>4.1000000000000003E-3</v>
      </c>
      <c r="E9971">
        <v>2.86E-2</v>
      </c>
      <c r="F9971">
        <v>0.1241</v>
      </c>
    </row>
    <row r="9972" spans="1:6">
      <c r="A9972" t="s">
        <v>1090</v>
      </c>
      <c r="B9972" t="s">
        <v>11033</v>
      </c>
      <c r="C9972">
        <v>1.5</v>
      </c>
      <c r="D9972">
        <v>4.1000000000000003E-3</v>
      </c>
      <c r="E9972">
        <v>2.86E-2</v>
      </c>
      <c r="F9972">
        <v>0.1241</v>
      </c>
    </row>
    <row r="9973" spans="1:6">
      <c r="A9973" t="s">
        <v>1090</v>
      </c>
      <c r="B9973" t="s">
        <v>11034</v>
      </c>
      <c r="C9973">
        <v>1.5</v>
      </c>
      <c r="D9973">
        <v>4.1000000000000003E-3</v>
      </c>
      <c r="E9973">
        <v>2.86E-2</v>
      </c>
      <c r="F9973">
        <v>0.1241</v>
      </c>
    </row>
    <row r="9974" spans="1:6">
      <c r="A9974" t="s">
        <v>1090</v>
      </c>
      <c r="B9974" t="s">
        <v>11035</v>
      </c>
      <c r="C9974">
        <v>1.5</v>
      </c>
      <c r="D9974">
        <v>4.1000000000000003E-3</v>
      </c>
      <c r="E9974">
        <v>2.86E-2</v>
      </c>
      <c r="F9974">
        <v>0.1241</v>
      </c>
    </row>
    <row r="9975" spans="1:6">
      <c r="A9975" t="s">
        <v>1090</v>
      </c>
      <c r="B9975" t="s">
        <v>11036</v>
      </c>
      <c r="C9975">
        <v>1.5</v>
      </c>
      <c r="D9975">
        <v>4.1000000000000003E-3</v>
      </c>
      <c r="E9975">
        <v>2.86E-2</v>
      </c>
      <c r="F9975">
        <v>0.1241</v>
      </c>
    </row>
    <row r="9976" spans="1:6">
      <c r="A9976" t="s">
        <v>1090</v>
      </c>
      <c r="B9976" t="s">
        <v>11037</v>
      </c>
      <c r="C9976">
        <v>1.5</v>
      </c>
      <c r="D9976">
        <v>4.1000000000000003E-3</v>
      </c>
      <c r="E9976">
        <v>2.86E-2</v>
      </c>
      <c r="F9976">
        <v>0.1241</v>
      </c>
    </row>
    <row r="9977" spans="1:6">
      <c r="A9977" t="s">
        <v>1090</v>
      </c>
      <c r="B9977" t="s">
        <v>11038</v>
      </c>
      <c r="C9977">
        <v>1.5</v>
      </c>
      <c r="D9977">
        <v>4.1000000000000003E-3</v>
      </c>
      <c r="E9977">
        <v>2.86E-2</v>
      </c>
      <c r="F9977">
        <v>0.1241</v>
      </c>
    </row>
    <row r="9978" spans="1:6">
      <c r="A9978" t="s">
        <v>1090</v>
      </c>
      <c r="B9978" t="s">
        <v>11039</v>
      </c>
      <c r="C9978">
        <v>1.5</v>
      </c>
      <c r="D9978">
        <v>4.1000000000000003E-3</v>
      </c>
      <c r="E9978">
        <v>2.86E-2</v>
      </c>
      <c r="F9978">
        <v>0.1241</v>
      </c>
    </row>
    <row r="9979" spans="1:6">
      <c r="A9979" t="s">
        <v>1090</v>
      </c>
      <c r="B9979" t="s">
        <v>11040</v>
      </c>
      <c r="C9979">
        <v>1.5</v>
      </c>
      <c r="D9979">
        <v>4.1000000000000003E-3</v>
      </c>
      <c r="E9979">
        <v>2.86E-2</v>
      </c>
      <c r="F9979">
        <v>0.1241</v>
      </c>
    </row>
    <row r="9980" spans="1:6">
      <c r="A9980" t="s">
        <v>1090</v>
      </c>
      <c r="B9980" t="s">
        <v>11041</v>
      </c>
      <c r="C9980">
        <v>1.5</v>
      </c>
      <c r="D9980">
        <v>4.1000000000000003E-3</v>
      </c>
      <c r="E9980">
        <v>2.86E-2</v>
      </c>
      <c r="F9980">
        <v>0.1241</v>
      </c>
    </row>
    <row r="9981" spans="1:6">
      <c r="A9981" t="s">
        <v>1090</v>
      </c>
      <c r="B9981" t="s">
        <v>11042</v>
      </c>
      <c r="C9981">
        <v>1.5</v>
      </c>
      <c r="D9981">
        <v>4.1000000000000003E-3</v>
      </c>
      <c r="E9981">
        <v>2.86E-2</v>
      </c>
      <c r="F9981">
        <v>0.1241</v>
      </c>
    </row>
    <row r="9982" spans="1:6">
      <c r="A9982" t="s">
        <v>1090</v>
      </c>
      <c r="B9982" t="s">
        <v>11043</v>
      </c>
      <c r="C9982">
        <v>1.5</v>
      </c>
      <c r="D9982">
        <v>4.1000000000000003E-3</v>
      </c>
      <c r="E9982">
        <v>2.86E-2</v>
      </c>
      <c r="F9982">
        <v>0.1241</v>
      </c>
    </row>
    <row r="9983" spans="1:6">
      <c r="A9983" t="s">
        <v>1090</v>
      </c>
      <c r="B9983" t="s">
        <v>11044</v>
      </c>
      <c r="C9983">
        <v>1.5</v>
      </c>
      <c r="D9983">
        <v>4.1000000000000003E-3</v>
      </c>
      <c r="E9983">
        <v>2.86E-2</v>
      </c>
      <c r="F9983">
        <v>0.1241</v>
      </c>
    </row>
    <row r="9984" spans="1:6">
      <c r="A9984" t="s">
        <v>1090</v>
      </c>
      <c r="B9984" t="s">
        <v>11045</v>
      </c>
      <c r="C9984">
        <v>1.5</v>
      </c>
      <c r="D9984">
        <v>4.1000000000000003E-3</v>
      </c>
      <c r="E9984">
        <v>2.86E-2</v>
      </c>
      <c r="F9984">
        <v>0.1241</v>
      </c>
    </row>
    <row r="9985" spans="1:6">
      <c r="A9985" t="s">
        <v>1090</v>
      </c>
      <c r="B9985" t="s">
        <v>11046</v>
      </c>
      <c r="C9985">
        <v>1.5</v>
      </c>
      <c r="D9985">
        <v>4.1000000000000003E-3</v>
      </c>
      <c r="E9985">
        <v>2.86E-2</v>
      </c>
      <c r="F9985">
        <v>0.1241</v>
      </c>
    </row>
    <row r="9986" spans="1:6">
      <c r="A9986" t="s">
        <v>1090</v>
      </c>
      <c r="B9986" t="s">
        <v>11047</v>
      </c>
      <c r="C9986">
        <v>1.5</v>
      </c>
      <c r="D9986">
        <v>4.1000000000000003E-3</v>
      </c>
      <c r="E9986">
        <v>2.86E-2</v>
      </c>
      <c r="F9986">
        <v>0.1241</v>
      </c>
    </row>
    <row r="9987" spans="1:6">
      <c r="A9987" t="s">
        <v>1090</v>
      </c>
      <c r="B9987" t="s">
        <v>11048</v>
      </c>
      <c r="C9987">
        <v>1.5</v>
      </c>
      <c r="D9987">
        <v>4.1000000000000003E-3</v>
      </c>
      <c r="E9987">
        <v>2.86E-2</v>
      </c>
      <c r="F9987">
        <v>0.1241</v>
      </c>
    </row>
    <row r="9988" spans="1:6">
      <c r="A9988" t="s">
        <v>1090</v>
      </c>
      <c r="B9988" t="s">
        <v>11049</v>
      </c>
      <c r="C9988">
        <v>1.5</v>
      </c>
      <c r="D9988">
        <v>4.1000000000000003E-3</v>
      </c>
      <c r="E9988">
        <v>2.86E-2</v>
      </c>
      <c r="F9988">
        <v>0.1241</v>
      </c>
    </row>
    <row r="9989" spans="1:6">
      <c r="A9989" t="s">
        <v>1090</v>
      </c>
      <c r="B9989" t="s">
        <v>11050</v>
      </c>
      <c r="C9989">
        <v>1.5</v>
      </c>
      <c r="D9989">
        <v>4.1000000000000003E-3</v>
      </c>
      <c r="E9989">
        <v>2.86E-2</v>
      </c>
      <c r="F9989">
        <v>0.1241</v>
      </c>
    </row>
    <row r="9990" spans="1:6">
      <c r="A9990" t="s">
        <v>1090</v>
      </c>
      <c r="B9990" t="s">
        <v>11051</v>
      </c>
      <c r="C9990">
        <v>1.5</v>
      </c>
      <c r="D9990">
        <v>4.1000000000000003E-3</v>
      </c>
      <c r="E9990">
        <v>2.86E-2</v>
      </c>
      <c r="F9990">
        <v>0.1241</v>
      </c>
    </row>
    <row r="9991" spans="1:6">
      <c r="A9991" t="s">
        <v>1090</v>
      </c>
      <c r="B9991" t="s">
        <v>11052</v>
      </c>
      <c r="C9991">
        <v>1.5</v>
      </c>
      <c r="D9991">
        <v>4.1000000000000003E-3</v>
      </c>
      <c r="E9991">
        <v>2.86E-2</v>
      </c>
      <c r="F9991">
        <v>0.1241</v>
      </c>
    </row>
    <row r="9992" spans="1:6">
      <c r="A9992" t="s">
        <v>1090</v>
      </c>
      <c r="B9992" t="s">
        <v>11053</v>
      </c>
      <c r="C9992">
        <v>1.5</v>
      </c>
      <c r="D9992">
        <v>4.1000000000000003E-3</v>
      </c>
      <c r="E9992">
        <v>2.86E-2</v>
      </c>
      <c r="F9992">
        <v>0.1241</v>
      </c>
    </row>
    <row r="9993" spans="1:6">
      <c r="A9993" t="s">
        <v>1090</v>
      </c>
      <c r="B9993" t="s">
        <v>11054</v>
      </c>
      <c r="C9993">
        <v>1.5</v>
      </c>
      <c r="D9993">
        <v>4.1000000000000003E-3</v>
      </c>
      <c r="E9993">
        <v>2.86E-2</v>
      </c>
      <c r="F9993">
        <v>0.1241</v>
      </c>
    </row>
    <row r="9994" spans="1:6">
      <c r="A9994" t="s">
        <v>1090</v>
      </c>
      <c r="B9994" t="s">
        <v>11055</v>
      </c>
      <c r="C9994">
        <v>1.5</v>
      </c>
      <c r="D9994">
        <v>4.1000000000000003E-3</v>
      </c>
      <c r="E9994">
        <v>2.86E-2</v>
      </c>
      <c r="F9994">
        <v>0.1241</v>
      </c>
    </row>
    <row r="9995" spans="1:6">
      <c r="A9995" t="s">
        <v>1090</v>
      </c>
      <c r="B9995" t="s">
        <v>11056</v>
      </c>
      <c r="C9995">
        <v>1.5</v>
      </c>
      <c r="D9995">
        <v>4.1000000000000003E-3</v>
      </c>
      <c r="E9995">
        <v>2.86E-2</v>
      </c>
      <c r="F9995">
        <v>0.1241</v>
      </c>
    </row>
    <row r="9996" spans="1:6">
      <c r="A9996" t="s">
        <v>1090</v>
      </c>
      <c r="B9996" t="s">
        <v>11057</v>
      </c>
      <c r="C9996">
        <v>1.5</v>
      </c>
      <c r="D9996">
        <v>4.1000000000000003E-3</v>
      </c>
      <c r="E9996">
        <v>2.86E-2</v>
      </c>
      <c r="F9996">
        <v>0.1241</v>
      </c>
    </row>
    <row r="9997" spans="1:6">
      <c r="A9997" t="s">
        <v>1090</v>
      </c>
      <c r="B9997" t="s">
        <v>11058</v>
      </c>
      <c r="C9997">
        <v>1.5</v>
      </c>
      <c r="D9997">
        <v>4.1000000000000003E-3</v>
      </c>
      <c r="E9997">
        <v>2.86E-2</v>
      </c>
      <c r="F9997">
        <v>0.1241</v>
      </c>
    </row>
    <row r="9998" spans="1:6">
      <c r="A9998" t="s">
        <v>1090</v>
      </c>
      <c r="B9998" t="s">
        <v>11059</v>
      </c>
      <c r="C9998">
        <v>1.5</v>
      </c>
      <c r="D9998">
        <v>4.1000000000000003E-3</v>
      </c>
      <c r="E9998">
        <v>2.86E-2</v>
      </c>
      <c r="F9998">
        <v>0.1241</v>
      </c>
    </row>
    <row r="9999" spans="1:6">
      <c r="A9999" t="s">
        <v>1090</v>
      </c>
      <c r="B9999" t="s">
        <v>11060</v>
      </c>
      <c r="C9999">
        <v>1.5</v>
      </c>
      <c r="D9999">
        <v>4.1000000000000003E-3</v>
      </c>
      <c r="E9999">
        <v>2.86E-2</v>
      </c>
      <c r="F9999">
        <v>0.1241</v>
      </c>
    </row>
    <row r="10000" spans="1:6">
      <c r="A10000" t="s">
        <v>1090</v>
      </c>
      <c r="B10000" t="s">
        <v>11061</v>
      </c>
      <c r="C10000">
        <v>1.5</v>
      </c>
      <c r="D10000">
        <v>4.1000000000000003E-3</v>
      </c>
      <c r="E10000">
        <v>2.86E-2</v>
      </c>
      <c r="F10000">
        <v>0.1241</v>
      </c>
    </row>
    <row r="10001" spans="1:6">
      <c r="A10001" t="s">
        <v>1090</v>
      </c>
      <c r="B10001" t="s">
        <v>11062</v>
      </c>
      <c r="C10001">
        <v>1.5</v>
      </c>
      <c r="D10001">
        <v>4.1000000000000003E-3</v>
      </c>
      <c r="E10001">
        <v>2.86E-2</v>
      </c>
      <c r="F10001">
        <v>0.1241</v>
      </c>
    </row>
    <row r="10002" spans="1:6">
      <c r="A10002" t="s">
        <v>1090</v>
      </c>
      <c r="B10002" t="s">
        <v>11063</v>
      </c>
      <c r="C10002">
        <v>1.5</v>
      </c>
      <c r="D10002">
        <v>4.1000000000000003E-3</v>
      </c>
      <c r="E10002">
        <v>2.86E-2</v>
      </c>
      <c r="F10002">
        <v>0.1241</v>
      </c>
    </row>
    <row r="10003" spans="1:6">
      <c r="A10003" t="s">
        <v>1090</v>
      </c>
      <c r="B10003" t="s">
        <v>11064</v>
      </c>
      <c r="C10003">
        <v>1.5</v>
      </c>
      <c r="D10003">
        <v>4.1000000000000003E-3</v>
      </c>
      <c r="E10003">
        <v>2.86E-2</v>
      </c>
      <c r="F10003">
        <v>0.1241</v>
      </c>
    </row>
    <row r="10004" spans="1:6">
      <c r="A10004" t="s">
        <v>1090</v>
      </c>
      <c r="B10004" t="s">
        <v>11065</v>
      </c>
      <c r="C10004">
        <v>1.5</v>
      </c>
      <c r="D10004">
        <v>4.1000000000000003E-3</v>
      </c>
      <c r="E10004">
        <v>2.86E-2</v>
      </c>
      <c r="F10004">
        <v>0.1241</v>
      </c>
    </row>
    <row r="10005" spans="1:6">
      <c r="A10005" t="s">
        <v>1090</v>
      </c>
      <c r="B10005" t="s">
        <v>11066</v>
      </c>
      <c r="C10005">
        <v>1.5</v>
      </c>
      <c r="D10005">
        <v>4.1000000000000003E-3</v>
      </c>
      <c r="E10005">
        <v>2.86E-2</v>
      </c>
      <c r="F10005">
        <v>0.1241</v>
      </c>
    </row>
    <row r="10006" spans="1:6">
      <c r="A10006" t="s">
        <v>1090</v>
      </c>
      <c r="B10006" t="s">
        <v>11067</v>
      </c>
      <c r="C10006">
        <v>1.5</v>
      </c>
      <c r="D10006">
        <v>4.1000000000000003E-3</v>
      </c>
      <c r="E10006">
        <v>2.86E-2</v>
      </c>
      <c r="F10006">
        <v>0.1241</v>
      </c>
    </row>
    <row r="10007" spans="1:6">
      <c r="A10007" t="s">
        <v>1090</v>
      </c>
      <c r="B10007" t="s">
        <v>11068</v>
      </c>
      <c r="C10007">
        <v>1.5</v>
      </c>
      <c r="D10007">
        <v>4.1000000000000003E-3</v>
      </c>
      <c r="E10007">
        <v>2.86E-2</v>
      </c>
      <c r="F10007">
        <v>0.1241</v>
      </c>
    </row>
    <row r="10008" spans="1:6">
      <c r="A10008" t="s">
        <v>1090</v>
      </c>
      <c r="B10008" t="s">
        <v>11069</v>
      </c>
      <c r="C10008">
        <v>1.5</v>
      </c>
      <c r="D10008">
        <v>4.1000000000000003E-3</v>
      </c>
      <c r="E10008">
        <v>2.86E-2</v>
      </c>
      <c r="F10008">
        <v>0.1241</v>
      </c>
    </row>
    <row r="10009" spans="1:6">
      <c r="A10009" t="s">
        <v>1090</v>
      </c>
      <c r="B10009" t="s">
        <v>11070</v>
      </c>
      <c r="C10009">
        <v>1.5</v>
      </c>
      <c r="D10009">
        <v>4.1000000000000003E-3</v>
      </c>
      <c r="E10009">
        <v>2.86E-2</v>
      </c>
      <c r="F10009">
        <v>0.1241</v>
      </c>
    </row>
    <row r="10010" spans="1:6">
      <c r="A10010" t="s">
        <v>1090</v>
      </c>
      <c r="B10010" t="s">
        <v>11071</v>
      </c>
      <c r="C10010">
        <v>1.5</v>
      </c>
      <c r="D10010">
        <v>4.1000000000000003E-3</v>
      </c>
      <c r="E10010">
        <v>2.86E-2</v>
      </c>
      <c r="F10010">
        <v>0.1241</v>
      </c>
    </row>
    <row r="10011" spans="1:6">
      <c r="A10011" t="s">
        <v>1090</v>
      </c>
      <c r="B10011" t="s">
        <v>11072</v>
      </c>
      <c r="C10011">
        <v>1.5</v>
      </c>
      <c r="D10011">
        <v>4.1000000000000003E-3</v>
      </c>
      <c r="E10011">
        <v>2.86E-2</v>
      </c>
      <c r="F10011">
        <v>0.1241</v>
      </c>
    </row>
    <row r="10012" spans="1:6">
      <c r="A10012" t="s">
        <v>1090</v>
      </c>
      <c r="B10012" t="s">
        <v>11073</v>
      </c>
      <c r="C10012">
        <v>1.5</v>
      </c>
      <c r="D10012">
        <v>4.1000000000000003E-3</v>
      </c>
      <c r="E10012">
        <v>2.86E-2</v>
      </c>
      <c r="F10012">
        <v>0.1241</v>
      </c>
    </row>
    <row r="10013" spans="1:6">
      <c r="A10013" t="s">
        <v>1090</v>
      </c>
      <c r="B10013" t="s">
        <v>11074</v>
      </c>
      <c r="C10013">
        <v>1.5</v>
      </c>
      <c r="D10013">
        <v>4.1000000000000003E-3</v>
      </c>
      <c r="E10013">
        <v>2.86E-2</v>
      </c>
      <c r="F10013">
        <v>0.1241</v>
      </c>
    </row>
    <row r="10014" spans="1:6">
      <c r="A10014" t="s">
        <v>1090</v>
      </c>
      <c r="B10014" t="s">
        <v>11075</v>
      </c>
      <c r="C10014">
        <v>1.5</v>
      </c>
      <c r="D10014">
        <v>4.1000000000000003E-3</v>
      </c>
      <c r="E10014">
        <v>2.86E-2</v>
      </c>
      <c r="F10014">
        <v>0.1241</v>
      </c>
    </row>
    <row r="10015" spans="1:6">
      <c r="A10015" t="s">
        <v>1090</v>
      </c>
      <c r="B10015" t="s">
        <v>11076</v>
      </c>
      <c r="C10015">
        <v>1.5</v>
      </c>
      <c r="D10015">
        <v>4.1000000000000003E-3</v>
      </c>
      <c r="E10015">
        <v>2.86E-2</v>
      </c>
      <c r="F10015">
        <v>0.1241</v>
      </c>
    </row>
    <row r="10016" spans="1:6">
      <c r="A10016" t="s">
        <v>1090</v>
      </c>
      <c r="B10016" t="s">
        <v>11077</v>
      </c>
      <c r="C10016">
        <v>1.5</v>
      </c>
      <c r="D10016">
        <v>4.1000000000000003E-3</v>
      </c>
      <c r="E10016">
        <v>2.86E-2</v>
      </c>
      <c r="F10016">
        <v>0.1241</v>
      </c>
    </row>
    <row r="10017" spans="1:6">
      <c r="A10017" t="s">
        <v>1090</v>
      </c>
      <c r="B10017" t="s">
        <v>11078</v>
      </c>
      <c r="C10017">
        <v>1.5</v>
      </c>
      <c r="D10017">
        <v>4.1000000000000003E-3</v>
      </c>
      <c r="E10017">
        <v>2.86E-2</v>
      </c>
      <c r="F10017">
        <v>0.1241</v>
      </c>
    </row>
    <row r="10018" spans="1:6">
      <c r="A10018" t="s">
        <v>1090</v>
      </c>
      <c r="B10018" t="s">
        <v>11079</v>
      </c>
      <c r="C10018">
        <v>1.5</v>
      </c>
      <c r="D10018">
        <v>4.1000000000000003E-3</v>
      </c>
      <c r="E10018">
        <v>2.86E-2</v>
      </c>
      <c r="F10018">
        <v>0.1241</v>
      </c>
    </row>
    <row r="10019" spans="1:6">
      <c r="A10019" t="s">
        <v>1090</v>
      </c>
      <c r="B10019" t="s">
        <v>11080</v>
      </c>
      <c r="C10019">
        <v>1.5</v>
      </c>
      <c r="D10019">
        <v>4.1000000000000003E-3</v>
      </c>
      <c r="E10019">
        <v>2.86E-2</v>
      </c>
      <c r="F10019">
        <v>0.1241</v>
      </c>
    </row>
    <row r="10020" spans="1:6">
      <c r="A10020" t="s">
        <v>1090</v>
      </c>
      <c r="B10020" t="s">
        <v>11081</v>
      </c>
      <c r="C10020">
        <v>1.5</v>
      </c>
      <c r="D10020">
        <v>4.1000000000000003E-3</v>
      </c>
      <c r="E10020">
        <v>2.86E-2</v>
      </c>
      <c r="F10020">
        <v>0.1241</v>
      </c>
    </row>
    <row r="10021" spans="1:6">
      <c r="A10021" t="s">
        <v>1090</v>
      </c>
      <c r="B10021" t="s">
        <v>11082</v>
      </c>
      <c r="C10021">
        <v>1.5</v>
      </c>
      <c r="D10021">
        <v>4.1000000000000003E-3</v>
      </c>
      <c r="E10021">
        <v>2.86E-2</v>
      </c>
      <c r="F10021">
        <v>0.1241</v>
      </c>
    </row>
    <row r="10022" spans="1:6">
      <c r="A10022" t="s">
        <v>1090</v>
      </c>
      <c r="B10022" t="s">
        <v>11083</v>
      </c>
      <c r="C10022">
        <v>1.5</v>
      </c>
      <c r="D10022">
        <v>4.1000000000000003E-3</v>
      </c>
      <c r="E10022">
        <v>2.86E-2</v>
      </c>
      <c r="F10022">
        <v>0.1241</v>
      </c>
    </row>
    <row r="10023" spans="1:6">
      <c r="A10023" t="s">
        <v>1090</v>
      </c>
      <c r="B10023" t="s">
        <v>11084</v>
      </c>
      <c r="C10023">
        <v>1.5</v>
      </c>
      <c r="D10023">
        <v>4.1000000000000003E-3</v>
      </c>
      <c r="E10023">
        <v>2.86E-2</v>
      </c>
      <c r="F10023">
        <v>0.1241</v>
      </c>
    </row>
    <row r="10024" spans="1:6">
      <c r="A10024" t="s">
        <v>1090</v>
      </c>
      <c r="B10024" t="s">
        <v>11085</v>
      </c>
      <c r="C10024">
        <v>1.5</v>
      </c>
      <c r="D10024">
        <v>4.1000000000000003E-3</v>
      </c>
      <c r="E10024">
        <v>2.86E-2</v>
      </c>
      <c r="F10024">
        <v>0.1241</v>
      </c>
    </row>
    <row r="10025" spans="1:6">
      <c r="A10025" t="s">
        <v>1090</v>
      </c>
      <c r="B10025" t="s">
        <v>11086</v>
      </c>
      <c r="C10025">
        <v>1.5</v>
      </c>
      <c r="D10025">
        <v>4.1000000000000003E-3</v>
      </c>
      <c r="E10025">
        <v>2.86E-2</v>
      </c>
      <c r="F10025">
        <v>0.1241</v>
      </c>
    </row>
    <row r="10026" spans="1:6">
      <c r="A10026" t="s">
        <v>1090</v>
      </c>
      <c r="B10026" t="s">
        <v>11087</v>
      </c>
      <c r="C10026">
        <v>1.5</v>
      </c>
      <c r="D10026">
        <v>4.1000000000000003E-3</v>
      </c>
      <c r="E10026">
        <v>2.86E-2</v>
      </c>
      <c r="F10026">
        <v>0.1241</v>
      </c>
    </row>
    <row r="10027" spans="1:6">
      <c r="A10027" t="s">
        <v>1090</v>
      </c>
      <c r="B10027" t="s">
        <v>11088</v>
      </c>
      <c r="C10027">
        <v>1.5</v>
      </c>
      <c r="D10027">
        <v>4.1000000000000003E-3</v>
      </c>
      <c r="E10027">
        <v>2.86E-2</v>
      </c>
      <c r="F10027">
        <v>0.1241</v>
      </c>
    </row>
    <row r="10028" spans="1:6">
      <c r="A10028" t="s">
        <v>1090</v>
      </c>
      <c r="B10028" t="s">
        <v>11089</v>
      </c>
      <c r="C10028">
        <v>1.5</v>
      </c>
      <c r="D10028">
        <v>4.1000000000000003E-3</v>
      </c>
      <c r="E10028">
        <v>2.86E-2</v>
      </c>
      <c r="F10028">
        <v>0.1241</v>
      </c>
    </row>
    <row r="10029" spans="1:6">
      <c r="A10029" t="s">
        <v>1090</v>
      </c>
      <c r="B10029" t="s">
        <v>11090</v>
      </c>
      <c r="C10029">
        <v>1.5</v>
      </c>
      <c r="D10029">
        <v>4.1000000000000003E-3</v>
      </c>
      <c r="E10029">
        <v>2.86E-2</v>
      </c>
      <c r="F10029">
        <v>0.1241</v>
      </c>
    </row>
    <row r="10030" spans="1:6">
      <c r="A10030" t="s">
        <v>1090</v>
      </c>
      <c r="B10030" t="s">
        <v>11091</v>
      </c>
      <c r="C10030">
        <v>1.5</v>
      </c>
      <c r="D10030">
        <v>4.1000000000000003E-3</v>
      </c>
      <c r="E10030">
        <v>2.86E-2</v>
      </c>
      <c r="F10030">
        <v>0.1241</v>
      </c>
    </row>
    <row r="10031" spans="1:6">
      <c r="A10031" t="s">
        <v>1090</v>
      </c>
      <c r="B10031" t="s">
        <v>11092</v>
      </c>
      <c r="C10031">
        <v>1.5</v>
      </c>
      <c r="D10031">
        <v>4.1000000000000003E-3</v>
      </c>
      <c r="E10031">
        <v>2.86E-2</v>
      </c>
      <c r="F10031">
        <v>0.1241</v>
      </c>
    </row>
    <row r="10032" spans="1:6">
      <c r="A10032" t="s">
        <v>1090</v>
      </c>
      <c r="B10032" t="s">
        <v>11093</v>
      </c>
      <c r="C10032">
        <v>1.5</v>
      </c>
      <c r="D10032">
        <v>4.1000000000000003E-3</v>
      </c>
      <c r="E10032">
        <v>2.86E-2</v>
      </c>
      <c r="F10032">
        <v>0.1241</v>
      </c>
    </row>
    <row r="10033" spans="1:6">
      <c r="A10033" t="s">
        <v>1090</v>
      </c>
      <c r="B10033" t="s">
        <v>11094</v>
      </c>
      <c r="C10033">
        <v>1.5</v>
      </c>
      <c r="D10033">
        <v>4.1000000000000003E-3</v>
      </c>
      <c r="E10033">
        <v>2.86E-2</v>
      </c>
      <c r="F10033">
        <v>0.1241</v>
      </c>
    </row>
    <row r="10034" spans="1:6">
      <c r="A10034" t="s">
        <v>1090</v>
      </c>
      <c r="B10034" t="s">
        <v>11095</v>
      </c>
      <c r="C10034">
        <v>1.5</v>
      </c>
      <c r="D10034">
        <v>4.1000000000000003E-3</v>
      </c>
      <c r="E10034">
        <v>2.86E-2</v>
      </c>
      <c r="F10034">
        <v>0.1241</v>
      </c>
    </row>
    <row r="10035" spans="1:6">
      <c r="A10035" t="s">
        <v>1090</v>
      </c>
      <c r="B10035" t="s">
        <v>11096</v>
      </c>
      <c r="C10035">
        <v>1.5</v>
      </c>
      <c r="D10035">
        <v>4.1000000000000003E-3</v>
      </c>
      <c r="E10035">
        <v>2.86E-2</v>
      </c>
      <c r="F10035">
        <v>0.1241</v>
      </c>
    </row>
    <row r="10036" spans="1:6">
      <c r="A10036" t="s">
        <v>1090</v>
      </c>
      <c r="B10036" t="s">
        <v>11097</v>
      </c>
      <c r="C10036">
        <v>1.5</v>
      </c>
      <c r="D10036">
        <v>4.1000000000000003E-3</v>
      </c>
      <c r="E10036">
        <v>2.86E-2</v>
      </c>
      <c r="F10036">
        <v>0.1241</v>
      </c>
    </row>
    <row r="10037" spans="1:6">
      <c r="A10037" t="s">
        <v>1090</v>
      </c>
      <c r="B10037" t="s">
        <v>11098</v>
      </c>
      <c r="C10037">
        <v>1.5</v>
      </c>
      <c r="D10037">
        <v>4.1000000000000003E-3</v>
      </c>
      <c r="E10037">
        <v>2.86E-2</v>
      </c>
      <c r="F10037">
        <v>0.1241</v>
      </c>
    </row>
    <row r="10038" spans="1:6">
      <c r="A10038" t="s">
        <v>1090</v>
      </c>
      <c r="B10038" t="s">
        <v>11099</v>
      </c>
      <c r="C10038">
        <v>1.5</v>
      </c>
      <c r="D10038">
        <v>4.1000000000000003E-3</v>
      </c>
      <c r="E10038">
        <v>2.86E-2</v>
      </c>
      <c r="F10038">
        <v>0.1241</v>
      </c>
    </row>
    <row r="10039" spans="1:6">
      <c r="A10039" t="s">
        <v>1090</v>
      </c>
      <c r="B10039" t="s">
        <v>11100</v>
      </c>
      <c r="C10039">
        <v>1.5</v>
      </c>
      <c r="D10039">
        <v>4.1000000000000003E-3</v>
      </c>
      <c r="E10039">
        <v>2.86E-2</v>
      </c>
      <c r="F10039">
        <v>0.1241</v>
      </c>
    </row>
    <row r="10040" spans="1:6">
      <c r="A10040" t="s">
        <v>1090</v>
      </c>
      <c r="B10040" t="s">
        <v>11101</v>
      </c>
      <c r="C10040">
        <v>1.5</v>
      </c>
      <c r="D10040">
        <v>4.1000000000000003E-3</v>
      </c>
      <c r="E10040">
        <v>2.86E-2</v>
      </c>
      <c r="F10040">
        <v>0.1241</v>
      </c>
    </row>
    <row r="10041" spans="1:6">
      <c r="A10041" t="s">
        <v>1090</v>
      </c>
      <c r="B10041" t="s">
        <v>11102</v>
      </c>
      <c r="C10041">
        <v>1.5</v>
      </c>
      <c r="D10041">
        <v>4.1000000000000003E-3</v>
      </c>
      <c r="E10041">
        <v>2.86E-2</v>
      </c>
      <c r="F10041">
        <v>0.1241</v>
      </c>
    </row>
    <row r="10042" spans="1:6">
      <c r="A10042" t="s">
        <v>1090</v>
      </c>
      <c r="B10042" t="s">
        <v>11103</v>
      </c>
      <c r="C10042">
        <v>1.5</v>
      </c>
      <c r="D10042">
        <v>4.1000000000000003E-3</v>
      </c>
      <c r="E10042">
        <v>2.86E-2</v>
      </c>
      <c r="F10042">
        <v>0.1241</v>
      </c>
    </row>
    <row r="10043" spans="1:6">
      <c r="A10043" t="s">
        <v>1090</v>
      </c>
      <c r="B10043" t="s">
        <v>11104</v>
      </c>
      <c r="C10043">
        <v>1.5</v>
      </c>
      <c r="D10043">
        <v>4.1000000000000003E-3</v>
      </c>
      <c r="E10043">
        <v>2.86E-2</v>
      </c>
      <c r="F10043">
        <v>0.1241</v>
      </c>
    </row>
    <row r="10044" spans="1:6">
      <c r="A10044" t="s">
        <v>1090</v>
      </c>
      <c r="B10044" t="s">
        <v>11105</v>
      </c>
      <c r="C10044">
        <v>1.5</v>
      </c>
      <c r="D10044">
        <v>4.1000000000000003E-3</v>
      </c>
      <c r="E10044">
        <v>2.86E-2</v>
      </c>
      <c r="F10044">
        <v>0.1241</v>
      </c>
    </row>
    <row r="10045" spans="1:6">
      <c r="A10045" t="s">
        <v>1090</v>
      </c>
      <c r="B10045" t="s">
        <v>11106</v>
      </c>
      <c r="C10045">
        <v>1.5</v>
      </c>
      <c r="D10045">
        <v>4.1000000000000003E-3</v>
      </c>
      <c r="E10045">
        <v>2.86E-2</v>
      </c>
      <c r="F10045">
        <v>0.1241</v>
      </c>
    </row>
    <row r="10046" spans="1:6">
      <c r="A10046" t="s">
        <v>1090</v>
      </c>
      <c r="B10046" t="s">
        <v>11107</v>
      </c>
      <c r="C10046">
        <v>1.5</v>
      </c>
      <c r="D10046">
        <v>4.1000000000000003E-3</v>
      </c>
      <c r="E10046">
        <v>2.86E-2</v>
      </c>
      <c r="F10046">
        <v>0.1241</v>
      </c>
    </row>
    <row r="10047" spans="1:6">
      <c r="A10047" t="s">
        <v>1090</v>
      </c>
      <c r="B10047" t="s">
        <v>11108</v>
      </c>
      <c r="C10047">
        <v>1.5</v>
      </c>
      <c r="D10047">
        <v>4.1000000000000003E-3</v>
      </c>
      <c r="E10047">
        <v>2.86E-2</v>
      </c>
      <c r="F10047">
        <v>0.1241</v>
      </c>
    </row>
    <row r="10048" spans="1:6">
      <c r="A10048" t="s">
        <v>1090</v>
      </c>
      <c r="B10048" t="s">
        <v>11109</v>
      </c>
      <c r="C10048">
        <v>1.5</v>
      </c>
      <c r="D10048">
        <v>4.1000000000000003E-3</v>
      </c>
      <c r="E10048">
        <v>2.86E-2</v>
      </c>
      <c r="F10048">
        <v>0.1241</v>
      </c>
    </row>
    <row r="10049" spans="1:6">
      <c r="A10049" t="s">
        <v>1090</v>
      </c>
      <c r="B10049" t="s">
        <v>11110</v>
      </c>
      <c r="C10049">
        <v>1.5</v>
      </c>
      <c r="D10049">
        <v>4.1000000000000003E-3</v>
      </c>
      <c r="E10049">
        <v>2.86E-2</v>
      </c>
      <c r="F10049">
        <v>0.1241</v>
      </c>
    </row>
    <row r="10050" spans="1:6">
      <c r="A10050" t="s">
        <v>1090</v>
      </c>
      <c r="B10050" t="s">
        <v>787</v>
      </c>
      <c r="C10050">
        <v>1.5</v>
      </c>
      <c r="D10050">
        <v>4.1000000000000003E-3</v>
      </c>
      <c r="E10050">
        <v>2.86E-2</v>
      </c>
      <c r="F10050">
        <v>0.1241</v>
      </c>
    </row>
    <row r="10051" spans="1:6">
      <c r="A10051" t="s">
        <v>1090</v>
      </c>
      <c r="B10051" t="s">
        <v>11111</v>
      </c>
      <c r="C10051">
        <v>1.5</v>
      </c>
      <c r="D10051">
        <v>4.1000000000000003E-3</v>
      </c>
      <c r="E10051">
        <v>2.86E-2</v>
      </c>
      <c r="F10051">
        <v>0.1241</v>
      </c>
    </row>
    <row r="10052" spans="1:6">
      <c r="A10052" t="s">
        <v>1090</v>
      </c>
      <c r="B10052" t="s">
        <v>11112</v>
      </c>
      <c r="C10052">
        <v>1.5</v>
      </c>
      <c r="D10052">
        <v>4.1000000000000003E-3</v>
      </c>
      <c r="E10052">
        <v>2.86E-2</v>
      </c>
      <c r="F10052">
        <v>0.1241</v>
      </c>
    </row>
    <row r="10053" spans="1:6">
      <c r="A10053" t="s">
        <v>1090</v>
      </c>
      <c r="B10053" t="s">
        <v>11113</v>
      </c>
      <c r="C10053">
        <v>1.5</v>
      </c>
      <c r="D10053">
        <v>4.1000000000000003E-3</v>
      </c>
      <c r="E10053">
        <v>2.86E-2</v>
      </c>
      <c r="F10053">
        <v>0.1241</v>
      </c>
    </row>
    <row r="10054" spans="1:6">
      <c r="A10054" t="s">
        <v>1090</v>
      </c>
      <c r="B10054" t="s">
        <v>11114</v>
      </c>
      <c r="C10054">
        <v>1.5</v>
      </c>
      <c r="D10054">
        <v>4.1000000000000003E-3</v>
      </c>
      <c r="E10054">
        <v>2.86E-2</v>
      </c>
      <c r="F10054">
        <v>0.1241</v>
      </c>
    </row>
    <row r="10055" spans="1:6">
      <c r="A10055" t="s">
        <v>1090</v>
      </c>
      <c r="B10055" t="s">
        <v>11115</v>
      </c>
      <c r="C10055">
        <v>1.5</v>
      </c>
      <c r="D10055">
        <v>4.1000000000000003E-3</v>
      </c>
      <c r="E10055">
        <v>2.86E-2</v>
      </c>
      <c r="F10055">
        <v>0.1241</v>
      </c>
    </row>
    <row r="10056" spans="1:6">
      <c r="A10056" t="s">
        <v>1090</v>
      </c>
      <c r="B10056" t="s">
        <v>11116</v>
      </c>
      <c r="C10056">
        <v>1.5</v>
      </c>
      <c r="D10056">
        <v>4.1000000000000003E-3</v>
      </c>
      <c r="E10056">
        <v>2.86E-2</v>
      </c>
      <c r="F10056">
        <v>0.1241</v>
      </c>
    </row>
    <row r="10057" spans="1:6">
      <c r="A10057" t="s">
        <v>1090</v>
      </c>
      <c r="B10057" t="s">
        <v>11117</v>
      </c>
      <c r="C10057">
        <v>1.5</v>
      </c>
      <c r="D10057">
        <v>4.1000000000000003E-3</v>
      </c>
      <c r="E10057">
        <v>2.86E-2</v>
      </c>
      <c r="F10057">
        <v>0.1241</v>
      </c>
    </row>
    <row r="10058" spans="1:6">
      <c r="A10058" t="s">
        <v>1090</v>
      </c>
      <c r="B10058" t="s">
        <v>11118</v>
      </c>
      <c r="C10058">
        <v>1.5</v>
      </c>
      <c r="D10058">
        <v>4.1000000000000003E-3</v>
      </c>
      <c r="E10058">
        <v>2.86E-2</v>
      </c>
      <c r="F10058">
        <v>0.1241</v>
      </c>
    </row>
    <row r="10059" spans="1:6">
      <c r="A10059" t="s">
        <v>1090</v>
      </c>
      <c r="B10059" t="s">
        <v>11119</v>
      </c>
      <c r="C10059">
        <v>1.5</v>
      </c>
      <c r="D10059">
        <v>4.1000000000000003E-3</v>
      </c>
      <c r="E10059">
        <v>2.86E-2</v>
      </c>
      <c r="F10059">
        <v>0.1241</v>
      </c>
    </row>
    <row r="10060" spans="1:6">
      <c r="A10060" t="s">
        <v>1090</v>
      </c>
      <c r="B10060" t="s">
        <v>11120</v>
      </c>
      <c r="C10060">
        <v>1.5</v>
      </c>
      <c r="D10060">
        <v>4.1000000000000003E-3</v>
      </c>
      <c r="E10060">
        <v>2.86E-2</v>
      </c>
      <c r="F10060">
        <v>0.1241</v>
      </c>
    </row>
    <row r="10061" spans="1:6">
      <c r="A10061" t="s">
        <v>1090</v>
      </c>
      <c r="B10061" t="s">
        <v>11121</v>
      </c>
      <c r="C10061">
        <v>1.5</v>
      </c>
      <c r="D10061">
        <v>4.1000000000000003E-3</v>
      </c>
      <c r="E10061">
        <v>2.86E-2</v>
      </c>
      <c r="F10061">
        <v>0.1241</v>
      </c>
    </row>
    <row r="10062" spans="1:6">
      <c r="A10062" t="s">
        <v>1090</v>
      </c>
      <c r="B10062" t="s">
        <v>11122</v>
      </c>
      <c r="C10062">
        <v>1.5</v>
      </c>
      <c r="D10062">
        <v>4.1000000000000003E-3</v>
      </c>
      <c r="E10062">
        <v>2.86E-2</v>
      </c>
      <c r="F10062">
        <v>0.1241</v>
      </c>
    </row>
    <row r="10063" spans="1:6">
      <c r="A10063" t="s">
        <v>1090</v>
      </c>
      <c r="B10063" t="s">
        <v>11123</v>
      </c>
      <c r="C10063">
        <v>1.5</v>
      </c>
      <c r="D10063">
        <v>4.1000000000000003E-3</v>
      </c>
      <c r="E10063">
        <v>2.86E-2</v>
      </c>
      <c r="F10063">
        <v>0.1241</v>
      </c>
    </row>
    <row r="10064" spans="1:6">
      <c r="A10064" t="s">
        <v>1090</v>
      </c>
      <c r="B10064" t="s">
        <v>11124</v>
      </c>
      <c r="C10064">
        <v>1.5</v>
      </c>
      <c r="D10064">
        <v>4.1000000000000003E-3</v>
      </c>
      <c r="E10064">
        <v>2.86E-2</v>
      </c>
      <c r="F10064">
        <v>0.1241</v>
      </c>
    </row>
    <row r="10065" spans="1:6">
      <c r="A10065" t="s">
        <v>1090</v>
      </c>
      <c r="B10065" t="s">
        <v>11125</v>
      </c>
      <c r="C10065">
        <v>1.5</v>
      </c>
      <c r="D10065">
        <v>4.1000000000000003E-3</v>
      </c>
      <c r="E10065">
        <v>2.86E-2</v>
      </c>
      <c r="F10065">
        <v>0.1241</v>
      </c>
    </row>
    <row r="10066" spans="1:6">
      <c r="A10066" t="s">
        <v>1090</v>
      </c>
      <c r="B10066" t="s">
        <v>11126</v>
      </c>
      <c r="C10066">
        <v>1.5</v>
      </c>
      <c r="D10066">
        <v>4.1000000000000003E-3</v>
      </c>
      <c r="E10066">
        <v>2.86E-2</v>
      </c>
      <c r="F10066">
        <v>0.1241</v>
      </c>
    </row>
    <row r="10067" spans="1:6">
      <c r="A10067" t="s">
        <v>1090</v>
      </c>
      <c r="B10067" t="s">
        <v>11127</v>
      </c>
      <c r="C10067">
        <v>1.5</v>
      </c>
      <c r="D10067">
        <v>4.1000000000000003E-3</v>
      </c>
      <c r="E10067">
        <v>2.86E-2</v>
      </c>
      <c r="F10067">
        <v>0.1241</v>
      </c>
    </row>
    <row r="10068" spans="1:6">
      <c r="A10068" t="s">
        <v>1090</v>
      </c>
      <c r="B10068" t="s">
        <v>11128</v>
      </c>
      <c r="C10068">
        <v>1.5</v>
      </c>
      <c r="D10068">
        <v>4.1000000000000003E-3</v>
      </c>
      <c r="E10068">
        <v>2.86E-2</v>
      </c>
      <c r="F10068">
        <v>0.1241</v>
      </c>
    </row>
    <row r="10069" spans="1:6">
      <c r="A10069" t="s">
        <v>1090</v>
      </c>
      <c r="B10069" t="s">
        <v>11129</v>
      </c>
      <c r="C10069">
        <v>1.5</v>
      </c>
      <c r="D10069">
        <v>4.1000000000000003E-3</v>
      </c>
      <c r="E10069">
        <v>2.86E-2</v>
      </c>
      <c r="F10069">
        <v>0.1241</v>
      </c>
    </row>
    <row r="10070" spans="1:6">
      <c r="A10070" t="s">
        <v>1090</v>
      </c>
      <c r="B10070" t="s">
        <v>11130</v>
      </c>
      <c r="C10070">
        <v>1.5</v>
      </c>
      <c r="D10070">
        <v>4.1000000000000003E-3</v>
      </c>
      <c r="E10070">
        <v>2.86E-2</v>
      </c>
      <c r="F10070">
        <v>0.1241</v>
      </c>
    </row>
    <row r="10071" spans="1:6">
      <c r="A10071" t="s">
        <v>1090</v>
      </c>
      <c r="B10071" t="s">
        <v>11131</v>
      </c>
      <c r="C10071">
        <v>1.5</v>
      </c>
      <c r="D10071">
        <v>4.1000000000000003E-3</v>
      </c>
      <c r="E10071">
        <v>2.86E-2</v>
      </c>
      <c r="F10071">
        <v>0.1241</v>
      </c>
    </row>
    <row r="10072" spans="1:6">
      <c r="A10072" t="s">
        <v>1090</v>
      </c>
      <c r="B10072" t="s">
        <v>11132</v>
      </c>
      <c r="C10072">
        <v>1.5</v>
      </c>
      <c r="D10072">
        <v>4.1000000000000003E-3</v>
      </c>
      <c r="E10072">
        <v>2.86E-2</v>
      </c>
      <c r="F10072">
        <v>0.1241</v>
      </c>
    </row>
    <row r="10073" spans="1:6">
      <c r="A10073" t="s">
        <v>1090</v>
      </c>
      <c r="B10073" t="s">
        <v>11133</v>
      </c>
      <c r="C10073">
        <v>1.5</v>
      </c>
      <c r="D10073">
        <v>4.1000000000000003E-3</v>
      </c>
      <c r="E10073">
        <v>2.86E-2</v>
      </c>
      <c r="F10073">
        <v>0.1241</v>
      </c>
    </row>
    <row r="10074" spans="1:6">
      <c r="A10074" t="s">
        <v>1090</v>
      </c>
      <c r="B10074" t="s">
        <v>11134</v>
      </c>
      <c r="C10074">
        <v>1.5</v>
      </c>
      <c r="D10074">
        <v>4.1000000000000003E-3</v>
      </c>
      <c r="E10074">
        <v>2.86E-2</v>
      </c>
      <c r="F10074">
        <v>0.1241</v>
      </c>
    </row>
    <row r="10075" spans="1:6">
      <c r="A10075" t="s">
        <v>1090</v>
      </c>
      <c r="B10075" t="s">
        <v>11135</v>
      </c>
      <c r="C10075">
        <v>1.5</v>
      </c>
      <c r="D10075">
        <v>4.1000000000000003E-3</v>
      </c>
      <c r="E10075">
        <v>2.86E-2</v>
      </c>
      <c r="F10075">
        <v>0.1241</v>
      </c>
    </row>
    <row r="10076" spans="1:6">
      <c r="A10076" t="s">
        <v>1090</v>
      </c>
      <c r="B10076" t="s">
        <v>11136</v>
      </c>
      <c r="C10076">
        <v>1.5</v>
      </c>
      <c r="D10076">
        <v>4.1000000000000003E-3</v>
      </c>
      <c r="E10076">
        <v>2.86E-2</v>
      </c>
      <c r="F10076">
        <v>0.1241</v>
      </c>
    </row>
    <row r="10077" spans="1:6">
      <c r="A10077" t="s">
        <v>1090</v>
      </c>
      <c r="B10077" t="s">
        <v>11137</v>
      </c>
      <c r="C10077">
        <v>1.5</v>
      </c>
      <c r="D10077">
        <v>4.1000000000000003E-3</v>
      </c>
      <c r="E10077">
        <v>2.86E-2</v>
      </c>
      <c r="F10077">
        <v>0.1241</v>
      </c>
    </row>
    <row r="10078" spans="1:6">
      <c r="A10078" t="s">
        <v>1090</v>
      </c>
      <c r="B10078" t="s">
        <v>11138</v>
      </c>
      <c r="C10078">
        <v>1.5</v>
      </c>
      <c r="D10078">
        <v>4.1000000000000003E-3</v>
      </c>
      <c r="E10078">
        <v>2.86E-2</v>
      </c>
      <c r="F10078">
        <v>0.1241</v>
      </c>
    </row>
    <row r="10079" spans="1:6">
      <c r="A10079" t="s">
        <v>1090</v>
      </c>
      <c r="B10079" t="s">
        <v>11139</v>
      </c>
      <c r="C10079">
        <v>1.5</v>
      </c>
      <c r="D10079">
        <v>4.1000000000000003E-3</v>
      </c>
      <c r="E10079">
        <v>2.86E-2</v>
      </c>
      <c r="F10079">
        <v>0.1241</v>
      </c>
    </row>
    <row r="10080" spans="1:6">
      <c r="A10080" t="s">
        <v>1090</v>
      </c>
      <c r="B10080" t="s">
        <v>11140</v>
      </c>
      <c r="C10080">
        <v>1.5</v>
      </c>
      <c r="D10080">
        <v>4.1000000000000003E-3</v>
      </c>
      <c r="E10080">
        <v>2.86E-2</v>
      </c>
      <c r="F10080">
        <v>0.1241</v>
      </c>
    </row>
    <row r="10081" spans="1:6">
      <c r="A10081" t="s">
        <v>1090</v>
      </c>
      <c r="B10081" t="s">
        <v>11141</v>
      </c>
      <c r="C10081">
        <v>1.5</v>
      </c>
      <c r="D10081">
        <v>4.1000000000000003E-3</v>
      </c>
      <c r="E10081">
        <v>2.86E-2</v>
      </c>
      <c r="F10081">
        <v>0.1241</v>
      </c>
    </row>
    <row r="10082" spans="1:6">
      <c r="A10082" t="s">
        <v>1090</v>
      </c>
      <c r="B10082" t="s">
        <v>11142</v>
      </c>
      <c r="C10082">
        <v>1.5</v>
      </c>
      <c r="D10082">
        <v>4.1000000000000003E-3</v>
      </c>
      <c r="E10082">
        <v>2.86E-2</v>
      </c>
      <c r="F10082">
        <v>0.1241</v>
      </c>
    </row>
    <row r="10083" spans="1:6">
      <c r="A10083" t="s">
        <v>1090</v>
      </c>
      <c r="B10083" t="s">
        <v>11143</v>
      </c>
      <c r="C10083">
        <v>1.5</v>
      </c>
      <c r="D10083">
        <v>4.1000000000000003E-3</v>
      </c>
      <c r="E10083">
        <v>2.86E-2</v>
      </c>
      <c r="F10083">
        <v>0.1241</v>
      </c>
    </row>
    <row r="10084" spans="1:6">
      <c r="A10084" t="s">
        <v>1090</v>
      </c>
      <c r="B10084" t="s">
        <v>11144</v>
      </c>
      <c r="C10084">
        <v>1.5</v>
      </c>
      <c r="D10084">
        <v>4.1000000000000003E-3</v>
      </c>
      <c r="E10084">
        <v>2.86E-2</v>
      </c>
      <c r="F10084">
        <v>0.1241</v>
      </c>
    </row>
    <row r="10085" spans="1:6">
      <c r="A10085" t="s">
        <v>1090</v>
      </c>
      <c r="B10085" t="s">
        <v>11145</v>
      </c>
      <c r="C10085">
        <v>1.5</v>
      </c>
      <c r="D10085">
        <v>4.1000000000000003E-3</v>
      </c>
      <c r="E10085">
        <v>2.86E-2</v>
      </c>
      <c r="F10085">
        <v>0.1241</v>
      </c>
    </row>
    <row r="10086" spans="1:6">
      <c r="A10086" t="s">
        <v>1090</v>
      </c>
      <c r="B10086" t="s">
        <v>11146</v>
      </c>
      <c r="C10086">
        <v>1.5</v>
      </c>
      <c r="D10086">
        <v>4.1000000000000003E-3</v>
      </c>
      <c r="E10086">
        <v>2.86E-2</v>
      </c>
      <c r="F10086">
        <v>0.1241</v>
      </c>
    </row>
    <row r="10087" spans="1:6">
      <c r="A10087" t="s">
        <v>1090</v>
      </c>
      <c r="B10087" t="s">
        <v>11147</v>
      </c>
      <c r="C10087">
        <v>1.5</v>
      </c>
      <c r="D10087">
        <v>4.1000000000000003E-3</v>
      </c>
      <c r="E10087">
        <v>2.86E-2</v>
      </c>
      <c r="F10087">
        <v>0.1241</v>
      </c>
    </row>
    <row r="10088" spans="1:6">
      <c r="A10088" t="s">
        <v>1090</v>
      </c>
      <c r="B10088" t="s">
        <v>11148</v>
      </c>
      <c r="C10088">
        <v>1.5</v>
      </c>
      <c r="D10088">
        <v>4.1000000000000003E-3</v>
      </c>
      <c r="E10088">
        <v>2.86E-2</v>
      </c>
      <c r="F10088">
        <v>0.1241</v>
      </c>
    </row>
    <row r="10089" spans="1:6">
      <c r="A10089" t="s">
        <v>1090</v>
      </c>
      <c r="B10089" t="s">
        <v>11149</v>
      </c>
      <c r="C10089">
        <v>1.5</v>
      </c>
      <c r="D10089">
        <v>4.1000000000000003E-3</v>
      </c>
      <c r="E10089">
        <v>2.86E-2</v>
      </c>
      <c r="F10089">
        <v>0.1241</v>
      </c>
    </row>
    <row r="10090" spans="1:6">
      <c r="A10090" t="s">
        <v>1090</v>
      </c>
      <c r="B10090" t="s">
        <v>11150</v>
      </c>
      <c r="C10090">
        <v>1.5</v>
      </c>
      <c r="D10090">
        <v>4.1000000000000003E-3</v>
      </c>
      <c r="E10090">
        <v>2.86E-2</v>
      </c>
      <c r="F10090">
        <v>0.1241</v>
      </c>
    </row>
    <row r="10091" spans="1:6">
      <c r="A10091" t="s">
        <v>1090</v>
      </c>
      <c r="B10091" t="s">
        <v>11151</v>
      </c>
      <c r="C10091">
        <v>1.5</v>
      </c>
      <c r="D10091">
        <v>4.1000000000000003E-3</v>
      </c>
      <c r="E10091">
        <v>2.86E-2</v>
      </c>
      <c r="F10091">
        <v>0.1241</v>
      </c>
    </row>
    <row r="10092" spans="1:6">
      <c r="A10092" t="s">
        <v>1090</v>
      </c>
      <c r="B10092" t="s">
        <v>11152</v>
      </c>
      <c r="C10092">
        <v>1.5</v>
      </c>
      <c r="D10092">
        <v>4.1000000000000003E-3</v>
      </c>
      <c r="E10092">
        <v>2.86E-2</v>
      </c>
      <c r="F10092">
        <v>0.1241</v>
      </c>
    </row>
    <row r="10093" spans="1:6">
      <c r="A10093" t="s">
        <v>1090</v>
      </c>
      <c r="B10093" t="s">
        <v>11153</v>
      </c>
      <c r="C10093">
        <v>1.5</v>
      </c>
      <c r="D10093">
        <v>4.1000000000000003E-3</v>
      </c>
      <c r="E10093">
        <v>2.86E-2</v>
      </c>
      <c r="F10093">
        <v>0.1241</v>
      </c>
    </row>
    <row r="10094" spans="1:6">
      <c r="A10094" t="s">
        <v>1090</v>
      </c>
      <c r="B10094" t="s">
        <v>11154</v>
      </c>
      <c r="C10094">
        <v>1.5</v>
      </c>
      <c r="D10094">
        <v>4.1000000000000003E-3</v>
      </c>
      <c r="E10094">
        <v>2.86E-2</v>
      </c>
      <c r="F10094">
        <v>0.1241</v>
      </c>
    </row>
    <row r="10095" spans="1:6">
      <c r="A10095" t="s">
        <v>1090</v>
      </c>
      <c r="B10095" t="s">
        <v>11155</v>
      </c>
      <c r="C10095">
        <v>1.5</v>
      </c>
      <c r="D10095">
        <v>4.1000000000000003E-3</v>
      </c>
      <c r="E10095">
        <v>2.86E-2</v>
      </c>
      <c r="F10095">
        <v>0.1241</v>
      </c>
    </row>
    <row r="10096" spans="1:6">
      <c r="A10096" t="s">
        <v>1090</v>
      </c>
      <c r="B10096" t="s">
        <v>11156</v>
      </c>
      <c r="C10096">
        <v>1.5</v>
      </c>
      <c r="D10096">
        <v>4.1000000000000003E-3</v>
      </c>
      <c r="E10096">
        <v>2.86E-2</v>
      </c>
      <c r="F10096">
        <v>0.1241</v>
      </c>
    </row>
    <row r="10097" spans="1:6">
      <c r="A10097" t="s">
        <v>1090</v>
      </c>
      <c r="B10097" t="s">
        <v>11157</v>
      </c>
      <c r="C10097">
        <v>1.5</v>
      </c>
      <c r="D10097">
        <v>4.1000000000000003E-3</v>
      </c>
      <c r="E10097">
        <v>2.86E-2</v>
      </c>
      <c r="F10097">
        <v>0.1241</v>
      </c>
    </row>
    <row r="10098" spans="1:6">
      <c r="A10098" t="s">
        <v>1090</v>
      </c>
      <c r="B10098" t="s">
        <v>11158</v>
      </c>
      <c r="C10098">
        <v>1.5</v>
      </c>
      <c r="D10098">
        <v>4.1000000000000003E-3</v>
      </c>
      <c r="E10098">
        <v>2.86E-2</v>
      </c>
      <c r="F10098">
        <v>0.1241</v>
      </c>
    </row>
    <row r="10099" spans="1:6">
      <c r="A10099" t="s">
        <v>1090</v>
      </c>
      <c r="B10099" t="s">
        <v>11159</v>
      </c>
      <c r="C10099">
        <v>1.5</v>
      </c>
      <c r="D10099">
        <v>4.1000000000000003E-3</v>
      </c>
      <c r="E10099">
        <v>2.86E-2</v>
      </c>
      <c r="F10099">
        <v>0.1241</v>
      </c>
    </row>
    <row r="10100" spans="1:6">
      <c r="A10100" t="s">
        <v>1090</v>
      </c>
      <c r="B10100" t="s">
        <v>11160</v>
      </c>
      <c r="C10100">
        <v>1.5</v>
      </c>
      <c r="D10100">
        <v>4.1000000000000003E-3</v>
      </c>
      <c r="E10100">
        <v>2.86E-2</v>
      </c>
      <c r="F10100">
        <v>0.1241</v>
      </c>
    </row>
    <row r="10101" spans="1:6">
      <c r="A10101" t="s">
        <v>1090</v>
      </c>
      <c r="B10101" t="s">
        <v>11161</v>
      </c>
      <c r="C10101">
        <v>1.5</v>
      </c>
      <c r="D10101">
        <v>4.1000000000000003E-3</v>
      </c>
      <c r="E10101">
        <v>2.86E-2</v>
      </c>
      <c r="F10101">
        <v>0.1241</v>
      </c>
    </row>
    <row r="10102" spans="1:6">
      <c r="A10102" t="s">
        <v>1090</v>
      </c>
      <c r="B10102" t="s">
        <v>11162</v>
      </c>
      <c r="C10102">
        <v>1.5</v>
      </c>
      <c r="D10102">
        <v>4.1000000000000003E-3</v>
      </c>
      <c r="E10102">
        <v>2.86E-2</v>
      </c>
      <c r="F10102">
        <v>0.1241</v>
      </c>
    </row>
    <row r="10103" spans="1:6">
      <c r="A10103" t="s">
        <v>1090</v>
      </c>
      <c r="B10103" t="s">
        <v>11163</v>
      </c>
      <c r="C10103">
        <v>1.5</v>
      </c>
      <c r="D10103">
        <v>4.1000000000000003E-3</v>
      </c>
      <c r="E10103">
        <v>2.86E-2</v>
      </c>
      <c r="F10103">
        <v>0.1241</v>
      </c>
    </row>
    <row r="10104" spans="1:6">
      <c r="A10104" t="s">
        <v>1090</v>
      </c>
      <c r="B10104" t="s">
        <v>11164</v>
      </c>
      <c r="C10104">
        <v>1.5</v>
      </c>
      <c r="D10104">
        <v>4.1000000000000003E-3</v>
      </c>
      <c r="E10104">
        <v>2.86E-2</v>
      </c>
      <c r="F10104">
        <v>0.1241</v>
      </c>
    </row>
    <row r="10105" spans="1:6">
      <c r="A10105" t="s">
        <v>1090</v>
      </c>
      <c r="B10105" t="s">
        <v>11165</v>
      </c>
      <c r="C10105">
        <v>1.5</v>
      </c>
      <c r="D10105">
        <v>4.1000000000000003E-3</v>
      </c>
      <c r="E10105">
        <v>2.86E-2</v>
      </c>
      <c r="F10105">
        <v>0.1241</v>
      </c>
    </row>
    <row r="10106" spans="1:6">
      <c r="A10106" t="s">
        <v>1090</v>
      </c>
      <c r="B10106" t="s">
        <v>11166</v>
      </c>
      <c r="C10106">
        <v>1.5</v>
      </c>
      <c r="D10106">
        <v>4.1000000000000003E-3</v>
      </c>
      <c r="E10106">
        <v>2.86E-2</v>
      </c>
      <c r="F10106">
        <v>0.1241</v>
      </c>
    </row>
    <row r="10107" spans="1:6">
      <c r="A10107" t="s">
        <v>1090</v>
      </c>
      <c r="B10107" t="s">
        <v>11167</v>
      </c>
      <c r="C10107">
        <v>1.5</v>
      </c>
      <c r="D10107">
        <v>4.1000000000000003E-3</v>
      </c>
      <c r="E10107">
        <v>2.86E-2</v>
      </c>
      <c r="F10107">
        <v>0.1241</v>
      </c>
    </row>
    <row r="10108" spans="1:6">
      <c r="A10108" t="s">
        <v>1090</v>
      </c>
      <c r="B10108" t="s">
        <v>11168</v>
      </c>
      <c r="C10108">
        <v>1.5</v>
      </c>
      <c r="D10108">
        <v>4.1000000000000003E-3</v>
      </c>
      <c r="E10108">
        <v>2.86E-2</v>
      </c>
      <c r="F10108">
        <v>0.1241</v>
      </c>
    </row>
    <row r="10109" spans="1:6">
      <c r="A10109" t="s">
        <v>1090</v>
      </c>
      <c r="B10109" t="s">
        <v>11169</v>
      </c>
      <c r="C10109">
        <v>1.5</v>
      </c>
      <c r="D10109">
        <v>4.1000000000000003E-3</v>
      </c>
      <c r="E10109">
        <v>2.86E-2</v>
      </c>
      <c r="F10109">
        <v>0.1241</v>
      </c>
    </row>
    <row r="10110" spans="1:6">
      <c r="A10110" t="s">
        <v>1090</v>
      </c>
      <c r="B10110" t="s">
        <v>11170</v>
      </c>
      <c r="C10110">
        <v>1.5</v>
      </c>
      <c r="D10110">
        <v>4.1000000000000003E-3</v>
      </c>
      <c r="E10110">
        <v>2.86E-2</v>
      </c>
      <c r="F10110">
        <v>0.1241</v>
      </c>
    </row>
    <row r="10111" spans="1:6">
      <c r="A10111" t="s">
        <v>1090</v>
      </c>
      <c r="B10111" t="s">
        <v>11171</v>
      </c>
      <c r="C10111">
        <v>1.5</v>
      </c>
      <c r="D10111">
        <v>4.1000000000000003E-3</v>
      </c>
      <c r="E10111">
        <v>2.86E-2</v>
      </c>
      <c r="F10111">
        <v>0.1241</v>
      </c>
    </row>
    <row r="10112" spans="1:6">
      <c r="A10112" t="s">
        <v>1090</v>
      </c>
      <c r="B10112" t="s">
        <v>11172</v>
      </c>
      <c r="C10112">
        <v>1.5</v>
      </c>
      <c r="D10112">
        <v>4.1000000000000003E-3</v>
      </c>
      <c r="E10112">
        <v>2.86E-2</v>
      </c>
      <c r="F10112">
        <v>0.1241</v>
      </c>
    </row>
    <row r="10113" spans="1:6">
      <c r="A10113" t="s">
        <v>1090</v>
      </c>
      <c r="B10113" t="s">
        <v>11173</v>
      </c>
      <c r="C10113">
        <v>1.5</v>
      </c>
      <c r="D10113">
        <v>4.1000000000000003E-3</v>
      </c>
      <c r="E10113">
        <v>2.86E-2</v>
      </c>
      <c r="F10113">
        <v>0.1241</v>
      </c>
    </row>
    <row r="10114" spans="1:6">
      <c r="A10114" t="s">
        <v>1090</v>
      </c>
      <c r="B10114" t="s">
        <v>11174</v>
      </c>
      <c r="C10114">
        <v>1.5</v>
      </c>
      <c r="D10114">
        <v>4.1000000000000003E-3</v>
      </c>
      <c r="E10114">
        <v>2.86E-2</v>
      </c>
      <c r="F10114">
        <v>0.1241</v>
      </c>
    </row>
    <row r="10115" spans="1:6">
      <c r="A10115" t="s">
        <v>1090</v>
      </c>
      <c r="B10115" t="s">
        <v>11175</v>
      </c>
      <c r="C10115">
        <v>1.5</v>
      </c>
      <c r="D10115">
        <v>4.1000000000000003E-3</v>
      </c>
      <c r="E10115">
        <v>2.86E-2</v>
      </c>
      <c r="F10115">
        <v>0.1241</v>
      </c>
    </row>
    <row r="10116" spans="1:6">
      <c r="A10116" t="s">
        <v>1090</v>
      </c>
      <c r="B10116" t="s">
        <v>11176</v>
      </c>
      <c r="C10116">
        <v>1.5</v>
      </c>
      <c r="D10116">
        <v>4.1000000000000003E-3</v>
      </c>
      <c r="E10116">
        <v>2.86E-2</v>
      </c>
      <c r="F10116">
        <v>0.1241</v>
      </c>
    </row>
    <row r="10117" spans="1:6">
      <c r="A10117" t="s">
        <v>1090</v>
      </c>
      <c r="B10117" t="s">
        <v>11177</v>
      </c>
      <c r="C10117">
        <v>1.5</v>
      </c>
      <c r="D10117">
        <v>4.1000000000000003E-3</v>
      </c>
      <c r="E10117">
        <v>2.86E-2</v>
      </c>
      <c r="F10117">
        <v>0.1241</v>
      </c>
    </row>
    <row r="10118" spans="1:6">
      <c r="A10118" t="s">
        <v>1090</v>
      </c>
      <c r="B10118" t="s">
        <v>11178</v>
      </c>
      <c r="C10118">
        <v>1.5</v>
      </c>
      <c r="D10118">
        <v>4.1000000000000003E-3</v>
      </c>
      <c r="E10118">
        <v>2.86E-2</v>
      </c>
      <c r="F10118">
        <v>0.1241</v>
      </c>
    </row>
    <row r="10119" spans="1:6">
      <c r="A10119" t="s">
        <v>1090</v>
      </c>
      <c r="B10119" t="s">
        <v>11179</v>
      </c>
      <c r="C10119">
        <v>1.5</v>
      </c>
      <c r="D10119">
        <v>4.1000000000000003E-3</v>
      </c>
      <c r="E10119">
        <v>2.86E-2</v>
      </c>
      <c r="F10119">
        <v>0.1241</v>
      </c>
    </row>
    <row r="10120" spans="1:6">
      <c r="A10120" t="s">
        <v>1090</v>
      </c>
      <c r="B10120" t="s">
        <v>11180</v>
      </c>
      <c r="C10120">
        <v>1.5</v>
      </c>
      <c r="D10120">
        <v>4.1000000000000003E-3</v>
      </c>
      <c r="E10120">
        <v>2.86E-2</v>
      </c>
      <c r="F10120">
        <v>0.1241</v>
      </c>
    </row>
    <row r="10121" spans="1:6">
      <c r="A10121" t="s">
        <v>1090</v>
      </c>
      <c r="B10121" t="s">
        <v>11181</v>
      </c>
      <c r="C10121">
        <v>1.5</v>
      </c>
      <c r="D10121">
        <v>4.1000000000000003E-3</v>
      </c>
      <c r="E10121">
        <v>2.86E-2</v>
      </c>
      <c r="F10121">
        <v>0.1241</v>
      </c>
    </row>
    <row r="10122" spans="1:6">
      <c r="A10122" t="s">
        <v>1090</v>
      </c>
      <c r="B10122" t="s">
        <v>11182</v>
      </c>
      <c r="C10122">
        <v>1.5</v>
      </c>
      <c r="D10122">
        <v>4.1000000000000003E-3</v>
      </c>
      <c r="E10122">
        <v>2.86E-2</v>
      </c>
      <c r="F10122">
        <v>0.1241</v>
      </c>
    </row>
    <row r="10123" spans="1:6">
      <c r="A10123" t="s">
        <v>1090</v>
      </c>
      <c r="B10123" t="s">
        <v>11183</v>
      </c>
      <c r="C10123">
        <v>1.5</v>
      </c>
      <c r="D10123">
        <v>4.1000000000000003E-3</v>
      </c>
      <c r="E10123">
        <v>2.86E-2</v>
      </c>
      <c r="F10123">
        <v>0.1241</v>
      </c>
    </row>
    <row r="10124" spans="1:6">
      <c r="A10124" t="s">
        <v>1090</v>
      </c>
      <c r="B10124" t="s">
        <v>11184</v>
      </c>
      <c r="C10124">
        <v>1.5</v>
      </c>
      <c r="D10124">
        <v>4.1000000000000003E-3</v>
      </c>
      <c r="E10124">
        <v>2.86E-2</v>
      </c>
      <c r="F10124">
        <v>0.1241</v>
      </c>
    </row>
    <row r="10125" spans="1:6">
      <c r="A10125" t="s">
        <v>1090</v>
      </c>
      <c r="B10125" t="s">
        <v>11185</v>
      </c>
      <c r="C10125">
        <v>1.5</v>
      </c>
      <c r="D10125">
        <v>4.1000000000000003E-3</v>
      </c>
      <c r="E10125">
        <v>2.86E-2</v>
      </c>
      <c r="F10125">
        <v>0.1241</v>
      </c>
    </row>
    <row r="10126" spans="1:6">
      <c r="A10126" t="s">
        <v>1090</v>
      </c>
      <c r="B10126" t="s">
        <v>11186</v>
      </c>
      <c r="C10126">
        <v>1.5</v>
      </c>
      <c r="D10126">
        <v>4.1000000000000003E-3</v>
      </c>
      <c r="E10126">
        <v>2.86E-2</v>
      </c>
      <c r="F10126">
        <v>0.1241</v>
      </c>
    </row>
    <row r="10127" spans="1:6">
      <c r="A10127" t="s">
        <v>1090</v>
      </c>
      <c r="B10127" t="s">
        <v>11187</v>
      </c>
      <c r="C10127">
        <v>1.5</v>
      </c>
      <c r="D10127">
        <v>4.1000000000000003E-3</v>
      </c>
      <c r="E10127">
        <v>2.86E-2</v>
      </c>
      <c r="F10127">
        <v>0.1241</v>
      </c>
    </row>
    <row r="10128" spans="1:6">
      <c r="A10128" t="s">
        <v>1090</v>
      </c>
      <c r="B10128" t="s">
        <v>11188</v>
      </c>
      <c r="C10128">
        <v>1.5</v>
      </c>
      <c r="D10128">
        <v>4.1000000000000003E-3</v>
      </c>
      <c r="E10128">
        <v>2.86E-2</v>
      </c>
      <c r="F10128">
        <v>0.1241</v>
      </c>
    </row>
    <row r="10129" spans="1:6">
      <c r="A10129" t="s">
        <v>1090</v>
      </c>
      <c r="B10129" t="s">
        <v>11189</v>
      </c>
      <c r="C10129">
        <v>1.5</v>
      </c>
      <c r="D10129">
        <v>4.1000000000000003E-3</v>
      </c>
      <c r="E10129">
        <v>2.86E-2</v>
      </c>
      <c r="F10129">
        <v>0.1241</v>
      </c>
    </row>
    <row r="10130" spans="1:6">
      <c r="A10130" t="s">
        <v>1090</v>
      </c>
      <c r="B10130" t="s">
        <v>11190</v>
      </c>
      <c r="C10130">
        <v>1.5</v>
      </c>
      <c r="D10130">
        <v>4.1000000000000003E-3</v>
      </c>
      <c r="E10130">
        <v>2.86E-2</v>
      </c>
      <c r="F10130">
        <v>0.1241</v>
      </c>
    </row>
    <row r="10131" spans="1:6">
      <c r="A10131" t="s">
        <v>1090</v>
      </c>
      <c r="B10131" t="s">
        <v>11191</v>
      </c>
      <c r="C10131">
        <v>1.5</v>
      </c>
      <c r="D10131">
        <v>4.1000000000000003E-3</v>
      </c>
      <c r="E10131">
        <v>2.86E-2</v>
      </c>
      <c r="F10131">
        <v>0.1241</v>
      </c>
    </row>
    <row r="10132" spans="1:6">
      <c r="A10132" t="s">
        <v>1090</v>
      </c>
      <c r="B10132" t="s">
        <v>11192</v>
      </c>
      <c r="C10132">
        <v>1.5</v>
      </c>
      <c r="D10132">
        <v>4.1000000000000003E-3</v>
      </c>
      <c r="E10132">
        <v>2.86E-2</v>
      </c>
      <c r="F10132">
        <v>0.1241</v>
      </c>
    </row>
    <row r="10133" spans="1:6">
      <c r="A10133" t="s">
        <v>1090</v>
      </c>
      <c r="B10133" t="s">
        <v>11193</v>
      </c>
      <c r="C10133">
        <v>1.5</v>
      </c>
      <c r="D10133">
        <v>4.1000000000000003E-3</v>
      </c>
      <c r="E10133">
        <v>2.86E-2</v>
      </c>
      <c r="F10133">
        <v>0.1241</v>
      </c>
    </row>
    <row r="10134" spans="1:6">
      <c r="A10134" t="s">
        <v>1090</v>
      </c>
      <c r="B10134" t="s">
        <v>11194</v>
      </c>
      <c r="C10134">
        <v>1.5</v>
      </c>
      <c r="D10134">
        <v>4.1000000000000003E-3</v>
      </c>
      <c r="E10134">
        <v>2.86E-2</v>
      </c>
      <c r="F10134">
        <v>0.1241</v>
      </c>
    </row>
    <row r="10135" spans="1:6">
      <c r="A10135" t="s">
        <v>1090</v>
      </c>
      <c r="B10135" t="s">
        <v>11195</v>
      </c>
      <c r="C10135">
        <v>1.5</v>
      </c>
      <c r="D10135">
        <v>4.1000000000000003E-3</v>
      </c>
      <c r="E10135">
        <v>2.86E-2</v>
      </c>
      <c r="F10135">
        <v>0.1241</v>
      </c>
    </row>
    <row r="10136" spans="1:6">
      <c r="A10136" t="s">
        <v>1090</v>
      </c>
      <c r="B10136" t="s">
        <v>11196</v>
      </c>
      <c r="C10136">
        <v>1.5</v>
      </c>
      <c r="D10136">
        <v>4.1000000000000003E-3</v>
      </c>
      <c r="E10136">
        <v>2.86E-2</v>
      </c>
      <c r="F10136">
        <v>0.1241</v>
      </c>
    </row>
    <row r="10137" spans="1:6">
      <c r="A10137" t="s">
        <v>1090</v>
      </c>
      <c r="B10137" t="s">
        <v>11197</v>
      </c>
      <c r="C10137">
        <v>1.5</v>
      </c>
      <c r="D10137">
        <v>4.1000000000000003E-3</v>
      </c>
      <c r="E10137">
        <v>2.86E-2</v>
      </c>
      <c r="F10137">
        <v>0.1241</v>
      </c>
    </row>
    <row r="10138" spans="1:6">
      <c r="A10138" t="s">
        <v>1090</v>
      </c>
      <c r="B10138" t="s">
        <v>11198</v>
      </c>
      <c r="C10138">
        <v>1.5</v>
      </c>
      <c r="D10138">
        <v>4.1000000000000003E-3</v>
      </c>
      <c r="E10138">
        <v>2.86E-2</v>
      </c>
      <c r="F10138">
        <v>0.1241</v>
      </c>
    </row>
    <row r="10139" spans="1:6">
      <c r="A10139" t="s">
        <v>1090</v>
      </c>
      <c r="B10139" t="s">
        <v>11199</v>
      </c>
      <c r="C10139">
        <v>1.5</v>
      </c>
      <c r="D10139">
        <v>4.1000000000000003E-3</v>
      </c>
      <c r="E10139">
        <v>2.86E-2</v>
      </c>
      <c r="F10139">
        <v>0.1241</v>
      </c>
    </row>
    <row r="10140" spans="1:6">
      <c r="A10140" t="s">
        <v>1090</v>
      </c>
      <c r="B10140" t="s">
        <v>11200</v>
      </c>
      <c r="C10140">
        <v>1.5</v>
      </c>
      <c r="D10140">
        <v>4.1000000000000003E-3</v>
      </c>
      <c r="E10140">
        <v>2.86E-2</v>
      </c>
      <c r="F10140">
        <v>0.1241</v>
      </c>
    </row>
    <row r="10141" spans="1:6">
      <c r="A10141" t="s">
        <v>1090</v>
      </c>
      <c r="B10141" t="s">
        <v>11201</v>
      </c>
      <c r="C10141">
        <v>1.5</v>
      </c>
      <c r="D10141">
        <v>4.1000000000000003E-3</v>
      </c>
      <c r="E10141">
        <v>2.86E-2</v>
      </c>
      <c r="F10141">
        <v>0.1241</v>
      </c>
    </row>
    <row r="10142" spans="1:6">
      <c r="A10142" t="s">
        <v>1090</v>
      </c>
      <c r="B10142" t="s">
        <v>11202</v>
      </c>
      <c r="C10142">
        <v>1.5</v>
      </c>
      <c r="D10142">
        <v>4.1000000000000003E-3</v>
      </c>
      <c r="E10142">
        <v>2.86E-2</v>
      </c>
      <c r="F10142">
        <v>0.1241</v>
      </c>
    </row>
    <row r="10143" spans="1:6">
      <c r="A10143" t="s">
        <v>1090</v>
      </c>
      <c r="B10143" t="s">
        <v>11203</v>
      </c>
      <c r="C10143">
        <v>1.5</v>
      </c>
      <c r="D10143">
        <v>4.1000000000000003E-3</v>
      </c>
      <c r="E10143">
        <v>2.86E-2</v>
      </c>
      <c r="F10143">
        <v>0.1241</v>
      </c>
    </row>
    <row r="10144" spans="1:6">
      <c r="A10144" t="s">
        <v>1090</v>
      </c>
      <c r="B10144" t="s">
        <v>11204</v>
      </c>
      <c r="C10144">
        <v>1.5</v>
      </c>
      <c r="D10144">
        <v>4.1000000000000003E-3</v>
      </c>
      <c r="E10144">
        <v>2.86E-2</v>
      </c>
      <c r="F10144">
        <v>0.1241</v>
      </c>
    </row>
    <row r="10145" spans="1:6">
      <c r="A10145" t="s">
        <v>1090</v>
      </c>
      <c r="B10145" t="s">
        <v>11205</v>
      </c>
      <c r="C10145">
        <v>1.5</v>
      </c>
      <c r="D10145">
        <v>4.1000000000000003E-3</v>
      </c>
      <c r="E10145">
        <v>2.86E-2</v>
      </c>
      <c r="F10145">
        <v>0.1241</v>
      </c>
    </row>
    <row r="10146" spans="1:6">
      <c r="A10146" t="s">
        <v>1090</v>
      </c>
      <c r="B10146" t="s">
        <v>11206</v>
      </c>
      <c r="C10146">
        <v>1.5</v>
      </c>
      <c r="D10146">
        <v>4.1000000000000003E-3</v>
      </c>
      <c r="E10146">
        <v>2.86E-2</v>
      </c>
      <c r="F10146">
        <v>0.1241</v>
      </c>
    </row>
    <row r="10147" spans="1:6">
      <c r="A10147" t="s">
        <v>1090</v>
      </c>
      <c r="B10147" t="s">
        <v>11207</v>
      </c>
      <c r="C10147">
        <v>1.5</v>
      </c>
      <c r="D10147">
        <v>4.1000000000000003E-3</v>
      </c>
      <c r="E10147">
        <v>2.86E-2</v>
      </c>
      <c r="F10147">
        <v>0.1241</v>
      </c>
    </row>
    <row r="10148" spans="1:6">
      <c r="A10148" t="s">
        <v>1090</v>
      </c>
      <c r="B10148" t="s">
        <v>11208</v>
      </c>
      <c r="C10148">
        <v>1.5</v>
      </c>
      <c r="D10148">
        <v>4.1000000000000003E-3</v>
      </c>
      <c r="E10148">
        <v>2.86E-2</v>
      </c>
      <c r="F10148">
        <v>0.1241</v>
      </c>
    </row>
    <row r="10149" spans="1:6">
      <c r="A10149" t="s">
        <v>1090</v>
      </c>
      <c r="B10149" t="s">
        <v>11209</v>
      </c>
      <c r="C10149">
        <v>1.5</v>
      </c>
      <c r="D10149">
        <v>4.1000000000000003E-3</v>
      </c>
      <c r="E10149">
        <v>2.86E-2</v>
      </c>
      <c r="F10149">
        <v>0.1241</v>
      </c>
    </row>
    <row r="10150" spans="1:6">
      <c r="A10150" t="s">
        <v>1090</v>
      </c>
      <c r="B10150" t="s">
        <v>11210</v>
      </c>
      <c r="C10150">
        <v>1.5</v>
      </c>
      <c r="D10150">
        <v>4.1000000000000003E-3</v>
      </c>
      <c r="E10150">
        <v>2.86E-2</v>
      </c>
      <c r="F10150">
        <v>0.1241</v>
      </c>
    </row>
    <row r="10151" spans="1:6">
      <c r="A10151" t="s">
        <v>1090</v>
      </c>
      <c r="B10151" t="s">
        <v>11211</v>
      </c>
      <c r="C10151">
        <v>1.5</v>
      </c>
      <c r="D10151">
        <v>4.1000000000000003E-3</v>
      </c>
      <c r="E10151">
        <v>2.86E-2</v>
      </c>
      <c r="F10151">
        <v>0.1241</v>
      </c>
    </row>
    <row r="10152" spans="1:6">
      <c r="A10152" t="s">
        <v>1090</v>
      </c>
      <c r="B10152" t="s">
        <v>11212</v>
      </c>
      <c r="C10152">
        <v>1.5</v>
      </c>
      <c r="D10152">
        <v>4.1000000000000003E-3</v>
      </c>
      <c r="E10152">
        <v>2.86E-2</v>
      </c>
      <c r="F10152">
        <v>0.1241</v>
      </c>
    </row>
    <row r="10153" spans="1:6">
      <c r="A10153" t="s">
        <v>1090</v>
      </c>
      <c r="B10153" t="s">
        <v>11213</v>
      </c>
      <c r="C10153">
        <v>1.5</v>
      </c>
      <c r="D10153">
        <v>4.1000000000000003E-3</v>
      </c>
      <c r="E10153">
        <v>2.86E-2</v>
      </c>
      <c r="F10153">
        <v>0.1241</v>
      </c>
    </row>
    <row r="10154" spans="1:6">
      <c r="A10154" t="s">
        <v>1090</v>
      </c>
      <c r="B10154" t="s">
        <v>11214</v>
      </c>
      <c r="C10154">
        <v>1.5</v>
      </c>
      <c r="D10154">
        <v>4.1000000000000003E-3</v>
      </c>
      <c r="E10154">
        <v>2.86E-2</v>
      </c>
      <c r="F10154">
        <v>0.1241</v>
      </c>
    </row>
    <row r="10155" spans="1:6">
      <c r="A10155" t="s">
        <v>1090</v>
      </c>
      <c r="B10155" t="s">
        <v>11215</v>
      </c>
      <c r="C10155">
        <v>1.5</v>
      </c>
      <c r="D10155">
        <v>4.1000000000000003E-3</v>
      </c>
      <c r="E10155">
        <v>2.86E-2</v>
      </c>
      <c r="F10155">
        <v>0.1241</v>
      </c>
    </row>
    <row r="10156" spans="1:6">
      <c r="A10156" t="s">
        <v>1090</v>
      </c>
      <c r="B10156" t="s">
        <v>11216</v>
      </c>
      <c r="C10156">
        <v>1.5</v>
      </c>
      <c r="D10156">
        <v>4.1000000000000003E-3</v>
      </c>
      <c r="E10156">
        <v>2.86E-2</v>
      </c>
      <c r="F10156">
        <v>0.1241</v>
      </c>
    </row>
    <row r="10157" spans="1:6">
      <c r="A10157" t="s">
        <v>1090</v>
      </c>
      <c r="B10157" t="s">
        <v>11217</v>
      </c>
      <c r="C10157">
        <v>1.5</v>
      </c>
      <c r="D10157">
        <v>4.1000000000000003E-3</v>
      </c>
      <c r="E10157">
        <v>2.86E-2</v>
      </c>
      <c r="F10157">
        <v>0.1241</v>
      </c>
    </row>
    <row r="10158" spans="1:6">
      <c r="A10158" t="s">
        <v>1090</v>
      </c>
      <c r="B10158" t="s">
        <v>11218</v>
      </c>
      <c r="C10158">
        <v>1.5</v>
      </c>
      <c r="D10158">
        <v>4.1000000000000003E-3</v>
      </c>
      <c r="E10158">
        <v>2.86E-2</v>
      </c>
      <c r="F10158">
        <v>0.1241</v>
      </c>
    </row>
    <row r="10159" spans="1:6">
      <c r="A10159" t="s">
        <v>1090</v>
      </c>
      <c r="B10159" t="s">
        <v>11219</v>
      </c>
      <c r="C10159">
        <v>1.5</v>
      </c>
      <c r="D10159">
        <v>4.1000000000000003E-3</v>
      </c>
      <c r="E10159">
        <v>2.86E-2</v>
      </c>
      <c r="F10159">
        <v>0.1241</v>
      </c>
    </row>
    <row r="10160" spans="1:6">
      <c r="A10160" t="s">
        <v>1090</v>
      </c>
      <c r="B10160" t="s">
        <v>11220</v>
      </c>
      <c r="C10160">
        <v>1.5</v>
      </c>
      <c r="D10160">
        <v>4.1000000000000003E-3</v>
      </c>
      <c r="E10160">
        <v>2.86E-2</v>
      </c>
      <c r="F10160">
        <v>0.1241</v>
      </c>
    </row>
    <row r="10161" spans="1:6">
      <c r="A10161" t="s">
        <v>1090</v>
      </c>
      <c r="B10161" t="s">
        <v>11221</v>
      </c>
      <c r="C10161">
        <v>1.5</v>
      </c>
      <c r="D10161">
        <v>4.1000000000000003E-3</v>
      </c>
      <c r="E10161">
        <v>2.86E-2</v>
      </c>
      <c r="F10161">
        <v>0.1241</v>
      </c>
    </row>
    <row r="10162" spans="1:6">
      <c r="A10162" t="s">
        <v>1090</v>
      </c>
      <c r="B10162" t="s">
        <v>11222</v>
      </c>
      <c r="C10162">
        <v>1.5</v>
      </c>
      <c r="D10162">
        <v>4.1000000000000003E-3</v>
      </c>
      <c r="E10162">
        <v>2.86E-2</v>
      </c>
      <c r="F10162">
        <v>0.1241</v>
      </c>
    </row>
    <row r="10163" spans="1:6">
      <c r="A10163" t="s">
        <v>1090</v>
      </c>
      <c r="B10163" t="s">
        <v>11223</v>
      </c>
      <c r="C10163">
        <v>1.5</v>
      </c>
      <c r="D10163">
        <v>4.1000000000000003E-3</v>
      </c>
      <c r="E10163">
        <v>2.86E-2</v>
      </c>
      <c r="F10163">
        <v>0.1241</v>
      </c>
    </row>
    <row r="10164" spans="1:6">
      <c r="A10164" t="s">
        <v>1090</v>
      </c>
      <c r="B10164" t="s">
        <v>11224</v>
      </c>
      <c r="C10164">
        <v>1.5</v>
      </c>
      <c r="D10164">
        <v>4.1000000000000003E-3</v>
      </c>
      <c r="E10164">
        <v>2.86E-2</v>
      </c>
      <c r="F10164">
        <v>0.1241</v>
      </c>
    </row>
    <row r="10165" spans="1:6">
      <c r="A10165" t="s">
        <v>1090</v>
      </c>
      <c r="B10165" t="s">
        <v>11225</v>
      </c>
      <c r="C10165">
        <v>1.5</v>
      </c>
      <c r="D10165">
        <v>4.1000000000000003E-3</v>
      </c>
      <c r="E10165">
        <v>2.86E-2</v>
      </c>
      <c r="F10165">
        <v>0.1241</v>
      </c>
    </row>
    <row r="10166" spans="1:6">
      <c r="A10166" t="s">
        <v>1090</v>
      </c>
      <c r="B10166" t="s">
        <v>11226</v>
      </c>
      <c r="C10166">
        <v>1.5</v>
      </c>
      <c r="D10166">
        <v>4.1000000000000003E-3</v>
      </c>
      <c r="E10166">
        <v>2.86E-2</v>
      </c>
      <c r="F10166">
        <v>0.1241</v>
      </c>
    </row>
    <row r="10167" spans="1:6">
      <c r="A10167" t="s">
        <v>1090</v>
      </c>
      <c r="B10167" t="s">
        <v>11227</v>
      </c>
      <c r="C10167">
        <v>1.5</v>
      </c>
      <c r="D10167">
        <v>4.1000000000000003E-3</v>
      </c>
      <c r="E10167">
        <v>2.86E-2</v>
      </c>
      <c r="F10167">
        <v>0.1241</v>
      </c>
    </row>
    <row r="10168" spans="1:6">
      <c r="A10168" t="s">
        <v>1090</v>
      </c>
      <c r="B10168" t="s">
        <v>11228</v>
      </c>
      <c r="C10168">
        <v>1.5</v>
      </c>
      <c r="D10168">
        <v>4.1000000000000003E-3</v>
      </c>
      <c r="E10168">
        <v>2.86E-2</v>
      </c>
      <c r="F10168">
        <v>0.1241</v>
      </c>
    </row>
    <row r="10169" spans="1:6">
      <c r="A10169" t="s">
        <v>1090</v>
      </c>
      <c r="B10169" t="s">
        <v>11229</v>
      </c>
      <c r="C10169">
        <v>1.5</v>
      </c>
      <c r="D10169">
        <v>4.1000000000000003E-3</v>
      </c>
      <c r="E10169">
        <v>2.86E-2</v>
      </c>
      <c r="F10169">
        <v>0.1241</v>
      </c>
    </row>
    <row r="10170" spans="1:6">
      <c r="A10170" t="s">
        <v>1090</v>
      </c>
      <c r="B10170" t="s">
        <v>11230</v>
      </c>
      <c r="C10170">
        <v>1.5</v>
      </c>
      <c r="D10170">
        <v>4.1000000000000003E-3</v>
      </c>
      <c r="E10170">
        <v>2.86E-2</v>
      </c>
      <c r="F10170">
        <v>0.1241</v>
      </c>
    </row>
    <row r="10171" spans="1:6">
      <c r="A10171" t="s">
        <v>1090</v>
      </c>
      <c r="B10171" t="s">
        <v>11231</v>
      </c>
      <c r="C10171">
        <v>1.5</v>
      </c>
      <c r="D10171">
        <v>4.1000000000000003E-3</v>
      </c>
      <c r="E10171">
        <v>2.86E-2</v>
      </c>
      <c r="F10171">
        <v>0.1241</v>
      </c>
    </row>
    <row r="10172" spans="1:6">
      <c r="A10172" t="s">
        <v>1090</v>
      </c>
      <c r="B10172" t="s">
        <v>11232</v>
      </c>
      <c r="C10172">
        <v>1.5</v>
      </c>
      <c r="D10172">
        <v>4.1000000000000003E-3</v>
      </c>
      <c r="E10172">
        <v>2.86E-2</v>
      </c>
      <c r="F10172">
        <v>0.1241</v>
      </c>
    </row>
    <row r="10173" spans="1:6">
      <c r="A10173" t="s">
        <v>1090</v>
      </c>
      <c r="B10173" t="s">
        <v>11233</v>
      </c>
      <c r="C10173">
        <v>1.5</v>
      </c>
      <c r="D10173">
        <v>4.1000000000000003E-3</v>
      </c>
      <c r="E10173">
        <v>2.86E-2</v>
      </c>
      <c r="F10173">
        <v>0.1241</v>
      </c>
    </row>
    <row r="10174" spans="1:6">
      <c r="A10174" t="s">
        <v>1090</v>
      </c>
      <c r="B10174" t="s">
        <v>11234</v>
      </c>
      <c r="C10174">
        <v>1.5</v>
      </c>
      <c r="D10174">
        <v>4.1000000000000003E-3</v>
      </c>
      <c r="E10174">
        <v>2.86E-2</v>
      </c>
      <c r="F10174">
        <v>0.1241</v>
      </c>
    </row>
    <row r="10175" spans="1:6">
      <c r="A10175" t="s">
        <v>1090</v>
      </c>
      <c r="B10175" t="s">
        <v>11235</v>
      </c>
      <c r="C10175">
        <v>1.5</v>
      </c>
      <c r="D10175">
        <v>4.1000000000000003E-3</v>
      </c>
      <c r="E10175">
        <v>2.86E-2</v>
      </c>
      <c r="F10175">
        <v>0.1241</v>
      </c>
    </row>
    <row r="10176" spans="1:6">
      <c r="A10176" t="s">
        <v>1090</v>
      </c>
      <c r="B10176" t="s">
        <v>11236</v>
      </c>
      <c r="C10176">
        <v>1.5</v>
      </c>
      <c r="D10176">
        <v>4.1000000000000003E-3</v>
      </c>
      <c r="E10176">
        <v>2.86E-2</v>
      </c>
      <c r="F10176">
        <v>0.1241</v>
      </c>
    </row>
    <row r="10177" spans="1:6">
      <c r="A10177" t="s">
        <v>1090</v>
      </c>
      <c r="B10177" t="s">
        <v>11237</v>
      </c>
      <c r="C10177">
        <v>1.5</v>
      </c>
      <c r="D10177">
        <v>4.1000000000000003E-3</v>
      </c>
      <c r="E10177">
        <v>2.86E-2</v>
      </c>
      <c r="F10177">
        <v>0.1241</v>
      </c>
    </row>
    <row r="10178" spans="1:6">
      <c r="A10178" t="s">
        <v>1090</v>
      </c>
      <c r="B10178" t="s">
        <v>11238</v>
      </c>
      <c r="C10178">
        <v>1.5</v>
      </c>
      <c r="D10178">
        <v>4.1000000000000003E-3</v>
      </c>
      <c r="E10178">
        <v>2.86E-2</v>
      </c>
      <c r="F10178">
        <v>0.1241</v>
      </c>
    </row>
    <row r="10179" spans="1:6">
      <c r="A10179" t="s">
        <v>1090</v>
      </c>
      <c r="B10179" t="s">
        <v>11239</v>
      </c>
      <c r="C10179">
        <v>1.5</v>
      </c>
      <c r="D10179">
        <v>4.1000000000000003E-3</v>
      </c>
      <c r="E10179">
        <v>2.86E-2</v>
      </c>
      <c r="F10179">
        <v>0.1241</v>
      </c>
    </row>
    <row r="10180" spans="1:6">
      <c r="A10180" t="s">
        <v>1090</v>
      </c>
      <c r="B10180" t="s">
        <v>11240</v>
      </c>
      <c r="C10180">
        <v>1.5</v>
      </c>
      <c r="D10180">
        <v>4.1000000000000003E-3</v>
      </c>
      <c r="E10180">
        <v>2.86E-2</v>
      </c>
      <c r="F10180">
        <v>0.1241</v>
      </c>
    </row>
    <row r="10181" spans="1:6">
      <c r="A10181" t="s">
        <v>1090</v>
      </c>
      <c r="B10181" t="s">
        <v>11241</v>
      </c>
      <c r="C10181">
        <v>1.5</v>
      </c>
      <c r="D10181">
        <v>4.1000000000000003E-3</v>
      </c>
      <c r="E10181">
        <v>2.86E-2</v>
      </c>
      <c r="F10181">
        <v>0.1241</v>
      </c>
    </row>
    <row r="10182" spans="1:6">
      <c r="A10182" t="s">
        <v>1090</v>
      </c>
      <c r="B10182" t="s">
        <v>11242</v>
      </c>
      <c r="C10182">
        <v>1.5</v>
      </c>
      <c r="D10182">
        <v>4.1000000000000003E-3</v>
      </c>
      <c r="E10182">
        <v>2.86E-2</v>
      </c>
      <c r="F10182">
        <v>0.1241</v>
      </c>
    </row>
    <row r="10183" spans="1:6">
      <c r="A10183" t="s">
        <v>1090</v>
      </c>
      <c r="B10183" t="s">
        <v>11243</v>
      </c>
      <c r="C10183">
        <v>1.5</v>
      </c>
      <c r="D10183">
        <v>4.1000000000000003E-3</v>
      </c>
      <c r="E10183">
        <v>2.86E-2</v>
      </c>
      <c r="F10183">
        <v>0.1241</v>
      </c>
    </row>
    <row r="10184" spans="1:6">
      <c r="A10184" t="s">
        <v>1090</v>
      </c>
      <c r="B10184" t="s">
        <v>11244</v>
      </c>
      <c r="C10184">
        <v>1.5</v>
      </c>
      <c r="D10184">
        <v>4.1000000000000003E-3</v>
      </c>
      <c r="E10184">
        <v>2.86E-2</v>
      </c>
      <c r="F10184">
        <v>0.1241</v>
      </c>
    </row>
    <row r="10185" spans="1:6">
      <c r="A10185" t="s">
        <v>1090</v>
      </c>
      <c r="B10185" t="s">
        <v>11245</v>
      </c>
      <c r="C10185">
        <v>1.5</v>
      </c>
      <c r="D10185">
        <v>4.1000000000000003E-3</v>
      </c>
      <c r="E10185">
        <v>2.86E-2</v>
      </c>
      <c r="F10185">
        <v>0.1241</v>
      </c>
    </row>
    <row r="10186" spans="1:6">
      <c r="A10186" t="s">
        <v>1090</v>
      </c>
      <c r="B10186" t="s">
        <v>11246</v>
      </c>
      <c r="C10186">
        <v>1.5</v>
      </c>
      <c r="D10186">
        <v>4.1000000000000003E-3</v>
      </c>
      <c r="E10186">
        <v>2.86E-2</v>
      </c>
      <c r="F10186">
        <v>0.1241</v>
      </c>
    </row>
    <row r="10187" spans="1:6">
      <c r="A10187" t="s">
        <v>1090</v>
      </c>
      <c r="B10187" t="s">
        <v>11247</v>
      </c>
      <c r="C10187">
        <v>1.5</v>
      </c>
      <c r="D10187">
        <v>4.1000000000000003E-3</v>
      </c>
      <c r="E10187">
        <v>2.86E-2</v>
      </c>
      <c r="F10187">
        <v>0.1241</v>
      </c>
    </row>
    <row r="10188" spans="1:6">
      <c r="A10188" t="s">
        <v>1090</v>
      </c>
      <c r="B10188" t="s">
        <v>11248</v>
      </c>
      <c r="C10188">
        <v>1.5</v>
      </c>
      <c r="D10188">
        <v>4.1000000000000003E-3</v>
      </c>
      <c r="E10188">
        <v>2.86E-2</v>
      </c>
      <c r="F10188">
        <v>0.1241</v>
      </c>
    </row>
    <row r="10189" spans="1:6">
      <c r="A10189" t="s">
        <v>1090</v>
      </c>
      <c r="B10189" t="s">
        <v>11249</v>
      </c>
      <c r="C10189">
        <v>1.5</v>
      </c>
      <c r="D10189">
        <v>4.1000000000000003E-3</v>
      </c>
      <c r="E10189">
        <v>2.86E-2</v>
      </c>
      <c r="F10189">
        <v>0.1241</v>
      </c>
    </row>
    <row r="10190" spans="1:6">
      <c r="A10190" t="s">
        <v>1090</v>
      </c>
      <c r="B10190" t="s">
        <v>11250</v>
      </c>
      <c r="C10190">
        <v>1.5</v>
      </c>
      <c r="D10190">
        <v>4.1000000000000003E-3</v>
      </c>
      <c r="E10190">
        <v>2.86E-2</v>
      </c>
      <c r="F10190">
        <v>0.1241</v>
      </c>
    </row>
    <row r="10191" spans="1:6">
      <c r="A10191" t="s">
        <v>1090</v>
      </c>
      <c r="B10191" t="s">
        <v>11251</v>
      </c>
      <c r="C10191">
        <v>1.5</v>
      </c>
      <c r="D10191">
        <v>4.1000000000000003E-3</v>
      </c>
      <c r="E10191">
        <v>2.86E-2</v>
      </c>
      <c r="F10191">
        <v>0.1241</v>
      </c>
    </row>
    <row r="10192" spans="1:6">
      <c r="A10192" t="s">
        <v>1090</v>
      </c>
      <c r="B10192" t="s">
        <v>11252</v>
      </c>
      <c r="C10192">
        <v>1.5</v>
      </c>
      <c r="D10192">
        <v>4.1000000000000003E-3</v>
      </c>
      <c r="E10192">
        <v>2.86E-2</v>
      </c>
      <c r="F10192">
        <v>0.1241</v>
      </c>
    </row>
    <row r="10193" spans="1:6">
      <c r="A10193" t="s">
        <v>1090</v>
      </c>
      <c r="B10193" t="s">
        <v>11253</v>
      </c>
      <c r="C10193">
        <v>1.5</v>
      </c>
      <c r="D10193">
        <v>4.1000000000000003E-3</v>
      </c>
      <c r="E10193">
        <v>2.86E-2</v>
      </c>
      <c r="F10193">
        <v>0.1241</v>
      </c>
    </row>
    <row r="10194" spans="1:6">
      <c r="A10194" t="s">
        <v>1090</v>
      </c>
      <c r="B10194" t="s">
        <v>11254</v>
      </c>
      <c r="C10194">
        <v>1.5</v>
      </c>
      <c r="D10194">
        <v>4.1000000000000003E-3</v>
      </c>
      <c r="E10194">
        <v>2.86E-2</v>
      </c>
      <c r="F10194">
        <v>0.1241</v>
      </c>
    </row>
    <row r="10195" spans="1:6">
      <c r="A10195" t="s">
        <v>1090</v>
      </c>
      <c r="B10195" t="s">
        <v>11255</v>
      </c>
      <c r="C10195">
        <v>1.5</v>
      </c>
      <c r="D10195">
        <v>4.1000000000000003E-3</v>
      </c>
      <c r="E10195">
        <v>2.86E-2</v>
      </c>
      <c r="F10195">
        <v>0.1241</v>
      </c>
    </row>
    <row r="10196" spans="1:6">
      <c r="A10196" t="s">
        <v>1090</v>
      </c>
      <c r="B10196" t="s">
        <v>11256</v>
      </c>
      <c r="C10196">
        <v>1.5</v>
      </c>
      <c r="D10196">
        <v>4.1000000000000003E-3</v>
      </c>
      <c r="E10196">
        <v>2.86E-2</v>
      </c>
      <c r="F10196">
        <v>0.1241</v>
      </c>
    </row>
    <row r="10197" spans="1:6">
      <c r="A10197" t="s">
        <v>1090</v>
      </c>
      <c r="B10197" t="s">
        <v>11257</v>
      </c>
      <c r="C10197">
        <v>1.5</v>
      </c>
      <c r="D10197">
        <v>4.1000000000000003E-3</v>
      </c>
      <c r="E10197">
        <v>2.86E-2</v>
      </c>
      <c r="F10197">
        <v>0.1241</v>
      </c>
    </row>
    <row r="10198" spans="1:6">
      <c r="A10198" t="s">
        <v>1090</v>
      </c>
      <c r="B10198" t="s">
        <v>11258</v>
      </c>
      <c r="C10198">
        <v>1.5</v>
      </c>
      <c r="D10198">
        <v>4.1000000000000003E-3</v>
      </c>
      <c r="E10198">
        <v>2.86E-2</v>
      </c>
      <c r="F10198">
        <v>0.1241</v>
      </c>
    </row>
    <row r="10199" spans="1:6">
      <c r="A10199" t="s">
        <v>1090</v>
      </c>
      <c r="B10199" t="s">
        <v>11259</v>
      </c>
      <c r="C10199">
        <v>1.5</v>
      </c>
      <c r="D10199">
        <v>4.1000000000000003E-3</v>
      </c>
      <c r="E10199">
        <v>2.86E-2</v>
      </c>
      <c r="F10199">
        <v>0.1241</v>
      </c>
    </row>
    <row r="10200" spans="1:6">
      <c r="A10200" t="s">
        <v>1090</v>
      </c>
      <c r="B10200" t="s">
        <v>11260</v>
      </c>
      <c r="C10200">
        <v>1.5</v>
      </c>
      <c r="D10200">
        <v>4.1000000000000003E-3</v>
      </c>
      <c r="E10200">
        <v>2.86E-2</v>
      </c>
      <c r="F10200">
        <v>0.1241</v>
      </c>
    </row>
    <row r="10201" spans="1:6">
      <c r="A10201" t="s">
        <v>1090</v>
      </c>
      <c r="B10201" t="s">
        <v>11261</v>
      </c>
      <c r="C10201">
        <v>1.5</v>
      </c>
      <c r="D10201">
        <v>4.1000000000000003E-3</v>
      </c>
      <c r="E10201">
        <v>2.86E-2</v>
      </c>
      <c r="F10201">
        <v>0.1241</v>
      </c>
    </row>
    <row r="10202" spans="1:6">
      <c r="A10202" t="s">
        <v>1090</v>
      </c>
      <c r="B10202" t="s">
        <v>11262</v>
      </c>
      <c r="C10202">
        <v>1.5</v>
      </c>
      <c r="D10202">
        <v>4.1000000000000003E-3</v>
      </c>
      <c r="E10202">
        <v>2.86E-2</v>
      </c>
      <c r="F10202">
        <v>0.1241</v>
      </c>
    </row>
    <row r="10203" spans="1:6">
      <c r="A10203" t="s">
        <v>1090</v>
      </c>
      <c r="B10203" t="s">
        <v>11263</v>
      </c>
      <c r="C10203">
        <v>1.5</v>
      </c>
      <c r="D10203">
        <v>4.1000000000000003E-3</v>
      </c>
      <c r="E10203">
        <v>2.86E-2</v>
      </c>
      <c r="F10203">
        <v>0.1241</v>
      </c>
    </row>
    <row r="10204" spans="1:6">
      <c r="A10204" t="s">
        <v>1090</v>
      </c>
      <c r="B10204" t="s">
        <v>11264</v>
      </c>
      <c r="C10204">
        <v>1.5</v>
      </c>
      <c r="D10204">
        <v>4.1000000000000003E-3</v>
      </c>
      <c r="E10204">
        <v>2.86E-2</v>
      </c>
      <c r="F10204">
        <v>0.1241</v>
      </c>
    </row>
    <row r="10205" spans="1:6">
      <c r="A10205" t="s">
        <v>1090</v>
      </c>
      <c r="B10205" t="s">
        <v>11265</v>
      </c>
      <c r="C10205">
        <v>1.5</v>
      </c>
      <c r="D10205">
        <v>4.1000000000000003E-3</v>
      </c>
      <c r="E10205">
        <v>2.86E-2</v>
      </c>
      <c r="F10205">
        <v>0.1241</v>
      </c>
    </row>
    <row r="10206" spans="1:6">
      <c r="A10206" t="s">
        <v>1090</v>
      </c>
      <c r="B10206" t="s">
        <v>11266</v>
      </c>
      <c r="C10206">
        <v>1.5</v>
      </c>
      <c r="D10206">
        <v>4.1000000000000003E-3</v>
      </c>
      <c r="E10206">
        <v>2.86E-2</v>
      </c>
      <c r="F10206">
        <v>0.1241</v>
      </c>
    </row>
    <row r="10207" spans="1:6">
      <c r="A10207" t="s">
        <v>1090</v>
      </c>
      <c r="B10207" t="s">
        <v>11267</v>
      </c>
      <c r="C10207">
        <v>1.5</v>
      </c>
      <c r="D10207">
        <v>4.1000000000000003E-3</v>
      </c>
      <c r="E10207">
        <v>2.86E-2</v>
      </c>
      <c r="F10207">
        <v>0.1241</v>
      </c>
    </row>
    <row r="10208" spans="1:6">
      <c r="A10208" t="s">
        <v>1090</v>
      </c>
      <c r="B10208" t="s">
        <v>11268</v>
      </c>
      <c r="C10208">
        <v>1.5</v>
      </c>
      <c r="D10208">
        <v>4.1000000000000003E-3</v>
      </c>
      <c r="E10208">
        <v>2.86E-2</v>
      </c>
      <c r="F10208">
        <v>0.1241</v>
      </c>
    </row>
    <row r="10209" spans="1:6">
      <c r="A10209" t="s">
        <v>1090</v>
      </c>
      <c r="B10209" t="s">
        <v>11269</v>
      </c>
      <c r="C10209">
        <v>1.5</v>
      </c>
      <c r="D10209">
        <v>4.1000000000000003E-3</v>
      </c>
      <c r="E10209">
        <v>2.86E-2</v>
      </c>
      <c r="F10209">
        <v>0.1241</v>
      </c>
    </row>
    <row r="10210" spans="1:6">
      <c r="A10210" t="s">
        <v>1090</v>
      </c>
      <c r="B10210" t="s">
        <v>11270</v>
      </c>
      <c r="C10210">
        <v>1.5</v>
      </c>
      <c r="D10210">
        <v>4.1000000000000003E-3</v>
      </c>
      <c r="E10210">
        <v>2.86E-2</v>
      </c>
      <c r="F10210">
        <v>0.1241</v>
      </c>
    </row>
    <row r="10211" spans="1:6">
      <c r="A10211" t="s">
        <v>1090</v>
      </c>
      <c r="B10211" t="s">
        <v>11271</v>
      </c>
      <c r="C10211">
        <v>1.5</v>
      </c>
      <c r="D10211">
        <v>4.1000000000000003E-3</v>
      </c>
      <c r="E10211">
        <v>2.86E-2</v>
      </c>
      <c r="F10211">
        <v>0.1241</v>
      </c>
    </row>
    <row r="10212" spans="1:6">
      <c r="A10212" t="s">
        <v>1090</v>
      </c>
      <c r="B10212" t="s">
        <v>11272</v>
      </c>
      <c r="C10212">
        <v>1.5</v>
      </c>
      <c r="D10212">
        <v>4.1000000000000003E-3</v>
      </c>
      <c r="E10212">
        <v>2.86E-2</v>
      </c>
      <c r="F10212">
        <v>0.1241</v>
      </c>
    </row>
    <row r="10213" spans="1:6">
      <c r="A10213" t="s">
        <v>1090</v>
      </c>
      <c r="B10213" t="s">
        <v>11273</v>
      </c>
      <c r="C10213">
        <v>1.5</v>
      </c>
      <c r="D10213">
        <v>4.1000000000000003E-3</v>
      </c>
      <c r="E10213">
        <v>2.86E-2</v>
      </c>
      <c r="F10213">
        <v>0.1241</v>
      </c>
    </row>
    <row r="10214" spans="1:6">
      <c r="A10214" t="s">
        <v>1090</v>
      </c>
      <c r="B10214" t="s">
        <v>11274</v>
      </c>
      <c r="C10214">
        <v>1.5</v>
      </c>
      <c r="D10214">
        <v>4.1000000000000003E-3</v>
      </c>
      <c r="E10214">
        <v>2.86E-2</v>
      </c>
      <c r="F10214">
        <v>0.1241</v>
      </c>
    </row>
    <row r="10215" spans="1:6">
      <c r="A10215" t="s">
        <v>1090</v>
      </c>
      <c r="B10215" t="s">
        <v>11275</v>
      </c>
      <c r="C10215">
        <v>1.5</v>
      </c>
      <c r="D10215">
        <v>4.1000000000000003E-3</v>
      </c>
      <c r="E10215">
        <v>2.86E-2</v>
      </c>
      <c r="F10215">
        <v>0.1241</v>
      </c>
    </row>
    <row r="10216" spans="1:6">
      <c r="A10216" t="s">
        <v>1090</v>
      </c>
      <c r="B10216" t="s">
        <v>11276</v>
      </c>
      <c r="C10216">
        <v>1.5</v>
      </c>
      <c r="D10216">
        <v>4.1000000000000003E-3</v>
      </c>
      <c r="E10216">
        <v>2.86E-2</v>
      </c>
      <c r="F10216">
        <v>0.1241</v>
      </c>
    </row>
    <row r="10217" spans="1:6">
      <c r="A10217" t="s">
        <v>1090</v>
      </c>
      <c r="B10217" t="s">
        <v>11277</v>
      </c>
      <c r="C10217">
        <v>1.5</v>
      </c>
      <c r="D10217">
        <v>4.1000000000000003E-3</v>
      </c>
      <c r="E10217">
        <v>2.86E-2</v>
      </c>
      <c r="F10217">
        <v>0.1241</v>
      </c>
    </row>
    <row r="10218" spans="1:6">
      <c r="A10218" t="s">
        <v>1090</v>
      </c>
      <c r="B10218" t="s">
        <v>11278</v>
      </c>
      <c r="C10218">
        <v>1.5</v>
      </c>
      <c r="D10218">
        <v>4.1000000000000003E-3</v>
      </c>
      <c r="E10218">
        <v>2.86E-2</v>
      </c>
      <c r="F10218">
        <v>0.1241</v>
      </c>
    </row>
    <row r="10219" spans="1:6">
      <c r="A10219" t="s">
        <v>1090</v>
      </c>
      <c r="B10219" t="s">
        <v>11279</v>
      </c>
      <c r="C10219">
        <v>1.5</v>
      </c>
      <c r="D10219">
        <v>4.1000000000000003E-3</v>
      </c>
      <c r="E10219">
        <v>2.86E-2</v>
      </c>
      <c r="F10219">
        <v>0.1241</v>
      </c>
    </row>
    <row r="10220" spans="1:6">
      <c r="A10220" t="s">
        <v>1090</v>
      </c>
      <c r="B10220" t="s">
        <v>11280</v>
      </c>
      <c r="C10220">
        <v>1.5</v>
      </c>
      <c r="D10220">
        <v>4.1000000000000003E-3</v>
      </c>
      <c r="E10220">
        <v>2.86E-2</v>
      </c>
      <c r="F10220">
        <v>0.1241</v>
      </c>
    </row>
    <row r="10221" spans="1:6">
      <c r="A10221" t="s">
        <v>1090</v>
      </c>
      <c r="B10221" t="s">
        <v>11281</v>
      </c>
      <c r="C10221">
        <v>1.5</v>
      </c>
      <c r="D10221">
        <v>4.1000000000000003E-3</v>
      </c>
      <c r="E10221">
        <v>2.86E-2</v>
      </c>
      <c r="F10221">
        <v>0.1241</v>
      </c>
    </row>
    <row r="10222" spans="1:6">
      <c r="A10222" t="s">
        <v>1090</v>
      </c>
      <c r="B10222" t="s">
        <v>11282</v>
      </c>
      <c r="C10222">
        <v>1.5</v>
      </c>
      <c r="D10222">
        <v>4.1000000000000003E-3</v>
      </c>
      <c r="E10222">
        <v>2.86E-2</v>
      </c>
      <c r="F10222">
        <v>0.1241</v>
      </c>
    </row>
    <row r="10223" spans="1:6">
      <c r="A10223" t="s">
        <v>1090</v>
      </c>
      <c r="B10223" t="s">
        <v>11283</v>
      </c>
      <c r="C10223">
        <v>1.5</v>
      </c>
      <c r="D10223">
        <v>4.1000000000000003E-3</v>
      </c>
      <c r="E10223">
        <v>2.86E-2</v>
      </c>
      <c r="F10223">
        <v>0.1241</v>
      </c>
    </row>
    <row r="10224" spans="1:6">
      <c r="A10224" t="s">
        <v>1090</v>
      </c>
      <c r="B10224" t="s">
        <v>11284</v>
      </c>
      <c r="C10224">
        <v>1.5</v>
      </c>
      <c r="D10224">
        <v>4.1000000000000003E-3</v>
      </c>
      <c r="E10224">
        <v>2.86E-2</v>
      </c>
      <c r="F10224">
        <v>0.1241</v>
      </c>
    </row>
    <row r="10225" spans="1:6">
      <c r="A10225" t="s">
        <v>1090</v>
      </c>
      <c r="B10225" t="s">
        <v>11285</v>
      </c>
      <c r="C10225">
        <v>1.5</v>
      </c>
      <c r="D10225">
        <v>4.1000000000000003E-3</v>
      </c>
      <c r="E10225">
        <v>2.86E-2</v>
      </c>
      <c r="F10225">
        <v>0.1241</v>
      </c>
    </row>
    <row r="10226" spans="1:6">
      <c r="A10226" t="s">
        <v>1090</v>
      </c>
      <c r="B10226" t="s">
        <v>11286</v>
      </c>
      <c r="C10226">
        <v>1.5</v>
      </c>
      <c r="D10226">
        <v>4.1000000000000003E-3</v>
      </c>
      <c r="E10226">
        <v>2.86E-2</v>
      </c>
      <c r="F10226">
        <v>0.1241</v>
      </c>
    </row>
    <row r="10227" spans="1:6">
      <c r="A10227" t="s">
        <v>1090</v>
      </c>
      <c r="B10227" t="s">
        <v>11287</v>
      </c>
      <c r="C10227">
        <v>1.5</v>
      </c>
      <c r="D10227">
        <v>4.1000000000000003E-3</v>
      </c>
      <c r="E10227">
        <v>2.86E-2</v>
      </c>
      <c r="F10227">
        <v>0.1241</v>
      </c>
    </row>
    <row r="10228" spans="1:6">
      <c r="A10228" t="s">
        <v>1090</v>
      </c>
      <c r="B10228" t="s">
        <v>11288</v>
      </c>
      <c r="C10228">
        <v>1.5</v>
      </c>
      <c r="D10228">
        <v>4.1000000000000003E-3</v>
      </c>
      <c r="E10228">
        <v>2.86E-2</v>
      </c>
      <c r="F10228">
        <v>0.1241</v>
      </c>
    </row>
    <row r="10229" spans="1:6">
      <c r="A10229" t="s">
        <v>1090</v>
      </c>
      <c r="B10229" t="s">
        <v>11289</v>
      </c>
      <c r="C10229">
        <v>1.5</v>
      </c>
      <c r="D10229">
        <v>4.1000000000000003E-3</v>
      </c>
      <c r="E10229">
        <v>2.86E-2</v>
      </c>
      <c r="F10229">
        <v>0.1241</v>
      </c>
    </row>
    <row r="10230" spans="1:6">
      <c r="A10230" t="s">
        <v>1090</v>
      </c>
      <c r="B10230" t="s">
        <v>11290</v>
      </c>
      <c r="C10230">
        <v>1.5</v>
      </c>
      <c r="D10230">
        <v>4.1000000000000003E-3</v>
      </c>
      <c r="E10230">
        <v>2.86E-2</v>
      </c>
      <c r="F10230">
        <v>0.1241</v>
      </c>
    </row>
    <row r="10231" spans="1:6">
      <c r="A10231" t="s">
        <v>1090</v>
      </c>
      <c r="B10231" t="s">
        <v>11291</v>
      </c>
      <c r="C10231">
        <v>1.5</v>
      </c>
      <c r="D10231">
        <v>4.1000000000000003E-3</v>
      </c>
      <c r="E10231">
        <v>2.86E-2</v>
      </c>
      <c r="F10231">
        <v>0.1241</v>
      </c>
    </row>
    <row r="10232" spans="1:6">
      <c r="A10232" t="s">
        <v>1090</v>
      </c>
      <c r="B10232" t="s">
        <v>11292</v>
      </c>
      <c r="C10232">
        <v>1.5</v>
      </c>
      <c r="D10232">
        <v>4.1000000000000003E-3</v>
      </c>
      <c r="E10232">
        <v>2.86E-2</v>
      </c>
      <c r="F10232">
        <v>0.1241</v>
      </c>
    </row>
    <row r="10233" spans="1:6">
      <c r="A10233" t="s">
        <v>1090</v>
      </c>
      <c r="B10233" t="s">
        <v>11293</v>
      </c>
      <c r="C10233">
        <v>1.5</v>
      </c>
      <c r="D10233">
        <v>4.1000000000000003E-3</v>
      </c>
      <c r="E10233">
        <v>2.86E-2</v>
      </c>
      <c r="F10233">
        <v>0.1241</v>
      </c>
    </row>
    <row r="10234" spans="1:6">
      <c r="A10234" t="s">
        <v>1090</v>
      </c>
      <c r="B10234" t="s">
        <v>11294</v>
      </c>
      <c r="C10234">
        <v>1.5</v>
      </c>
      <c r="D10234">
        <v>4.1000000000000003E-3</v>
      </c>
      <c r="E10234">
        <v>2.86E-2</v>
      </c>
      <c r="F10234">
        <v>0.1241</v>
      </c>
    </row>
    <row r="10235" spans="1:6">
      <c r="A10235" t="s">
        <v>1090</v>
      </c>
      <c r="B10235" t="s">
        <v>11295</v>
      </c>
      <c r="C10235">
        <v>1.5</v>
      </c>
      <c r="D10235">
        <v>4.1000000000000003E-3</v>
      </c>
      <c r="E10235">
        <v>2.86E-2</v>
      </c>
      <c r="F10235">
        <v>0.1241</v>
      </c>
    </row>
    <row r="10236" spans="1:6">
      <c r="A10236" t="s">
        <v>1090</v>
      </c>
      <c r="B10236" t="s">
        <v>11296</v>
      </c>
      <c r="C10236">
        <v>1.5</v>
      </c>
      <c r="D10236">
        <v>4.1000000000000003E-3</v>
      </c>
      <c r="E10236">
        <v>2.86E-2</v>
      </c>
      <c r="F10236">
        <v>0.1241</v>
      </c>
    </row>
    <row r="10237" spans="1:6">
      <c r="A10237" t="s">
        <v>1090</v>
      </c>
      <c r="B10237" t="s">
        <v>11297</v>
      </c>
      <c r="C10237">
        <v>1.5</v>
      </c>
      <c r="D10237">
        <v>4.1000000000000003E-3</v>
      </c>
      <c r="E10237">
        <v>2.86E-2</v>
      </c>
      <c r="F10237">
        <v>0.1241</v>
      </c>
    </row>
    <row r="10238" spans="1:6">
      <c r="A10238" t="s">
        <v>1090</v>
      </c>
      <c r="B10238" t="s">
        <v>11298</v>
      </c>
      <c r="C10238">
        <v>1.5</v>
      </c>
      <c r="D10238">
        <v>4.1000000000000003E-3</v>
      </c>
      <c r="E10238">
        <v>2.86E-2</v>
      </c>
      <c r="F10238">
        <v>0.1241</v>
      </c>
    </row>
    <row r="10239" spans="1:6">
      <c r="A10239" t="s">
        <v>1090</v>
      </c>
      <c r="B10239" t="s">
        <v>11299</v>
      </c>
      <c r="C10239">
        <v>1.5</v>
      </c>
      <c r="D10239">
        <v>4.1000000000000003E-3</v>
      </c>
      <c r="E10239">
        <v>2.86E-2</v>
      </c>
      <c r="F10239">
        <v>0.1241</v>
      </c>
    </row>
    <row r="10240" spans="1:6">
      <c r="A10240" t="s">
        <v>1090</v>
      </c>
      <c r="B10240" t="s">
        <v>11300</v>
      </c>
      <c r="C10240">
        <v>1.5</v>
      </c>
      <c r="D10240">
        <v>4.1000000000000003E-3</v>
      </c>
      <c r="E10240">
        <v>2.86E-2</v>
      </c>
      <c r="F10240">
        <v>0.1241</v>
      </c>
    </row>
    <row r="10241" spans="1:6">
      <c r="A10241" t="s">
        <v>1090</v>
      </c>
      <c r="B10241" t="s">
        <v>11301</v>
      </c>
      <c r="C10241">
        <v>1.5</v>
      </c>
      <c r="D10241">
        <v>4.1000000000000003E-3</v>
      </c>
      <c r="E10241">
        <v>2.86E-2</v>
      </c>
      <c r="F10241">
        <v>0.1241</v>
      </c>
    </row>
    <row r="10242" spans="1:6">
      <c r="A10242" t="s">
        <v>1090</v>
      </c>
      <c r="B10242" t="s">
        <v>11302</v>
      </c>
      <c r="C10242">
        <v>1.5</v>
      </c>
      <c r="D10242">
        <v>4.1000000000000003E-3</v>
      </c>
      <c r="E10242">
        <v>2.86E-2</v>
      </c>
      <c r="F10242">
        <v>0.1241</v>
      </c>
    </row>
    <row r="10243" spans="1:6">
      <c r="A10243" t="s">
        <v>1090</v>
      </c>
      <c r="B10243" t="s">
        <v>11303</v>
      </c>
      <c r="C10243">
        <v>1.5</v>
      </c>
      <c r="D10243">
        <v>4.1000000000000003E-3</v>
      </c>
      <c r="E10243">
        <v>2.86E-2</v>
      </c>
      <c r="F10243">
        <v>0.1241</v>
      </c>
    </row>
    <row r="10244" spans="1:6">
      <c r="A10244" t="s">
        <v>1090</v>
      </c>
      <c r="B10244" t="s">
        <v>11304</v>
      </c>
      <c r="C10244">
        <v>1.5</v>
      </c>
      <c r="D10244">
        <v>4.1000000000000003E-3</v>
      </c>
      <c r="E10244">
        <v>2.86E-2</v>
      </c>
      <c r="F10244">
        <v>0.1241</v>
      </c>
    </row>
    <row r="10245" spans="1:6">
      <c r="A10245" t="s">
        <v>1090</v>
      </c>
      <c r="B10245" t="s">
        <v>11305</v>
      </c>
      <c r="C10245">
        <v>1.5</v>
      </c>
      <c r="D10245">
        <v>4.1000000000000003E-3</v>
      </c>
      <c r="E10245">
        <v>2.86E-2</v>
      </c>
      <c r="F10245">
        <v>0.1241</v>
      </c>
    </row>
    <row r="10246" spans="1:6">
      <c r="A10246" t="s">
        <v>1090</v>
      </c>
      <c r="B10246" t="s">
        <v>11306</v>
      </c>
      <c r="C10246">
        <v>1.5</v>
      </c>
      <c r="D10246">
        <v>4.1000000000000003E-3</v>
      </c>
      <c r="E10246">
        <v>2.86E-2</v>
      </c>
      <c r="F10246">
        <v>0.1241</v>
      </c>
    </row>
    <row r="10247" spans="1:6">
      <c r="A10247" t="s">
        <v>1090</v>
      </c>
      <c r="B10247" t="s">
        <v>11307</v>
      </c>
      <c r="C10247">
        <v>1.5</v>
      </c>
      <c r="D10247">
        <v>4.1000000000000003E-3</v>
      </c>
      <c r="E10247">
        <v>2.86E-2</v>
      </c>
      <c r="F10247">
        <v>0.1241</v>
      </c>
    </row>
    <row r="10248" spans="1:6">
      <c r="A10248" t="s">
        <v>1090</v>
      </c>
      <c r="B10248" t="s">
        <v>11308</v>
      </c>
      <c r="C10248">
        <v>1.5</v>
      </c>
      <c r="D10248">
        <v>4.1000000000000003E-3</v>
      </c>
      <c r="E10248">
        <v>2.86E-2</v>
      </c>
      <c r="F10248">
        <v>0.1241</v>
      </c>
    </row>
    <row r="10249" spans="1:6">
      <c r="A10249" t="s">
        <v>1090</v>
      </c>
      <c r="B10249" t="s">
        <v>11309</v>
      </c>
      <c r="C10249">
        <v>1.5</v>
      </c>
      <c r="D10249">
        <v>4.1000000000000003E-3</v>
      </c>
      <c r="E10249">
        <v>2.86E-2</v>
      </c>
      <c r="F10249">
        <v>0.1241</v>
      </c>
    </row>
    <row r="10250" spans="1:6">
      <c r="A10250" t="s">
        <v>1090</v>
      </c>
      <c r="B10250" t="s">
        <v>11310</v>
      </c>
      <c r="C10250">
        <v>1.5</v>
      </c>
      <c r="D10250">
        <v>4.1000000000000003E-3</v>
      </c>
      <c r="E10250">
        <v>2.86E-2</v>
      </c>
      <c r="F10250">
        <v>0.1241</v>
      </c>
    </row>
    <row r="10251" spans="1:6">
      <c r="A10251" t="s">
        <v>1090</v>
      </c>
      <c r="B10251" t="s">
        <v>11311</v>
      </c>
      <c r="C10251">
        <v>1.5</v>
      </c>
      <c r="D10251">
        <v>4.1000000000000003E-3</v>
      </c>
      <c r="E10251">
        <v>2.86E-2</v>
      </c>
      <c r="F10251">
        <v>0.1241</v>
      </c>
    </row>
    <row r="10252" spans="1:6">
      <c r="A10252" t="s">
        <v>1090</v>
      </c>
      <c r="B10252" t="s">
        <v>11312</v>
      </c>
      <c r="C10252">
        <v>1.5</v>
      </c>
      <c r="D10252">
        <v>4.1000000000000003E-3</v>
      </c>
      <c r="E10252">
        <v>2.86E-2</v>
      </c>
      <c r="F10252">
        <v>0.1241</v>
      </c>
    </row>
    <row r="10253" spans="1:6">
      <c r="A10253" t="s">
        <v>1090</v>
      </c>
      <c r="B10253" t="s">
        <v>11313</v>
      </c>
      <c r="C10253">
        <v>1.5</v>
      </c>
      <c r="D10253">
        <v>4.1000000000000003E-3</v>
      </c>
      <c r="E10253">
        <v>2.86E-2</v>
      </c>
      <c r="F10253">
        <v>0.1241</v>
      </c>
    </row>
    <row r="10254" spans="1:6">
      <c r="A10254" t="s">
        <v>1090</v>
      </c>
      <c r="B10254" t="s">
        <v>11314</v>
      </c>
      <c r="C10254">
        <v>1.5</v>
      </c>
      <c r="D10254">
        <v>4.1000000000000003E-3</v>
      </c>
      <c r="E10254">
        <v>2.86E-2</v>
      </c>
      <c r="F10254">
        <v>0.1241</v>
      </c>
    </row>
    <row r="10255" spans="1:6">
      <c r="A10255" t="s">
        <v>1090</v>
      </c>
      <c r="B10255" t="s">
        <v>11315</v>
      </c>
      <c r="C10255">
        <v>1.5</v>
      </c>
      <c r="D10255">
        <v>4.1000000000000003E-3</v>
      </c>
      <c r="E10255">
        <v>2.86E-2</v>
      </c>
      <c r="F10255">
        <v>0.1241</v>
      </c>
    </row>
    <row r="10256" spans="1:6">
      <c r="A10256" t="s">
        <v>1090</v>
      </c>
      <c r="B10256" t="s">
        <v>11316</v>
      </c>
      <c r="C10256">
        <v>1.5</v>
      </c>
      <c r="D10256">
        <v>4.1000000000000003E-3</v>
      </c>
      <c r="E10256">
        <v>2.86E-2</v>
      </c>
      <c r="F10256">
        <v>0.1241</v>
      </c>
    </row>
    <row r="10257" spans="1:6">
      <c r="A10257" t="s">
        <v>1090</v>
      </c>
      <c r="B10257" t="s">
        <v>11317</v>
      </c>
      <c r="C10257">
        <v>1.5</v>
      </c>
      <c r="D10257">
        <v>4.1000000000000003E-3</v>
      </c>
      <c r="E10257">
        <v>2.86E-2</v>
      </c>
      <c r="F10257">
        <v>0.1241</v>
      </c>
    </row>
    <row r="10258" spans="1:6">
      <c r="A10258" t="s">
        <v>1090</v>
      </c>
      <c r="B10258" t="s">
        <v>11318</v>
      </c>
      <c r="C10258">
        <v>1.5</v>
      </c>
      <c r="D10258">
        <v>4.1000000000000003E-3</v>
      </c>
      <c r="E10258">
        <v>2.86E-2</v>
      </c>
      <c r="F10258">
        <v>0.1241</v>
      </c>
    </row>
    <row r="10259" spans="1:6">
      <c r="A10259" t="s">
        <v>1090</v>
      </c>
      <c r="B10259" t="s">
        <v>11319</v>
      </c>
      <c r="C10259">
        <v>1.5</v>
      </c>
      <c r="D10259">
        <v>4.1000000000000003E-3</v>
      </c>
      <c r="E10259">
        <v>2.86E-2</v>
      </c>
      <c r="F10259">
        <v>0.1241</v>
      </c>
    </row>
    <row r="10260" spans="1:6">
      <c r="A10260" t="s">
        <v>1090</v>
      </c>
      <c r="B10260" t="s">
        <v>11320</v>
      </c>
      <c r="C10260">
        <v>1.5</v>
      </c>
      <c r="D10260">
        <v>4.1000000000000003E-3</v>
      </c>
      <c r="E10260">
        <v>2.86E-2</v>
      </c>
      <c r="F10260">
        <v>0.1241</v>
      </c>
    </row>
    <row r="10261" spans="1:6">
      <c r="A10261" t="s">
        <v>1090</v>
      </c>
      <c r="B10261" t="s">
        <v>11321</v>
      </c>
      <c r="C10261">
        <v>1.5</v>
      </c>
      <c r="D10261">
        <v>4.1000000000000003E-3</v>
      </c>
      <c r="E10261">
        <v>2.86E-2</v>
      </c>
      <c r="F10261">
        <v>0.1241</v>
      </c>
    </row>
    <row r="10262" spans="1:6">
      <c r="A10262" t="s">
        <v>1090</v>
      </c>
      <c r="B10262" t="s">
        <v>11322</v>
      </c>
      <c r="C10262">
        <v>1.5</v>
      </c>
      <c r="D10262">
        <v>4.1000000000000003E-3</v>
      </c>
      <c r="E10262">
        <v>2.86E-2</v>
      </c>
      <c r="F10262">
        <v>0.1241</v>
      </c>
    </row>
    <row r="10263" spans="1:6">
      <c r="A10263" t="s">
        <v>1090</v>
      </c>
      <c r="B10263" t="s">
        <v>11323</v>
      </c>
      <c r="C10263">
        <v>1.5</v>
      </c>
      <c r="D10263">
        <v>4.1000000000000003E-3</v>
      </c>
      <c r="E10263">
        <v>2.86E-2</v>
      </c>
      <c r="F10263">
        <v>0.1241</v>
      </c>
    </row>
    <row r="10264" spans="1:6">
      <c r="A10264" t="s">
        <v>1090</v>
      </c>
      <c r="B10264" t="s">
        <v>11324</v>
      </c>
      <c r="C10264">
        <v>1.5</v>
      </c>
      <c r="D10264">
        <v>4.1000000000000003E-3</v>
      </c>
      <c r="E10264">
        <v>2.86E-2</v>
      </c>
      <c r="F10264">
        <v>0.1241</v>
      </c>
    </row>
    <row r="10265" spans="1:6">
      <c r="A10265" t="s">
        <v>1090</v>
      </c>
      <c r="B10265" t="s">
        <v>11325</v>
      </c>
      <c r="C10265">
        <v>1.5</v>
      </c>
      <c r="D10265">
        <v>4.1000000000000003E-3</v>
      </c>
      <c r="E10265">
        <v>2.86E-2</v>
      </c>
      <c r="F10265">
        <v>0.1241</v>
      </c>
    </row>
    <row r="10266" spans="1:6">
      <c r="A10266" t="s">
        <v>1090</v>
      </c>
      <c r="B10266" t="s">
        <v>11326</v>
      </c>
      <c r="C10266">
        <v>1.5</v>
      </c>
      <c r="D10266">
        <v>4.1000000000000003E-3</v>
      </c>
      <c r="E10266">
        <v>2.86E-2</v>
      </c>
      <c r="F10266">
        <v>0.1241</v>
      </c>
    </row>
    <row r="10267" spans="1:6">
      <c r="A10267" t="s">
        <v>1090</v>
      </c>
      <c r="B10267" t="s">
        <v>795</v>
      </c>
      <c r="C10267">
        <v>1.5</v>
      </c>
      <c r="D10267">
        <v>4.1000000000000003E-3</v>
      </c>
      <c r="E10267">
        <v>2.86E-2</v>
      </c>
      <c r="F10267">
        <v>0.1241</v>
      </c>
    </row>
    <row r="10268" spans="1:6">
      <c r="A10268" t="s">
        <v>1090</v>
      </c>
      <c r="B10268" t="s">
        <v>11327</v>
      </c>
      <c r="C10268">
        <v>1.5</v>
      </c>
      <c r="D10268">
        <v>4.1000000000000003E-3</v>
      </c>
      <c r="E10268">
        <v>2.86E-2</v>
      </c>
      <c r="F10268">
        <v>0.1241</v>
      </c>
    </row>
    <row r="10269" spans="1:6">
      <c r="A10269" t="s">
        <v>1090</v>
      </c>
      <c r="B10269" t="s">
        <v>11328</v>
      </c>
      <c r="C10269">
        <v>1.5</v>
      </c>
      <c r="D10269">
        <v>4.1000000000000003E-3</v>
      </c>
      <c r="E10269">
        <v>2.86E-2</v>
      </c>
      <c r="F10269">
        <v>0.1241</v>
      </c>
    </row>
    <row r="10270" spans="1:6">
      <c r="A10270" t="s">
        <v>1090</v>
      </c>
      <c r="B10270" t="s">
        <v>11329</v>
      </c>
      <c r="C10270">
        <v>1.5</v>
      </c>
      <c r="D10270">
        <v>4.1000000000000003E-3</v>
      </c>
      <c r="E10270">
        <v>2.86E-2</v>
      </c>
      <c r="F10270">
        <v>0.1241</v>
      </c>
    </row>
    <row r="10271" spans="1:6">
      <c r="A10271" t="s">
        <v>1090</v>
      </c>
      <c r="B10271" t="s">
        <v>11330</v>
      </c>
      <c r="C10271">
        <v>1.5</v>
      </c>
      <c r="D10271">
        <v>4.1000000000000003E-3</v>
      </c>
      <c r="E10271">
        <v>2.86E-2</v>
      </c>
      <c r="F10271">
        <v>0.1241</v>
      </c>
    </row>
    <row r="10272" spans="1:6">
      <c r="A10272" t="s">
        <v>1090</v>
      </c>
      <c r="B10272" t="s">
        <v>11331</v>
      </c>
      <c r="C10272">
        <v>1.5</v>
      </c>
      <c r="D10272">
        <v>4.1000000000000003E-3</v>
      </c>
      <c r="E10272">
        <v>2.86E-2</v>
      </c>
      <c r="F10272">
        <v>0.1241</v>
      </c>
    </row>
    <row r="10273" spans="1:6">
      <c r="A10273" t="s">
        <v>1090</v>
      </c>
      <c r="B10273" t="s">
        <v>11332</v>
      </c>
      <c r="C10273">
        <v>1.5</v>
      </c>
      <c r="D10273">
        <v>4.1000000000000003E-3</v>
      </c>
      <c r="E10273">
        <v>2.86E-2</v>
      </c>
      <c r="F10273">
        <v>0.1241</v>
      </c>
    </row>
    <row r="10274" spans="1:6">
      <c r="A10274" t="s">
        <v>1090</v>
      </c>
      <c r="B10274" t="s">
        <v>11333</v>
      </c>
      <c r="C10274">
        <v>1.5</v>
      </c>
      <c r="D10274">
        <v>4.1000000000000003E-3</v>
      </c>
      <c r="E10274">
        <v>2.86E-2</v>
      </c>
      <c r="F10274">
        <v>0.1241</v>
      </c>
    </row>
    <row r="10275" spans="1:6">
      <c r="A10275" t="s">
        <v>1090</v>
      </c>
      <c r="B10275" t="s">
        <v>11334</v>
      </c>
      <c r="C10275">
        <v>1.5</v>
      </c>
      <c r="D10275">
        <v>4.1000000000000003E-3</v>
      </c>
      <c r="E10275">
        <v>2.86E-2</v>
      </c>
      <c r="F10275">
        <v>0.1241</v>
      </c>
    </row>
    <row r="10276" spans="1:6">
      <c r="A10276" t="s">
        <v>1090</v>
      </c>
      <c r="B10276" t="s">
        <v>11335</v>
      </c>
      <c r="C10276">
        <v>1.5</v>
      </c>
      <c r="D10276">
        <v>4.1000000000000003E-3</v>
      </c>
      <c r="E10276">
        <v>2.86E-2</v>
      </c>
      <c r="F10276">
        <v>0.1241</v>
      </c>
    </row>
    <row r="10277" spans="1:6">
      <c r="A10277" t="s">
        <v>1090</v>
      </c>
      <c r="B10277" t="s">
        <v>11336</v>
      </c>
      <c r="C10277">
        <v>1.5</v>
      </c>
      <c r="D10277">
        <v>4.1000000000000003E-3</v>
      </c>
      <c r="E10277">
        <v>2.86E-2</v>
      </c>
      <c r="F10277">
        <v>0.1241</v>
      </c>
    </row>
    <row r="10278" spans="1:6">
      <c r="A10278" t="s">
        <v>1090</v>
      </c>
      <c r="B10278" t="s">
        <v>11337</v>
      </c>
      <c r="C10278">
        <v>1.5</v>
      </c>
      <c r="D10278">
        <v>4.1000000000000003E-3</v>
      </c>
      <c r="E10278">
        <v>2.86E-2</v>
      </c>
      <c r="F10278">
        <v>0.1241</v>
      </c>
    </row>
    <row r="10279" spans="1:6">
      <c r="A10279" t="s">
        <v>1090</v>
      </c>
      <c r="B10279" t="s">
        <v>11338</v>
      </c>
      <c r="C10279">
        <v>1.5</v>
      </c>
      <c r="D10279">
        <v>4.1000000000000003E-3</v>
      </c>
      <c r="E10279">
        <v>2.86E-2</v>
      </c>
      <c r="F10279">
        <v>0.1241</v>
      </c>
    </row>
    <row r="10280" spans="1:6">
      <c r="A10280" t="s">
        <v>1090</v>
      </c>
      <c r="B10280" t="s">
        <v>11339</v>
      </c>
      <c r="C10280">
        <v>1.5</v>
      </c>
      <c r="D10280">
        <v>4.1000000000000003E-3</v>
      </c>
      <c r="E10280">
        <v>2.86E-2</v>
      </c>
      <c r="F10280">
        <v>0.1241</v>
      </c>
    </row>
    <row r="10281" spans="1:6">
      <c r="A10281" t="s">
        <v>1090</v>
      </c>
      <c r="B10281" t="s">
        <v>11340</v>
      </c>
      <c r="C10281">
        <v>1.5</v>
      </c>
      <c r="D10281">
        <v>4.1000000000000003E-3</v>
      </c>
      <c r="E10281">
        <v>2.86E-2</v>
      </c>
      <c r="F10281">
        <v>0.1241</v>
      </c>
    </row>
    <row r="10282" spans="1:6">
      <c r="A10282" t="s">
        <v>1090</v>
      </c>
      <c r="B10282" t="s">
        <v>11341</v>
      </c>
      <c r="C10282">
        <v>1.5</v>
      </c>
      <c r="D10282">
        <v>4.1000000000000003E-3</v>
      </c>
      <c r="E10282">
        <v>2.86E-2</v>
      </c>
      <c r="F10282">
        <v>0.1241</v>
      </c>
    </row>
    <row r="10283" spans="1:6">
      <c r="A10283" t="s">
        <v>1090</v>
      </c>
      <c r="B10283" t="s">
        <v>11342</v>
      </c>
      <c r="C10283">
        <v>1.5</v>
      </c>
      <c r="D10283">
        <v>4.1000000000000003E-3</v>
      </c>
      <c r="E10283">
        <v>2.86E-2</v>
      </c>
      <c r="F10283">
        <v>0.1241</v>
      </c>
    </row>
    <row r="10284" spans="1:6">
      <c r="A10284" t="s">
        <v>1090</v>
      </c>
      <c r="B10284" t="s">
        <v>11343</v>
      </c>
      <c r="C10284">
        <v>1.5</v>
      </c>
      <c r="D10284">
        <v>4.1000000000000003E-3</v>
      </c>
      <c r="E10284">
        <v>2.86E-2</v>
      </c>
      <c r="F10284">
        <v>0.1241</v>
      </c>
    </row>
    <row r="10285" spans="1:6">
      <c r="A10285" t="s">
        <v>1090</v>
      </c>
      <c r="B10285" t="s">
        <v>11344</v>
      </c>
      <c r="C10285">
        <v>1.5</v>
      </c>
      <c r="D10285">
        <v>4.1000000000000003E-3</v>
      </c>
      <c r="E10285">
        <v>2.86E-2</v>
      </c>
      <c r="F10285">
        <v>0.1241</v>
      </c>
    </row>
    <row r="10286" spans="1:6">
      <c r="A10286" t="s">
        <v>1090</v>
      </c>
      <c r="B10286" t="s">
        <v>11345</v>
      </c>
      <c r="C10286">
        <v>1.5</v>
      </c>
      <c r="D10286">
        <v>4.1000000000000003E-3</v>
      </c>
      <c r="E10286">
        <v>2.86E-2</v>
      </c>
      <c r="F10286">
        <v>0.1241</v>
      </c>
    </row>
    <row r="10287" spans="1:6">
      <c r="A10287" t="s">
        <v>1090</v>
      </c>
      <c r="B10287" t="s">
        <v>11346</v>
      </c>
      <c r="C10287">
        <v>1.5</v>
      </c>
      <c r="D10287">
        <v>4.1000000000000003E-3</v>
      </c>
      <c r="E10287">
        <v>2.86E-2</v>
      </c>
      <c r="F10287">
        <v>0.1241</v>
      </c>
    </row>
    <row r="10288" spans="1:6">
      <c r="A10288" t="s">
        <v>1090</v>
      </c>
      <c r="B10288" t="s">
        <v>11347</v>
      </c>
      <c r="C10288">
        <v>1.5</v>
      </c>
      <c r="D10288">
        <v>4.1000000000000003E-3</v>
      </c>
      <c r="E10288">
        <v>2.86E-2</v>
      </c>
      <c r="F10288">
        <v>0.1241</v>
      </c>
    </row>
    <row r="10289" spans="1:6">
      <c r="A10289" t="s">
        <v>1090</v>
      </c>
      <c r="B10289" t="s">
        <v>11348</v>
      </c>
      <c r="C10289">
        <v>1.5</v>
      </c>
      <c r="D10289">
        <v>4.1000000000000003E-3</v>
      </c>
      <c r="E10289">
        <v>2.86E-2</v>
      </c>
      <c r="F10289">
        <v>0.1241</v>
      </c>
    </row>
    <row r="10290" spans="1:6">
      <c r="A10290" t="s">
        <v>1090</v>
      </c>
      <c r="B10290" t="s">
        <v>11349</v>
      </c>
      <c r="C10290">
        <v>1.5</v>
      </c>
      <c r="D10290">
        <v>4.1000000000000003E-3</v>
      </c>
      <c r="E10290">
        <v>2.86E-2</v>
      </c>
      <c r="F10290">
        <v>0.1241</v>
      </c>
    </row>
    <row r="10291" spans="1:6">
      <c r="A10291" t="s">
        <v>1090</v>
      </c>
      <c r="B10291" t="s">
        <v>11350</v>
      </c>
      <c r="C10291">
        <v>1.5</v>
      </c>
      <c r="D10291">
        <v>4.1000000000000003E-3</v>
      </c>
      <c r="E10291">
        <v>2.86E-2</v>
      </c>
      <c r="F10291">
        <v>0.1241</v>
      </c>
    </row>
    <row r="10292" spans="1:6">
      <c r="A10292" t="s">
        <v>1090</v>
      </c>
      <c r="B10292" t="s">
        <v>11351</v>
      </c>
      <c r="C10292">
        <v>1.5</v>
      </c>
      <c r="D10292">
        <v>4.1000000000000003E-3</v>
      </c>
      <c r="E10292">
        <v>2.86E-2</v>
      </c>
      <c r="F10292">
        <v>0.1241</v>
      </c>
    </row>
    <row r="10293" spans="1:6">
      <c r="A10293" t="s">
        <v>1090</v>
      </c>
      <c r="B10293" t="s">
        <v>11352</v>
      </c>
      <c r="C10293">
        <v>1.5</v>
      </c>
      <c r="D10293">
        <v>4.1000000000000003E-3</v>
      </c>
      <c r="E10293">
        <v>2.86E-2</v>
      </c>
      <c r="F10293">
        <v>0.1241</v>
      </c>
    </row>
    <row r="10294" spans="1:6">
      <c r="A10294" t="s">
        <v>1090</v>
      </c>
      <c r="B10294" t="s">
        <v>11353</v>
      </c>
      <c r="C10294">
        <v>1.5</v>
      </c>
      <c r="D10294">
        <v>4.1000000000000003E-3</v>
      </c>
      <c r="E10294">
        <v>2.86E-2</v>
      </c>
      <c r="F10294">
        <v>0.1241</v>
      </c>
    </row>
    <row r="10295" spans="1:6">
      <c r="A10295" t="s">
        <v>1090</v>
      </c>
      <c r="B10295" t="s">
        <v>11354</v>
      </c>
      <c r="C10295">
        <v>1.5</v>
      </c>
      <c r="D10295">
        <v>4.1000000000000003E-3</v>
      </c>
      <c r="E10295">
        <v>2.86E-2</v>
      </c>
      <c r="F10295">
        <v>0.1241</v>
      </c>
    </row>
    <row r="10296" spans="1:6">
      <c r="A10296" t="s">
        <v>1090</v>
      </c>
      <c r="B10296" t="s">
        <v>11355</v>
      </c>
      <c r="C10296">
        <v>1.5</v>
      </c>
      <c r="D10296">
        <v>4.1000000000000003E-3</v>
      </c>
      <c r="E10296">
        <v>2.86E-2</v>
      </c>
      <c r="F10296">
        <v>0.1241</v>
      </c>
    </row>
    <row r="10297" spans="1:6">
      <c r="A10297" t="s">
        <v>1090</v>
      </c>
      <c r="B10297" t="s">
        <v>11356</v>
      </c>
      <c r="C10297">
        <v>1.5</v>
      </c>
      <c r="D10297">
        <v>4.1000000000000003E-3</v>
      </c>
      <c r="E10297">
        <v>2.86E-2</v>
      </c>
      <c r="F10297">
        <v>0.1241</v>
      </c>
    </row>
    <row r="10298" spans="1:6">
      <c r="A10298" t="s">
        <v>1090</v>
      </c>
      <c r="B10298" t="s">
        <v>11357</v>
      </c>
      <c r="C10298">
        <v>1.5</v>
      </c>
      <c r="D10298">
        <v>4.1000000000000003E-3</v>
      </c>
      <c r="E10298">
        <v>2.86E-2</v>
      </c>
      <c r="F10298">
        <v>0.1241</v>
      </c>
    </row>
    <row r="10299" spans="1:6">
      <c r="A10299" t="s">
        <v>1090</v>
      </c>
      <c r="B10299" t="s">
        <v>11358</v>
      </c>
      <c r="C10299">
        <v>1.5</v>
      </c>
      <c r="D10299">
        <v>4.1000000000000003E-3</v>
      </c>
      <c r="E10299">
        <v>2.86E-2</v>
      </c>
      <c r="F10299">
        <v>0.1241</v>
      </c>
    </row>
    <row r="10300" spans="1:6">
      <c r="A10300" t="s">
        <v>1090</v>
      </c>
      <c r="B10300" t="s">
        <v>11359</v>
      </c>
      <c r="C10300">
        <v>1.5</v>
      </c>
      <c r="D10300">
        <v>4.1000000000000003E-3</v>
      </c>
      <c r="E10300">
        <v>2.86E-2</v>
      </c>
      <c r="F10300">
        <v>0.1241</v>
      </c>
    </row>
    <row r="10301" spans="1:6">
      <c r="A10301" t="s">
        <v>1090</v>
      </c>
      <c r="B10301" t="s">
        <v>11360</v>
      </c>
      <c r="C10301">
        <v>1.5</v>
      </c>
      <c r="D10301">
        <v>4.1000000000000003E-3</v>
      </c>
      <c r="E10301">
        <v>2.86E-2</v>
      </c>
      <c r="F10301">
        <v>0.1241</v>
      </c>
    </row>
    <row r="10302" spans="1:6">
      <c r="A10302" t="s">
        <v>1090</v>
      </c>
      <c r="B10302" t="s">
        <v>11361</v>
      </c>
      <c r="C10302">
        <v>1.5</v>
      </c>
      <c r="D10302">
        <v>4.1000000000000003E-3</v>
      </c>
      <c r="E10302">
        <v>2.86E-2</v>
      </c>
      <c r="F10302">
        <v>0.1241</v>
      </c>
    </row>
    <row r="10303" spans="1:6">
      <c r="A10303" t="s">
        <v>1090</v>
      </c>
      <c r="B10303" t="s">
        <v>11362</v>
      </c>
      <c r="C10303">
        <v>1.5</v>
      </c>
      <c r="D10303">
        <v>4.1000000000000003E-3</v>
      </c>
      <c r="E10303">
        <v>2.86E-2</v>
      </c>
      <c r="F10303">
        <v>0.1241</v>
      </c>
    </row>
    <row r="10304" spans="1:6">
      <c r="A10304" t="s">
        <v>1090</v>
      </c>
      <c r="B10304" t="s">
        <v>11363</v>
      </c>
      <c r="C10304">
        <v>1.5</v>
      </c>
      <c r="D10304">
        <v>4.1000000000000003E-3</v>
      </c>
      <c r="E10304">
        <v>2.86E-2</v>
      </c>
      <c r="F10304">
        <v>0.1241</v>
      </c>
    </row>
    <row r="10305" spans="1:6">
      <c r="A10305" t="s">
        <v>1090</v>
      </c>
      <c r="B10305" t="s">
        <v>11364</v>
      </c>
      <c r="C10305">
        <v>1.5</v>
      </c>
      <c r="D10305">
        <v>4.1000000000000003E-3</v>
      </c>
      <c r="E10305">
        <v>2.86E-2</v>
      </c>
      <c r="F10305">
        <v>0.1241</v>
      </c>
    </row>
    <row r="10306" spans="1:6">
      <c r="A10306" t="s">
        <v>1090</v>
      </c>
      <c r="B10306" t="s">
        <v>11365</v>
      </c>
      <c r="C10306">
        <v>1.5</v>
      </c>
      <c r="D10306">
        <v>4.1000000000000003E-3</v>
      </c>
      <c r="E10306">
        <v>2.86E-2</v>
      </c>
      <c r="F10306">
        <v>0.1241</v>
      </c>
    </row>
    <row r="10307" spans="1:6">
      <c r="A10307" t="s">
        <v>1090</v>
      </c>
      <c r="B10307" t="s">
        <v>11366</v>
      </c>
      <c r="C10307">
        <v>1.5</v>
      </c>
      <c r="D10307">
        <v>4.1000000000000003E-3</v>
      </c>
      <c r="E10307">
        <v>2.86E-2</v>
      </c>
      <c r="F10307">
        <v>0.1241</v>
      </c>
    </row>
    <row r="10308" spans="1:6">
      <c r="A10308" t="s">
        <v>1090</v>
      </c>
      <c r="B10308" t="s">
        <v>11367</v>
      </c>
      <c r="C10308">
        <v>1.5</v>
      </c>
      <c r="D10308">
        <v>4.1000000000000003E-3</v>
      </c>
      <c r="E10308">
        <v>2.86E-2</v>
      </c>
      <c r="F10308">
        <v>0.1241</v>
      </c>
    </row>
    <row r="10309" spans="1:6">
      <c r="A10309" t="s">
        <v>1090</v>
      </c>
      <c r="B10309" t="s">
        <v>11368</v>
      </c>
      <c r="C10309">
        <v>1.5</v>
      </c>
      <c r="D10309">
        <v>4.1000000000000003E-3</v>
      </c>
      <c r="E10309">
        <v>2.86E-2</v>
      </c>
      <c r="F10309">
        <v>0.1241</v>
      </c>
    </row>
    <row r="10310" spans="1:6">
      <c r="A10310" t="s">
        <v>1090</v>
      </c>
      <c r="B10310" t="s">
        <v>11369</v>
      </c>
      <c r="C10310">
        <v>1.5</v>
      </c>
      <c r="D10310">
        <v>4.1000000000000003E-3</v>
      </c>
      <c r="E10310">
        <v>2.86E-2</v>
      </c>
      <c r="F10310">
        <v>0.1241</v>
      </c>
    </row>
    <row r="10311" spans="1:6">
      <c r="A10311" t="s">
        <v>1090</v>
      </c>
      <c r="B10311" t="s">
        <v>11370</v>
      </c>
      <c r="C10311">
        <v>1.5</v>
      </c>
      <c r="D10311">
        <v>4.1000000000000003E-3</v>
      </c>
      <c r="E10311">
        <v>2.86E-2</v>
      </c>
      <c r="F10311">
        <v>0.1241</v>
      </c>
    </row>
    <row r="10312" spans="1:6">
      <c r="A10312" t="s">
        <v>1090</v>
      </c>
      <c r="B10312" t="s">
        <v>11371</v>
      </c>
      <c r="C10312">
        <v>1.5</v>
      </c>
      <c r="D10312">
        <v>4.1000000000000003E-3</v>
      </c>
      <c r="E10312">
        <v>2.86E-2</v>
      </c>
      <c r="F10312">
        <v>0.1241</v>
      </c>
    </row>
    <row r="10313" spans="1:6">
      <c r="A10313" t="s">
        <v>1090</v>
      </c>
      <c r="B10313" t="s">
        <v>11372</v>
      </c>
      <c r="C10313">
        <v>1.5</v>
      </c>
      <c r="D10313">
        <v>4.1000000000000003E-3</v>
      </c>
      <c r="E10313">
        <v>2.86E-2</v>
      </c>
      <c r="F10313">
        <v>0.1241</v>
      </c>
    </row>
    <row r="10314" spans="1:6">
      <c r="A10314" t="s">
        <v>1090</v>
      </c>
      <c r="B10314" t="s">
        <v>11373</v>
      </c>
      <c r="C10314">
        <v>1.5</v>
      </c>
      <c r="D10314">
        <v>4.1000000000000003E-3</v>
      </c>
      <c r="E10314">
        <v>2.86E-2</v>
      </c>
      <c r="F10314">
        <v>0.1241</v>
      </c>
    </row>
    <row r="10315" spans="1:6">
      <c r="A10315" t="s">
        <v>1090</v>
      </c>
      <c r="B10315" t="s">
        <v>11374</v>
      </c>
      <c r="C10315">
        <v>1.5</v>
      </c>
      <c r="D10315">
        <v>4.1000000000000003E-3</v>
      </c>
      <c r="E10315">
        <v>2.86E-2</v>
      </c>
      <c r="F10315">
        <v>0.1241</v>
      </c>
    </row>
    <row r="10316" spans="1:6">
      <c r="A10316" t="s">
        <v>1090</v>
      </c>
      <c r="B10316" t="s">
        <v>11375</v>
      </c>
      <c r="C10316">
        <v>1.5</v>
      </c>
      <c r="D10316">
        <v>4.1000000000000003E-3</v>
      </c>
      <c r="E10316">
        <v>2.86E-2</v>
      </c>
      <c r="F10316">
        <v>0.1241</v>
      </c>
    </row>
    <row r="10317" spans="1:6">
      <c r="A10317" t="s">
        <v>1090</v>
      </c>
      <c r="B10317" t="s">
        <v>11376</v>
      </c>
      <c r="C10317">
        <v>1.5</v>
      </c>
      <c r="D10317">
        <v>4.1000000000000003E-3</v>
      </c>
      <c r="E10317">
        <v>2.86E-2</v>
      </c>
      <c r="F10317">
        <v>0.1241</v>
      </c>
    </row>
    <row r="10318" spans="1:6">
      <c r="A10318" t="s">
        <v>1090</v>
      </c>
      <c r="B10318" t="s">
        <v>11377</v>
      </c>
      <c r="C10318">
        <v>1.5</v>
      </c>
      <c r="D10318">
        <v>4.1000000000000003E-3</v>
      </c>
      <c r="E10318">
        <v>2.86E-2</v>
      </c>
      <c r="F10318">
        <v>0.1241</v>
      </c>
    </row>
    <row r="10319" spans="1:6">
      <c r="A10319" t="s">
        <v>1090</v>
      </c>
      <c r="B10319" t="s">
        <v>11378</v>
      </c>
      <c r="C10319">
        <v>1.5</v>
      </c>
      <c r="D10319">
        <v>4.1000000000000003E-3</v>
      </c>
      <c r="E10319">
        <v>2.86E-2</v>
      </c>
      <c r="F10319">
        <v>0.1241</v>
      </c>
    </row>
    <row r="10320" spans="1:6">
      <c r="A10320" t="s">
        <v>1090</v>
      </c>
      <c r="B10320" t="s">
        <v>11379</v>
      </c>
      <c r="C10320">
        <v>1.5</v>
      </c>
      <c r="D10320">
        <v>4.1000000000000003E-3</v>
      </c>
      <c r="E10320">
        <v>2.86E-2</v>
      </c>
      <c r="F10320">
        <v>0.1241</v>
      </c>
    </row>
    <row r="10321" spans="1:6">
      <c r="A10321" t="s">
        <v>1090</v>
      </c>
      <c r="B10321" t="s">
        <v>11380</v>
      </c>
      <c r="C10321">
        <v>1.5</v>
      </c>
      <c r="D10321">
        <v>4.1000000000000003E-3</v>
      </c>
      <c r="E10321">
        <v>2.86E-2</v>
      </c>
      <c r="F10321">
        <v>0.1241</v>
      </c>
    </row>
    <row r="10322" spans="1:6">
      <c r="A10322" t="s">
        <v>1090</v>
      </c>
      <c r="B10322" t="s">
        <v>11381</v>
      </c>
      <c r="C10322">
        <v>1.5</v>
      </c>
      <c r="D10322">
        <v>4.1000000000000003E-3</v>
      </c>
      <c r="E10322">
        <v>2.86E-2</v>
      </c>
      <c r="F10322">
        <v>0.1241</v>
      </c>
    </row>
    <row r="10323" spans="1:6">
      <c r="A10323" t="s">
        <v>1090</v>
      </c>
      <c r="B10323" t="s">
        <v>11382</v>
      </c>
      <c r="C10323">
        <v>1.5</v>
      </c>
      <c r="D10323">
        <v>4.1000000000000003E-3</v>
      </c>
      <c r="E10323">
        <v>2.86E-2</v>
      </c>
      <c r="F10323">
        <v>0.1241</v>
      </c>
    </row>
    <row r="10324" spans="1:6">
      <c r="A10324" t="s">
        <v>1090</v>
      </c>
      <c r="B10324" t="s">
        <v>11383</v>
      </c>
      <c r="C10324">
        <v>1.5</v>
      </c>
      <c r="D10324">
        <v>4.1000000000000003E-3</v>
      </c>
      <c r="E10324">
        <v>2.86E-2</v>
      </c>
      <c r="F10324">
        <v>0.1241</v>
      </c>
    </row>
    <row r="10325" spans="1:6">
      <c r="A10325" t="s">
        <v>1090</v>
      </c>
      <c r="B10325" t="s">
        <v>11384</v>
      </c>
      <c r="C10325">
        <v>1.5</v>
      </c>
      <c r="D10325">
        <v>4.1000000000000003E-3</v>
      </c>
      <c r="E10325">
        <v>2.86E-2</v>
      </c>
      <c r="F10325">
        <v>0.1241</v>
      </c>
    </row>
    <row r="10326" spans="1:6">
      <c r="A10326" t="s">
        <v>1090</v>
      </c>
      <c r="B10326" t="s">
        <v>11385</v>
      </c>
      <c r="C10326">
        <v>1.5</v>
      </c>
      <c r="D10326">
        <v>4.1000000000000003E-3</v>
      </c>
      <c r="E10326">
        <v>2.86E-2</v>
      </c>
      <c r="F10326">
        <v>0.1241</v>
      </c>
    </row>
    <row r="10327" spans="1:6">
      <c r="A10327" t="s">
        <v>1090</v>
      </c>
      <c r="B10327" t="s">
        <v>11386</v>
      </c>
      <c r="C10327">
        <v>1.5</v>
      </c>
      <c r="D10327">
        <v>4.1000000000000003E-3</v>
      </c>
      <c r="E10327">
        <v>2.86E-2</v>
      </c>
      <c r="F10327">
        <v>0.1241</v>
      </c>
    </row>
    <row r="10328" spans="1:6">
      <c r="A10328" t="s">
        <v>1090</v>
      </c>
      <c r="B10328" t="s">
        <v>11387</v>
      </c>
      <c r="C10328">
        <v>1.5</v>
      </c>
      <c r="D10328">
        <v>4.1000000000000003E-3</v>
      </c>
      <c r="E10328">
        <v>2.86E-2</v>
      </c>
      <c r="F10328">
        <v>0.1241</v>
      </c>
    </row>
    <row r="10329" spans="1:6">
      <c r="A10329" t="s">
        <v>1090</v>
      </c>
      <c r="B10329" t="s">
        <v>11388</v>
      </c>
      <c r="C10329">
        <v>1.5</v>
      </c>
      <c r="D10329">
        <v>4.1000000000000003E-3</v>
      </c>
      <c r="E10329">
        <v>2.86E-2</v>
      </c>
      <c r="F10329">
        <v>0.1241</v>
      </c>
    </row>
    <row r="10330" spans="1:6">
      <c r="A10330" t="s">
        <v>1090</v>
      </c>
      <c r="B10330" t="s">
        <v>11389</v>
      </c>
      <c r="C10330">
        <v>1.5</v>
      </c>
      <c r="D10330">
        <v>4.1000000000000003E-3</v>
      </c>
      <c r="E10330">
        <v>2.86E-2</v>
      </c>
      <c r="F10330">
        <v>0.1241</v>
      </c>
    </row>
    <row r="10331" spans="1:6">
      <c r="A10331" t="s">
        <v>1090</v>
      </c>
      <c r="B10331" t="s">
        <v>11390</v>
      </c>
      <c r="C10331">
        <v>1.5</v>
      </c>
      <c r="D10331">
        <v>4.1000000000000003E-3</v>
      </c>
      <c r="E10331">
        <v>2.86E-2</v>
      </c>
      <c r="F10331">
        <v>0.1241</v>
      </c>
    </row>
    <row r="10332" spans="1:6">
      <c r="A10332" t="s">
        <v>1090</v>
      </c>
      <c r="B10332" t="s">
        <v>11391</v>
      </c>
      <c r="C10332">
        <v>1.5</v>
      </c>
      <c r="D10332">
        <v>4.1000000000000003E-3</v>
      </c>
      <c r="E10332">
        <v>2.86E-2</v>
      </c>
      <c r="F10332">
        <v>0.1241</v>
      </c>
    </row>
    <row r="10333" spans="1:6">
      <c r="A10333" t="s">
        <v>1090</v>
      </c>
      <c r="B10333" t="s">
        <v>11392</v>
      </c>
      <c r="C10333">
        <v>1.5</v>
      </c>
      <c r="D10333">
        <v>4.1000000000000003E-3</v>
      </c>
      <c r="E10333">
        <v>2.86E-2</v>
      </c>
      <c r="F10333">
        <v>0.1241</v>
      </c>
    </row>
    <row r="10334" spans="1:6">
      <c r="A10334" t="s">
        <v>1090</v>
      </c>
      <c r="B10334" t="s">
        <v>11393</v>
      </c>
      <c r="C10334">
        <v>1.5</v>
      </c>
      <c r="D10334">
        <v>4.1000000000000003E-3</v>
      </c>
      <c r="E10334">
        <v>2.86E-2</v>
      </c>
      <c r="F10334">
        <v>0.1241</v>
      </c>
    </row>
    <row r="10335" spans="1:6">
      <c r="A10335" t="s">
        <v>1090</v>
      </c>
      <c r="B10335" t="s">
        <v>11394</v>
      </c>
      <c r="C10335">
        <v>1.5</v>
      </c>
      <c r="D10335">
        <v>4.1000000000000003E-3</v>
      </c>
      <c r="E10335">
        <v>2.86E-2</v>
      </c>
      <c r="F10335">
        <v>0.1241</v>
      </c>
    </row>
    <row r="10336" spans="1:6">
      <c r="A10336" t="s">
        <v>1090</v>
      </c>
      <c r="B10336" t="s">
        <v>11395</v>
      </c>
      <c r="C10336">
        <v>1.5</v>
      </c>
      <c r="D10336">
        <v>4.1000000000000003E-3</v>
      </c>
      <c r="E10336">
        <v>2.86E-2</v>
      </c>
      <c r="F10336">
        <v>0.1241</v>
      </c>
    </row>
    <row r="10337" spans="1:6">
      <c r="A10337" t="s">
        <v>1090</v>
      </c>
      <c r="B10337" t="s">
        <v>11396</v>
      </c>
      <c r="C10337">
        <v>1.5</v>
      </c>
      <c r="D10337">
        <v>4.1000000000000003E-3</v>
      </c>
      <c r="E10337">
        <v>2.86E-2</v>
      </c>
      <c r="F10337">
        <v>0.1241</v>
      </c>
    </row>
    <row r="10338" spans="1:6">
      <c r="A10338" t="s">
        <v>1090</v>
      </c>
      <c r="B10338" t="s">
        <v>11397</v>
      </c>
      <c r="C10338">
        <v>1.5</v>
      </c>
      <c r="D10338">
        <v>4.1000000000000003E-3</v>
      </c>
      <c r="E10338">
        <v>2.86E-2</v>
      </c>
      <c r="F10338">
        <v>0.1241</v>
      </c>
    </row>
    <row r="10339" spans="1:6">
      <c r="A10339" t="s">
        <v>1090</v>
      </c>
      <c r="B10339" t="s">
        <v>11398</v>
      </c>
      <c r="C10339">
        <v>1.5</v>
      </c>
      <c r="D10339">
        <v>4.1000000000000003E-3</v>
      </c>
      <c r="E10339">
        <v>2.86E-2</v>
      </c>
      <c r="F10339">
        <v>0.1241</v>
      </c>
    </row>
    <row r="10340" spans="1:6">
      <c r="A10340" t="s">
        <v>1090</v>
      </c>
      <c r="B10340" t="s">
        <v>11399</v>
      </c>
      <c r="C10340">
        <v>1.5</v>
      </c>
      <c r="D10340">
        <v>4.1000000000000003E-3</v>
      </c>
      <c r="E10340">
        <v>2.86E-2</v>
      </c>
      <c r="F10340">
        <v>0.1241</v>
      </c>
    </row>
    <row r="10341" spans="1:6">
      <c r="A10341" t="s">
        <v>1090</v>
      </c>
      <c r="B10341" t="s">
        <v>11400</v>
      </c>
      <c r="C10341">
        <v>1.5</v>
      </c>
      <c r="D10341">
        <v>4.1000000000000003E-3</v>
      </c>
      <c r="E10341">
        <v>2.86E-2</v>
      </c>
      <c r="F10341">
        <v>0.1241</v>
      </c>
    </row>
    <row r="10342" spans="1:6">
      <c r="A10342" t="s">
        <v>1090</v>
      </c>
      <c r="B10342" t="s">
        <v>11401</v>
      </c>
      <c r="C10342">
        <v>1.5</v>
      </c>
      <c r="D10342">
        <v>4.1000000000000003E-3</v>
      </c>
      <c r="E10342">
        <v>2.86E-2</v>
      </c>
      <c r="F10342">
        <v>0.1241</v>
      </c>
    </row>
    <row r="10343" spans="1:6">
      <c r="A10343" t="s">
        <v>1090</v>
      </c>
      <c r="B10343" t="s">
        <v>11402</v>
      </c>
      <c r="C10343">
        <v>1.5</v>
      </c>
      <c r="D10343">
        <v>4.1000000000000003E-3</v>
      </c>
      <c r="E10343">
        <v>2.86E-2</v>
      </c>
      <c r="F10343">
        <v>0.1241</v>
      </c>
    </row>
    <row r="10344" spans="1:6">
      <c r="A10344" t="s">
        <v>1090</v>
      </c>
      <c r="B10344" t="s">
        <v>11403</v>
      </c>
      <c r="C10344">
        <v>1.5</v>
      </c>
      <c r="D10344">
        <v>4.1000000000000003E-3</v>
      </c>
      <c r="E10344">
        <v>2.86E-2</v>
      </c>
      <c r="F10344">
        <v>0.1241</v>
      </c>
    </row>
    <row r="10345" spans="1:6">
      <c r="A10345" t="s">
        <v>1090</v>
      </c>
      <c r="B10345" t="s">
        <v>11404</v>
      </c>
      <c r="C10345">
        <v>1.5</v>
      </c>
      <c r="D10345">
        <v>4.1000000000000003E-3</v>
      </c>
      <c r="E10345">
        <v>2.86E-2</v>
      </c>
      <c r="F10345">
        <v>0.1241</v>
      </c>
    </row>
    <row r="10346" spans="1:6">
      <c r="A10346" t="s">
        <v>1090</v>
      </c>
      <c r="B10346" t="s">
        <v>11405</v>
      </c>
      <c r="C10346">
        <v>1.5</v>
      </c>
      <c r="D10346">
        <v>4.1000000000000003E-3</v>
      </c>
      <c r="E10346">
        <v>2.86E-2</v>
      </c>
      <c r="F10346">
        <v>0.1241</v>
      </c>
    </row>
    <row r="10347" spans="1:6">
      <c r="A10347" t="s">
        <v>1090</v>
      </c>
      <c r="B10347" t="s">
        <v>11406</v>
      </c>
      <c r="C10347">
        <v>1.5</v>
      </c>
      <c r="D10347">
        <v>4.1000000000000003E-3</v>
      </c>
      <c r="E10347">
        <v>2.86E-2</v>
      </c>
      <c r="F10347">
        <v>0.1241</v>
      </c>
    </row>
    <row r="10348" spans="1:6">
      <c r="A10348" t="s">
        <v>1090</v>
      </c>
      <c r="B10348" t="s">
        <v>11407</v>
      </c>
      <c r="C10348">
        <v>1.5</v>
      </c>
      <c r="D10348">
        <v>4.1000000000000003E-3</v>
      </c>
      <c r="E10348">
        <v>2.86E-2</v>
      </c>
      <c r="F10348">
        <v>0.1241</v>
      </c>
    </row>
    <row r="10349" spans="1:6">
      <c r="A10349" t="s">
        <v>1090</v>
      </c>
      <c r="B10349" t="s">
        <v>11408</v>
      </c>
      <c r="C10349">
        <v>1.5</v>
      </c>
      <c r="D10349">
        <v>4.1000000000000003E-3</v>
      </c>
      <c r="E10349">
        <v>2.86E-2</v>
      </c>
      <c r="F10349">
        <v>0.1241</v>
      </c>
    </row>
    <row r="10350" spans="1:6">
      <c r="A10350" t="s">
        <v>1090</v>
      </c>
      <c r="B10350" t="s">
        <v>11409</v>
      </c>
      <c r="C10350">
        <v>1.5</v>
      </c>
      <c r="D10350">
        <v>4.1000000000000003E-3</v>
      </c>
      <c r="E10350">
        <v>2.86E-2</v>
      </c>
      <c r="F10350">
        <v>0.1241</v>
      </c>
    </row>
    <row r="10351" spans="1:6">
      <c r="A10351" t="s">
        <v>1090</v>
      </c>
      <c r="B10351" t="s">
        <v>11410</v>
      </c>
      <c r="C10351">
        <v>1.5</v>
      </c>
      <c r="D10351">
        <v>4.1000000000000003E-3</v>
      </c>
      <c r="E10351">
        <v>2.86E-2</v>
      </c>
      <c r="F10351">
        <v>0.1241</v>
      </c>
    </row>
    <row r="10352" spans="1:6">
      <c r="A10352" t="s">
        <v>1090</v>
      </c>
      <c r="B10352" t="s">
        <v>11411</v>
      </c>
      <c r="C10352">
        <v>1.5</v>
      </c>
      <c r="D10352">
        <v>4.1000000000000003E-3</v>
      </c>
      <c r="E10352">
        <v>2.86E-2</v>
      </c>
      <c r="F10352">
        <v>0.1241</v>
      </c>
    </row>
    <row r="10353" spans="1:6">
      <c r="A10353" t="s">
        <v>1090</v>
      </c>
      <c r="B10353" t="s">
        <v>11412</v>
      </c>
      <c r="C10353">
        <v>1.5</v>
      </c>
      <c r="D10353">
        <v>4.1000000000000003E-3</v>
      </c>
      <c r="E10353">
        <v>2.86E-2</v>
      </c>
      <c r="F10353">
        <v>0.1241</v>
      </c>
    </row>
    <row r="10354" spans="1:6">
      <c r="A10354" t="s">
        <v>1090</v>
      </c>
      <c r="B10354" t="s">
        <v>11413</v>
      </c>
      <c r="C10354">
        <v>1.5</v>
      </c>
      <c r="D10354">
        <v>4.1000000000000003E-3</v>
      </c>
      <c r="E10354">
        <v>2.86E-2</v>
      </c>
      <c r="F10354">
        <v>0.1241</v>
      </c>
    </row>
    <row r="10355" spans="1:6">
      <c r="A10355" t="s">
        <v>1090</v>
      </c>
      <c r="B10355" t="s">
        <v>11414</v>
      </c>
      <c r="C10355">
        <v>1.5</v>
      </c>
      <c r="D10355">
        <v>4.1000000000000003E-3</v>
      </c>
      <c r="E10355">
        <v>2.86E-2</v>
      </c>
      <c r="F10355">
        <v>0.1241</v>
      </c>
    </row>
    <row r="10356" spans="1:6">
      <c r="A10356" t="s">
        <v>1090</v>
      </c>
      <c r="B10356" t="s">
        <v>11415</v>
      </c>
      <c r="C10356">
        <v>1.5</v>
      </c>
      <c r="D10356">
        <v>4.1000000000000003E-3</v>
      </c>
      <c r="E10356">
        <v>2.86E-2</v>
      </c>
      <c r="F10356">
        <v>0.1241</v>
      </c>
    </row>
    <row r="10357" spans="1:6">
      <c r="A10357" t="s">
        <v>1090</v>
      </c>
      <c r="B10357" t="s">
        <v>11416</v>
      </c>
      <c r="C10357">
        <v>1.5</v>
      </c>
      <c r="D10357">
        <v>4.1000000000000003E-3</v>
      </c>
      <c r="E10357">
        <v>2.86E-2</v>
      </c>
      <c r="F10357">
        <v>0.1241</v>
      </c>
    </row>
    <row r="10358" spans="1:6">
      <c r="A10358" t="s">
        <v>1090</v>
      </c>
      <c r="B10358" t="s">
        <v>11417</v>
      </c>
      <c r="C10358">
        <v>1.5</v>
      </c>
      <c r="D10358">
        <v>4.1000000000000003E-3</v>
      </c>
      <c r="E10358">
        <v>2.86E-2</v>
      </c>
      <c r="F10358">
        <v>0.1241</v>
      </c>
    </row>
    <row r="10359" spans="1:6">
      <c r="A10359" t="s">
        <v>1090</v>
      </c>
      <c r="B10359" t="s">
        <v>11418</v>
      </c>
      <c r="C10359">
        <v>1.5</v>
      </c>
      <c r="D10359">
        <v>4.1000000000000003E-3</v>
      </c>
      <c r="E10359">
        <v>2.86E-2</v>
      </c>
      <c r="F10359">
        <v>0.1241</v>
      </c>
    </row>
    <row r="10360" spans="1:6">
      <c r="A10360" t="s">
        <v>1090</v>
      </c>
      <c r="B10360" t="s">
        <v>11419</v>
      </c>
      <c r="C10360">
        <v>1.5</v>
      </c>
      <c r="D10360">
        <v>4.1000000000000003E-3</v>
      </c>
      <c r="E10360">
        <v>2.86E-2</v>
      </c>
      <c r="F10360">
        <v>0.1241</v>
      </c>
    </row>
    <row r="10361" spans="1:6">
      <c r="A10361" t="s">
        <v>1090</v>
      </c>
      <c r="B10361" t="s">
        <v>11420</v>
      </c>
      <c r="C10361">
        <v>1.5</v>
      </c>
      <c r="D10361">
        <v>4.1000000000000003E-3</v>
      </c>
      <c r="E10361">
        <v>2.86E-2</v>
      </c>
      <c r="F10361">
        <v>0.1241</v>
      </c>
    </row>
    <row r="10362" spans="1:6">
      <c r="A10362" t="s">
        <v>1090</v>
      </c>
      <c r="B10362" t="s">
        <v>11421</v>
      </c>
      <c r="C10362">
        <v>1.5</v>
      </c>
      <c r="D10362">
        <v>4.1000000000000003E-3</v>
      </c>
      <c r="E10362">
        <v>2.86E-2</v>
      </c>
      <c r="F10362">
        <v>0.1241</v>
      </c>
    </row>
    <row r="10363" spans="1:6">
      <c r="A10363" t="s">
        <v>1090</v>
      </c>
      <c r="B10363" t="s">
        <v>11422</v>
      </c>
      <c r="C10363">
        <v>1.5</v>
      </c>
      <c r="D10363">
        <v>4.1000000000000003E-3</v>
      </c>
      <c r="E10363">
        <v>2.86E-2</v>
      </c>
      <c r="F10363">
        <v>0.1241</v>
      </c>
    </row>
    <row r="10364" spans="1:6">
      <c r="A10364" t="s">
        <v>1090</v>
      </c>
      <c r="B10364" t="s">
        <v>11423</v>
      </c>
      <c r="C10364">
        <v>1.5</v>
      </c>
      <c r="D10364">
        <v>4.1000000000000003E-3</v>
      </c>
      <c r="E10364">
        <v>2.86E-2</v>
      </c>
      <c r="F10364">
        <v>0.1241</v>
      </c>
    </row>
    <row r="10365" spans="1:6">
      <c r="A10365" t="s">
        <v>1090</v>
      </c>
      <c r="B10365" t="s">
        <v>11424</v>
      </c>
      <c r="C10365">
        <v>1.5</v>
      </c>
      <c r="D10365">
        <v>4.1000000000000003E-3</v>
      </c>
      <c r="E10365">
        <v>2.86E-2</v>
      </c>
      <c r="F10365">
        <v>0.1241</v>
      </c>
    </row>
    <row r="10366" spans="1:6">
      <c r="A10366" t="s">
        <v>1090</v>
      </c>
      <c r="B10366" t="s">
        <v>11425</v>
      </c>
      <c r="C10366">
        <v>1.5</v>
      </c>
      <c r="D10366">
        <v>4.1000000000000003E-3</v>
      </c>
      <c r="E10366">
        <v>2.86E-2</v>
      </c>
      <c r="F10366">
        <v>0.1241</v>
      </c>
    </row>
    <row r="10367" spans="1:6">
      <c r="A10367" t="s">
        <v>1090</v>
      </c>
      <c r="B10367" t="s">
        <v>11426</v>
      </c>
      <c r="C10367">
        <v>1.5</v>
      </c>
      <c r="D10367">
        <v>4.1000000000000003E-3</v>
      </c>
      <c r="E10367">
        <v>2.86E-2</v>
      </c>
      <c r="F10367">
        <v>0.1241</v>
      </c>
    </row>
    <row r="10368" spans="1:6">
      <c r="A10368" t="s">
        <v>1090</v>
      </c>
      <c r="B10368" t="s">
        <v>11427</v>
      </c>
      <c r="C10368">
        <v>1.5</v>
      </c>
      <c r="D10368">
        <v>4.1000000000000003E-3</v>
      </c>
      <c r="E10368">
        <v>2.86E-2</v>
      </c>
      <c r="F10368">
        <v>0.1241</v>
      </c>
    </row>
    <row r="10369" spans="1:6">
      <c r="A10369" t="s">
        <v>1090</v>
      </c>
      <c r="B10369" t="s">
        <v>11428</v>
      </c>
      <c r="C10369">
        <v>1.5</v>
      </c>
      <c r="D10369">
        <v>4.1000000000000003E-3</v>
      </c>
      <c r="E10369">
        <v>2.86E-2</v>
      </c>
      <c r="F10369">
        <v>0.1241</v>
      </c>
    </row>
    <row r="10370" spans="1:6">
      <c r="A10370" t="s">
        <v>1090</v>
      </c>
      <c r="B10370" t="s">
        <v>11429</v>
      </c>
      <c r="C10370">
        <v>1.5</v>
      </c>
      <c r="D10370">
        <v>4.1000000000000003E-3</v>
      </c>
      <c r="E10370">
        <v>2.86E-2</v>
      </c>
      <c r="F10370">
        <v>0.1241</v>
      </c>
    </row>
    <row r="10371" spans="1:6">
      <c r="A10371" t="s">
        <v>1090</v>
      </c>
      <c r="B10371" t="s">
        <v>11430</v>
      </c>
      <c r="C10371">
        <v>1.5</v>
      </c>
      <c r="D10371">
        <v>4.1000000000000003E-3</v>
      </c>
      <c r="E10371">
        <v>2.86E-2</v>
      </c>
      <c r="F10371">
        <v>0.1241</v>
      </c>
    </row>
    <row r="10372" spans="1:6">
      <c r="A10372" t="s">
        <v>1090</v>
      </c>
      <c r="B10372" t="s">
        <v>11431</v>
      </c>
      <c r="C10372">
        <v>1.5</v>
      </c>
      <c r="D10372">
        <v>4.1000000000000003E-3</v>
      </c>
      <c r="E10372">
        <v>2.86E-2</v>
      </c>
      <c r="F10372">
        <v>0.1241</v>
      </c>
    </row>
    <row r="10373" spans="1:6">
      <c r="A10373" t="s">
        <v>1090</v>
      </c>
      <c r="B10373" t="s">
        <v>11432</v>
      </c>
      <c r="C10373">
        <v>1.5</v>
      </c>
      <c r="D10373">
        <v>4.1000000000000003E-3</v>
      </c>
      <c r="E10373">
        <v>2.86E-2</v>
      </c>
      <c r="F10373">
        <v>0.1241</v>
      </c>
    </row>
    <row r="10374" spans="1:6">
      <c r="A10374" t="s">
        <v>1090</v>
      </c>
      <c r="B10374" t="s">
        <v>11433</v>
      </c>
      <c r="C10374">
        <v>1.5</v>
      </c>
      <c r="D10374">
        <v>4.1000000000000003E-3</v>
      </c>
      <c r="E10374">
        <v>2.86E-2</v>
      </c>
      <c r="F10374">
        <v>0.1241</v>
      </c>
    </row>
    <row r="10375" spans="1:6">
      <c r="A10375" t="s">
        <v>1090</v>
      </c>
      <c r="B10375" t="s">
        <v>11434</v>
      </c>
      <c r="C10375">
        <v>1.5</v>
      </c>
      <c r="D10375">
        <v>4.1000000000000003E-3</v>
      </c>
      <c r="E10375">
        <v>2.86E-2</v>
      </c>
      <c r="F10375">
        <v>0.1241</v>
      </c>
    </row>
    <row r="10376" spans="1:6">
      <c r="A10376" t="s">
        <v>1090</v>
      </c>
      <c r="B10376" t="s">
        <v>11435</v>
      </c>
      <c r="C10376">
        <v>1.5</v>
      </c>
      <c r="D10376">
        <v>4.1000000000000003E-3</v>
      </c>
      <c r="E10376">
        <v>2.86E-2</v>
      </c>
      <c r="F10376">
        <v>0.1241</v>
      </c>
    </row>
    <row r="10377" spans="1:6">
      <c r="A10377" t="s">
        <v>1090</v>
      </c>
      <c r="B10377" t="s">
        <v>11436</v>
      </c>
      <c r="C10377">
        <v>1.5</v>
      </c>
      <c r="D10377">
        <v>4.1000000000000003E-3</v>
      </c>
      <c r="E10377">
        <v>2.86E-2</v>
      </c>
      <c r="F10377">
        <v>0.1241</v>
      </c>
    </row>
    <row r="10378" spans="1:6">
      <c r="A10378" t="s">
        <v>1090</v>
      </c>
      <c r="B10378" t="s">
        <v>11437</v>
      </c>
      <c r="C10378">
        <v>1.5</v>
      </c>
      <c r="D10378">
        <v>4.1000000000000003E-3</v>
      </c>
      <c r="E10378">
        <v>2.86E-2</v>
      </c>
      <c r="F10378">
        <v>0.1241</v>
      </c>
    </row>
    <row r="10379" spans="1:6">
      <c r="A10379" t="s">
        <v>1090</v>
      </c>
      <c r="B10379" t="s">
        <v>11438</v>
      </c>
      <c r="C10379">
        <v>1.5</v>
      </c>
      <c r="D10379">
        <v>4.1000000000000003E-3</v>
      </c>
      <c r="E10379">
        <v>2.86E-2</v>
      </c>
      <c r="F10379">
        <v>0.1241</v>
      </c>
    </row>
    <row r="10380" spans="1:6">
      <c r="A10380" t="s">
        <v>1090</v>
      </c>
      <c r="B10380" t="s">
        <v>11439</v>
      </c>
      <c r="C10380">
        <v>1.5</v>
      </c>
      <c r="D10380">
        <v>4.1000000000000003E-3</v>
      </c>
      <c r="E10380">
        <v>2.86E-2</v>
      </c>
      <c r="F10380">
        <v>0.1241</v>
      </c>
    </row>
    <row r="10381" spans="1:6">
      <c r="A10381" t="s">
        <v>1090</v>
      </c>
      <c r="B10381" t="s">
        <v>11440</v>
      </c>
      <c r="C10381">
        <v>1.5</v>
      </c>
      <c r="D10381">
        <v>4.1000000000000003E-3</v>
      </c>
      <c r="E10381">
        <v>2.86E-2</v>
      </c>
      <c r="F10381">
        <v>0.1241</v>
      </c>
    </row>
    <row r="10382" spans="1:6">
      <c r="A10382" t="s">
        <v>1090</v>
      </c>
      <c r="B10382" t="s">
        <v>11441</v>
      </c>
      <c r="C10382">
        <v>1.5</v>
      </c>
      <c r="D10382">
        <v>4.1000000000000003E-3</v>
      </c>
      <c r="E10382">
        <v>2.86E-2</v>
      </c>
      <c r="F10382">
        <v>0.1241</v>
      </c>
    </row>
    <row r="10383" spans="1:6">
      <c r="A10383" t="s">
        <v>1090</v>
      </c>
      <c r="B10383" t="s">
        <v>11442</v>
      </c>
      <c r="C10383">
        <v>1.5</v>
      </c>
      <c r="D10383">
        <v>4.1000000000000003E-3</v>
      </c>
      <c r="E10383">
        <v>2.86E-2</v>
      </c>
      <c r="F10383">
        <v>0.1241</v>
      </c>
    </row>
    <row r="10384" spans="1:6">
      <c r="A10384" t="s">
        <v>1090</v>
      </c>
      <c r="B10384" t="s">
        <v>11443</v>
      </c>
      <c r="C10384">
        <v>1.5</v>
      </c>
      <c r="D10384">
        <v>4.1000000000000003E-3</v>
      </c>
      <c r="E10384">
        <v>2.86E-2</v>
      </c>
      <c r="F10384">
        <v>0.1241</v>
      </c>
    </row>
    <row r="10385" spans="1:6">
      <c r="A10385" t="s">
        <v>1090</v>
      </c>
      <c r="B10385" t="s">
        <v>11444</v>
      </c>
      <c r="C10385">
        <v>1.5</v>
      </c>
      <c r="D10385">
        <v>4.1000000000000003E-3</v>
      </c>
      <c r="E10385">
        <v>2.86E-2</v>
      </c>
      <c r="F10385">
        <v>0.1241</v>
      </c>
    </row>
    <row r="10386" spans="1:6">
      <c r="A10386" t="s">
        <v>1090</v>
      </c>
      <c r="B10386" t="s">
        <v>11445</v>
      </c>
      <c r="C10386">
        <v>1.5</v>
      </c>
      <c r="D10386">
        <v>4.1000000000000003E-3</v>
      </c>
      <c r="E10386">
        <v>2.86E-2</v>
      </c>
      <c r="F10386">
        <v>0.1241</v>
      </c>
    </row>
    <row r="10387" spans="1:6">
      <c r="A10387" t="s">
        <v>1090</v>
      </c>
      <c r="B10387" t="s">
        <v>11446</v>
      </c>
      <c r="C10387">
        <v>1.5</v>
      </c>
      <c r="D10387">
        <v>4.1000000000000003E-3</v>
      </c>
      <c r="E10387">
        <v>2.86E-2</v>
      </c>
      <c r="F10387">
        <v>0.1241</v>
      </c>
    </row>
    <row r="10388" spans="1:6">
      <c r="A10388" t="s">
        <v>1090</v>
      </c>
      <c r="B10388" t="s">
        <v>11447</v>
      </c>
      <c r="C10388">
        <v>1.5</v>
      </c>
      <c r="D10388">
        <v>4.1000000000000003E-3</v>
      </c>
      <c r="E10388">
        <v>2.86E-2</v>
      </c>
      <c r="F10388">
        <v>0.1241</v>
      </c>
    </row>
    <row r="10389" spans="1:6">
      <c r="A10389" t="s">
        <v>1090</v>
      </c>
      <c r="B10389" t="s">
        <v>11448</v>
      </c>
      <c r="C10389">
        <v>1.5</v>
      </c>
      <c r="D10389">
        <v>4.1000000000000003E-3</v>
      </c>
      <c r="E10389">
        <v>2.86E-2</v>
      </c>
      <c r="F10389">
        <v>0.1241</v>
      </c>
    </row>
    <row r="10390" spans="1:6">
      <c r="A10390" t="s">
        <v>1090</v>
      </c>
      <c r="B10390" t="s">
        <v>11449</v>
      </c>
      <c r="C10390">
        <v>1.5</v>
      </c>
      <c r="D10390">
        <v>4.1000000000000003E-3</v>
      </c>
      <c r="E10390">
        <v>2.86E-2</v>
      </c>
      <c r="F10390">
        <v>0.1241</v>
      </c>
    </row>
    <row r="10391" spans="1:6">
      <c r="A10391" t="s">
        <v>1090</v>
      </c>
      <c r="B10391" t="s">
        <v>11450</v>
      </c>
      <c r="C10391">
        <v>1.5</v>
      </c>
      <c r="D10391">
        <v>4.1000000000000003E-3</v>
      </c>
      <c r="E10391">
        <v>2.86E-2</v>
      </c>
      <c r="F10391">
        <v>0.1241</v>
      </c>
    </row>
    <row r="10392" spans="1:6">
      <c r="A10392" t="s">
        <v>1090</v>
      </c>
      <c r="B10392" t="s">
        <v>11451</v>
      </c>
      <c r="C10392">
        <v>1.5</v>
      </c>
      <c r="D10392">
        <v>4.1000000000000003E-3</v>
      </c>
      <c r="E10392">
        <v>2.86E-2</v>
      </c>
      <c r="F10392">
        <v>0.1241</v>
      </c>
    </row>
    <row r="10393" spans="1:6">
      <c r="A10393" t="s">
        <v>1090</v>
      </c>
      <c r="B10393" t="s">
        <v>11452</v>
      </c>
      <c r="C10393">
        <v>1.5</v>
      </c>
      <c r="D10393">
        <v>4.1000000000000003E-3</v>
      </c>
      <c r="E10393">
        <v>2.86E-2</v>
      </c>
      <c r="F10393">
        <v>0.1241</v>
      </c>
    </row>
    <row r="10394" spans="1:6">
      <c r="A10394" t="s">
        <v>1090</v>
      </c>
      <c r="B10394" t="s">
        <v>11453</v>
      </c>
      <c r="C10394">
        <v>1.5</v>
      </c>
      <c r="D10394">
        <v>4.1000000000000003E-3</v>
      </c>
      <c r="E10394">
        <v>2.86E-2</v>
      </c>
      <c r="F10394">
        <v>0.1241</v>
      </c>
    </row>
    <row r="10395" spans="1:6">
      <c r="A10395" t="s">
        <v>1090</v>
      </c>
      <c r="B10395" t="s">
        <v>11454</v>
      </c>
      <c r="C10395">
        <v>1.5</v>
      </c>
      <c r="D10395">
        <v>4.1000000000000003E-3</v>
      </c>
      <c r="E10395">
        <v>2.86E-2</v>
      </c>
      <c r="F10395">
        <v>0.1241</v>
      </c>
    </row>
    <row r="10396" spans="1:6">
      <c r="A10396" t="s">
        <v>1090</v>
      </c>
      <c r="B10396" t="s">
        <v>11455</v>
      </c>
      <c r="C10396">
        <v>1.5</v>
      </c>
      <c r="D10396">
        <v>4.1000000000000003E-3</v>
      </c>
      <c r="E10396">
        <v>2.86E-2</v>
      </c>
      <c r="F10396">
        <v>0.1241</v>
      </c>
    </row>
    <row r="10397" spans="1:6">
      <c r="A10397" t="s">
        <v>1090</v>
      </c>
      <c r="B10397" t="s">
        <v>11456</v>
      </c>
      <c r="C10397">
        <v>1.5</v>
      </c>
      <c r="D10397">
        <v>4.1000000000000003E-3</v>
      </c>
      <c r="E10397">
        <v>2.86E-2</v>
      </c>
      <c r="F10397">
        <v>0.1241</v>
      </c>
    </row>
    <row r="10398" spans="1:6">
      <c r="A10398" t="s">
        <v>1090</v>
      </c>
      <c r="B10398" t="s">
        <v>11457</v>
      </c>
      <c r="C10398">
        <v>1.5</v>
      </c>
      <c r="D10398">
        <v>4.1000000000000003E-3</v>
      </c>
      <c r="E10398">
        <v>2.86E-2</v>
      </c>
      <c r="F10398">
        <v>0.1241</v>
      </c>
    </row>
    <row r="10399" spans="1:6">
      <c r="A10399" t="s">
        <v>1090</v>
      </c>
      <c r="B10399" t="s">
        <v>11458</v>
      </c>
      <c r="C10399">
        <v>1.5</v>
      </c>
      <c r="D10399">
        <v>4.1000000000000003E-3</v>
      </c>
      <c r="E10399">
        <v>2.86E-2</v>
      </c>
      <c r="F10399">
        <v>0.1241</v>
      </c>
    </row>
    <row r="10400" spans="1:6">
      <c r="A10400" t="s">
        <v>1090</v>
      </c>
      <c r="B10400" t="s">
        <v>11459</v>
      </c>
      <c r="C10400">
        <v>1.5</v>
      </c>
      <c r="D10400">
        <v>4.1000000000000003E-3</v>
      </c>
      <c r="E10400">
        <v>2.86E-2</v>
      </c>
      <c r="F10400">
        <v>0.1241</v>
      </c>
    </row>
    <row r="10401" spans="1:6">
      <c r="A10401" t="s">
        <v>1090</v>
      </c>
      <c r="B10401" t="s">
        <v>11460</v>
      </c>
      <c r="C10401">
        <v>1.5</v>
      </c>
      <c r="D10401">
        <v>4.1000000000000003E-3</v>
      </c>
      <c r="E10401">
        <v>2.86E-2</v>
      </c>
      <c r="F10401">
        <v>0.1241</v>
      </c>
    </row>
    <row r="10402" spans="1:6">
      <c r="A10402" t="s">
        <v>1090</v>
      </c>
      <c r="B10402" t="s">
        <v>11461</v>
      </c>
      <c r="C10402">
        <v>1.5</v>
      </c>
      <c r="D10402">
        <v>4.1000000000000003E-3</v>
      </c>
      <c r="E10402">
        <v>2.86E-2</v>
      </c>
      <c r="F10402">
        <v>0.1241</v>
      </c>
    </row>
    <row r="10403" spans="1:6">
      <c r="A10403" t="s">
        <v>1090</v>
      </c>
      <c r="B10403" t="s">
        <v>11462</v>
      </c>
      <c r="C10403">
        <v>1.5</v>
      </c>
      <c r="D10403">
        <v>4.1000000000000003E-3</v>
      </c>
      <c r="E10403">
        <v>2.86E-2</v>
      </c>
      <c r="F10403">
        <v>0.1241</v>
      </c>
    </row>
    <row r="10404" spans="1:6">
      <c r="A10404" t="s">
        <v>1090</v>
      </c>
      <c r="B10404" t="s">
        <v>11463</v>
      </c>
      <c r="C10404">
        <v>1.5</v>
      </c>
      <c r="D10404">
        <v>4.1000000000000003E-3</v>
      </c>
      <c r="E10404">
        <v>2.86E-2</v>
      </c>
      <c r="F10404">
        <v>0.1241</v>
      </c>
    </row>
    <row r="10405" spans="1:6">
      <c r="A10405" t="s">
        <v>1090</v>
      </c>
      <c r="B10405" t="s">
        <v>11464</v>
      </c>
      <c r="C10405">
        <v>1.5</v>
      </c>
      <c r="D10405">
        <v>4.1000000000000003E-3</v>
      </c>
      <c r="E10405">
        <v>2.86E-2</v>
      </c>
      <c r="F10405">
        <v>0.1241</v>
      </c>
    </row>
    <row r="10406" spans="1:6">
      <c r="A10406" t="s">
        <v>1090</v>
      </c>
      <c r="B10406" t="s">
        <v>11465</v>
      </c>
      <c r="C10406">
        <v>1.5</v>
      </c>
      <c r="D10406">
        <v>4.1000000000000003E-3</v>
      </c>
      <c r="E10406">
        <v>2.86E-2</v>
      </c>
      <c r="F10406">
        <v>0.1241</v>
      </c>
    </row>
    <row r="10407" spans="1:6">
      <c r="A10407" t="s">
        <v>1090</v>
      </c>
      <c r="B10407" t="s">
        <v>11466</v>
      </c>
      <c r="C10407">
        <v>1.5</v>
      </c>
      <c r="D10407">
        <v>4.1000000000000003E-3</v>
      </c>
      <c r="E10407">
        <v>2.86E-2</v>
      </c>
      <c r="F10407">
        <v>0.1241</v>
      </c>
    </row>
    <row r="10408" spans="1:6">
      <c r="A10408" t="s">
        <v>1090</v>
      </c>
      <c r="B10408" t="s">
        <v>11467</v>
      </c>
      <c r="C10408">
        <v>1.5</v>
      </c>
      <c r="D10408">
        <v>4.1000000000000003E-3</v>
      </c>
      <c r="E10408">
        <v>2.86E-2</v>
      </c>
      <c r="F10408">
        <v>0.1241</v>
      </c>
    </row>
    <row r="10409" spans="1:6">
      <c r="A10409" t="s">
        <v>1090</v>
      </c>
      <c r="B10409" t="s">
        <v>11468</v>
      </c>
      <c r="C10409">
        <v>1.5</v>
      </c>
      <c r="D10409">
        <v>4.1000000000000003E-3</v>
      </c>
      <c r="E10409">
        <v>2.86E-2</v>
      </c>
      <c r="F10409">
        <v>0.1241</v>
      </c>
    </row>
    <row r="10410" spans="1:6">
      <c r="A10410" t="s">
        <v>1090</v>
      </c>
      <c r="B10410" t="s">
        <v>11469</v>
      </c>
      <c r="C10410">
        <v>1.5</v>
      </c>
      <c r="D10410">
        <v>4.1000000000000003E-3</v>
      </c>
      <c r="E10410">
        <v>2.86E-2</v>
      </c>
      <c r="F10410">
        <v>0.1241</v>
      </c>
    </row>
    <row r="10411" spans="1:6">
      <c r="A10411" t="s">
        <v>1090</v>
      </c>
      <c r="B10411" t="s">
        <v>11470</v>
      </c>
      <c r="C10411">
        <v>1.5</v>
      </c>
      <c r="D10411">
        <v>4.1000000000000003E-3</v>
      </c>
      <c r="E10411">
        <v>2.86E-2</v>
      </c>
      <c r="F10411">
        <v>0.1241</v>
      </c>
    </row>
    <row r="10412" spans="1:6">
      <c r="A10412" t="s">
        <v>1090</v>
      </c>
      <c r="B10412" t="s">
        <v>11471</v>
      </c>
      <c r="C10412">
        <v>1.5</v>
      </c>
      <c r="D10412">
        <v>4.1000000000000003E-3</v>
      </c>
      <c r="E10412">
        <v>2.86E-2</v>
      </c>
      <c r="F10412">
        <v>0.1241</v>
      </c>
    </row>
    <row r="10413" spans="1:6">
      <c r="A10413" t="s">
        <v>1090</v>
      </c>
      <c r="B10413" t="s">
        <v>11472</v>
      </c>
      <c r="C10413">
        <v>1.5</v>
      </c>
      <c r="D10413">
        <v>4.1000000000000003E-3</v>
      </c>
      <c r="E10413">
        <v>2.86E-2</v>
      </c>
      <c r="F10413">
        <v>0.1241</v>
      </c>
    </row>
    <row r="10414" spans="1:6">
      <c r="A10414" t="s">
        <v>1090</v>
      </c>
      <c r="B10414" t="s">
        <v>11473</v>
      </c>
      <c r="C10414">
        <v>1.5</v>
      </c>
      <c r="D10414">
        <v>4.1000000000000003E-3</v>
      </c>
      <c r="E10414">
        <v>2.86E-2</v>
      </c>
      <c r="F10414">
        <v>0.1241</v>
      </c>
    </row>
    <row r="10415" spans="1:6">
      <c r="A10415" t="s">
        <v>1090</v>
      </c>
      <c r="B10415" t="s">
        <v>11474</v>
      </c>
      <c r="C10415">
        <v>1.5</v>
      </c>
      <c r="D10415">
        <v>4.1000000000000003E-3</v>
      </c>
      <c r="E10415">
        <v>2.86E-2</v>
      </c>
      <c r="F10415">
        <v>0.1241</v>
      </c>
    </row>
    <row r="10416" spans="1:6">
      <c r="A10416" t="s">
        <v>1090</v>
      </c>
      <c r="B10416" t="s">
        <v>11475</v>
      </c>
      <c r="C10416">
        <v>1.5</v>
      </c>
      <c r="D10416">
        <v>4.1000000000000003E-3</v>
      </c>
      <c r="E10416">
        <v>2.86E-2</v>
      </c>
      <c r="F10416">
        <v>0.1241</v>
      </c>
    </row>
    <row r="10417" spans="1:6">
      <c r="A10417" t="s">
        <v>1090</v>
      </c>
      <c r="B10417" t="s">
        <v>11476</v>
      </c>
      <c r="C10417">
        <v>1.5</v>
      </c>
      <c r="D10417">
        <v>4.1000000000000003E-3</v>
      </c>
      <c r="E10417">
        <v>2.86E-2</v>
      </c>
      <c r="F10417">
        <v>0.1241</v>
      </c>
    </row>
    <row r="10418" spans="1:6">
      <c r="A10418" t="s">
        <v>1090</v>
      </c>
      <c r="B10418" t="s">
        <v>11477</v>
      </c>
      <c r="C10418">
        <v>1.5</v>
      </c>
      <c r="D10418">
        <v>4.1000000000000003E-3</v>
      </c>
      <c r="E10418">
        <v>2.86E-2</v>
      </c>
      <c r="F10418">
        <v>0.1241</v>
      </c>
    </row>
    <row r="10419" spans="1:6">
      <c r="A10419" t="s">
        <v>1090</v>
      </c>
      <c r="B10419" t="s">
        <v>11478</v>
      </c>
      <c r="C10419">
        <v>1.5</v>
      </c>
      <c r="D10419">
        <v>4.1000000000000003E-3</v>
      </c>
      <c r="E10419">
        <v>2.86E-2</v>
      </c>
      <c r="F10419">
        <v>0.1241</v>
      </c>
    </row>
    <row r="10420" spans="1:6">
      <c r="A10420" t="s">
        <v>1090</v>
      </c>
      <c r="B10420" t="s">
        <v>11479</v>
      </c>
      <c r="C10420">
        <v>1.5</v>
      </c>
      <c r="D10420">
        <v>4.1000000000000003E-3</v>
      </c>
      <c r="E10420">
        <v>2.86E-2</v>
      </c>
      <c r="F10420">
        <v>0.1241</v>
      </c>
    </row>
    <row r="10421" spans="1:6">
      <c r="A10421" t="s">
        <v>1090</v>
      </c>
      <c r="B10421" t="s">
        <v>11480</v>
      </c>
      <c r="C10421">
        <v>1.5</v>
      </c>
      <c r="D10421">
        <v>4.1000000000000003E-3</v>
      </c>
      <c r="E10421">
        <v>2.86E-2</v>
      </c>
      <c r="F10421">
        <v>0.1241</v>
      </c>
    </row>
    <row r="10422" spans="1:6">
      <c r="A10422" t="s">
        <v>1090</v>
      </c>
      <c r="B10422" t="s">
        <v>11481</v>
      </c>
      <c r="C10422">
        <v>1.5</v>
      </c>
      <c r="D10422">
        <v>4.1000000000000003E-3</v>
      </c>
      <c r="E10422">
        <v>2.86E-2</v>
      </c>
      <c r="F10422">
        <v>0.1241</v>
      </c>
    </row>
    <row r="10423" spans="1:6">
      <c r="A10423" t="s">
        <v>1090</v>
      </c>
      <c r="B10423" t="s">
        <v>11482</v>
      </c>
      <c r="C10423">
        <v>1.5</v>
      </c>
      <c r="D10423">
        <v>4.1000000000000003E-3</v>
      </c>
      <c r="E10423">
        <v>2.86E-2</v>
      </c>
      <c r="F10423">
        <v>0.1241</v>
      </c>
    </row>
    <row r="10424" spans="1:6">
      <c r="A10424" t="s">
        <v>1090</v>
      </c>
      <c r="B10424" t="s">
        <v>11483</v>
      </c>
      <c r="C10424">
        <v>1.5</v>
      </c>
      <c r="D10424">
        <v>4.1000000000000003E-3</v>
      </c>
      <c r="E10424">
        <v>2.86E-2</v>
      </c>
      <c r="F10424">
        <v>0.1241</v>
      </c>
    </row>
    <row r="10425" spans="1:6">
      <c r="A10425" t="s">
        <v>1090</v>
      </c>
      <c r="B10425" t="s">
        <v>11484</v>
      </c>
      <c r="C10425">
        <v>1.5</v>
      </c>
      <c r="D10425">
        <v>4.1000000000000003E-3</v>
      </c>
      <c r="E10425">
        <v>2.86E-2</v>
      </c>
      <c r="F10425">
        <v>0.1241</v>
      </c>
    </row>
    <row r="10426" spans="1:6">
      <c r="A10426" t="s">
        <v>1090</v>
      </c>
      <c r="B10426" t="s">
        <v>11485</v>
      </c>
      <c r="C10426">
        <v>1.5</v>
      </c>
      <c r="D10426">
        <v>4.1000000000000003E-3</v>
      </c>
      <c r="E10426">
        <v>2.86E-2</v>
      </c>
      <c r="F10426">
        <v>0.1241</v>
      </c>
    </row>
    <row r="10427" spans="1:6">
      <c r="A10427" t="s">
        <v>1090</v>
      </c>
      <c r="B10427" t="s">
        <v>11486</v>
      </c>
      <c r="C10427">
        <v>1.5</v>
      </c>
      <c r="D10427">
        <v>4.1000000000000003E-3</v>
      </c>
      <c r="E10427">
        <v>2.86E-2</v>
      </c>
      <c r="F10427">
        <v>0.1241</v>
      </c>
    </row>
    <row r="10428" spans="1:6">
      <c r="A10428" t="s">
        <v>1090</v>
      </c>
      <c r="B10428" t="s">
        <v>11487</v>
      </c>
      <c r="C10428">
        <v>1.5</v>
      </c>
      <c r="D10428">
        <v>4.1000000000000003E-3</v>
      </c>
      <c r="E10428">
        <v>2.86E-2</v>
      </c>
      <c r="F10428">
        <v>0.1241</v>
      </c>
    </row>
    <row r="10429" spans="1:6">
      <c r="A10429" t="s">
        <v>1090</v>
      </c>
      <c r="B10429" t="s">
        <v>11488</v>
      </c>
      <c r="C10429">
        <v>1.5</v>
      </c>
      <c r="D10429">
        <v>4.1000000000000003E-3</v>
      </c>
      <c r="E10429">
        <v>2.86E-2</v>
      </c>
      <c r="F10429">
        <v>0.1241</v>
      </c>
    </row>
    <row r="10430" spans="1:6">
      <c r="A10430" t="s">
        <v>1090</v>
      </c>
      <c r="B10430" t="s">
        <v>11489</v>
      </c>
      <c r="C10430">
        <v>1.5</v>
      </c>
      <c r="D10430">
        <v>4.1000000000000003E-3</v>
      </c>
      <c r="E10430">
        <v>2.86E-2</v>
      </c>
      <c r="F10430">
        <v>0.1241</v>
      </c>
    </row>
    <row r="10431" spans="1:6">
      <c r="A10431" t="s">
        <v>1090</v>
      </c>
      <c r="B10431" t="s">
        <v>11490</v>
      </c>
      <c r="C10431">
        <v>1.5</v>
      </c>
      <c r="D10431">
        <v>4.1000000000000003E-3</v>
      </c>
      <c r="E10431">
        <v>2.86E-2</v>
      </c>
      <c r="F10431">
        <v>0.1241</v>
      </c>
    </row>
    <row r="10432" spans="1:6">
      <c r="A10432" t="s">
        <v>1090</v>
      </c>
      <c r="B10432" t="s">
        <v>11491</v>
      </c>
      <c r="C10432">
        <v>1.5</v>
      </c>
      <c r="D10432">
        <v>4.1000000000000003E-3</v>
      </c>
      <c r="E10432">
        <v>2.86E-2</v>
      </c>
      <c r="F10432">
        <v>0.1241</v>
      </c>
    </row>
    <row r="10433" spans="1:6">
      <c r="A10433" t="s">
        <v>1090</v>
      </c>
      <c r="B10433" t="s">
        <v>11492</v>
      </c>
      <c r="C10433">
        <v>1.5</v>
      </c>
      <c r="D10433">
        <v>4.1000000000000003E-3</v>
      </c>
      <c r="E10433">
        <v>2.86E-2</v>
      </c>
      <c r="F10433">
        <v>0.1241</v>
      </c>
    </row>
    <row r="10434" spans="1:6">
      <c r="A10434" t="s">
        <v>1090</v>
      </c>
      <c r="B10434" t="s">
        <v>11493</v>
      </c>
      <c r="C10434">
        <v>1.5</v>
      </c>
      <c r="D10434">
        <v>4.1000000000000003E-3</v>
      </c>
      <c r="E10434">
        <v>2.86E-2</v>
      </c>
      <c r="F10434">
        <v>0.1241</v>
      </c>
    </row>
    <row r="10435" spans="1:6">
      <c r="A10435" t="s">
        <v>1090</v>
      </c>
      <c r="B10435" t="s">
        <v>11494</v>
      </c>
      <c r="C10435">
        <v>1.5</v>
      </c>
      <c r="D10435">
        <v>4.1000000000000003E-3</v>
      </c>
      <c r="E10435">
        <v>2.86E-2</v>
      </c>
      <c r="F10435">
        <v>0.1241</v>
      </c>
    </row>
    <row r="10436" spans="1:6">
      <c r="A10436" t="s">
        <v>1090</v>
      </c>
      <c r="B10436" t="s">
        <v>11495</v>
      </c>
      <c r="C10436">
        <v>1.5</v>
      </c>
      <c r="D10436">
        <v>4.1000000000000003E-3</v>
      </c>
      <c r="E10436">
        <v>2.86E-2</v>
      </c>
      <c r="F10436">
        <v>0.1241</v>
      </c>
    </row>
    <row r="10437" spans="1:6">
      <c r="A10437" t="s">
        <v>1090</v>
      </c>
      <c r="B10437" t="s">
        <v>11496</v>
      </c>
      <c r="C10437">
        <v>1.5</v>
      </c>
      <c r="D10437">
        <v>4.1000000000000003E-3</v>
      </c>
      <c r="E10437">
        <v>2.86E-2</v>
      </c>
      <c r="F10437">
        <v>0.1241</v>
      </c>
    </row>
    <row r="10438" spans="1:6">
      <c r="A10438" t="s">
        <v>1090</v>
      </c>
      <c r="B10438" t="s">
        <v>11497</v>
      </c>
      <c r="C10438">
        <v>1.5</v>
      </c>
      <c r="D10438">
        <v>4.1000000000000003E-3</v>
      </c>
      <c r="E10438">
        <v>2.86E-2</v>
      </c>
      <c r="F10438">
        <v>0.1241</v>
      </c>
    </row>
    <row r="10439" spans="1:6">
      <c r="A10439" t="s">
        <v>1090</v>
      </c>
      <c r="B10439" t="s">
        <v>11498</v>
      </c>
      <c r="C10439">
        <v>1.5</v>
      </c>
      <c r="D10439">
        <v>4.1000000000000003E-3</v>
      </c>
      <c r="E10439">
        <v>2.86E-2</v>
      </c>
      <c r="F10439">
        <v>0.1241</v>
      </c>
    </row>
    <row r="10440" spans="1:6">
      <c r="A10440" t="s">
        <v>1090</v>
      </c>
      <c r="B10440" t="s">
        <v>11499</v>
      </c>
      <c r="C10440">
        <v>1.5</v>
      </c>
      <c r="D10440">
        <v>4.1000000000000003E-3</v>
      </c>
      <c r="E10440">
        <v>2.86E-2</v>
      </c>
      <c r="F10440">
        <v>0.1241</v>
      </c>
    </row>
    <row r="10441" spans="1:6">
      <c r="A10441" t="s">
        <v>1090</v>
      </c>
      <c r="B10441" t="s">
        <v>11500</v>
      </c>
      <c r="C10441">
        <v>1.5</v>
      </c>
      <c r="D10441">
        <v>4.1000000000000003E-3</v>
      </c>
      <c r="E10441">
        <v>2.86E-2</v>
      </c>
      <c r="F10441">
        <v>0.1241</v>
      </c>
    </row>
    <row r="10442" spans="1:6">
      <c r="A10442" t="s">
        <v>1090</v>
      </c>
      <c r="B10442" t="s">
        <v>11501</v>
      </c>
      <c r="C10442">
        <v>1.5</v>
      </c>
      <c r="D10442">
        <v>4.1000000000000003E-3</v>
      </c>
      <c r="E10442">
        <v>2.86E-2</v>
      </c>
      <c r="F10442">
        <v>0.1241</v>
      </c>
    </row>
    <row r="10443" spans="1:6">
      <c r="A10443" t="s">
        <v>1090</v>
      </c>
      <c r="B10443" t="s">
        <v>11502</v>
      </c>
      <c r="C10443">
        <v>1.5</v>
      </c>
      <c r="D10443">
        <v>4.1000000000000003E-3</v>
      </c>
      <c r="E10443">
        <v>2.86E-2</v>
      </c>
      <c r="F10443">
        <v>0.1241</v>
      </c>
    </row>
    <row r="10444" spans="1:6">
      <c r="A10444" t="s">
        <v>1090</v>
      </c>
      <c r="B10444" t="s">
        <v>11503</v>
      </c>
      <c r="C10444">
        <v>1.5</v>
      </c>
      <c r="D10444">
        <v>4.1000000000000003E-3</v>
      </c>
      <c r="E10444">
        <v>2.86E-2</v>
      </c>
      <c r="F10444">
        <v>0.1241</v>
      </c>
    </row>
    <row r="10445" spans="1:6">
      <c r="A10445" t="s">
        <v>1090</v>
      </c>
      <c r="B10445" t="s">
        <v>11504</v>
      </c>
      <c r="C10445">
        <v>1.5</v>
      </c>
      <c r="D10445">
        <v>4.1000000000000003E-3</v>
      </c>
      <c r="E10445">
        <v>2.86E-2</v>
      </c>
      <c r="F10445">
        <v>0.1241</v>
      </c>
    </row>
    <row r="10446" spans="1:6">
      <c r="A10446" t="s">
        <v>1090</v>
      </c>
      <c r="B10446" t="s">
        <v>11505</v>
      </c>
      <c r="C10446">
        <v>1.5</v>
      </c>
      <c r="D10446">
        <v>4.1000000000000003E-3</v>
      </c>
      <c r="E10446">
        <v>2.86E-2</v>
      </c>
      <c r="F10446">
        <v>0.1241</v>
      </c>
    </row>
    <row r="10447" spans="1:6">
      <c r="A10447" t="s">
        <v>1090</v>
      </c>
      <c r="B10447" t="s">
        <v>11506</v>
      </c>
      <c r="C10447">
        <v>1.5</v>
      </c>
      <c r="D10447">
        <v>4.1000000000000003E-3</v>
      </c>
      <c r="E10447">
        <v>2.86E-2</v>
      </c>
      <c r="F10447">
        <v>0.1241</v>
      </c>
    </row>
    <row r="10448" spans="1:6">
      <c r="A10448" t="s">
        <v>1090</v>
      </c>
      <c r="B10448" t="s">
        <v>11507</v>
      </c>
      <c r="C10448">
        <v>1.5</v>
      </c>
      <c r="D10448">
        <v>4.1000000000000003E-3</v>
      </c>
      <c r="E10448">
        <v>2.86E-2</v>
      </c>
      <c r="F10448">
        <v>0.1241</v>
      </c>
    </row>
    <row r="10449" spans="1:6">
      <c r="A10449" t="s">
        <v>1090</v>
      </c>
      <c r="B10449" t="s">
        <v>11508</v>
      </c>
      <c r="C10449">
        <v>1.5</v>
      </c>
      <c r="D10449">
        <v>4.1000000000000003E-3</v>
      </c>
      <c r="E10449">
        <v>2.86E-2</v>
      </c>
      <c r="F10449">
        <v>0.1241</v>
      </c>
    </row>
    <row r="10450" spans="1:6">
      <c r="A10450" t="s">
        <v>1090</v>
      </c>
      <c r="B10450" t="s">
        <v>11509</v>
      </c>
      <c r="C10450">
        <v>1.5</v>
      </c>
      <c r="D10450">
        <v>4.1000000000000003E-3</v>
      </c>
      <c r="E10450">
        <v>2.86E-2</v>
      </c>
      <c r="F10450">
        <v>0.1241</v>
      </c>
    </row>
    <row r="10451" spans="1:6">
      <c r="A10451" t="s">
        <v>1090</v>
      </c>
      <c r="B10451" t="s">
        <v>11510</v>
      </c>
      <c r="C10451">
        <v>1.5</v>
      </c>
      <c r="D10451">
        <v>4.1000000000000003E-3</v>
      </c>
      <c r="E10451">
        <v>2.86E-2</v>
      </c>
      <c r="F10451">
        <v>0.1241</v>
      </c>
    </row>
    <row r="10452" spans="1:6">
      <c r="A10452" t="s">
        <v>1090</v>
      </c>
      <c r="B10452" t="s">
        <v>11511</v>
      </c>
      <c r="C10452">
        <v>1.5</v>
      </c>
      <c r="D10452">
        <v>4.1000000000000003E-3</v>
      </c>
      <c r="E10452">
        <v>2.86E-2</v>
      </c>
      <c r="F10452">
        <v>0.1241</v>
      </c>
    </row>
    <row r="10453" spans="1:6">
      <c r="A10453" t="s">
        <v>1090</v>
      </c>
      <c r="B10453" t="s">
        <v>11512</v>
      </c>
      <c r="C10453">
        <v>1.5</v>
      </c>
      <c r="D10453">
        <v>4.1000000000000003E-3</v>
      </c>
      <c r="E10453">
        <v>2.86E-2</v>
      </c>
      <c r="F10453">
        <v>0.1241</v>
      </c>
    </row>
    <row r="10454" spans="1:6">
      <c r="A10454" t="s">
        <v>1090</v>
      </c>
      <c r="B10454" t="s">
        <v>11513</v>
      </c>
      <c r="C10454">
        <v>1.5</v>
      </c>
      <c r="D10454">
        <v>4.1000000000000003E-3</v>
      </c>
      <c r="E10454">
        <v>2.86E-2</v>
      </c>
      <c r="F10454">
        <v>0.1241</v>
      </c>
    </row>
    <row r="10455" spans="1:6">
      <c r="A10455" t="s">
        <v>1090</v>
      </c>
      <c r="B10455" t="s">
        <v>11514</v>
      </c>
      <c r="C10455">
        <v>1.5</v>
      </c>
      <c r="D10455">
        <v>4.1000000000000003E-3</v>
      </c>
      <c r="E10455">
        <v>2.86E-2</v>
      </c>
      <c r="F10455">
        <v>0.1241</v>
      </c>
    </row>
    <row r="10456" spans="1:6">
      <c r="A10456" t="s">
        <v>1090</v>
      </c>
      <c r="B10456" t="s">
        <v>11515</v>
      </c>
      <c r="C10456">
        <v>1.5</v>
      </c>
      <c r="D10456">
        <v>4.1000000000000003E-3</v>
      </c>
      <c r="E10456">
        <v>2.86E-2</v>
      </c>
      <c r="F10456">
        <v>0.1241</v>
      </c>
    </row>
    <row r="10457" spans="1:6">
      <c r="A10457" t="s">
        <v>1090</v>
      </c>
      <c r="B10457" t="s">
        <v>11516</v>
      </c>
      <c r="C10457">
        <v>1.5</v>
      </c>
      <c r="D10457">
        <v>4.1000000000000003E-3</v>
      </c>
      <c r="E10457">
        <v>2.86E-2</v>
      </c>
      <c r="F10457">
        <v>0.1241</v>
      </c>
    </row>
    <row r="10458" spans="1:6">
      <c r="A10458" t="s">
        <v>1090</v>
      </c>
      <c r="B10458" t="s">
        <v>11517</v>
      </c>
      <c r="C10458">
        <v>1.5</v>
      </c>
      <c r="D10458">
        <v>4.1000000000000003E-3</v>
      </c>
      <c r="E10458">
        <v>2.86E-2</v>
      </c>
      <c r="F10458">
        <v>0.1241</v>
      </c>
    </row>
    <row r="10459" spans="1:6">
      <c r="A10459" t="s">
        <v>1090</v>
      </c>
      <c r="B10459" t="s">
        <v>11518</v>
      </c>
      <c r="C10459">
        <v>1.5</v>
      </c>
      <c r="D10459">
        <v>4.1000000000000003E-3</v>
      </c>
      <c r="E10459">
        <v>2.86E-2</v>
      </c>
      <c r="F10459">
        <v>0.1241</v>
      </c>
    </row>
    <row r="10460" spans="1:6">
      <c r="A10460" t="s">
        <v>1090</v>
      </c>
      <c r="B10460" t="s">
        <v>11519</v>
      </c>
      <c r="C10460">
        <v>1.5</v>
      </c>
      <c r="D10460">
        <v>4.1000000000000003E-3</v>
      </c>
      <c r="E10460">
        <v>2.86E-2</v>
      </c>
      <c r="F10460">
        <v>0.1241</v>
      </c>
    </row>
    <row r="10461" spans="1:6">
      <c r="A10461" t="s">
        <v>1090</v>
      </c>
      <c r="B10461" t="s">
        <v>11520</v>
      </c>
      <c r="C10461">
        <v>1.5</v>
      </c>
      <c r="D10461">
        <v>4.1000000000000003E-3</v>
      </c>
      <c r="E10461">
        <v>2.86E-2</v>
      </c>
      <c r="F10461">
        <v>0.1241</v>
      </c>
    </row>
    <row r="10462" spans="1:6">
      <c r="A10462" t="s">
        <v>1090</v>
      </c>
      <c r="B10462" t="s">
        <v>11521</v>
      </c>
      <c r="C10462">
        <v>1.5</v>
      </c>
      <c r="D10462">
        <v>4.1000000000000003E-3</v>
      </c>
      <c r="E10462">
        <v>2.86E-2</v>
      </c>
      <c r="F10462">
        <v>0.1241</v>
      </c>
    </row>
    <row r="10463" spans="1:6">
      <c r="A10463" t="s">
        <v>1090</v>
      </c>
      <c r="B10463" t="s">
        <v>11522</v>
      </c>
      <c r="C10463">
        <v>1.5</v>
      </c>
      <c r="D10463">
        <v>4.1000000000000003E-3</v>
      </c>
      <c r="E10463">
        <v>2.86E-2</v>
      </c>
      <c r="F10463">
        <v>0.1241</v>
      </c>
    </row>
    <row r="10464" spans="1:6">
      <c r="A10464" t="s">
        <v>1090</v>
      </c>
      <c r="B10464" t="s">
        <v>11523</v>
      </c>
      <c r="C10464">
        <v>1.5</v>
      </c>
      <c r="D10464">
        <v>4.1000000000000003E-3</v>
      </c>
      <c r="E10464">
        <v>2.86E-2</v>
      </c>
      <c r="F10464">
        <v>0.1241</v>
      </c>
    </row>
    <row r="10465" spans="1:6">
      <c r="A10465" t="s">
        <v>1090</v>
      </c>
      <c r="B10465" t="s">
        <v>11524</v>
      </c>
      <c r="C10465">
        <v>1.5</v>
      </c>
      <c r="D10465">
        <v>4.1000000000000003E-3</v>
      </c>
      <c r="E10465">
        <v>2.86E-2</v>
      </c>
      <c r="F10465">
        <v>0.1241</v>
      </c>
    </row>
    <row r="10466" spans="1:6">
      <c r="A10466" t="s">
        <v>1090</v>
      </c>
      <c r="B10466" t="s">
        <v>11525</v>
      </c>
      <c r="C10466">
        <v>1.5</v>
      </c>
      <c r="D10466">
        <v>4.1000000000000003E-3</v>
      </c>
      <c r="E10466">
        <v>2.86E-2</v>
      </c>
      <c r="F10466">
        <v>0.1241</v>
      </c>
    </row>
    <row r="10467" spans="1:6">
      <c r="A10467" t="s">
        <v>1090</v>
      </c>
      <c r="B10467" t="s">
        <v>11526</v>
      </c>
      <c r="C10467">
        <v>1.5</v>
      </c>
      <c r="D10467">
        <v>4.1000000000000003E-3</v>
      </c>
      <c r="E10467">
        <v>2.86E-2</v>
      </c>
      <c r="F10467">
        <v>0.1241</v>
      </c>
    </row>
    <row r="10468" spans="1:6">
      <c r="A10468" t="s">
        <v>1090</v>
      </c>
      <c r="B10468" t="s">
        <v>11527</v>
      </c>
      <c r="C10468">
        <v>1.5</v>
      </c>
      <c r="D10468">
        <v>4.1000000000000003E-3</v>
      </c>
      <c r="E10468">
        <v>2.86E-2</v>
      </c>
      <c r="F10468">
        <v>0.1241</v>
      </c>
    </row>
    <row r="10469" spans="1:6">
      <c r="A10469" t="s">
        <v>1090</v>
      </c>
      <c r="B10469" t="s">
        <v>11528</v>
      </c>
      <c r="C10469">
        <v>1.5</v>
      </c>
      <c r="D10469">
        <v>4.1000000000000003E-3</v>
      </c>
      <c r="E10469">
        <v>2.86E-2</v>
      </c>
      <c r="F10469">
        <v>0.1241</v>
      </c>
    </row>
    <row r="10470" spans="1:6">
      <c r="A10470" t="s">
        <v>1090</v>
      </c>
      <c r="B10470" t="s">
        <v>11529</v>
      </c>
      <c r="C10470">
        <v>1.5</v>
      </c>
      <c r="D10470">
        <v>4.1000000000000003E-3</v>
      </c>
      <c r="E10470">
        <v>2.86E-2</v>
      </c>
      <c r="F10470">
        <v>0.1241</v>
      </c>
    </row>
    <row r="10471" spans="1:6">
      <c r="A10471" t="s">
        <v>1090</v>
      </c>
      <c r="B10471" t="s">
        <v>11530</v>
      </c>
      <c r="C10471">
        <v>1.5</v>
      </c>
      <c r="D10471">
        <v>4.1000000000000003E-3</v>
      </c>
      <c r="E10471">
        <v>2.86E-2</v>
      </c>
      <c r="F10471">
        <v>0.1241</v>
      </c>
    </row>
    <row r="10472" spans="1:6">
      <c r="A10472" t="s">
        <v>1090</v>
      </c>
      <c r="B10472" t="s">
        <v>11531</v>
      </c>
      <c r="C10472">
        <v>1.5</v>
      </c>
      <c r="D10472">
        <v>4.1000000000000003E-3</v>
      </c>
      <c r="E10472">
        <v>2.86E-2</v>
      </c>
      <c r="F10472">
        <v>0.1241</v>
      </c>
    </row>
    <row r="10473" spans="1:6">
      <c r="A10473" t="s">
        <v>1090</v>
      </c>
      <c r="B10473" t="s">
        <v>11532</v>
      </c>
      <c r="C10473">
        <v>1.5</v>
      </c>
      <c r="D10473">
        <v>4.1000000000000003E-3</v>
      </c>
      <c r="E10473">
        <v>2.86E-2</v>
      </c>
      <c r="F10473">
        <v>0.1241</v>
      </c>
    </row>
    <row r="10474" spans="1:6">
      <c r="A10474" t="s">
        <v>1090</v>
      </c>
      <c r="B10474" t="s">
        <v>11533</v>
      </c>
      <c r="C10474">
        <v>1.5</v>
      </c>
      <c r="D10474">
        <v>4.1000000000000003E-3</v>
      </c>
      <c r="E10474">
        <v>2.86E-2</v>
      </c>
      <c r="F10474">
        <v>0.1241</v>
      </c>
    </row>
    <row r="10475" spans="1:6">
      <c r="A10475" t="s">
        <v>1090</v>
      </c>
      <c r="B10475" t="s">
        <v>11534</v>
      </c>
      <c r="C10475">
        <v>1.5</v>
      </c>
      <c r="D10475">
        <v>4.1000000000000003E-3</v>
      </c>
      <c r="E10475">
        <v>2.86E-2</v>
      </c>
      <c r="F10475">
        <v>0.1241</v>
      </c>
    </row>
    <row r="10476" spans="1:6">
      <c r="A10476" t="s">
        <v>1090</v>
      </c>
      <c r="B10476" t="s">
        <v>11535</v>
      </c>
      <c r="C10476">
        <v>1.5</v>
      </c>
      <c r="D10476">
        <v>4.1000000000000003E-3</v>
      </c>
      <c r="E10476">
        <v>2.86E-2</v>
      </c>
      <c r="F10476">
        <v>0.1241</v>
      </c>
    </row>
    <row r="10477" spans="1:6">
      <c r="A10477" t="s">
        <v>1090</v>
      </c>
      <c r="B10477" t="s">
        <v>11536</v>
      </c>
      <c r="C10477">
        <v>1.5</v>
      </c>
      <c r="D10477">
        <v>4.1000000000000003E-3</v>
      </c>
      <c r="E10477">
        <v>2.86E-2</v>
      </c>
      <c r="F10477">
        <v>0.1241</v>
      </c>
    </row>
    <row r="10478" spans="1:6">
      <c r="A10478" t="s">
        <v>1090</v>
      </c>
      <c r="B10478" t="s">
        <v>11537</v>
      </c>
      <c r="C10478">
        <v>1.5</v>
      </c>
      <c r="D10478">
        <v>4.1000000000000003E-3</v>
      </c>
      <c r="E10478">
        <v>2.86E-2</v>
      </c>
      <c r="F10478">
        <v>0.1241</v>
      </c>
    </row>
    <row r="10479" spans="1:6">
      <c r="A10479" t="s">
        <v>1090</v>
      </c>
      <c r="B10479" t="s">
        <v>11538</v>
      </c>
      <c r="C10479">
        <v>1.5</v>
      </c>
      <c r="D10479">
        <v>4.1000000000000003E-3</v>
      </c>
      <c r="E10479">
        <v>2.86E-2</v>
      </c>
      <c r="F10479">
        <v>0.1241</v>
      </c>
    </row>
    <row r="10480" spans="1:6">
      <c r="A10480" t="s">
        <v>1090</v>
      </c>
      <c r="B10480" t="s">
        <v>11539</v>
      </c>
      <c r="C10480">
        <v>1.5</v>
      </c>
      <c r="D10480">
        <v>4.1000000000000003E-3</v>
      </c>
      <c r="E10480">
        <v>2.86E-2</v>
      </c>
      <c r="F10480">
        <v>0.1241</v>
      </c>
    </row>
    <row r="10481" spans="1:6">
      <c r="A10481" t="s">
        <v>1090</v>
      </c>
      <c r="B10481" t="s">
        <v>11540</v>
      </c>
      <c r="C10481">
        <v>1.5</v>
      </c>
      <c r="D10481">
        <v>4.1000000000000003E-3</v>
      </c>
      <c r="E10481">
        <v>2.86E-2</v>
      </c>
      <c r="F10481">
        <v>0.1241</v>
      </c>
    </row>
    <row r="10482" spans="1:6">
      <c r="A10482" t="s">
        <v>1090</v>
      </c>
      <c r="B10482" t="s">
        <v>11541</v>
      </c>
      <c r="C10482">
        <v>1.5</v>
      </c>
      <c r="D10482">
        <v>4.1000000000000003E-3</v>
      </c>
      <c r="E10482">
        <v>2.86E-2</v>
      </c>
      <c r="F10482">
        <v>0.1241</v>
      </c>
    </row>
    <row r="10483" spans="1:6">
      <c r="A10483" t="s">
        <v>1090</v>
      </c>
      <c r="B10483" t="s">
        <v>11542</v>
      </c>
      <c r="C10483">
        <v>1.5</v>
      </c>
      <c r="D10483">
        <v>4.1000000000000003E-3</v>
      </c>
      <c r="E10483">
        <v>2.86E-2</v>
      </c>
      <c r="F10483">
        <v>0.1241</v>
      </c>
    </row>
    <row r="10484" spans="1:6">
      <c r="A10484" t="s">
        <v>1090</v>
      </c>
      <c r="B10484" t="s">
        <v>803</v>
      </c>
      <c r="C10484">
        <v>1.5</v>
      </c>
      <c r="D10484">
        <v>4.1000000000000003E-3</v>
      </c>
      <c r="E10484">
        <v>2.86E-2</v>
      </c>
      <c r="F10484">
        <v>0.1241</v>
      </c>
    </row>
    <row r="10485" spans="1:6">
      <c r="A10485" t="s">
        <v>1090</v>
      </c>
      <c r="B10485" t="s">
        <v>11543</v>
      </c>
      <c r="C10485">
        <v>1.5</v>
      </c>
      <c r="D10485">
        <v>4.1000000000000003E-3</v>
      </c>
      <c r="E10485">
        <v>2.86E-2</v>
      </c>
      <c r="F10485">
        <v>0.1241</v>
      </c>
    </row>
    <row r="10486" spans="1:6">
      <c r="A10486" t="s">
        <v>1090</v>
      </c>
      <c r="B10486" t="s">
        <v>11544</v>
      </c>
      <c r="C10486">
        <v>1.5</v>
      </c>
      <c r="D10486">
        <v>4.1000000000000003E-3</v>
      </c>
      <c r="E10486">
        <v>2.86E-2</v>
      </c>
      <c r="F10486">
        <v>0.1241</v>
      </c>
    </row>
    <row r="10487" spans="1:6">
      <c r="A10487" t="s">
        <v>1090</v>
      </c>
      <c r="B10487" t="s">
        <v>11545</v>
      </c>
      <c r="C10487">
        <v>1.5</v>
      </c>
      <c r="D10487">
        <v>4.1000000000000003E-3</v>
      </c>
      <c r="E10487">
        <v>2.86E-2</v>
      </c>
      <c r="F10487">
        <v>0.1241</v>
      </c>
    </row>
    <row r="10488" spans="1:6">
      <c r="A10488" t="s">
        <v>1090</v>
      </c>
      <c r="B10488" t="s">
        <v>11546</v>
      </c>
      <c r="C10488">
        <v>1.5</v>
      </c>
      <c r="D10488">
        <v>4.1000000000000003E-3</v>
      </c>
      <c r="E10488">
        <v>2.86E-2</v>
      </c>
      <c r="F10488">
        <v>0.1241</v>
      </c>
    </row>
    <row r="10489" spans="1:6">
      <c r="A10489" t="s">
        <v>1090</v>
      </c>
      <c r="B10489" t="s">
        <v>11547</v>
      </c>
      <c r="C10489">
        <v>1.5</v>
      </c>
      <c r="D10489">
        <v>4.1000000000000003E-3</v>
      </c>
      <c r="E10489">
        <v>2.86E-2</v>
      </c>
      <c r="F10489">
        <v>0.1241</v>
      </c>
    </row>
    <row r="10490" spans="1:6">
      <c r="A10490" t="s">
        <v>1090</v>
      </c>
      <c r="B10490" t="s">
        <v>11548</v>
      </c>
      <c r="C10490">
        <v>1.5</v>
      </c>
      <c r="D10490">
        <v>4.1000000000000003E-3</v>
      </c>
      <c r="E10490">
        <v>2.86E-2</v>
      </c>
      <c r="F10490">
        <v>0.1241</v>
      </c>
    </row>
    <row r="10491" spans="1:6">
      <c r="A10491" t="s">
        <v>1090</v>
      </c>
      <c r="B10491" t="s">
        <v>11549</v>
      </c>
      <c r="C10491">
        <v>1.5</v>
      </c>
      <c r="D10491">
        <v>4.1000000000000003E-3</v>
      </c>
      <c r="E10491">
        <v>2.86E-2</v>
      </c>
      <c r="F10491">
        <v>0.1241</v>
      </c>
    </row>
    <row r="10492" spans="1:6">
      <c r="A10492" t="s">
        <v>1090</v>
      </c>
      <c r="B10492" t="s">
        <v>11550</v>
      </c>
      <c r="C10492">
        <v>1.5</v>
      </c>
      <c r="D10492">
        <v>4.1000000000000003E-3</v>
      </c>
      <c r="E10492">
        <v>2.86E-2</v>
      </c>
      <c r="F10492">
        <v>0.1241</v>
      </c>
    </row>
    <row r="10493" spans="1:6">
      <c r="A10493" t="s">
        <v>1090</v>
      </c>
      <c r="B10493" t="s">
        <v>11551</v>
      </c>
      <c r="C10493">
        <v>1.5</v>
      </c>
      <c r="D10493">
        <v>4.1000000000000003E-3</v>
      </c>
      <c r="E10493">
        <v>2.86E-2</v>
      </c>
      <c r="F10493">
        <v>0.1241</v>
      </c>
    </row>
    <row r="10494" spans="1:6">
      <c r="A10494" t="s">
        <v>1090</v>
      </c>
      <c r="B10494" t="s">
        <v>11552</v>
      </c>
      <c r="C10494">
        <v>1.5</v>
      </c>
      <c r="D10494">
        <v>4.1000000000000003E-3</v>
      </c>
      <c r="E10494">
        <v>2.86E-2</v>
      </c>
      <c r="F10494">
        <v>0.1241</v>
      </c>
    </row>
    <row r="10495" spans="1:6">
      <c r="A10495" t="s">
        <v>1090</v>
      </c>
      <c r="B10495" t="s">
        <v>11553</v>
      </c>
      <c r="C10495">
        <v>1.5</v>
      </c>
      <c r="D10495">
        <v>4.1000000000000003E-3</v>
      </c>
      <c r="E10495">
        <v>2.86E-2</v>
      </c>
      <c r="F10495">
        <v>0.1241</v>
      </c>
    </row>
    <row r="10496" spans="1:6">
      <c r="A10496" t="s">
        <v>1090</v>
      </c>
      <c r="B10496" t="s">
        <v>11554</v>
      </c>
      <c r="C10496">
        <v>1.5</v>
      </c>
      <c r="D10496">
        <v>4.1000000000000003E-3</v>
      </c>
      <c r="E10496">
        <v>2.86E-2</v>
      </c>
      <c r="F10496">
        <v>0.1241</v>
      </c>
    </row>
    <row r="10497" spans="1:6">
      <c r="A10497" t="s">
        <v>1090</v>
      </c>
      <c r="B10497" t="s">
        <v>11555</v>
      </c>
      <c r="C10497">
        <v>1.5</v>
      </c>
      <c r="D10497">
        <v>4.1000000000000003E-3</v>
      </c>
      <c r="E10497">
        <v>2.86E-2</v>
      </c>
      <c r="F10497">
        <v>0.1241</v>
      </c>
    </row>
    <row r="10498" spans="1:6">
      <c r="A10498" t="s">
        <v>1090</v>
      </c>
      <c r="B10498" t="s">
        <v>11556</v>
      </c>
      <c r="C10498">
        <v>1.5</v>
      </c>
      <c r="D10498">
        <v>4.1000000000000003E-3</v>
      </c>
      <c r="E10498">
        <v>2.86E-2</v>
      </c>
      <c r="F10498">
        <v>0.1241</v>
      </c>
    </row>
    <row r="10499" spans="1:6">
      <c r="A10499" t="s">
        <v>1090</v>
      </c>
      <c r="B10499" t="s">
        <v>11557</v>
      </c>
      <c r="C10499">
        <v>1.5</v>
      </c>
      <c r="D10499">
        <v>4.1000000000000003E-3</v>
      </c>
      <c r="E10499">
        <v>2.86E-2</v>
      </c>
      <c r="F10499">
        <v>0.1241</v>
      </c>
    </row>
    <row r="10500" spans="1:6">
      <c r="A10500" t="s">
        <v>1090</v>
      </c>
      <c r="B10500" t="s">
        <v>11558</v>
      </c>
      <c r="C10500">
        <v>1.5</v>
      </c>
      <c r="D10500">
        <v>4.1000000000000003E-3</v>
      </c>
      <c r="E10500">
        <v>2.86E-2</v>
      </c>
      <c r="F10500">
        <v>0.1241</v>
      </c>
    </row>
    <row r="10501" spans="1:6">
      <c r="A10501" t="s">
        <v>1090</v>
      </c>
      <c r="B10501" t="s">
        <v>11559</v>
      </c>
      <c r="C10501">
        <v>1.5</v>
      </c>
      <c r="D10501">
        <v>4.1000000000000003E-3</v>
      </c>
      <c r="E10501">
        <v>2.86E-2</v>
      </c>
      <c r="F10501">
        <v>0.1241</v>
      </c>
    </row>
    <row r="10502" spans="1:6">
      <c r="A10502" t="s">
        <v>1090</v>
      </c>
      <c r="B10502" t="s">
        <v>11560</v>
      </c>
      <c r="C10502">
        <v>1.5</v>
      </c>
      <c r="D10502">
        <v>4.1000000000000003E-3</v>
      </c>
      <c r="E10502">
        <v>2.86E-2</v>
      </c>
      <c r="F10502">
        <v>0.1241</v>
      </c>
    </row>
    <row r="10503" spans="1:6">
      <c r="A10503" t="s">
        <v>1090</v>
      </c>
      <c r="B10503" t="s">
        <v>11561</v>
      </c>
      <c r="C10503">
        <v>1.5</v>
      </c>
      <c r="D10503">
        <v>4.1000000000000003E-3</v>
      </c>
      <c r="E10503">
        <v>2.86E-2</v>
      </c>
      <c r="F10503">
        <v>0.1241</v>
      </c>
    </row>
    <row r="10504" spans="1:6">
      <c r="A10504" t="s">
        <v>1090</v>
      </c>
      <c r="B10504" t="s">
        <v>11562</v>
      </c>
      <c r="C10504">
        <v>1.5</v>
      </c>
      <c r="D10504">
        <v>4.1000000000000003E-3</v>
      </c>
      <c r="E10504">
        <v>2.86E-2</v>
      </c>
      <c r="F10504">
        <v>0.1241</v>
      </c>
    </row>
    <row r="10505" spans="1:6">
      <c r="A10505" t="s">
        <v>1090</v>
      </c>
      <c r="B10505" t="s">
        <v>11563</v>
      </c>
      <c r="C10505">
        <v>1.5</v>
      </c>
      <c r="D10505">
        <v>4.1000000000000003E-3</v>
      </c>
      <c r="E10505">
        <v>2.86E-2</v>
      </c>
      <c r="F10505">
        <v>0.1241</v>
      </c>
    </row>
    <row r="10506" spans="1:6">
      <c r="A10506" t="s">
        <v>1090</v>
      </c>
      <c r="B10506" t="s">
        <v>11564</v>
      </c>
      <c r="C10506">
        <v>1.5</v>
      </c>
      <c r="D10506">
        <v>4.1000000000000003E-3</v>
      </c>
      <c r="E10506">
        <v>2.86E-2</v>
      </c>
      <c r="F10506">
        <v>0.1241</v>
      </c>
    </row>
    <row r="10507" spans="1:6">
      <c r="A10507" t="s">
        <v>1090</v>
      </c>
      <c r="B10507" t="s">
        <v>11565</v>
      </c>
      <c r="C10507">
        <v>1.5</v>
      </c>
      <c r="D10507">
        <v>4.1000000000000003E-3</v>
      </c>
      <c r="E10507">
        <v>2.86E-2</v>
      </c>
      <c r="F10507">
        <v>0.1241</v>
      </c>
    </row>
    <row r="10508" spans="1:6">
      <c r="A10508" t="s">
        <v>1090</v>
      </c>
      <c r="B10508" t="s">
        <v>11566</v>
      </c>
      <c r="C10508">
        <v>1.5</v>
      </c>
      <c r="D10508">
        <v>4.1000000000000003E-3</v>
      </c>
      <c r="E10508">
        <v>2.86E-2</v>
      </c>
      <c r="F10508">
        <v>0.1241</v>
      </c>
    </row>
    <row r="10509" spans="1:6">
      <c r="A10509" t="s">
        <v>1090</v>
      </c>
      <c r="B10509" t="s">
        <v>11567</v>
      </c>
      <c r="C10509">
        <v>1.5</v>
      </c>
      <c r="D10509">
        <v>4.1000000000000003E-3</v>
      </c>
      <c r="E10509">
        <v>2.86E-2</v>
      </c>
      <c r="F10509">
        <v>0.1241</v>
      </c>
    </row>
    <row r="10510" spans="1:6">
      <c r="A10510" t="s">
        <v>1090</v>
      </c>
      <c r="B10510" t="s">
        <v>11568</v>
      </c>
      <c r="C10510">
        <v>1.5</v>
      </c>
      <c r="D10510">
        <v>4.1000000000000003E-3</v>
      </c>
      <c r="E10510">
        <v>2.86E-2</v>
      </c>
      <c r="F10510">
        <v>0.1241</v>
      </c>
    </row>
    <row r="10511" spans="1:6">
      <c r="A10511" t="s">
        <v>1090</v>
      </c>
      <c r="B10511" t="s">
        <v>11569</v>
      </c>
      <c r="C10511">
        <v>1.5</v>
      </c>
      <c r="D10511">
        <v>4.1000000000000003E-3</v>
      </c>
      <c r="E10511">
        <v>2.86E-2</v>
      </c>
      <c r="F10511">
        <v>0.1241</v>
      </c>
    </row>
    <row r="10512" spans="1:6">
      <c r="A10512" t="s">
        <v>1090</v>
      </c>
      <c r="B10512" t="s">
        <v>11570</v>
      </c>
      <c r="C10512">
        <v>1.5</v>
      </c>
      <c r="D10512">
        <v>4.1000000000000003E-3</v>
      </c>
      <c r="E10512">
        <v>2.86E-2</v>
      </c>
      <c r="F10512">
        <v>0.1241</v>
      </c>
    </row>
    <row r="10513" spans="1:6">
      <c r="A10513" t="s">
        <v>1090</v>
      </c>
      <c r="B10513" t="s">
        <v>11571</v>
      </c>
      <c r="C10513">
        <v>1.5</v>
      </c>
      <c r="D10513">
        <v>4.1000000000000003E-3</v>
      </c>
      <c r="E10513">
        <v>2.86E-2</v>
      </c>
      <c r="F10513">
        <v>0.1241</v>
      </c>
    </row>
    <row r="10514" spans="1:6">
      <c r="A10514" t="s">
        <v>1090</v>
      </c>
      <c r="B10514" t="s">
        <v>11572</v>
      </c>
      <c r="C10514">
        <v>1.5</v>
      </c>
      <c r="D10514">
        <v>4.1000000000000003E-3</v>
      </c>
      <c r="E10514">
        <v>2.86E-2</v>
      </c>
      <c r="F10514">
        <v>0.1241</v>
      </c>
    </row>
    <row r="10515" spans="1:6">
      <c r="A10515" t="s">
        <v>1090</v>
      </c>
      <c r="B10515" t="s">
        <v>11573</v>
      </c>
      <c r="C10515">
        <v>1.5</v>
      </c>
      <c r="D10515">
        <v>4.1000000000000003E-3</v>
      </c>
      <c r="E10515">
        <v>2.86E-2</v>
      </c>
      <c r="F10515">
        <v>0.1241</v>
      </c>
    </row>
    <row r="10516" spans="1:6">
      <c r="A10516" t="s">
        <v>1090</v>
      </c>
      <c r="B10516" t="s">
        <v>11574</v>
      </c>
      <c r="C10516">
        <v>1.5</v>
      </c>
      <c r="D10516">
        <v>4.1000000000000003E-3</v>
      </c>
      <c r="E10516">
        <v>2.86E-2</v>
      </c>
      <c r="F10516">
        <v>0.1241</v>
      </c>
    </row>
    <row r="10517" spans="1:6">
      <c r="A10517" t="s">
        <v>1090</v>
      </c>
      <c r="B10517" t="s">
        <v>11575</v>
      </c>
      <c r="C10517">
        <v>1.5</v>
      </c>
      <c r="D10517">
        <v>4.1000000000000003E-3</v>
      </c>
      <c r="E10517">
        <v>2.86E-2</v>
      </c>
      <c r="F10517">
        <v>0.1241</v>
      </c>
    </row>
    <row r="10518" spans="1:6">
      <c r="A10518" t="s">
        <v>1090</v>
      </c>
      <c r="B10518" t="s">
        <v>11576</v>
      </c>
      <c r="C10518">
        <v>1.5</v>
      </c>
      <c r="D10518">
        <v>4.1000000000000003E-3</v>
      </c>
      <c r="E10518">
        <v>2.86E-2</v>
      </c>
      <c r="F10518">
        <v>0.1241</v>
      </c>
    </row>
    <row r="10519" spans="1:6">
      <c r="A10519" t="s">
        <v>1090</v>
      </c>
      <c r="B10519" t="s">
        <v>11577</v>
      </c>
      <c r="C10519">
        <v>1.5</v>
      </c>
      <c r="D10519">
        <v>4.1000000000000003E-3</v>
      </c>
      <c r="E10519">
        <v>2.86E-2</v>
      </c>
      <c r="F10519">
        <v>0.1241</v>
      </c>
    </row>
    <row r="10520" spans="1:6">
      <c r="A10520" t="s">
        <v>1090</v>
      </c>
      <c r="B10520" t="s">
        <v>11578</v>
      </c>
      <c r="C10520">
        <v>1.5</v>
      </c>
      <c r="D10520">
        <v>4.1000000000000003E-3</v>
      </c>
      <c r="E10520">
        <v>2.86E-2</v>
      </c>
      <c r="F10520">
        <v>0.1241</v>
      </c>
    </row>
    <row r="10521" spans="1:6">
      <c r="A10521" t="s">
        <v>1090</v>
      </c>
      <c r="B10521" t="s">
        <v>11579</v>
      </c>
      <c r="C10521">
        <v>1.5</v>
      </c>
      <c r="D10521">
        <v>4.1000000000000003E-3</v>
      </c>
      <c r="E10521">
        <v>2.86E-2</v>
      </c>
      <c r="F10521">
        <v>0.1241</v>
      </c>
    </row>
    <row r="10522" spans="1:6">
      <c r="A10522" t="s">
        <v>1090</v>
      </c>
      <c r="B10522" t="s">
        <v>11580</v>
      </c>
      <c r="C10522">
        <v>1.5</v>
      </c>
      <c r="D10522">
        <v>4.1000000000000003E-3</v>
      </c>
      <c r="E10522">
        <v>2.86E-2</v>
      </c>
      <c r="F10522">
        <v>0.1241</v>
      </c>
    </row>
    <row r="10523" spans="1:6">
      <c r="A10523" t="s">
        <v>1090</v>
      </c>
      <c r="B10523" t="s">
        <v>11581</v>
      </c>
      <c r="C10523">
        <v>1.5</v>
      </c>
      <c r="D10523">
        <v>4.1000000000000003E-3</v>
      </c>
      <c r="E10523">
        <v>2.86E-2</v>
      </c>
      <c r="F10523">
        <v>0.1241</v>
      </c>
    </row>
    <row r="10524" spans="1:6">
      <c r="A10524" t="s">
        <v>1090</v>
      </c>
      <c r="B10524" t="s">
        <v>11582</v>
      </c>
      <c r="C10524">
        <v>1.5</v>
      </c>
      <c r="D10524">
        <v>4.1000000000000003E-3</v>
      </c>
      <c r="E10524">
        <v>2.86E-2</v>
      </c>
      <c r="F10524">
        <v>0.1241</v>
      </c>
    </row>
    <row r="10525" spans="1:6">
      <c r="A10525" t="s">
        <v>1090</v>
      </c>
      <c r="B10525" t="s">
        <v>11583</v>
      </c>
      <c r="C10525">
        <v>1.5</v>
      </c>
      <c r="D10525">
        <v>4.1000000000000003E-3</v>
      </c>
      <c r="E10525">
        <v>2.86E-2</v>
      </c>
      <c r="F10525">
        <v>0.1241</v>
      </c>
    </row>
    <row r="10526" spans="1:6">
      <c r="A10526" t="s">
        <v>1090</v>
      </c>
      <c r="B10526" t="s">
        <v>11584</v>
      </c>
      <c r="C10526">
        <v>1.5</v>
      </c>
      <c r="D10526">
        <v>4.1000000000000003E-3</v>
      </c>
      <c r="E10526">
        <v>2.86E-2</v>
      </c>
      <c r="F10526">
        <v>0.1241</v>
      </c>
    </row>
    <row r="10527" spans="1:6">
      <c r="A10527" t="s">
        <v>1090</v>
      </c>
      <c r="B10527" t="s">
        <v>11585</v>
      </c>
      <c r="C10527">
        <v>1.5</v>
      </c>
      <c r="D10527">
        <v>4.1000000000000003E-3</v>
      </c>
      <c r="E10527">
        <v>2.86E-2</v>
      </c>
      <c r="F10527">
        <v>0.1241</v>
      </c>
    </row>
    <row r="10528" spans="1:6">
      <c r="A10528" t="s">
        <v>1090</v>
      </c>
      <c r="B10528" t="s">
        <v>11586</v>
      </c>
      <c r="C10528">
        <v>1.5</v>
      </c>
      <c r="D10528">
        <v>4.1000000000000003E-3</v>
      </c>
      <c r="E10528">
        <v>2.86E-2</v>
      </c>
      <c r="F10528">
        <v>0.1241</v>
      </c>
    </row>
    <row r="10529" spans="1:6">
      <c r="A10529" t="s">
        <v>1090</v>
      </c>
      <c r="B10529" t="s">
        <v>11587</v>
      </c>
      <c r="C10529">
        <v>1.5</v>
      </c>
      <c r="D10529">
        <v>4.1000000000000003E-3</v>
      </c>
      <c r="E10529">
        <v>2.86E-2</v>
      </c>
      <c r="F10529">
        <v>0.1241</v>
      </c>
    </row>
    <row r="10530" spans="1:6">
      <c r="A10530" t="s">
        <v>1090</v>
      </c>
      <c r="B10530" t="s">
        <v>11588</v>
      </c>
      <c r="C10530">
        <v>1.5</v>
      </c>
      <c r="D10530">
        <v>4.1000000000000003E-3</v>
      </c>
      <c r="E10530">
        <v>2.86E-2</v>
      </c>
      <c r="F10530">
        <v>0.1241</v>
      </c>
    </row>
    <row r="10531" spans="1:6">
      <c r="A10531" t="s">
        <v>1090</v>
      </c>
      <c r="B10531" t="s">
        <v>11589</v>
      </c>
      <c r="C10531">
        <v>1.5</v>
      </c>
      <c r="D10531">
        <v>4.1000000000000003E-3</v>
      </c>
      <c r="E10531">
        <v>2.86E-2</v>
      </c>
      <c r="F10531">
        <v>0.1241</v>
      </c>
    </row>
    <row r="10532" spans="1:6">
      <c r="A10532" t="s">
        <v>1090</v>
      </c>
      <c r="B10532" t="s">
        <v>11590</v>
      </c>
      <c r="C10532">
        <v>1.5</v>
      </c>
      <c r="D10532">
        <v>4.1000000000000003E-3</v>
      </c>
      <c r="E10532">
        <v>2.86E-2</v>
      </c>
      <c r="F10532">
        <v>0.1241</v>
      </c>
    </row>
    <row r="10533" spans="1:6">
      <c r="A10533" t="s">
        <v>1090</v>
      </c>
      <c r="B10533" t="s">
        <v>11591</v>
      </c>
      <c r="C10533">
        <v>1.5</v>
      </c>
      <c r="D10533">
        <v>4.1000000000000003E-3</v>
      </c>
      <c r="E10533">
        <v>2.86E-2</v>
      </c>
      <c r="F10533">
        <v>0.1241</v>
      </c>
    </row>
    <row r="10534" spans="1:6">
      <c r="A10534" t="s">
        <v>1090</v>
      </c>
      <c r="B10534" t="s">
        <v>11592</v>
      </c>
      <c r="C10534">
        <v>1.5</v>
      </c>
      <c r="D10534">
        <v>4.1000000000000003E-3</v>
      </c>
      <c r="E10534">
        <v>2.86E-2</v>
      </c>
      <c r="F10534">
        <v>0.1241</v>
      </c>
    </row>
    <row r="10535" spans="1:6">
      <c r="A10535" t="s">
        <v>1090</v>
      </c>
      <c r="B10535" t="s">
        <v>11593</v>
      </c>
      <c r="C10535">
        <v>1.5</v>
      </c>
      <c r="D10535">
        <v>4.1000000000000003E-3</v>
      </c>
      <c r="E10535">
        <v>2.86E-2</v>
      </c>
      <c r="F10535">
        <v>0.1241</v>
      </c>
    </row>
    <row r="10536" spans="1:6">
      <c r="A10536" t="s">
        <v>1090</v>
      </c>
      <c r="B10536" t="s">
        <v>11594</v>
      </c>
      <c r="C10536">
        <v>1.5</v>
      </c>
      <c r="D10536">
        <v>4.1000000000000003E-3</v>
      </c>
      <c r="E10536">
        <v>2.86E-2</v>
      </c>
      <c r="F10536">
        <v>0.1241</v>
      </c>
    </row>
    <row r="10537" spans="1:6">
      <c r="A10537" t="s">
        <v>1090</v>
      </c>
      <c r="B10537" t="s">
        <v>11595</v>
      </c>
      <c r="C10537">
        <v>1.5</v>
      </c>
      <c r="D10537">
        <v>4.1000000000000003E-3</v>
      </c>
      <c r="E10537">
        <v>2.86E-2</v>
      </c>
      <c r="F10537">
        <v>0.1241</v>
      </c>
    </row>
    <row r="10538" spans="1:6">
      <c r="A10538" t="s">
        <v>1090</v>
      </c>
      <c r="B10538" t="s">
        <v>11596</v>
      </c>
      <c r="C10538">
        <v>1.5</v>
      </c>
      <c r="D10538">
        <v>4.1000000000000003E-3</v>
      </c>
      <c r="E10538">
        <v>2.86E-2</v>
      </c>
      <c r="F10538">
        <v>0.1241</v>
      </c>
    </row>
    <row r="10539" spans="1:6">
      <c r="A10539" t="s">
        <v>1090</v>
      </c>
      <c r="B10539" t="s">
        <v>11597</v>
      </c>
      <c r="C10539">
        <v>1.5</v>
      </c>
      <c r="D10539">
        <v>4.1000000000000003E-3</v>
      </c>
      <c r="E10539">
        <v>2.86E-2</v>
      </c>
      <c r="F10539">
        <v>0.1241</v>
      </c>
    </row>
    <row r="10540" spans="1:6">
      <c r="A10540" t="s">
        <v>1090</v>
      </c>
      <c r="B10540" t="s">
        <v>11598</v>
      </c>
      <c r="C10540">
        <v>1.5</v>
      </c>
      <c r="D10540">
        <v>4.1000000000000003E-3</v>
      </c>
      <c r="E10540">
        <v>2.86E-2</v>
      </c>
      <c r="F10540">
        <v>0.1241</v>
      </c>
    </row>
    <row r="10541" spans="1:6">
      <c r="A10541" t="s">
        <v>1090</v>
      </c>
      <c r="B10541" t="s">
        <v>11599</v>
      </c>
      <c r="C10541">
        <v>1.5</v>
      </c>
      <c r="D10541">
        <v>4.1000000000000003E-3</v>
      </c>
      <c r="E10541">
        <v>2.86E-2</v>
      </c>
      <c r="F10541">
        <v>0.1241</v>
      </c>
    </row>
    <row r="10542" spans="1:6">
      <c r="A10542" t="s">
        <v>1090</v>
      </c>
      <c r="B10542" t="s">
        <v>11600</v>
      </c>
      <c r="C10542">
        <v>1.5</v>
      </c>
      <c r="D10542">
        <v>4.1000000000000003E-3</v>
      </c>
      <c r="E10542">
        <v>2.86E-2</v>
      </c>
      <c r="F10542">
        <v>0.1241</v>
      </c>
    </row>
    <row r="10543" spans="1:6">
      <c r="A10543" t="s">
        <v>1090</v>
      </c>
      <c r="B10543" t="s">
        <v>11601</v>
      </c>
      <c r="C10543">
        <v>1.5</v>
      </c>
      <c r="D10543">
        <v>4.1000000000000003E-3</v>
      </c>
      <c r="E10543">
        <v>2.86E-2</v>
      </c>
      <c r="F10543">
        <v>0.1241</v>
      </c>
    </row>
    <row r="10544" spans="1:6">
      <c r="A10544" t="s">
        <v>1090</v>
      </c>
      <c r="B10544" t="s">
        <v>11602</v>
      </c>
      <c r="C10544">
        <v>1.5</v>
      </c>
      <c r="D10544">
        <v>4.1000000000000003E-3</v>
      </c>
      <c r="E10544">
        <v>2.86E-2</v>
      </c>
      <c r="F10544">
        <v>0.1241</v>
      </c>
    </row>
    <row r="10545" spans="1:6">
      <c r="A10545" t="s">
        <v>1090</v>
      </c>
      <c r="B10545" t="s">
        <v>11603</v>
      </c>
      <c r="C10545">
        <v>1.5</v>
      </c>
      <c r="D10545">
        <v>4.1000000000000003E-3</v>
      </c>
      <c r="E10545">
        <v>2.86E-2</v>
      </c>
      <c r="F10545">
        <v>0.1241</v>
      </c>
    </row>
    <row r="10546" spans="1:6">
      <c r="A10546" t="s">
        <v>1090</v>
      </c>
      <c r="B10546" t="s">
        <v>11604</v>
      </c>
      <c r="C10546">
        <v>1.5</v>
      </c>
      <c r="D10546">
        <v>4.1000000000000003E-3</v>
      </c>
      <c r="E10546">
        <v>2.86E-2</v>
      </c>
      <c r="F10546">
        <v>0.1241</v>
      </c>
    </row>
    <row r="10547" spans="1:6">
      <c r="A10547" t="s">
        <v>1090</v>
      </c>
      <c r="B10547" t="s">
        <v>11605</v>
      </c>
      <c r="C10547">
        <v>1.5</v>
      </c>
      <c r="D10547">
        <v>4.1000000000000003E-3</v>
      </c>
      <c r="E10547">
        <v>2.86E-2</v>
      </c>
      <c r="F10547">
        <v>0.1241</v>
      </c>
    </row>
    <row r="10548" spans="1:6">
      <c r="A10548" t="s">
        <v>1090</v>
      </c>
      <c r="B10548" t="s">
        <v>11606</v>
      </c>
      <c r="C10548">
        <v>1.5</v>
      </c>
      <c r="D10548">
        <v>4.1000000000000003E-3</v>
      </c>
      <c r="E10548">
        <v>2.86E-2</v>
      </c>
      <c r="F10548">
        <v>0.1241</v>
      </c>
    </row>
    <row r="10549" spans="1:6">
      <c r="A10549" t="s">
        <v>1090</v>
      </c>
      <c r="B10549" t="s">
        <v>11607</v>
      </c>
      <c r="C10549">
        <v>1.5</v>
      </c>
      <c r="D10549">
        <v>4.1000000000000003E-3</v>
      </c>
      <c r="E10549">
        <v>2.86E-2</v>
      </c>
      <c r="F10549">
        <v>0.1241</v>
      </c>
    </row>
    <row r="10550" spans="1:6">
      <c r="A10550" t="s">
        <v>1090</v>
      </c>
      <c r="B10550" t="s">
        <v>11608</v>
      </c>
      <c r="C10550">
        <v>1.5</v>
      </c>
      <c r="D10550">
        <v>4.1000000000000003E-3</v>
      </c>
      <c r="E10550">
        <v>2.86E-2</v>
      </c>
      <c r="F10550">
        <v>0.1241</v>
      </c>
    </row>
    <row r="10551" spans="1:6">
      <c r="A10551" t="s">
        <v>1090</v>
      </c>
      <c r="B10551" t="s">
        <v>11609</v>
      </c>
      <c r="C10551">
        <v>1.5</v>
      </c>
      <c r="D10551">
        <v>4.1000000000000003E-3</v>
      </c>
      <c r="E10551">
        <v>2.86E-2</v>
      </c>
      <c r="F10551">
        <v>0.1241</v>
      </c>
    </row>
    <row r="10552" spans="1:6">
      <c r="A10552" t="s">
        <v>1090</v>
      </c>
      <c r="B10552" t="s">
        <v>11610</v>
      </c>
      <c r="C10552">
        <v>1.5</v>
      </c>
      <c r="D10552">
        <v>4.1000000000000003E-3</v>
      </c>
      <c r="E10552">
        <v>2.86E-2</v>
      </c>
      <c r="F10552">
        <v>0.1241</v>
      </c>
    </row>
    <row r="10553" spans="1:6">
      <c r="A10553" t="s">
        <v>1090</v>
      </c>
      <c r="B10553" t="s">
        <v>11611</v>
      </c>
      <c r="C10553">
        <v>1.5</v>
      </c>
      <c r="D10553">
        <v>4.1000000000000003E-3</v>
      </c>
      <c r="E10553">
        <v>2.86E-2</v>
      </c>
      <c r="F10553">
        <v>0.1241</v>
      </c>
    </row>
    <row r="10554" spans="1:6">
      <c r="A10554" t="s">
        <v>1090</v>
      </c>
      <c r="B10554" t="s">
        <v>11612</v>
      </c>
      <c r="C10554">
        <v>1.5</v>
      </c>
      <c r="D10554">
        <v>4.1000000000000003E-3</v>
      </c>
      <c r="E10554">
        <v>2.86E-2</v>
      </c>
      <c r="F10554">
        <v>0.1241</v>
      </c>
    </row>
    <row r="10555" spans="1:6">
      <c r="A10555" t="s">
        <v>1090</v>
      </c>
      <c r="B10555" t="s">
        <v>11613</v>
      </c>
      <c r="C10555">
        <v>1.5</v>
      </c>
      <c r="D10555">
        <v>4.1000000000000003E-3</v>
      </c>
      <c r="E10555">
        <v>2.86E-2</v>
      </c>
      <c r="F10555">
        <v>0.1241</v>
      </c>
    </row>
    <row r="10556" spans="1:6">
      <c r="A10556" t="s">
        <v>1090</v>
      </c>
      <c r="B10556" t="s">
        <v>11614</v>
      </c>
      <c r="C10556">
        <v>1.5</v>
      </c>
      <c r="D10556">
        <v>4.1000000000000003E-3</v>
      </c>
      <c r="E10556">
        <v>2.86E-2</v>
      </c>
      <c r="F10556">
        <v>0.1241</v>
      </c>
    </row>
    <row r="10557" spans="1:6">
      <c r="A10557" t="s">
        <v>1090</v>
      </c>
      <c r="B10557" t="s">
        <v>11615</v>
      </c>
      <c r="C10557">
        <v>1.5</v>
      </c>
      <c r="D10557">
        <v>4.1000000000000003E-3</v>
      </c>
      <c r="E10557">
        <v>2.86E-2</v>
      </c>
      <c r="F10557">
        <v>0.1241</v>
      </c>
    </row>
    <row r="10558" spans="1:6">
      <c r="A10558" t="s">
        <v>1090</v>
      </c>
      <c r="B10558" t="s">
        <v>11616</v>
      </c>
      <c r="C10558">
        <v>1.5</v>
      </c>
      <c r="D10558">
        <v>4.1000000000000003E-3</v>
      </c>
      <c r="E10558">
        <v>2.86E-2</v>
      </c>
      <c r="F10558">
        <v>0.1241</v>
      </c>
    </row>
    <row r="10559" spans="1:6">
      <c r="A10559" t="s">
        <v>1090</v>
      </c>
      <c r="B10559" t="s">
        <v>11617</v>
      </c>
      <c r="C10559">
        <v>1.5</v>
      </c>
      <c r="D10559">
        <v>4.1000000000000003E-3</v>
      </c>
      <c r="E10559">
        <v>2.86E-2</v>
      </c>
      <c r="F10559">
        <v>0.1241</v>
      </c>
    </row>
    <row r="10560" spans="1:6">
      <c r="A10560" t="s">
        <v>1090</v>
      </c>
      <c r="B10560" t="s">
        <v>11618</v>
      </c>
      <c r="C10560">
        <v>1.5</v>
      </c>
      <c r="D10560">
        <v>4.1000000000000003E-3</v>
      </c>
      <c r="E10560">
        <v>2.86E-2</v>
      </c>
      <c r="F10560">
        <v>0.1241</v>
      </c>
    </row>
    <row r="10561" spans="1:6">
      <c r="A10561" t="s">
        <v>1090</v>
      </c>
      <c r="B10561" t="s">
        <v>11619</v>
      </c>
      <c r="C10561">
        <v>1.5</v>
      </c>
      <c r="D10561">
        <v>4.1000000000000003E-3</v>
      </c>
      <c r="E10561">
        <v>2.86E-2</v>
      </c>
      <c r="F10561">
        <v>0.1241</v>
      </c>
    </row>
    <row r="10562" spans="1:6">
      <c r="A10562" t="s">
        <v>1090</v>
      </c>
      <c r="B10562" t="s">
        <v>11620</v>
      </c>
      <c r="C10562">
        <v>1.5</v>
      </c>
      <c r="D10562">
        <v>4.1000000000000003E-3</v>
      </c>
      <c r="E10562">
        <v>2.86E-2</v>
      </c>
      <c r="F10562">
        <v>0.1241</v>
      </c>
    </row>
    <row r="10563" spans="1:6">
      <c r="A10563" t="s">
        <v>1090</v>
      </c>
      <c r="B10563" t="s">
        <v>11621</v>
      </c>
      <c r="C10563">
        <v>1.5</v>
      </c>
      <c r="D10563">
        <v>4.1000000000000003E-3</v>
      </c>
      <c r="E10563">
        <v>2.86E-2</v>
      </c>
      <c r="F10563">
        <v>0.1241</v>
      </c>
    </row>
    <row r="10564" spans="1:6">
      <c r="A10564" t="s">
        <v>1090</v>
      </c>
      <c r="B10564" t="s">
        <v>11622</v>
      </c>
      <c r="C10564">
        <v>1.5</v>
      </c>
      <c r="D10564">
        <v>4.1000000000000003E-3</v>
      </c>
      <c r="E10564">
        <v>2.86E-2</v>
      </c>
      <c r="F10564">
        <v>0.1241</v>
      </c>
    </row>
    <row r="10565" spans="1:6">
      <c r="A10565" t="s">
        <v>1090</v>
      </c>
      <c r="B10565" t="s">
        <v>11623</v>
      </c>
      <c r="C10565">
        <v>1.5</v>
      </c>
      <c r="D10565">
        <v>4.1000000000000003E-3</v>
      </c>
      <c r="E10565">
        <v>2.86E-2</v>
      </c>
      <c r="F10565">
        <v>0.1241</v>
      </c>
    </row>
    <row r="10566" spans="1:6">
      <c r="A10566" t="s">
        <v>1090</v>
      </c>
      <c r="B10566" t="s">
        <v>11624</v>
      </c>
      <c r="C10566">
        <v>1.5</v>
      </c>
      <c r="D10566">
        <v>4.1000000000000003E-3</v>
      </c>
      <c r="E10566">
        <v>2.86E-2</v>
      </c>
      <c r="F10566">
        <v>0.1241</v>
      </c>
    </row>
    <row r="10567" spans="1:6">
      <c r="A10567" t="s">
        <v>1090</v>
      </c>
      <c r="B10567" t="s">
        <v>11625</v>
      </c>
      <c r="C10567">
        <v>1.5</v>
      </c>
      <c r="D10567">
        <v>4.1000000000000003E-3</v>
      </c>
      <c r="E10567">
        <v>2.86E-2</v>
      </c>
      <c r="F10567">
        <v>0.1241</v>
      </c>
    </row>
    <row r="10568" spans="1:6">
      <c r="A10568" t="s">
        <v>1090</v>
      </c>
      <c r="B10568" t="s">
        <v>11626</v>
      </c>
      <c r="C10568">
        <v>1.5</v>
      </c>
      <c r="D10568">
        <v>4.1000000000000003E-3</v>
      </c>
      <c r="E10568">
        <v>2.86E-2</v>
      </c>
      <c r="F10568">
        <v>0.1241</v>
      </c>
    </row>
    <row r="10569" spans="1:6">
      <c r="A10569" t="s">
        <v>1090</v>
      </c>
      <c r="B10569" t="s">
        <v>11627</v>
      </c>
      <c r="C10569">
        <v>1.5</v>
      </c>
      <c r="D10569">
        <v>4.1000000000000003E-3</v>
      </c>
      <c r="E10569">
        <v>2.86E-2</v>
      </c>
      <c r="F10569">
        <v>0.1241</v>
      </c>
    </row>
    <row r="10570" spans="1:6">
      <c r="A10570" t="s">
        <v>1090</v>
      </c>
      <c r="B10570" t="s">
        <v>11628</v>
      </c>
      <c r="C10570">
        <v>1.5</v>
      </c>
      <c r="D10570">
        <v>4.1000000000000003E-3</v>
      </c>
      <c r="E10570">
        <v>2.86E-2</v>
      </c>
      <c r="F10570">
        <v>0.1241</v>
      </c>
    </row>
    <row r="10571" spans="1:6">
      <c r="A10571" t="s">
        <v>1090</v>
      </c>
      <c r="B10571" t="s">
        <v>11629</v>
      </c>
      <c r="C10571">
        <v>1.5</v>
      </c>
      <c r="D10571">
        <v>4.1000000000000003E-3</v>
      </c>
      <c r="E10571">
        <v>2.86E-2</v>
      </c>
      <c r="F10571">
        <v>0.1241</v>
      </c>
    </row>
    <row r="10572" spans="1:6">
      <c r="A10572" t="s">
        <v>1090</v>
      </c>
      <c r="B10572" t="s">
        <v>11630</v>
      </c>
      <c r="C10572">
        <v>1.5</v>
      </c>
      <c r="D10572">
        <v>4.1000000000000003E-3</v>
      </c>
      <c r="E10572">
        <v>2.86E-2</v>
      </c>
      <c r="F10572">
        <v>0.1241</v>
      </c>
    </row>
    <row r="10573" spans="1:6">
      <c r="A10573" t="s">
        <v>1090</v>
      </c>
      <c r="B10573" t="s">
        <v>11631</v>
      </c>
      <c r="C10573">
        <v>1.5</v>
      </c>
      <c r="D10573">
        <v>4.1000000000000003E-3</v>
      </c>
      <c r="E10573">
        <v>2.86E-2</v>
      </c>
      <c r="F10573">
        <v>0.1241</v>
      </c>
    </row>
    <row r="10574" spans="1:6">
      <c r="A10574" t="s">
        <v>1090</v>
      </c>
      <c r="B10574" t="s">
        <v>11632</v>
      </c>
      <c r="C10574">
        <v>1.5</v>
      </c>
      <c r="D10574">
        <v>4.1000000000000003E-3</v>
      </c>
      <c r="E10574">
        <v>2.86E-2</v>
      </c>
      <c r="F10574">
        <v>0.1241</v>
      </c>
    </row>
    <row r="10575" spans="1:6">
      <c r="A10575" t="s">
        <v>1090</v>
      </c>
      <c r="B10575" t="s">
        <v>11633</v>
      </c>
      <c r="C10575">
        <v>1.5</v>
      </c>
      <c r="D10575">
        <v>4.1000000000000003E-3</v>
      </c>
      <c r="E10575">
        <v>2.86E-2</v>
      </c>
      <c r="F10575">
        <v>0.1241</v>
      </c>
    </row>
    <row r="10576" spans="1:6">
      <c r="A10576" t="s">
        <v>1090</v>
      </c>
      <c r="B10576" t="s">
        <v>11634</v>
      </c>
      <c r="C10576">
        <v>1.5</v>
      </c>
      <c r="D10576">
        <v>4.1000000000000003E-3</v>
      </c>
      <c r="E10576">
        <v>2.86E-2</v>
      </c>
      <c r="F10576">
        <v>0.1241</v>
      </c>
    </row>
    <row r="10577" spans="1:6">
      <c r="A10577" t="s">
        <v>1090</v>
      </c>
      <c r="B10577" t="s">
        <v>11635</v>
      </c>
      <c r="C10577">
        <v>1.5</v>
      </c>
      <c r="D10577">
        <v>4.1000000000000003E-3</v>
      </c>
      <c r="E10577">
        <v>2.86E-2</v>
      </c>
      <c r="F10577">
        <v>0.1241</v>
      </c>
    </row>
    <row r="10578" spans="1:6">
      <c r="A10578" t="s">
        <v>1090</v>
      </c>
      <c r="B10578" t="s">
        <v>11636</v>
      </c>
      <c r="C10578">
        <v>1.5</v>
      </c>
      <c r="D10578">
        <v>4.1000000000000003E-3</v>
      </c>
      <c r="E10578">
        <v>2.86E-2</v>
      </c>
      <c r="F10578">
        <v>0.1241</v>
      </c>
    </row>
    <row r="10579" spans="1:6">
      <c r="A10579" t="s">
        <v>1090</v>
      </c>
      <c r="B10579" t="s">
        <v>11637</v>
      </c>
      <c r="C10579">
        <v>1.5</v>
      </c>
      <c r="D10579">
        <v>4.1000000000000003E-3</v>
      </c>
      <c r="E10579">
        <v>2.86E-2</v>
      </c>
      <c r="F10579">
        <v>0.1241</v>
      </c>
    </row>
    <row r="10580" spans="1:6">
      <c r="A10580" t="s">
        <v>1090</v>
      </c>
      <c r="B10580" t="s">
        <v>11638</v>
      </c>
      <c r="C10580">
        <v>1.5</v>
      </c>
      <c r="D10580">
        <v>4.1000000000000003E-3</v>
      </c>
      <c r="E10580">
        <v>2.86E-2</v>
      </c>
      <c r="F10580">
        <v>0.1241</v>
      </c>
    </row>
    <row r="10581" spans="1:6">
      <c r="A10581" t="s">
        <v>1090</v>
      </c>
      <c r="B10581" t="s">
        <v>11639</v>
      </c>
      <c r="C10581">
        <v>1.5</v>
      </c>
      <c r="D10581">
        <v>4.1000000000000003E-3</v>
      </c>
      <c r="E10581">
        <v>2.86E-2</v>
      </c>
      <c r="F10581">
        <v>0.1241</v>
      </c>
    </row>
    <row r="10582" spans="1:6">
      <c r="A10582" t="s">
        <v>1090</v>
      </c>
      <c r="B10582" t="s">
        <v>11640</v>
      </c>
      <c r="C10582">
        <v>1.5</v>
      </c>
      <c r="D10582">
        <v>4.1000000000000003E-3</v>
      </c>
      <c r="E10582">
        <v>2.86E-2</v>
      </c>
      <c r="F10582">
        <v>0.1241</v>
      </c>
    </row>
    <row r="10583" spans="1:6">
      <c r="A10583" t="s">
        <v>1090</v>
      </c>
      <c r="B10583" t="s">
        <v>11641</v>
      </c>
      <c r="C10583">
        <v>1.5</v>
      </c>
      <c r="D10583">
        <v>4.1000000000000003E-3</v>
      </c>
      <c r="E10583">
        <v>2.86E-2</v>
      </c>
      <c r="F10583">
        <v>0.1241</v>
      </c>
    </row>
    <row r="10584" spans="1:6">
      <c r="A10584" t="s">
        <v>1090</v>
      </c>
      <c r="B10584" t="s">
        <v>11642</v>
      </c>
      <c r="C10584">
        <v>1.5</v>
      </c>
      <c r="D10584">
        <v>4.1000000000000003E-3</v>
      </c>
      <c r="E10584">
        <v>2.86E-2</v>
      </c>
      <c r="F10584">
        <v>0.1241</v>
      </c>
    </row>
    <row r="10585" spans="1:6">
      <c r="A10585" t="s">
        <v>1090</v>
      </c>
      <c r="B10585" t="s">
        <v>11643</v>
      </c>
      <c r="C10585">
        <v>1.5</v>
      </c>
      <c r="D10585">
        <v>4.1000000000000003E-3</v>
      </c>
      <c r="E10585">
        <v>2.86E-2</v>
      </c>
      <c r="F10585">
        <v>0.1241</v>
      </c>
    </row>
    <row r="10586" spans="1:6">
      <c r="A10586" t="s">
        <v>1090</v>
      </c>
      <c r="B10586" t="s">
        <v>11644</v>
      </c>
      <c r="C10586">
        <v>1.5</v>
      </c>
      <c r="D10586">
        <v>4.1000000000000003E-3</v>
      </c>
      <c r="E10586">
        <v>2.86E-2</v>
      </c>
      <c r="F10586">
        <v>0.1241</v>
      </c>
    </row>
    <row r="10587" spans="1:6">
      <c r="A10587" t="s">
        <v>1090</v>
      </c>
      <c r="B10587" t="s">
        <v>11645</v>
      </c>
      <c r="C10587">
        <v>1.5</v>
      </c>
      <c r="D10587">
        <v>4.1000000000000003E-3</v>
      </c>
      <c r="E10587">
        <v>2.86E-2</v>
      </c>
      <c r="F10587">
        <v>0.1241</v>
      </c>
    </row>
    <row r="10588" spans="1:6">
      <c r="A10588" t="s">
        <v>1090</v>
      </c>
      <c r="B10588" t="s">
        <v>11646</v>
      </c>
      <c r="C10588">
        <v>1.5</v>
      </c>
      <c r="D10588">
        <v>4.1000000000000003E-3</v>
      </c>
      <c r="E10588">
        <v>2.86E-2</v>
      </c>
      <c r="F10588">
        <v>0.1241</v>
      </c>
    </row>
    <row r="10589" spans="1:6">
      <c r="A10589" t="s">
        <v>1090</v>
      </c>
      <c r="B10589" t="s">
        <v>11647</v>
      </c>
      <c r="C10589">
        <v>1.5</v>
      </c>
      <c r="D10589">
        <v>4.1000000000000003E-3</v>
      </c>
      <c r="E10589">
        <v>2.86E-2</v>
      </c>
      <c r="F10589">
        <v>0.1241</v>
      </c>
    </row>
    <row r="10590" spans="1:6">
      <c r="A10590" t="s">
        <v>1090</v>
      </c>
      <c r="B10590" t="s">
        <v>11648</v>
      </c>
      <c r="C10590">
        <v>1.5</v>
      </c>
      <c r="D10590">
        <v>4.1000000000000003E-3</v>
      </c>
      <c r="E10590">
        <v>2.86E-2</v>
      </c>
      <c r="F10590">
        <v>0.1241</v>
      </c>
    </row>
    <row r="10591" spans="1:6">
      <c r="A10591" t="s">
        <v>1090</v>
      </c>
      <c r="B10591" t="s">
        <v>11649</v>
      </c>
      <c r="C10591">
        <v>1.5</v>
      </c>
      <c r="D10591">
        <v>4.1000000000000003E-3</v>
      </c>
      <c r="E10591">
        <v>2.86E-2</v>
      </c>
      <c r="F10591">
        <v>0.1241</v>
      </c>
    </row>
    <row r="10592" spans="1:6">
      <c r="A10592" t="s">
        <v>1090</v>
      </c>
      <c r="B10592" t="s">
        <v>11650</v>
      </c>
      <c r="C10592">
        <v>1.5</v>
      </c>
      <c r="D10592">
        <v>4.1000000000000003E-3</v>
      </c>
      <c r="E10592">
        <v>2.86E-2</v>
      </c>
      <c r="F10592">
        <v>0.1241</v>
      </c>
    </row>
    <row r="10593" spans="1:6">
      <c r="A10593" t="s">
        <v>1090</v>
      </c>
      <c r="B10593" t="s">
        <v>11651</v>
      </c>
      <c r="C10593">
        <v>1.5</v>
      </c>
      <c r="D10593">
        <v>4.1000000000000003E-3</v>
      </c>
      <c r="E10593">
        <v>2.86E-2</v>
      </c>
      <c r="F10593">
        <v>0.1241</v>
      </c>
    </row>
    <row r="10594" spans="1:6">
      <c r="A10594" t="s">
        <v>1090</v>
      </c>
      <c r="B10594" t="s">
        <v>11652</v>
      </c>
      <c r="C10594">
        <v>1.5</v>
      </c>
      <c r="D10594">
        <v>4.1000000000000003E-3</v>
      </c>
      <c r="E10594">
        <v>2.86E-2</v>
      </c>
      <c r="F10594">
        <v>0.1241</v>
      </c>
    </row>
    <row r="10595" spans="1:6">
      <c r="A10595" t="s">
        <v>1090</v>
      </c>
      <c r="B10595" t="s">
        <v>11653</v>
      </c>
      <c r="C10595">
        <v>1.5</v>
      </c>
      <c r="D10595">
        <v>4.1000000000000003E-3</v>
      </c>
      <c r="E10595">
        <v>2.86E-2</v>
      </c>
      <c r="F10595">
        <v>0.1241</v>
      </c>
    </row>
    <row r="10596" spans="1:6">
      <c r="A10596" t="s">
        <v>1090</v>
      </c>
      <c r="B10596" t="s">
        <v>11654</v>
      </c>
      <c r="C10596">
        <v>1.5</v>
      </c>
      <c r="D10596">
        <v>4.1000000000000003E-3</v>
      </c>
      <c r="E10596">
        <v>2.86E-2</v>
      </c>
      <c r="F10596">
        <v>0.1241</v>
      </c>
    </row>
    <row r="10597" spans="1:6">
      <c r="A10597" t="s">
        <v>1090</v>
      </c>
      <c r="B10597" t="s">
        <v>11655</v>
      </c>
      <c r="C10597">
        <v>1.5</v>
      </c>
      <c r="D10597">
        <v>4.1000000000000003E-3</v>
      </c>
      <c r="E10597">
        <v>2.86E-2</v>
      </c>
      <c r="F10597">
        <v>0.1241</v>
      </c>
    </row>
    <row r="10598" spans="1:6">
      <c r="A10598" t="s">
        <v>1090</v>
      </c>
      <c r="B10598" t="s">
        <v>11656</v>
      </c>
      <c r="C10598">
        <v>1.5</v>
      </c>
      <c r="D10598">
        <v>4.1000000000000003E-3</v>
      </c>
      <c r="E10598">
        <v>2.86E-2</v>
      </c>
      <c r="F10598">
        <v>0.1241</v>
      </c>
    </row>
    <row r="10599" spans="1:6">
      <c r="A10599" t="s">
        <v>1090</v>
      </c>
      <c r="B10599" t="s">
        <v>11657</v>
      </c>
      <c r="C10599">
        <v>1.5</v>
      </c>
      <c r="D10599">
        <v>4.1000000000000003E-3</v>
      </c>
      <c r="E10599">
        <v>2.86E-2</v>
      </c>
      <c r="F10599">
        <v>0.1241</v>
      </c>
    </row>
    <row r="10600" spans="1:6">
      <c r="A10600" t="s">
        <v>1090</v>
      </c>
      <c r="B10600" t="s">
        <v>11658</v>
      </c>
      <c r="C10600">
        <v>1.5</v>
      </c>
      <c r="D10600">
        <v>4.1000000000000003E-3</v>
      </c>
      <c r="E10600">
        <v>2.86E-2</v>
      </c>
      <c r="F10600">
        <v>0.1241</v>
      </c>
    </row>
    <row r="10601" spans="1:6">
      <c r="A10601" t="s">
        <v>1090</v>
      </c>
      <c r="B10601" t="s">
        <v>11659</v>
      </c>
      <c r="C10601">
        <v>1.5</v>
      </c>
      <c r="D10601">
        <v>4.1000000000000003E-3</v>
      </c>
      <c r="E10601">
        <v>2.86E-2</v>
      </c>
      <c r="F10601">
        <v>0.1241</v>
      </c>
    </row>
    <row r="10602" spans="1:6">
      <c r="A10602" t="s">
        <v>1090</v>
      </c>
      <c r="B10602" t="s">
        <v>11660</v>
      </c>
      <c r="C10602">
        <v>1.5</v>
      </c>
      <c r="D10602">
        <v>4.1000000000000003E-3</v>
      </c>
      <c r="E10602">
        <v>2.86E-2</v>
      </c>
      <c r="F10602">
        <v>0.1241</v>
      </c>
    </row>
    <row r="10603" spans="1:6">
      <c r="A10603" t="s">
        <v>1090</v>
      </c>
      <c r="B10603" t="s">
        <v>11661</v>
      </c>
      <c r="C10603">
        <v>1.5</v>
      </c>
      <c r="D10603">
        <v>4.1000000000000003E-3</v>
      </c>
      <c r="E10603">
        <v>2.86E-2</v>
      </c>
      <c r="F10603">
        <v>0.1241</v>
      </c>
    </row>
    <row r="10604" spans="1:6">
      <c r="A10604" t="s">
        <v>1090</v>
      </c>
      <c r="B10604" t="s">
        <v>11662</v>
      </c>
      <c r="C10604">
        <v>1.5</v>
      </c>
      <c r="D10604">
        <v>4.1000000000000003E-3</v>
      </c>
      <c r="E10604">
        <v>2.86E-2</v>
      </c>
      <c r="F10604">
        <v>0.1241</v>
      </c>
    </row>
    <row r="10605" spans="1:6">
      <c r="A10605" t="s">
        <v>1090</v>
      </c>
      <c r="B10605" t="s">
        <v>11663</v>
      </c>
      <c r="C10605">
        <v>1.5</v>
      </c>
      <c r="D10605">
        <v>4.1000000000000003E-3</v>
      </c>
      <c r="E10605">
        <v>2.86E-2</v>
      </c>
      <c r="F10605">
        <v>0.1241</v>
      </c>
    </row>
    <row r="10606" spans="1:6">
      <c r="A10606" t="s">
        <v>1090</v>
      </c>
      <c r="B10606" t="s">
        <v>11664</v>
      </c>
      <c r="C10606">
        <v>1.5</v>
      </c>
      <c r="D10606">
        <v>4.1000000000000003E-3</v>
      </c>
      <c r="E10606">
        <v>2.86E-2</v>
      </c>
      <c r="F10606">
        <v>0.1241</v>
      </c>
    </row>
    <row r="10607" spans="1:6">
      <c r="A10607" t="s">
        <v>1090</v>
      </c>
      <c r="B10607" t="s">
        <v>11665</v>
      </c>
      <c r="C10607">
        <v>1.5</v>
      </c>
      <c r="D10607">
        <v>4.1000000000000003E-3</v>
      </c>
      <c r="E10607">
        <v>2.86E-2</v>
      </c>
      <c r="F10607">
        <v>0.1241</v>
      </c>
    </row>
    <row r="10608" spans="1:6">
      <c r="A10608" t="s">
        <v>1090</v>
      </c>
      <c r="B10608" t="s">
        <v>11666</v>
      </c>
      <c r="C10608">
        <v>1.5</v>
      </c>
      <c r="D10608">
        <v>4.1000000000000003E-3</v>
      </c>
      <c r="E10608">
        <v>2.86E-2</v>
      </c>
      <c r="F10608">
        <v>0.1241</v>
      </c>
    </row>
    <row r="10609" spans="1:6">
      <c r="A10609" t="s">
        <v>1090</v>
      </c>
      <c r="B10609" t="s">
        <v>11667</v>
      </c>
      <c r="C10609">
        <v>1.5</v>
      </c>
      <c r="D10609">
        <v>4.1000000000000003E-3</v>
      </c>
      <c r="E10609">
        <v>2.86E-2</v>
      </c>
      <c r="F10609">
        <v>0.1241</v>
      </c>
    </row>
    <row r="10610" spans="1:6">
      <c r="A10610" t="s">
        <v>1090</v>
      </c>
      <c r="B10610" t="s">
        <v>11668</v>
      </c>
      <c r="C10610">
        <v>1.5</v>
      </c>
      <c r="D10610">
        <v>4.1000000000000003E-3</v>
      </c>
      <c r="E10610">
        <v>2.86E-2</v>
      </c>
      <c r="F10610">
        <v>0.1241</v>
      </c>
    </row>
    <row r="10611" spans="1:6">
      <c r="A10611" t="s">
        <v>1090</v>
      </c>
      <c r="B10611" t="s">
        <v>11669</v>
      </c>
      <c r="C10611">
        <v>1.5</v>
      </c>
      <c r="D10611">
        <v>4.1000000000000003E-3</v>
      </c>
      <c r="E10611">
        <v>2.86E-2</v>
      </c>
      <c r="F10611">
        <v>0.1241</v>
      </c>
    </row>
    <row r="10612" spans="1:6">
      <c r="A10612" t="s">
        <v>1090</v>
      </c>
      <c r="B10612" t="s">
        <v>11670</v>
      </c>
      <c r="C10612">
        <v>1.5</v>
      </c>
      <c r="D10612">
        <v>4.1000000000000003E-3</v>
      </c>
      <c r="E10612">
        <v>2.86E-2</v>
      </c>
      <c r="F10612">
        <v>0.1241</v>
      </c>
    </row>
    <row r="10613" spans="1:6">
      <c r="A10613" t="s">
        <v>1090</v>
      </c>
      <c r="B10613" t="s">
        <v>11671</v>
      </c>
      <c r="C10613">
        <v>1.5</v>
      </c>
      <c r="D10613">
        <v>4.1000000000000003E-3</v>
      </c>
      <c r="E10613">
        <v>2.86E-2</v>
      </c>
      <c r="F10613">
        <v>0.1241</v>
      </c>
    </row>
    <row r="10614" spans="1:6">
      <c r="A10614" t="s">
        <v>1090</v>
      </c>
      <c r="B10614" t="s">
        <v>11672</v>
      </c>
      <c r="C10614">
        <v>1.5</v>
      </c>
      <c r="D10614">
        <v>4.1000000000000003E-3</v>
      </c>
      <c r="E10614">
        <v>2.86E-2</v>
      </c>
      <c r="F10614">
        <v>0.1241</v>
      </c>
    </row>
    <row r="10615" spans="1:6">
      <c r="A10615" t="s">
        <v>1090</v>
      </c>
      <c r="B10615" t="s">
        <v>11673</v>
      </c>
      <c r="C10615">
        <v>1.5</v>
      </c>
      <c r="D10615">
        <v>4.1000000000000003E-3</v>
      </c>
      <c r="E10615">
        <v>2.86E-2</v>
      </c>
      <c r="F10615">
        <v>0.1241</v>
      </c>
    </row>
    <row r="10616" spans="1:6">
      <c r="A10616" t="s">
        <v>1090</v>
      </c>
      <c r="B10616" t="s">
        <v>11674</v>
      </c>
      <c r="C10616">
        <v>1.5</v>
      </c>
      <c r="D10616">
        <v>4.1000000000000003E-3</v>
      </c>
      <c r="E10616">
        <v>2.86E-2</v>
      </c>
      <c r="F10616">
        <v>0.1241</v>
      </c>
    </row>
    <row r="10617" spans="1:6">
      <c r="A10617" t="s">
        <v>1090</v>
      </c>
      <c r="B10617" t="s">
        <v>11675</v>
      </c>
      <c r="C10617">
        <v>1.5</v>
      </c>
      <c r="D10617">
        <v>4.1000000000000003E-3</v>
      </c>
      <c r="E10617">
        <v>2.86E-2</v>
      </c>
      <c r="F10617">
        <v>0.1241</v>
      </c>
    </row>
    <row r="10618" spans="1:6">
      <c r="A10618" t="s">
        <v>1090</v>
      </c>
      <c r="B10618" t="s">
        <v>11676</v>
      </c>
      <c r="C10618">
        <v>1.5</v>
      </c>
      <c r="D10618">
        <v>4.1000000000000003E-3</v>
      </c>
      <c r="E10618">
        <v>2.86E-2</v>
      </c>
      <c r="F10618">
        <v>0.1241</v>
      </c>
    </row>
    <row r="10619" spans="1:6">
      <c r="A10619" t="s">
        <v>1090</v>
      </c>
      <c r="B10619" t="s">
        <v>11677</v>
      </c>
      <c r="C10619">
        <v>1.5</v>
      </c>
      <c r="D10619">
        <v>4.1000000000000003E-3</v>
      </c>
      <c r="E10619">
        <v>2.86E-2</v>
      </c>
      <c r="F10619">
        <v>0.1241</v>
      </c>
    </row>
    <row r="10620" spans="1:6">
      <c r="A10620" t="s">
        <v>1090</v>
      </c>
      <c r="B10620" t="s">
        <v>11678</v>
      </c>
      <c r="C10620">
        <v>1.5</v>
      </c>
      <c r="D10620">
        <v>4.1000000000000003E-3</v>
      </c>
      <c r="E10620">
        <v>2.86E-2</v>
      </c>
      <c r="F10620">
        <v>0.1241</v>
      </c>
    </row>
    <row r="10621" spans="1:6">
      <c r="A10621" t="s">
        <v>1090</v>
      </c>
      <c r="B10621" t="s">
        <v>11679</v>
      </c>
      <c r="C10621">
        <v>1.5</v>
      </c>
      <c r="D10621">
        <v>4.1000000000000003E-3</v>
      </c>
      <c r="E10621">
        <v>2.86E-2</v>
      </c>
      <c r="F10621">
        <v>0.1241</v>
      </c>
    </row>
    <row r="10622" spans="1:6">
      <c r="A10622" t="s">
        <v>1090</v>
      </c>
      <c r="B10622" t="s">
        <v>11680</v>
      </c>
      <c r="C10622">
        <v>1.5</v>
      </c>
      <c r="D10622">
        <v>4.1000000000000003E-3</v>
      </c>
      <c r="E10622">
        <v>2.86E-2</v>
      </c>
      <c r="F10622">
        <v>0.1241</v>
      </c>
    </row>
    <row r="10623" spans="1:6">
      <c r="A10623" t="s">
        <v>1090</v>
      </c>
      <c r="B10623" t="s">
        <v>11681</v>
      </c>
      <c r="C10623">
        <v>1.5</v>
      </c>
      <c r="D10623">
        <v>4.1000000000000003E-3</v>
      </c>
      <c r="E10623">
        <v>2.86E-2</v>
      </c>
      <c r="F10623">
        <v>0.1241</v>
      </c>
    </row>
    <row r="10624" spans="1:6">
      <c r="A10624" t="s">
        <v>1090</v>
      </c>
      <c r="B10624" t="s">
        <v>11682</v>
      </c>
      <c r="C10624">
        <v>1.5</v>
      </c>
      <c r="D10624">
        <v>4.1000000000000003E-3</v>
      </c>
      <c r="E10624">
        <v>2.86E-2</v>
      </c>
      <c r="F10624">
        <v>0.1241</v>
      </c>
    </row>
    <row r="10625" spans="1:6">
      <c r="A10625" t="s">
        <v>1090</v>
      </c>
      <c r="B10625" t="s">
        <v>11683</v>
      </c>
      <c r="C10625">
        <v>1.5</v>
      </c>
      <c r="D10625">
        <v>4.1000000000000003E-3</v>
      </c>
      <c r="E10625">
        <v>2.86E-2</v>
      </c>
      <c r="F10625">
        <v>0.1241</v>
      </c>
    </row>
    <row r="10626" spans="1:6">
      <c r="A10626" t="s">
        <v>1090</v>
      </c>
      <c r="B10626" t="s">
        <v>1060</v>
      </c>
      <c r="C10626">
        <v>1.5</v>
      </c>
      <c r="D10626">
        <v>4.1000000000000003E-3</v>
      </c>
      <c r="E10626">
        <v>2.86E-2</v>
      </c>
      <c r="F10626">
        <v>0.1241</v>
      </c>
    </row>
    <row r="10627" spans="1:6">
      <c r="A10627" t="s">
        <v>1090</v>
      </c>
      <c r="B10627" t="s">
        <v>11684</v>
      </c>
      <c r="C10627">
        <v>1.5</v>
      </c>
      <c r="D10627">
        <v>4.1000000000000003E-3</v>
      </c>
      <c r="E10627">
        <v>2.86E-2</v>
      </c>
      <c r="F10627">
        <v>0.1241</v>
      </c>
    </row>
    <row r="10628" spans="1:6">
      <c r="A10628" t="s">
        <v>1090</v>
      </c>
      <c r="B10628" t="s">
        <v>11685</v>
      </c>
      <c r="C10628">
        <v>1.5</v>
      </c>
      <c r="D10628">
        <v>4.1000000000000003E-3</v>
      </c>
      <c r="E10628">
        <v>2.86E-2</v>
      </c>
      <c r="F10628">
        <v>0.1241</v>
      </c>
    </row>
    <row r="10629" spans="1:6">
      <c r="A10629" t="s">
        <v>1090</v>
      </c>
      <c r="B10629" t="s">
        <v>11686</v>
      </c>
      <c r="C10629">
        <v>1.5</v>
      </c>
      <c r="D10629">
        <v>4.1000000000000003E-3</v>
      </c>
      <c r="E10629">
        <v>2.86E-2</v>
      </c>
      <c r="F10629">
        <v>0.1241</v>
      </c>
    </row>
    <row r="10630" spans="1:6">
      <c r="A10630" t="s">
        <v>1090</v>
      </c>
      <c r="B10630" t="s">
        <v>11687</v>
      </c>
      <c r="C10630">
        <v>1.5</v>
      </c>
      <c r="D10630">
        <v>4.1000000000000003E-3</v>
      </c>
      <c r="E10630">
        <v>2.86E-2</v>
      </c>
      <c r="F10630">
        <v>0.1241</v>
      </c>
    </row>
    <row r="10631" spans="1:6">
      <c r="A10631" t="s">
        <v>1090</v>
      </c>
      <c r="B10631" t="s">
        <v>11688</v>
      </c>
      <c r="C10631">
        <v>1.5</v>
      </c>
      <c r="D10631">
        <v>4.1000000000000003E-3</v>
      </c>
      <c r="E10631">
        <v>2.86E-2</v>
      </c>
      <c r="F10631">
        <v>0.1241</v>
      </c>
    </row>
    <row r="10632" spans="1:6">
      <c r="A10632" t="s">
        <v>1090</v>
      </c>
      <c r="B10632" t="s">
        <v>11689</v>
      </c>
      <c r="C10632">
        <v>1.5</v>
      </c>
      <c r="D10632">
        <v>4.1000000000000003E-3</v>
      </c>
      <c r="E10632">
        <v>2.86E-2</v>
      </c>
      <c r="F10632">
        <v>0.1241</v>
      </c>
    </row>
    <row r="10633" spans="1:6">
      <c r="A10633" t="s">
        <v>1090</v>
      </c>
      <c r="B10633" t="s">
        <v>11690</v>
      </c>
      <c r="C10633">
        <v>1.5</v>
      </c>
      <c r="D10633">
        <v>4.1000000000000003E-3</v>
      </c>
      <c r="E10633">
        <v>2.86E-2</v>
      </c>
      <c r="F10633">
        <v>0.1241</v>
      </c>
    </row>
    <row r="10634" spans="1:6">
      <c r="A10634" t="s">
        <v>1090</v>
      </c>
      <c r="B10634" t="s">
        <v>11691</v>
      </c>
      <c r="C10634">
        <v>1.5</v>
      </c>
      <c r="D10634">
        <v>4.1000000000000003E-3</v>
      </c>
      <c r="E10634">
        <v>2.86E-2</v>
      </c>
      <c r="F10634">
        <v>0.1241</v>
      </c>
    </row>
    <row r="10635" spans="1:6">
      <c r="A10635" t="s">
        <v>1090</v>
      </c>
      <c r="B10635" t="s">
        <v>11692</v>
      </c>
      <c r="C10635">
        <v>1.5</v>
      </c>
      <c r="D10635">
        <v>4.1000000000000003E-3</v>
      </c>
      <c r="E10635">
        <v>2.86E-2</v>
      </c>
      <c r="F10635">
        <v>0.1241</v>
      </c>
    </row>
    <row r="10636" spans="1:6">
      <c r="A10636" t="s">
        <v>1090</v>
      </c>
      <c r="B10636" t="s">
        <v>11693</v>
      </c>
      <c r="C10636">
        <v>1.5</v>
      </c>
      <c r="D10636">
        <v>4.1000000000000003E-3</v>
      </c>
      <c r="E10636">
        <v>2.86E-2</v>
      </c>
      <c r="F10636">
        <v>0.1241</v>
      </c>
    </row>
    <row r="10637" spans="1:6">
      <c r="A10637" t="s">
        <v>1090</v>
      </c>
      <c r="B10637" t="s">
        <v>11694</v>
      </c>
      <c r="C10637">
        <v>1.5</v>
      </c>
      <c r="D10637">
        <v>4.1000000000000003E-3</v>
      </c>
      <c r="E10637">
        <v>2.86E-2</v>
      </c>
      <c r="F10637">
        <v>0.1241</v>
      </c>
    </row>
    <row r="10638" spans="1:6">
      <c r="A10638" t="s">
        <v>1090</v>
      </c>
      <c r="B10638" t="s">
        <v>11695</v>
      </c>
      <c r="C10638">
        <v>1.5</v>
      </c>
      <c r="D10638">
        <v>4.1000000000000003E-3</v>
      </c>
      <c r="E10638">
        <v>2.86E-2</v>
      </c>
      <c r="F10638">
        <v>0.1241</v>
      </c>
    </row>
    <row r="10639" spans="1:6">
      <c r="A10639" t="s">
        <v>1090</v>
      </c>
      <c r="B10639" t="s">
        <v>11696</v>
      </c>
      <c r="C10639">
        <v>1.5</v>
      </c>
      <c r="D10639">
        <v>4.1000000000000003E-3</v>
      </c>
      <c r="E10639">
        <v>2.86E-2</v>
      </c>
      <c r="F10639">
        <v>0.1241</v>
      </c>
    </row>
    <row r="10640" spans="1:6">
      <c r="A10640" t="s">
        <v>1090</v>
      </c>
      <c r="B10640" t="s">
        <v>11697</v>
      </c>
      <c r="C10640">
        <v>1.5</v>
      </c>
      <c r="D10640">
        <v>4.1000000000000003E-3</v>
      </c>
      <c r="E10640">
        <v>2.86E-2</v>
      </c>
      <c r="F10640">
        <v>0.1241</v>
      </c>
    </row>
    <row r="10641" spans="1:6">
      <c r="A10641" t="s">
        <v>1090</v>
      </c>
      <c r="B10641" t="s">
        <v>11698</v>
      </c>
      <c r="C10641">
        <v>1.5</v>
      </c>
      <c r="D10641">
        <v>4.1000000000000003E-3</v>
      </c>
      <c r="E10641">
        <v>2.86E-2</v>
      </c>
      <c r="F10641">
        <v>0.1241</v>
      </c>
    </row>
    <row r="10642" spans="1:6">
      <c r="A10642" t="s">
        <v>1090</v>
      </c>
      <c r="B10642" t="s">
        <v>11699</v>
      </c>
      <c r="C10642">
        <v>1.5</v>
      </c>
      <c r="D10642">
        <v>4.1000000000000003E-3</v>
      </c>
      <c r="E10642">
        <v>2.86E-2</v>
      </c>
      <c r="F10642">
        <v>0.1241</v>
      </c>
    </row>
    <row r="10643" spans="1:6">
      <c r="A10643" t="s">
        <v>1090</v>
      </c>
      <c r="B10643" t="s">
        <v>11700</v>
      </c>
      <c r="C10643">
        <v>1.5</v>
      </c>
      <c r="D10643">
        <v>4.1000000000000003E-3</v>
      </c>
      <c r="E10643">
        <v>2.86E-2</v>
      </c>
      <c r="F10643">
        <v>0.1241</v>
      </c>
    </row>
    <row r="10644" spans="1:6">
      <c r="A10644" t="s">
        <v>1090</v>
      </c>
      <c r="B10644" t="s">
        <v>11701</v>
      </c>
      <c r="C10644">
        <v>1.5</v>
      </c>
      <c r="D10644">
        <v>4.1000000000000003E-3</v>
      </c>
      <c r="E10644">
        <v>2.86E-2</v>
      </c>
      <c r="F10644">
        <v>0.1241</v>
      </c>
    </row>
    <row r="10645" spans="1:6">
      <c r="A10645" t="s">
        <v>1090</v>
      </c>
      <c r="B10645" t="s">
        <v>11702</v>
      </c>
      <c r="C10645">
        <v>1.5</v>
      </c>
      <c r="D10645">
        <v>4.1000000000000003E-3</v>
      </c>
      <c r="E10645">
        <v>2.86E-2</v>
      </c>
      <c r="F10645">
        <v>0.1241</v>
      </c>
    </row>
    <row r="10646" spans="1:6">
      <c r="A10646" t="s">
        <v>1090</v>
      </c>
      <c r="B10646" t="s">
        <v>11703</v>
      </c>
      <c r="C10646">
        <v>1.5</v>
      </c>
      <c r="D10646">
        <v>4.1000000000000003E-3</v>
      </c>
      <c r="E10646">
        <v>2.86E-2</v>
      </c>
      <c r="F10646">
        <v>0.1241</v>
      </c>
    </row>
    <row r="10647" spans="1:6">
      <c r="A10647" t="s">
        <v>1090</v>
      </c>
      <c r="B10647" t="s">
        <v>11704</v>
      </c>
      <c r="C10647">
        <v>1.5</v>
      </c>
      <c r="D10647">
        <v>4.1000000000000003E-3</v>
      </c>
      <c r="E10647">
        <v>2.86E-2</v>
      </c>
      <c r="F10647">
        <v>0.1241</v>
      </c>
    </row>
    <row r="10648" spans="1:6">
      <c r="A10648" t="s">
        <v>1090</v>
      </c>
      <c r="B10648" t="s">
        <v>11705</v>
      </c>
      <c r="C10648">
        <v>1.5</v>
      </c>
      <c r="D10648">
        <v>4.1000000000000003E-3</v>
      </c>
      <c r="E10648">
        <v>2.86E-2</v>
      </c>
      <c r="F10648">
        <v>0.1241</v>
      </c>
    </row>
    <row r="10649" spans="1:6">
      <c r="A10649" t="s">
        <v>1090</v>
      </c>
      <c r="B10649" t="s">
        <v>11706</v>
      </c>
      <c r="C10649">
        <v>1.5</v>
      </c>
      <c r="D10649">
        <v>4.1000000000000003E-3</v>
      </c>
      <c r="E10649">
        <v>2.86E-2</v>
      </c>
      <c r="F10649">
        <v>0.1241</v>
      </c>
    </row>
    <row r="10650" spans="1:6">
      <c r="A10650" t="s">
        <v>1090</v>
      </c>
      <c r="B10650" t="s">
        <v>11707</v>
      </c>
      <c r="C10650">
        <v>1.5</v>
      </c>
      <c r="D10650">
        <v>4.1000000000000003E-3</v>
      </c>
      <c r="E10650">
        <v>2.86E-2</v>
      </c>
      <c r="F10650">
        <v>0.1241</v>
      </c>
    </row>
    <row r="10651" spans="1:6">
      <c r="A10651" t="s">
        <v>1090</v>
      </c>
      <c r="B10651" t="s">
        <v>11708</v>
      </c>
      <c r="C10651">
        <v>1.5</v>
      </c>
      <c r="D10651">
        <v>4.1000000000000003E-3</v>
      </c>
      <c r="E10651">
        <v>2.86E-2</v>
      </c>
      <c r="F10651">
        <v>0.1241</v>
      </c>
    </row>
    <row r="10652" spans="1:6">
      <c r="A10652" t="s">
        <v>1090</v>
      </c>
      <c r="B10652" t="s">
        <v>11709</v>
      </c>
      <c r="C10652">
        <v>1.5</v>
      </c>
      <c r="D10652">
        <v>4.1000000000000003E-3</v>
      </c>
      <c r="E10652">
        <v>2.86E-2</v>
      </c>
      <c r="F10652">
        <v>0.1241</v>
      </c>
    </row>
    <row r="10653" spans="1:6">
      <c r="A10653" t="s">
        <v>1090</v>
      </c>
      <c r="B10653" t="s">
        <v>11710</v>
      </c>
      <c r="C10653">
        <v>1.5</v>
      </c>
      <c r="D10653">
        <v>4.1000000000000003E-3</v>
      </c>
      <c r="E10653">
        <v>2.86E-2</v>
      </c>
      <c r="F10653">
        <v>0.1241</v>
      </c>
    </row>
    <row r="10654" spans="1:6">
      <c r="A10654" t="s">
        <v>1090</v>
      </c>
      <c r="B10654" t="s">
        <v>11711</v>
      </c>
      <c r="C10654">
        <v>1.5</v>
      </c>
      <c r="D10654">
        <v>4.1000000000000003E-3</v>
      </c>
      <c r="E10654">
        <v>2.86E-2</v>
      </c>
      <c r="F10654">
        <v>0.1241</v>
      </c>
    </row>
    <row r="10655" spans="1:6">
      <c r="A10655" t="s">
        <v>1090</v>
      </c>
      <c r="B10655" t="s">
        <v>11712</v>
      </c>
      <c r="C10655">
        <v>1.5</v>
      </c>
      <c r="D10655">
        <v>4.1000000000000003E-3</v>
      </c>
      <c r="E10655">
        <v>2.86E-2</v>
      </c>
      <c r="F10655">
        <v>0.1241</v>
      </c>
    </row>
    <row r="10656" spans="1:6">
      <c r="A10656" t="s">
        <v>1090</v>
      </c>
      <c r="B10656" t="s">
        <v>11713</v>
      </c>
      <c r="C10656">
        <v>1.5</v>
      </c>
      <c r="D10656">
        <v>4.1000000000000003E-3</v>
      </c>
      <c r="E10656">
        <v>2.86E-2</v>
      </c>
      <c r="F10656">
        <v>0.1241</v>
      </c>
    </row>
    <row r="10657" spans="1:6">
      <c r="A10657" t="s">
        <v>1090</v>
      </c>
      <c r="B10657" t="s">
        <v>11714</v>
      </c>
      <c r="C10657">
        <v>1.5</v>
      </c>
      <c r="D10657">
        <v>4.1000000000000003E-3</v>
      </c>
      <c r="E10657">
        <v>2.86E-2</v>
      </c>
      <c r="F10657">
        <v>0.1241</v>
      </c>
    </row>
    <row r="10658" spans="1:6">
      <c r="A10658" t="s">
        <v>1090</v>
      </c>
      <c r="B10658" t="s">
        <v>11715</v>
      </c>
      <c r="C10658">
        <v>1.5</v>
      </c>
      <c r="D10658">
        <v>4.1000000000000003E-3</v>
      </c>
      <c r="E10658">
        <v>2.86E-2</v>
      </c>
      <c r="F10658">
        <v>0.1241</v>
      </c>
    </row>
    <row r="10659" spans="1:6">
      <c r="A10659" t="s">
        <v>1090</v>
      </c>
      <c r="B10659" t="s">
        <v>11716</v>
      </c>
      <c r="C10659">
        <v>1.5</v>
      </c>
      <c r="D10659">
        <v>4.1000000000000003E-3</v>
      </c>
      <c r="E10659">
        <v>2.86E-2</v>
      </c>
      <c r="F10659">
        <v>0.1241</v>
      </c>
    </row>
    <row r="10660" spans="1:6">
      <c r="A10660" t="s">
        <v>1090</v>
      </c>
      <c r="B10660" t="s">
        <v>11717</v>
      </c>
      <c r="C10660">
        <v>1.5</v>
      </c>
      <c r="D10660">
        <v>4.1000000000000003E-3</v>
      </c>
      <c r="E10660">
        <v>2.86E-2</v>
      </c>
      <c r="F10660">
        <v>0.1241</v>
      </c>
    </row>
    <row r="10661" spans="1:6">
      <c r="A10661" t="s">
        <v>1090</v>
      </c>
      <c r="B10661" t="s">
        <v>11718</v>
      </c>
      <c r="C10661">
        <v>1.5</v>
      </c>
      <c r="D10661">
        <v>4.1000000000000003E-3</v>
      </c>
      <c r="E10661">
        <v>2.86E-2</v>
      </c>
      <c r="F10661">
        <v>0.1241</v>
      </c>
    </row>
    <row r="10662" spans="1:6">
      <c r="A10662" t="s">
        <v>1090</v>
      </c>
      <c r="B10662" t="s">
        <v>11719</v>
      </c>
      <c r="C10662">
        <v>1.5</v>
      </c>
      <c r="D10662">
        <v>4.1000000000000003E-3</v>
      </c>
      <c r="E10662">
        <v>2.86E-2</v>
      </c>
      <c r="F10662">
        <v>0.1241</v>
      </c>
    </row>
    <row r="10663" spans="1:6">
      <c r="A10663" t="s">
        <v>1090</v>
      </c>
      <c r="B10663" t="s">
        <v>11720</v>
      </c>
      <c r="C10663">
        <v>1.5</v>
      </c>
      <c r="D10663">
        <v>4.1000000000000003E-3</v>
      </c>
      <c r="E10663">
        <v>2.86E-2</v>
      </c>
      <c r="F10663">
        <v>0.1241</v>
      </c>
    </row>
    <row r="10664" spans="1:6">
      <c r="A10664" t="s">
        <v>1090</v>
      </c>
      <c r="B10664" t="s">
        <v>11721</v>
      </c>
      <c r="C10664">
        <v>1.5</v>
      </c>
      <c r="D10664">
        <v>4.1000000000000003E-3</v>
      </c>
      <c r="E10664">
        <v>2.86E-2</v>
      </c>
      <c r="F10664">
        <v>0.1241</v>
      </c>
    </row>
    <row r="10665" spans="1:6">
      <c r="A10665" t="s">
        <v>1090</v>
      </c>
      <c r="B10665" t="s">
        <v>11722</v>
      </c>
      <c r="C10665">
        <v>1.5</v>
      </c>
      <c r="D10665">
        <v>4.1000000000000003E-3</v>
      </c>
      <c r="E10665">
        <v>2.86E-2</v>
      </c>
      <c r="F10665">
        <v>0.1241</v>
      </c>
    </row>
    <row r="10666" spans="1:6">
      <c r="A10666" t="s">
        <v>1090</v>
      </c>
      <c r="B10666" t="s">
        <v>11723</v>
      </c>
      <c r="C10666">
        <v>1.5</v>
      </c>
      <c r="D10666">
        <v>4.1000000000000003E-3</v>
      </c>
      <c r="E10666">
        <v>2.86E-2</v>
      </c>
      <c r="F10666">
        <v>0.1241</v>
      </c>
    </row>
    <row r="10667" spans="1:6">
      <c r="A10667" t="s">
        <v>1090</v>
      </c>
      <c r="B10667" t="s">
        <v>11724</v>
      </c>
      <c r="C10667">
        <v>1.5</v>
      </c>
      <c r="D10667">
        <v>4.1000000000000003E-3</v>
      </c>
      <c r="E10667">
        <v>2.86E-2</v>
      </c>
      <c r="F10667">
        <v>0.1241</v>
      </c>
    </row>
    <row r="10668" spans="1:6">
      <c r="A10668" t="s">
        <v>1090</v>
      </c>
      <c r="B10668" t="s">
        <v>11725</v>
      </c>
      <c r="C10668">
        <v>1.5</v>
      </c>
      <c r="D10668">
        <v>4.1000000000000003E-3</v>
      </c>
      <c r="E10668">
        <v>2.86E-2</v>
      </c>
      <c r="F10668">
        <v>0.1241</v>
      </c>
    </row>
    <row r="10669" spans="1:6">
      <c r="A10669" t="s">
        <v>1090</v>
      </c>
      <c r="B10669" t="s">
        <v>11726</v>
      </c>
      <c r="C10669">
        <v>1.5</v>
      </c>
      <c r="D10669">
        <v>4.1000000000000003E-3</v>
      </c>
      <c r="E10669">
        <v>2.86E-2</v>
      </c>
      <c r="F10669">
        <v>0.1241</v>
      </c>
    </row>
    <row r="10670" spans="1:6">
      <c r="A10670" t="s">
        <v>1090</v>
      </c>
      <c r="B10670" t="s">
        <v>11727</v>
      </c>
      <c r="C10670">
        <v>1.5</v>
      </c>
      <c r="D10670">
        <v>4.1000000000000003E-3</v>
      </c>
      <c r="E10670">
        <v>2.86E-2</v>
      </c>
      <c r="F10670">
        <v>0.1241</v>
      </c>
    </row>
    <row r="10671" spans="1:6">
      <c r="A10671" t="s">
        <v>1090</v>
      </c>
      <c r="B10671" t="s">
        <v>11728</v>
      </c>
      <c r="C10671">
        <v>1.5</v>
      </c>
      <c r="D10671">
        <v>4.1000000000000003E-3</v>
      </c>
      <c r="E10671">
        <v>2.86E-2</v>
      </c>
      <c r="F10671">
        <v>0.1241</v>
      </c>
    </row>
    <row r="10672" spans="1:6">
      <c r="A10672" t="s">
        <v>1090</v>
      </c>
      <c r="B10672" t="s">
        <v>11729</v>
      </c>
      <c r="C10672">
        <v>1.5</v>
      </c>
      <c r="D10672">
        <v>4.1000000000000003E-3</v>
      </c>
      <c r="E10672">
        <v>2.86E-2</v>
      </c>
      <c r="F10672">
        <v>0.1241</v>
      </c>
    </row>
    <row r="10673" spans="1:6">
      <c r="A10673" t="s">
        <v>1090</v>
      </c>
      <c r="B10673" t="s">
        <v>11730</v>
      </c>
      <c r="C10673">
        <v>1.5</v>
      </c>
      <c r="D10673">
        <v>4.1000000000000003E-3</v>
      </c>
      <c r="E10673">
        <v>2.86E-2</v>
      </c>
      <c r="F10673">
        <v>0.1241</v>
      </c>
    </row>
    <row r="10674" spans="1:6">
      <c r="A10674" t="s">
        <v>1090</v>
      </c>
      <c r="B10674" t="s">
        <v>11731</v>
      </c>
      <c r="C10674">
        <v>1.5</v>
      </c>
      <c r="D10674">
        <v>4.1000000000000003E-3</v>
      </c>
      <c r="E10674">
        <v>2.86E-2</v>
      </c>
      <c r="F10674">
        <v>0.1241</v>
      </c>
    </row>
    <row r="10675" spans="1:6">
      <c r="A10675" t="s">
        <v>1090</v>
      </c>
      <c r="B10675" t="s">
        <v>11732</v>
      </c>
      <c r="C10675">
        <v>1.5</v>
      </c>
      <c r="D10675">
        <v>4.1000000000000003E-3</v>
      </c>
      <c r="E10675">
        <v>2.86E-2</v>
      </c>
      <c r="F10675">
        <v>0.1241</v>
      </c>
    </row>
    <row r="10676" spans="1:6">
      <c r="A10676" t="s">
        <v>1090</v>
      </c>
      <c r="B10676" t="s">
        <v>11733</v>
      </c>
      <c r="C10676">
        <v>1.5</v>
      </c>
      <c r="D10676">
        <v>4.1000000000000003E-3</v>
      </c>
      <c r="E10676">
        <v>2.86E-2</v>
      </c>
      <c r="F10676">
        <v>0.1241</v>
      </c>
    </row>
    <row r="10677" spans="1:6">
      <c r="A10677" t="s">
        <v>1090</v>
      </c>
      <c r="B10677" t="s">
        <v>11734</v>
      </c>
      <c r="C10677">
        <v>1.5</v>
      </c>
      <c r="D10677">
        <v>4.1000000000000003E-3</v>
      </c>
      <c r="E10677">
        <v>2.86E-2</v>
      </c>
      <c r="F10677">
        <v>0.1241</v>
      </c>
    </row>
    <row r="10678" spans="1:6">
      <c r="A10678" t="s">
        <v>1090</v>
      </c>
      <c r="B10678" t="s">
        <v>11735</v>
      </c>
      <c r="C10678">
        <v>1.5</v>
      </c>
      <c r="D10678">
        <v>4.1000000000000003E-3</v>
      </c>
      <c r="E10678">
        <v>2.86E-2</v>
      </c>
      <c r="F10678">
        <v>0.1241</v>
      </c>
    </row>
    <row r="10679" spans="1:6">
      <c r="A10679" t="s">
        <v>1090</v>
      </c>
      <c r="B10679" t="s">
        <v>11736</v>
      </c>
      <c r="C10679">
        <v>1.5</v>
      </c>
      <c r="D10679">
        <v>4.1000000000000003E-3</v>
      </c>
      <c r="E10679">
        <v>2.86E-2</v>
      </c>
      <c r="F10679">
        <v>0.1241</v>
      </c>
    </row>
    <row r="10680" spans="1:6">
      <c r="A10680" t="s">
        <v>1090</v>
      </c>
      <c r="B10680" t="s">
        <v>11737</v>
      </c>
      <c r="C10680">
        <v>1.5</v>
      </c>
      <c r="D10680">
        <v>4.1000000000000003E-3</v>
      </c>
      <c r="E10680">
        <v>2.86E-2</v>
      </c>
      <c r="F10680">
        <v>0.1241</v>
      </c>
    </row>
    <row r="10681" spans="1:6">
      <c r="A10681" t="s">
        <v>1090</v>
      </c>
      <c r="B10681" t="s">
        <v>11738</v>
      </c>
      <c r="C10681">
        <v>1.5</v>
      </c>
      <c r="D10681">
        <v>4.1000000000000003E-3</v>
      </c>
      <c r="E10681">
        <v>2.86E-2</v>
      </c>
      <c r="F10681">
        <v>0.1241</v>
      </c>
    </row>
    <row r="10682" spans="1:6">
      <c r="A10682" t="s">
        <v>1090</v>
      </c>
      <c r="B10682" t="s">
        <v>11739</v>
      </c>
      <c r="C10682">
        <v>1.5</v>
      </c>
      <c r="D10682">
        <v>4.1000000000000003E-3</v>
      </c>
      <c r="E10682">
        <v>2.86E-2</v>
      </c>
      <c r="F10682">
        <v>0.1241</v>
      </c>
    </row>
    <row r="10683" spans="1:6">
      <c r="A10683" t="s">
        <v>1090</v>
      </c>
      <c r="B10683" t="s">
        <v>11740</v>
      </c>
      <c r="C10683">
        <v>1.5</v>
      </c>
      <c r="D10683">
        <v>4.1000000000000003E-3</v>
      </c>
      <c r="E10683">
        <v>2.86E-2</v>
      </c>
      <c r="F10683">
        <v>0.1241</v>
      </c>
    </row>
    <row r="10684" spans="1:6">
      <c r="A10684" t="s">
        <v>1090</v>
      </c>
      <c r="B10684" t="s">
        <v>11741</v>
      </c>
      <c r="C10684">
        <v>1.5</v>
      </c>
      <c r="D10684">
        <v>4.1000000000000003E-3</v>
      </c>
      <c r="E10684">
        <v>2.86E-2</v>
      </c>
      <c r="F10684">
        <v>0.1241</v>
      </c>
    </row>
    <row r="10685" spans="1:6">
      <c r="A10685" t="s">
        <v>1090</v>
      </c>
      <c r="B10685" t="s">
        <v>11742</v>
      </c>
      <c r="C10685">
        <v>1.5</v>
      </c>
      <c r="D10685">
        <v>4.1000000000000003E-3</v>
      </c>
      <c r="E10685">
        <v>2.86E-2</v>
      </c>
      <c r="F10685">
        <v>0.1241</v>
      </c>
    </row>
    <row r="10686" spans="1:6">
      <c r="A10686" t="s">
        <v>1090</v>
      </c>
      <c r="B10686" t="s">
        <v>11743</v>
      </c>
      <c r="C10686">
        <v>1.5</v>
      </c>
      <c r="D10686">
        <v>4.1000000000000003E-3</v>
      </c>
      <c r="E10686">
        <v>2.86E-2</v>
      </c>
      <c r="F10686">
        <v>0.1241</v>
      </c>
    </row>
    <row r="10687" spans="1:6">
      <c r="A10687" t="s">
        <v>1090</v>
      </c>
      <c r="B10687" t="s">
        <v>11744</v>
      </c>
      <c r="C10687">
        <v>1.5</v>
      </c>
      <c r="D10687">
        <v>4.1000000000000003E-3</v>
      </c>
      <c r="E10687">
        <v>2.86E-2</v>
      </c>
      <c r="F10687">
        <v>0.1241</v>
      </c>
    </row>
    <row r="10688" spans="1:6">
      <c r="A10688" t="s">
        <v>1090</v>
      </c>
      <c r="B10688" t="s">
        <v>11745</v>
      </c>
      <c r="C10688">
        <v>1.5</v>
      </c>
      <c r="D10688">
        <v>4.1000000000000003E-3</v>
      </c>
      <c r="E10688">
        <v>2.86E-2</v>
      </c>
      <c r="F10688">
        <v>0.1241</v>
      </c>
    </row>
    <row r="10689" spans="1:6">
      <c r="A10689" t="s">
        <v>1090</v>
      </c>
      <c r="B10689" t="s">
        <v>11746</v>
      </c>
      <c r="C10689">
        <v>1.5</v>
      </c>
      <c r="D10689">
        <v>4.1000000000000003E-3</v>
      </c>
      <c r="E10689">
        <v>2.86E-2</v>
      </c>
      <c r="F10689">
        <v>0.1241</v>
      </c>
    </row>
    <row r="10690" spans="1:6">
      <c r="A10690" t="s">
        <v>1090</v>
      </c>
      <c r="B10690" t="s">
        <v>11747</v>
      </c>
      <c r="C10690">
        <v>1.5</v>
      </c>
      <c r="D10690">
        <v>4.1000000000000003E-3</v>
      </c>
      <c r="E10690">
        <v>2.86E-2</v>
      </c>
      <c r="F10690">
        <v>0.1241</v>
      </c>
    </row>
    <row r="10691" spans="1:6">
      <c r="A10691" t="s">
        <v>1090</v>
      </c>
      <c r="B10691" t="s">
        <v>11748</v>
      </c>
      <c r="C10691">
        <v>1.5</v>
      </c>
      <c r="D10691">
        <v>4.1000000000000003E-3</v>
      </c>
      <c r="E10691">
        <v>2.86E-2</v>
      </c>
      <c r="F10691">
        <v>0.1241</v>
      </c>
    </row>
    <row r="10692" spans="1:6">
      <c r="A10692" t="s">
        <v>1090</v>
      </c>
      <c r="B10692" t="s">
        <v>11749</v>
      </c>
      <c r="C10692">
        <v>1.5</v>
      </c>
      <c r="D10692">
        <v>4.1000000000000003E-3</v>
      </c>
      <c r="E10692">
        <v>2.86E-2</v>
      </c>
      <c r="F10692">
        <v>0.1241</v>
      </c>
    </row>
    <row r="10693" spans="1:6">
      <c r="A10693" t="s">
        <v>1090</v>
      </c>
      <c r="B10693" t="s">
        <v>11750</v>
      </c>
      <c r="C10693">
        <v>1.5</v>
      </c>
      <c r="D10693">
        <v>4.1000000000000003E-3</v>
      </c>
      <c r="E10693">
        <v>2.86E-2</v>
      </c>
      <c r="F10693">
        <v>0.1241</v>
      </c>
    </row>
    <row r="10694" spans="1:6">
      <c r="A10694" t="s">
        <v>1090</v>
      </c>
      <c r="B10694" t="s">
        <v>11751</v>
      </c>
      <c r="C10694">
        <v>1.5</v>
      </c>
      <c r="D10694">
        <v>4.1000000000000003E-3</v>
      </c>
      <c r="E10694">
        <v>2.86E-2</v>
      </c>
      <c r="F10694">
        <v>0.1241</v>
      </c>
    </row>
    <row r="10695" spans="1:6">
      <c r="A10695" t="s">
        <v>1090</v>
      </c>
      <c r="B10695" t="s">
        <v>11752</v>
      </c>
      <c r="C10695">
        <v>1.5</v>
      </c>
      <c r="D10695">
        <v>4.1000000000000003E-3</v>
      </c>
      <c r="E10695">
        <v>2.86E-2</v>
      </c>
      <c r="F10695">
        <v>0.1241</v>
      </c>
    </row>
    <row r="10696" spans="1:6">
      <c r="A10696" t="s">
        <v>1090</v>
      </c>
      <c r="B10696" t="s">
        <v>11753</v>
      </c>
      <c r="C10696">
        <v>1.5</v>
      </c>
      <c r="D10696">
        <v>4.1000000000000003E-3</v>
      </c>
      <c r="E10696">
        <v>2.86E-2</v>
      </c>
      <c r="F10696">
        <v>0.1241</v>
      </c>
    </row>
    <row r="10697" spans="1:6">
      <c r="A10697" t="s">
        <v>1090</v>
      </c>
      <c r="B10697" t="s">
        <v>1061</v>
      </c>
      <c r="C10697">
        <v>1.5</v>
      </c>
      <c r="D10697">
        <v>4.1000000000000003E-3</v>
      </c>
      <c r="E10697">
        <v>2.86E-2</v>
      </c>
      <c r="F10697">
        <v>0.1241</v>
      </c>
    </row>
    <row r="10698" spans="1:6">
      <c r="A10698" t="s">
        <v>1090</v>
      </c>
      <c r="B10698" t="s">
        <v>11754</v>
      </c>
      <c r="C10698">
        <v>1.5</v>
      </c>
      <c r="D10698">
        <v>4.1000000000000003E-3</v>
      </c>
      <c r="E10698">
        <v>2.86E-2</v>
      </c>
      <c r="F10698">
        <v>0.1241</v>
      </c>
    </row>
    <row r="10699" spans="1:6">
      <c r="A10699" t="s">
        <v>1090</v>
      </c>
      <c r="B10699" t="s">
        <v>11755</v>
      </c>
      <c r="C10699">
        <v>1.5</v>
      </c>
      <c r="D10699">
        <v>4.1000000000000003E-3</v>
      </c>
      <c r="E10699">
        <v>2.86E-2</v>
      </c>
      <c r="F10699">
        <v>0.1241</v>
      </c>
    </row>
    <row r="10700" spans="1:6">
      <c r="A10700" t="s">
        <v>1090</v>
      </c>
      <c r="B10700" t="s">
        <v>11756</v>
      </c>
      <c r="C10700">
        <v>1.5</v>
      </c>
      <c r="D10700">
        <v>4.1000000000000003E-3</v>
      </c>
      <c r="E10700">
        <v>2.86E-2</v>
      </c>
      <c r="F10700">
        <v>0.1241</v>
      </c>
    </row>
    <row r="10701" spans="1:6">
      <c r="A10701" t="s">
        <v>1090</v>
      </c>
      <c r="B10701" t="s">
        <v>11757</v>
      </c>
      <c r="C10701">
        <v>1.5</v>
      </c>
      <c r="D10701">
        <v>4.1000000000000003E-3</v>
      </c>
      <c r="E10701">
        <v>2.86E-2</v>
      </c>
      <c r="F10701">
        <v>0.1241</v>
      </c>
    </row>
    <row r="10702" spans="1:6">
      <c r="A10702" t="s">
        <v>1090</v>
      </c>
      <c r="B10702" t="s">
        <v>11758</v>
      </c>
      <c r="C10702">
        <v>1.5</v>
      </c>
      <c r="D10702">
        <v>4.1000000000000003E-3</v>
      </c>
      <c r="E10702">
        <v>2.86E-2</v>
      </c>
      <c r="F10702">
        <v>0.1241</v>
      </c>
    </row>
    <row r="10703" spans="1:6">
      <c r="A10703" t="s">
        <v>1090</v>
      </c>
      <c r="B10703" t="s">
        <v>11759</v>
      </c>
      <c r="C10703">
        <v>1.5</v>
      </c>
      <c r="D10703">
        <v>4.1000000000000003E-3</v>
      </c>
      <c r="E10703">
        <v>2.86E-2</v>
      </c>
      <c r="F10703">
        <v>0.1241</v>
      </c>
    </row>
    <row r="10704" spans="1:6">
      <c r="A10704" t="s">
        <v>1090</v>
      </c>
      <c r="B10704" t="s">
        <v>11760</v>
      </c>
      <c r="C10704">
        <v>1.5</v>
      </c>
      <c r="D10704">
        <v>4.1000000000000003E-3</v>
      </c>
      <c r="E10704">
        <v>2.86E-2</v>
      </c>
      <c r="F10704">
        <v>0.1241</v>
      </c>
    </row>
    <row r="10705" spans="1:6">
      <c r="A10705" t="s">
        <v>1090</v>
      </c>
      <c r="B10705" t="s">
        <v>11761</v>
      </c>
      <c r="C10705">
        <v>1.5</v>
      </c>
      <c r="D10705">
        <v>4.1000000000000003E-3</v>
      </c>
      <c r="E10705">
        <v>2.86E-2</v>
      </c>
      <c r="F10705">
        <v>0.1241</v>
      </c>
    </row>
    <row r="10706" spans="1:6">
      <c r="A10706" t="s">
        <v>1090</v>
      </c>
      <c r="B10706" t="s">
        <v>11762</v>
      </c>
      <c r="C10706">
        <v>1.5</v>
      </c>
      <c r="D10706">
        <v>4.1000000000000003E-3</v>
      </c>
      <c r="E10706">
        <v>2.86E-2</v>
      </c>
      <c r="F10706">
        <v>0.1241</v>
      </c>
    </row>
    <row r="10707" spans="1:6">
      <c r="A10707" t="s">
        <v>1090</v>
      </c>
      <c r="B10707" t="s">
        <v>11763</v>
      </c>
      <c r="C10707">
        <v>1.5</v>
      </c>
      <c r="D10707">
        <v>4.1000000000000003E-3</v>
      </c>
      <c r="E10707">
        <v>2.86E-2</v>
      </c>
      <c r="F10707">
        <v>0.1241</v>
      </c>
    </row>
    <row r="10708" spans="1:6">
      <c r="A10708" t="s">
        <v>1090</v>
      </c>
      <c r="B10708" t="s">
        <v>11764</v>
      </c>
      <c r="C10708">
        <v>1.5</v>
      </c>
      <c r="D10708">
        <v>4.1000000000000003E-3</v>
      </c>
      <c r="E10708">
        <v>2.86E-2</v>
      </c>
      <c r="F10708">
        <v>0.1241</v>
      </c>
    </row>
    <row r="10709" spans="1:6">
      <c r="A10709" t="s">
        <v>1090</v>
      </c>
      <c r="B10709" t="s">
        <v>11765</v>
      </c>
      <c r="C10709">
        <v>1.5</v>
      </c>
      <c r="D10709">
        <v>4.1000000000000003E-3</v>
      </c>
      <c r="E10709">
        <v>2.86E-2</v>
      </c>
      <c r="F10709">
        <v>0.1241</v>
      </c>
    </row>
    <row r="10710" spans="1:6">
      <c r="A10710" t="s">
        <v>1090</v>
      </c>
      <c r="B10710" t="s">
        <v>11766</v>
      </c>
      <c r="C10710">
        <v>1.5</v>
      </c>
      <c r="D10710">
        <v>4.1000000000000003E-3</v>
      </c>
      <c r="E10710">
        <v>2.86E-2</v>
      </c>
      <c r="F10710">
        <v>0.1241</v>
      </c>
    </row>
    <row r="10711" spans="1:6">
      <c r="A10711" t="s">
        <v>1090</v>
      </c>
      <c r="B10711" t="s">
        <v>11767</v>
      </c>
      <c r="C10711">
        <v>1.5</v>
      </c>
      <c r="D10711">
        <v>4.1000000000000003E-3</v>
      </c>
      <c r="E10711">
        <v>2.86E-2</v>
      </c>
      <c r="F10711">
        <v>0.1241</v>
      </c>
    </row>
    <row r="10712" spans="1:6">
      <c r="A10712" t="s">
        <v>1090</v>
      </c>
      <c r="B10712" t="s">
        <v>11768</v>
      </c>
      <c r="C10712">
        <v>1.5</v>
      </c>
      <c r="D10712">
        <v>4.1000000000000003E-3</v>
      </c>
      <c r="E10712">
        <v>2.86E-2</v>
      </c>
      <c r="F10712">
        <v>0.1241</v>
      </c>
    </row>
    <row r="10713" spans="1:6">
      <c r="A10713" t="s">
        <v>1090</v>
      </c>
      <c r="B10713" t="s">
        <v>11769</v>
      </c>
      <c r="C10713">
        <v>1.5</v>
      </c>
      <c r="D10713">
        <v>4.1000000000000003E-3</v>
      </c>
      <c r="E10713">
        <v>2.86E-2</v>
      </c>
      <c r="F10713">
        <v>0.1241</v>
      </c>
    </row>
    <row r="10714" spans="1:6">
      <c r="A10714" t="s">
        <v>1090</v>
      </c>
      <c r="B10714" t="s">
        <v>11770</v>
      </c>
      <c r="C10714">
        <v>1.5</v>
      </c>
      <c r="D10714">
        <v>4.1000000000000003E-3</v>
      </c>
      <c r="E10714">
        <v>2.86E-2</v>
      </c>
      <c r="F10714">
        <v>0.1241</v>
      </c>
    </row>
    <row r="10715" spans="1:6">
      <c r="A10715" t="s">
        <v>1090</v>
      </c>
      <c r="B10715" t="s">
        <v>11771</v>
      </c>
      <c r="C10715">
        <v>1.5</v>
      </c>
      <c r="D10715">
        <v>4.1000000000000003E-3</v>
      </c>
      <c r="E10715">
        <v>2.86E-2</v>
      </c>
      <c r="F10715">
        <v>0.1241</v>
      </c>
    </row>
    <row r="10716" spans="1:6">
      <c r="A10716" t="s">
        <v>1090</v>
      </c>
      <c r="B10716" t="s">
        <v>11772</v>
      </c>
      <c r="C10716">
        <v>1.5</v>
      </c>
      <c r="D10716">
        <v>4.1000000000000003E-3</v>
      </c>
      <c r="E10716">
        <v>2.86E-2</v>
      </c>
      <c r="F10716">
        <v>0.1241</v>
      </c>
    </row>
    <row r="10717" spans="1:6">
      <c r="A10717" t="s">
        <v>1090</v>
      </c>
      <c r="B10717" t="s">
        <v>11773</v>
      </c>
      <c r="C10717">
        <v>1.5</v>
      </c>
      <c r="D10717">
        <v>4.1000000000000003E-3</v>
      </c>
      <c r="E10717">
        <v>2.86E-2</v>
      </c>
      <c r="F10717">
        <v>0.1241</v>
      </c>
    </row>
    <row r="10718" spans="1:6">
      <c r="A10718" t="s">
        <v>1090</v>
      </c>
      <c r="B10718" t="s">
        <v>11774</v>
      </c>
      <c r="C10718">
        <v>1.5</v>
      </c>
      <c r="D10718">
        <v>4.1000000000000003E-3</v>
      </c>
      <c r="E10718">
        <v>2.86E-2</v>
      </c>
      <c r="F10718">
        <v>0.1241</v>
      </c>
    </row>
    <row r="10719" spans="1:6">
      <c r="A10719" t="s">
        <v>1090</v>
      </c>
      <c r="B10719" t="s">
        <v>11775</v>
      </c>
      <c r="C10719">
        <v>1.5</v>
      </c>
      <c r="D10719">
        <v>4.1000000000000003E-3</v>
      </c>
      <c r="E10719">
        <v>2.86E-2</v>
      </c>
      <c r="F10719">
        <v>0.1241</v>
      </c>
    </row>
    <row r="10720" spans="1:6">
      <c r="A10720" t="s">
        <v>1090</v>
      </c>
      <c r="B10720" t="s">
        <v>11776</v>
      </c>
      <c r="C10720">
        <v>1.5</v>
      </c>
      <c r="D10720">
        <v>4.1000000000000003E-3</v>
      </c>
      <c r="E10720">
        <v>2.86E-2</v>
      </c>
      <c r="F10720">
        <v>0.1241</v>
      </c>
    </row>
    <row r="10721" spans="1:6">
      <c r="A10721" t="s">
        <v>1090</v>
      </c>
      <c r="B10721" t="s">
        <v>11777</v>
      </c>
      <c r="C10721">
        <v>1.5</v>
      </c>
      <c r="D10721">
        <v>4.1000000000000003E-3</v>
      </c>
      <c r="E10721">
        <v>2.86E-2</v>
      </c>
      <c r="F10721">
        <v>0.1241</v>
      </c>
    </row>
    <row r="10722" spans="1:6">
      <c r="A10722" t="s">
        <v>1090</v>
      </c>
      <c r="B10722" t="s">
        <v>11778</v>
      </c>
      <c r="C10722">
        <v>1.5</v>
      </c>
      <c r="D10722">
        <v>4.1000000000000003E-3</v>
      </c>
      <c r="E10722">
        <v>2.86E-2</v>
      </c>
      <c r="F10722">
        <v>0.1241</v>
      </c>
    </row>
    <row r="10723" spans="1:6">
      <c r="A10723" t="s">
        <v>1090</v>
      </c>
      <c r="B10723" t="s">
        <v>11779</v>
      </c>
      <c r="C10723">
        <v>1.5</v>
      </c>
      <c r="D10723">
        <v>4.1000000000000003E-3</v>
      </c>
      <c r="E10723">
        <v>2.86E-2</v>
      </c>
      <c r="F10723">
        <v>0.1241</v>
      </c>
    </row>
    <row r="10724" spans="1:6">
      <c r="A10724" t="s">
        <v>1090</v>
      </c>
      <c r="B10724" t="s">
        <v>11780</v>
      </c>
      <c r="C10724">
        <v>1.5</v>
      </c>
      <c r="D10724">
        <v>4.1000000000000003E-3</v>
      </c>
      <c r="E10724">
        <v>2.86E-2</v>
      </c>
      <c r="F10724">
        <v>0.1241</v>
      </c>
    </row>
    <row r="10725" spans="1:6">
      <c r="A10725" t="s">
        <v>1090</v>
      </c>
      <c r="B10725" t="s">
        <v>11781</v>
      </c>
      <c r="C10725">
        <v>1.5</v>
      </c>
      <c r="D10725">
        <v>4.1000000000000003E-3</v>
      </c>
      <c r="E10725">
        <v>2.86E-2</v>
      </c>
      <c r="F10725">
        <v>0.1241</v>
      </c>
    </row>
    <row r="10726" spans="1:6">
      <c r="A10726" t="s">
        <v>1090</v>
      </c>
      <c r="B10726" t="s">
        <v>11782</v>
      </c>
      <c r="C10726">
        <v>1.5</v>
      </c>
      <c r="D10726">
        <v>4.1000000000000003E-3</v>
      </c>
      <c r="E10726">
        <v>2.86E-2</v>
      </c>
      <c r="F10726">
        <v>0.1241</v>
      </c>
    </row>
    <row r="10727" spans="1:6">
      <c r="A10727" t="s">
        <v>1090</v>
      </c>
      <c r="B10727" t="s">
        <v>11783</v>
      </c>
      <c r="C10727">
        <v>1.5</v>
      </c>
      <c r="D10727">
        <v>4.1000000000000003E-3</v>
      </c>
      <c r="E10727">
        <v>2.86E-2</v>
      </c>
      <c r="F10727">
        <v>0.1241</v>
      </c>
    </row>
    <row r="10728" spans="1:6">
      <c r="A10728" t="s">
        <v>1090</v>
      </c>
      <c r="B10728" t="s">
        <v>11784</v>
      </c>
      <c r="C10728">
        <v>1.5</v>
      </c>
      <c r="D10728">
        <v>4.1000000000000003E-3</v>
      </c>
      <c r="E10728">
        <v>2.86E-2</v>
      </c>
      <c r="F10728">
        <v>0.1241</v>
      </c>
    </row>
    <row r="10729" spans="1:6">
      <c r="A10729" t="s">
        <v>1090</v>
      </c>
      <c r="B10729" t="s">
        <v>11785</v>
      </c>
      <c r="C10729">
        <v>1.5</v>
      </c>
      <c r="D10729">
        <v>4.1000000000000003E-3</v>
      </c>
      <c r="E10729">
        <v>2.86E-2</v>
      </c>
      <c r="F10729">
        <v>0.1241</v>
      </c>
    </row>
    <row r="10730" spans="1:6">
      <c r="A10730" t="s">
        <v>1090</v>
      </c>
      <c r="B10730" t="s">
        <v>11786</v>
      </c>
      <c r="C10730">
        <v>1.5</v>
      </c>
      <c r="D10730">
        <v>4.1000000000000003E-3</v>
      </c>
      <c r="E10730">
        <v>2.86E-2</v>
      </c>
      <c r="F10730">
        <v>0.1241</v>
      </c>
    </row>
    <row r="10731" spans="1:6">
      <c r="A10731" t="s">
        <v>1090</v>
      </c>
      <c r="B10731" t="s">
        <v>11787</v>
      </c>
      <c r="C10731">
        <v>1.5</v>
      </c>
      <c r="D10731">
        <v>4.1000000000000003E-3</v>
      </c>
      <c r="E10731">
        <v>2.86E-2</v>
      </c>
      <c r="F10731">
        <v>0.1241</v>
      </c>
    </row>
    <row r="10732" spans="1:6">
      <c r="A10732" t="s">
        <v>1090</v>
      </c>
      <c r="B10732" t="s">
        <v>11788</v>
      </c>
      <c r="C10732">
        <v>1.5</v>
      </c>
      <c r="D10732">
        <v>4.1000000000000003E-3</v>
      </c>
      <c r="E10732">
        <v>2.86E-2</v>
      </c>
      <c r="F10732">
        <v>0.1241</v>
      </c>
    </row>
    <row r="10733" spans="1:6">
      <c r="A10733" t="s">
        <v>1090</v>
      </c>
      <c r="B10733" t="s">
        <v>11789</v>
      </c>
      <c r="C10733">
        <v>1.5</v>
      </c>
      <c r="D10733">
        <v>4.1000000000000003E-3</v>
      </c>
      <c r="E10733">
        <v>2.86E-2</v>
      </c>
      <c r="F10733">
        <v>0.1241</v>
      </c>
    </row>
    <row r="10734" spans="1:6">
      <c r="A10734" t="s">
        <v>1090</v>
      </c>
      <c r="B10734" t="s">
        <v>11790</v>
      </c>
      <c r="C10734">
        <v>1.5</v>
      </c>
      <c r="D10734">
        <v>4.1000000000000003E-3</v>
      </c>
      <c r="E10734">
        <v>2.86E-2</v>
      </c>
      <c r="F10734">
        <v>0.1241</v>
      </c>
    </row>
    <row r="10735" spans="1:6">
      <c r="A10735" t="s">
        <v>1090</v>
      </c>
      <c r="B10735" t="s">
        <v>11791</v>
      </c>
      <c r="C10735">
        <v>1.5</v>
      </c>
      <c r="D10735">
        <v>4.1000000000000003E-3</v>
      </c>
      <c r="E10735">
        <v>2.86E-2</v>
      </c>
      <c r="F10735">
        <v>0.1241</v>
      </c>
    </row>
    <row r="10736" spans="1:6">
      <c r="A10736" t="s">
        <v>1090</v>
      </c>
      <c r="B10736" t="s">
        <v>11792</v>
      </c>
      <c r="C10736">
        <v>1.5</v>
      </c>
      <c r="D10736">
        <v>4.1000000000000003E-3</v>
      </c>
      <c r="E10736">
        <v>2.86E-2</v>
      </c>
      <c r="F10736">
        <v>0.1241</v>
      </c>
    </row>
    <row r="10737" spans="1:6">
      <c r="A10737" t="s">
        <v>1090</v>
      </c>
      <c r="B10737" t="s">
        <v>11793</v>
      </c>
      <c r="C10737">
        <v>1.5</v>
      </c>
      <c r="D10737">
        <v>4.1000000000000003E-3</v>
      </c>
      <c r="E10737">
        <v>2.86E-2</v>
      </c>
      <c r="F10737">
        <v>0.1241</v>
      </c>
    </row>
    <row r="10738" spans="1:6">
      <c r="A10738" t="s">
        <v>1090</v>
      </c>
      <c r="B10738" t="s">
        <v>11794</v>
      </c>
      <c r="C10738">
        <v>1.5</v>
      </c>
      <c r="D10738">
        <v>4.1000000000000003E-3</v>
      </c>
      <c r="E10738">
        <v>2.86E-2</v>
      </c>
      <c r="F10738">
        <v>0.1241</v>
      </c>
    </row>
    <row r="10739" spans="1:6">
      <c r="A10739" t="s">
        <v>1090</v>
      </c>
      <c r="B10739" t="s">
        <v>11795</v>
      </c>
      <c r="C10739">
        <v>1.5</v>
      </c>
      <c r="D10739">
        <v>4.1000000000000003E-3</v>
      </c>
      <c r="E10739">
        <v>2.86E-2</v>
      </c>
      <c r="F10739">
        <v>0.1241</v>
      </c>
    </row>
    <row r="10740" spans="1:6">
      <c r="A10740" t="s">
        <v>1090</v>
      </c>
      <c r="B10740" t="s">
        <v>11796</v>
      </c>
      <c r="C10740">
        <v>1.5</v>
      </c>
      <c r="D10740">
        <v>4.1000000000000003E-3</v>
      </c>
      <c r="E10740">
        <v>2.86E-2</v>
      </c>
      <c r="F10740">
        <v>0.1241</v>
      </c>
    </row>
    <row r="10741" spans="1:6">
      <c r="A10741" t="s">
        <v>1090</v>
      </c>
      <c r="B10741" t="s">
        <v>11797</v>
      </c>
      <c r="C10741">
        <v>1.5</v>
      </c>
      <c r="D10741">
        <v>4.1000000000000003E-3</v>
      </c>
      <c r="E10741">
        <v>2.86E-2</v>
      </c>
      <c r="F10741">
        <v>0.1241</v>
      </c>
    </row>
    <row r="10742" spans="1:6">
      <c r="A10742" t="s">
        <v>1090</v>
      </c>
      <c r="B10742" t="s">
        <v>11798</v>
      </c>
      <c r="C10742">
        <v>1.5</v>
      </c>
      <c r="D10742">
        <v>4.1000000000000003E-3</v>
      </c>
      <c r="E10742">
        <v>2.86E-2</v>
      </c>
      <c r="F10742">
        <v>0.1241</v>
      </c>
    </row>
    <row r="10743" spans="1:6">
      <c r="A10743" t="s">
        <v>1090</v>
      </c>
      <c r="B10743" t="s">
        <v>11799</v>
      </c>
      <c r="C10743">
        <v>1.5</v>
      </c>
      <c r="D10743">
        <v>4.1000000000000003E-3</v>
      </c>
      <c r="E10743">
        <v>2.86E-2</v>
      </c>
      <c r="F10743">
        <v>0.1241</v>
      </c>
    </row>
    <row r="10744" spans="1:6">
      <c r="A10744" t="s">
        <v>1090</v>
      </c>
      <c r="B10744" t="s">
        <v>11800</v>
      </c>
      <c r="C10744">
        <v>1.5</v>
      </c>
      <c r="D10744">
        <v>4.1000000000000003E-3</v>
      </c>
      <c r="E10744">
        <v>2.86E-2</v>
      </c>
      <c r="F10744">
        <v>0.1241</v>
      </c>
    </row>
    <row r="10745" spans="1:6">
      <c r="A10745" t="s">
        <v>1090</v>
      </c>
      <c r="B10745" t="s">
        <v>11801</v>
      </c>
      <c r="C10745">
        <v>1.5</v>
      </c>
      <c r="D10745">
        <v>4.1000000000000003E-3</v>
      </c>
      <c r="E10745">
        <v>2.86E-2</v>
      </c>
      <c r="F10745">
        <v>0.1241</v>
      </c>
    </row>
    <row r="10746" spans="1:6">
      <c r="A10746" t="s">
        <v>1090</v>
      </c>
      <c r="B10746" t="s">
        <v>11802</v>
      </c>
      <c r="C10746">
        <v>1.5</v>
      </c>
      <c r="D10746">
        <v>4.1000000000000003E-3</v>
      </c>
      <c r="E10746">
        <v>2.86E-2</v>
      </c>
      <c r="F10746">
        <v>0.1241</v>
      </c>
    </row>
    <row r="10747" spans="1:6">
      <c r="A10747" t="s">
        <v>1090</v>
      </c>
      <c r="B10747" t="s">
        <v>11803</v>
      </c>
      <c r="C10747">
        <v>1.5</v>
      </c>
      <c r="D10747">
        <v>4.1000000000000003E-3</v>
      </c>
      <c r="E10747">
        <v>2.86E-2</v>
      </c>
      <c r="F10747">
        <v>0.1241</v>
      </c>
    </row>
    <row r="10748" spans="1:6">
      <c r="A10748" t="s">
        <v>1090</v>
      </c>
      <c r="B10748" t="s">
        <v>11804</v>
      </c>
      <c r="C10748">
        <v>1.5</v>
      </c>
      <c r="D10748">
        <v>4.1000000000000003E-3</v>
      </c>
      <c r="E10748">
        <v>2.86E-2</v>
      </c>
      <c r="F10748">
        <v>0.1241</v>
      </c>
    </row>
    <row r="10749" spans="1:6">
      <c r="A10749" t="s">
        <v>1090</v>
      </c>
      <c r="B10749" t="s">
        <v>11805</v>
      </c>
      <c r="C10749">
        <v>1.5</v>
      </c>
      <c r="D10749">
        <v>4.1000000000000003E-3</v>
      </c>
      <c r="E10749">
        <v>2.86E-2</v>
      </c>
      <c r="F10749">
        <v>0.1241</v>
      </c>
    </row>
    <row r="10750" spans="1:6">
      <c r="A10750" t="s">
        <v>1090</v>
      </c>
      <c r="B10750" t="s">
        <v>11806</v>
      </c>
      <c r="C10750">
        <v>1.5</v>
      </c>
      <c r="D10750">
        <v>4.1000000000000003E-3</v>
      </c>
      <c r="E10750">
        <v>2.86E-2</v>
      </c>
      <c r="F10750">
        <v>0.1241</v>
      </c>
    </row>
    <row r="10751" spans="1:6">
      <c r="A10751" t="s">
        <v>1090</v>
      </c>
      <c r="B10751" t="s">
        <v>11807</v>
      </c>
      <c r="C10751">
        <v>1.5</v>
      </c>
      <c r="D10751">
        <v>4.1000000000000003E-3</v>
      </c>
      <c r="E10751">
        <v>2.86E-2</v>
      </c>
      <c r="F10751">
        <v>0.1241</v>
      </c>
    </row>
    <row r="10752" spans="1:6">
      <c r="A10752" t="s">
        <v>1090</v>
      </c>
      <c r="B10752" t="s">
        <v>11808</v>
      </c>
      <c r="C10752">
        <v>1.5</v>
      </c>
      <c r="D10752">
        <v>4.1000000000000003E-3</v>
      </c>
      <c r="E10752">
        <v>2.86E-2</v>
      </c>
      <c r="F10752">
        <v>0.1241</v>
      </c>
    </row>
    <row r="10753" spans="1:6">
      <c r="A10753" t="s">
        <v>1090</v>
      </c>
      <c r="B10753" t="s">
        <v>11809</v>
      </c>
      <c r="C10753">
        <v>1.5</v>
      </c>
      <c r="D10753">
        <v>4.1000000000000003E-3</v>
      </c>
      <c r="E10753">
        <v>2.86E-2</v>
      </c>
      <c r="F10753">
        <v>0.1241</v>
      </c>
    </row>
    <row r="10754" spans="1:6">
      <c r="A10754" t="s">
        <v>1090</v>
      </c>
      <c r="B10754" t="s">
        <v>11810</v>
      </c>
      <c r="C10754">
        <v>1.5</v>
      </c>
      <c r="D10754">
        <v>4.1000000000000003E-3</v>
      </c>
      <c r="E10754">
        <v>2.86E-2</v>
      </c>
      <c r="F10754">
        <v>0.1241</v>
      </c>
    </row>
    <row r="10755" spans="1:6">
      <c r="A10755" t="s">
        <v>1090</v>
      </c>
      <c r="B10755" t="s">
        <v>11811</v>
      </c>
      <c r="C10755">
        <v>1.5</v>
      </c>
      <c r="D10755">
        <v>4.1000000000000003E-3</v>
      </c>
      <c r="E10755">
        <v>2.86E-2</v>
      </c>
      <c r="F10755">
        <v>0.1241</v>
      </c>
    </row>
    <row r="10756" spans="1:6">
      <c r="A10756" t="s">
        <v>1090</v>
      </c>
      <c r="B10756" t="s">
        <v>11812</v>
      </c>
      <c r="C10756">
        <v>1.5</v>
      </c>
      <c r="D10756">
        <v>4.1000000000000003E-3</v>
      </c>
      <c r="E10756">
        <v>2.86E-2</v>
      </c>
      <c r="F10756">
        <v>0.1241</v>
      </c>
    </row>
    <row r="10757" spans="1:6">
      <c r="A10757" t="s">
        <v>1090</v>
      </c>
      <c r="B10757" t="s">
        <v>11813</v>
      </c>
      <c r="C10757">
        <v>1.5</v>
      </c>
      <c r="D10757">
        <v>4.1000000000000003E-3</v>
      </c>
      <c r="E10757">
        <v>2.86E-2</v>
      </c>
      <c r="F10757">
        <v>0.1241</v>
      </c>
    </row>
    <row r="10758" spans="1:6">
      <c r="A10758" t="s">
        <v>1090</v>
      </c>
      <c r="B10758" t="s">
        <v>11814</v>
      </c>
      <c r="C10758">
        <v>1.5</v>
      </c>
      <c r="D10758">
        <v>4.1000000000000003E-3</v>
      </c>
      <c r="E10758">
        <v>2.86E-2</v>
      </c>
      <c r="F10758">
        <v>0.1241</v>
      </c>
    </row>
    <row r="10759" spans="1:6">
      <c r="A10759" t="s">
        <v>1090</v>
      </c>
      <c r="B10759" t="s">
        <v>11815</v>
      </c>
      <c r="C10759">
        <v>1.5</v>
      </c>
      <c r="D10759">
        <v>4.1000000000000003E-3</v>
      </c>
      <c r="E10759">
        <v>2.86E-2</v>
      </c>
      <c r="F10759">
        <v>0.1241</v>
      </c>
    </row>
    <row r="10760" spans="1:6">
      <c r="A10760" t="s">
        <v>1090</v>
      </c>
      <c r="B10760" t="s">
        <v>11816</v>
      </c>
      <c r="C10760">
        <v>1.5</v>
      </c>
      <c r="D10760">
        <v>4.1000000000000003E-3</v>
      </c>
      <c r="E10760">
        <v>2.86E-2</v>
      </c>
      <c r="F10760">
        <v>0.1241</v>
      </c>
    </row>
    <row r="10761" spans="1:6">
      <c r="A10761" t="s">
        <v>1090</v>
      </c>
      <c r="B10761" t="s">
        <v>11817</v>
      </c>
      <c r="C10761">
        <v>1.5</v>
      </c>
      <c r="D10761">
        <v>4.1000000000000003E-3</v>
      </c>
      <c r="E10761">
        <v>2.86E-2</v>
      </c>
      <c r="F10761">
        <v>0.1241</v>
      </c>
    </row>
    <row r="10762" spans="1:6">
      <c r="A10762" t="s">
        <v>1090</v>
      </c>
      <c r="B10762" t="s">
        <v>11818</v>
      </c>
      <c r="C10762">
        <v>1.5</v>
      </c>
      <c r="D10762">
        <v>4.1000000000000003E-3</v>
      </c>
      <c r="E10762">
        <v>2.86E-2</v>
      </c>
      <c r="F10762">
        <v>0.1241</v>
      </c>
    </row>
    <row r="10763" spans="1:6">
      <c r="A10763" t="s">
        <v>1090</v>
      </c>
      <c r="B10763" t="s">
        <v>11819</v>
      </c>
      <c r="C10763">
        <v>1.5</v>
      </c>
      <c r="D10763">
        <v>4.1000000000000003E-3</v>
      </c>
      <c r="E10763">
        <v>2.86E-2</v>
      </c>
      <c r="F10763">
        <v>0.1241</v>
      </c>
    </row>
    <row r="10764" spans="1:6">
      <c r="A10764" t="s">
        <v>1090</v>
      </c>
      <c r="B10764" t="s">
        <v>11820</v>
      </c>
      <c r="C10764">
        <v>1.5</v>
      </c>
      <c r="D10764">
        <v>4.1000000000000003E-3</v>
      </c>
      <c r="E10764">
        <v>2.86E-2</v>
      </c>
      <c r="F10764">
        <v>0.1241</v>
      </c>
    </row>
    <row r="10765" spans="1:6">
      <c r="A10765" t="s">
        <v>1090</v>
      </c>
      <c r="B10765" t="s">
        <v>11821</v>
      </c>
      <c r="C10765">
        <v>1.5</v>
      </c>
      <c r="D10765">
        <v>4.1000000000000003E-3</v>
      </c>
      <c r="E10765">
        <v>2.86E-2</v>
      </c>
      <c r="F10765">
        <v>0.1241</v>
      </c>
    </row>
    <row r="10766" spans="1:6">
      <c r="A10766" t="s">
        <v>1090</v>
      </c>
      <c r="B10766" t="s">
        <v>11822</v>
      </c>
      <c r="C10766">
        <v>1.5</v>
      </c>
      <c r="D10766">
        <v>4.1000000000000003E-3</v>
      </c>
      <c r="E10766">
        <v>2.86E-2</v>
      </c>
      <c r="F10766">
        <v>0.1241</v>
      </c>
    </row>
    <row r="10767" spans="1:6">
      <c r="A10767" t="s">
        <v>1090</v>
      </c>
      <c r="B10767" t="s">
        <v>11823</v>
      </c>
      <c r="C10767">
        <v>1.5</v>
      </c>
      <c r="D10767">
        <v>4.1000000000000003E-3</v>
      </c>
      <c r="E10767">
        <v>2.86E-2</v>
      </c>
      <c r="F10767">
        <v>0.1241</v>
      </c>
    </row>
    <row r="10768" spans="1:6">
      <c r="A10768" t="s">
        <v>1090</v>
      </c>
      <c r="B10768" t="s">
        <v>11824</v>
      </c>
      <c r="C10768">
        <v>1.5</v>
      </c>
      <c r="D10768">
        <v>4.1000000000000003E-3</v>
      </c>
      <c r="E10768">
        <v>2.86E-2</v>
      </c>
      <c r="F10768">
        <v>0.1241</v>
      </c>
    </row>
    <row r="10769" spans="1:6">
      <c r="A10769" t="s">
        <v>1090</v>
      </c>
      <c r="B10769" t="s">
        <v>11825</v>
      </c>
      <c r="C10769">
        <v>1.5</v>
      </c>
      <c r="D10769">
        <v>4.1000000000000003E-3</v>
      </c>
      <c r="E10769">
        <v>2.86E-2</v>
      </c>
      <c r="F10769">
        <v>0.1241</v>
      </c>
    </row>
    <row r="10770" spans="1:6">
      <c r="A10770" t="s">
        <v>1090</v>
      </c>
      <c r="B10770" t="s">
        <v>11826</v>
      </c>
      <c r="C10770">
        <v>1.5</v>
      </c>
      <c r="D10770">
        <v>4.1000000000000003E-3</v>
      </c>
      <c r="E10770">
        <v>2.86E-2</v>
      </c>
      <c r="F10770">
        <v>0.1241</v>
      </c>
    </row>
    <row r="10771" spans="1:6">
      <c r="A10771" t="s">
        <v>1090</v>
      </c>
      <c r="B10771" t="s">
        <v>11827</v>
      </c>
      <c r="C10771">
        <v>1.5</v>
      </c>
      <c r="D10771">
        <v>4.1000000000000003E-3</v>
      </c>
      <c r="E10771">
        <v>2.86E-2</v>
      </c>
      <c r="F10771">
        <v>0.1241</v>
      </c>
    </row>
    <row r="10772" spans="1:6">
      <c r="A10772" t="s">
        <v>1090</v>
      </c>
      <c r="B10772" t="s">
        <v>11828</v>
      </c>
      <c r="C10772">
        <v>1.5</v>
      </c>
      <c r="D10772">
        <v>4.1000000000000003E-3</v>
      </c>
      <c r="E10772">
        <v>2.86E-2</v>
      </c>
      <c r="F10772">
        <v>0.1241</v>
      </c>
    </row>
    <row r="10773" spans="1:6">
      <c r="A10773" t="s">
        <v>1090</v>
      </c>
      <c r="B10773" t="s">
        <v>11829</v>
      </c>
      <c r="C10773">
        <v>1.5</v>
      </c>
      <c r="D10773">
        <v>4.1000000000000003E-3</v>
      </c>
      <c r="E10773">
        <v>2.86E-2</v>
      </c>
      <c r="F10773">
        <v>0.1241</v>
      </c>
    </row>
    <row r="10774" spans="1:6">
      <c r="A10774" t="s">
        <v>1090</v>
      </c>
      <c r="B10774" t="s">
        <v>11830</v>
      </c>
      <c r="C10774">
        <v>1.5</v>
      </c>
      <c r="D10774">
        <v>4.1000000000000003E-3</v>
      </c>
      <c r="E10774">
        <v>2.86E-2</v>
      </c>
      <c r="F10774">
        <v>0.1241</v>
      </c>
    </row>
    <row r="10775" spans="1:6">
      <c r="A10775" t="s">
        <v>1090</v>
      </c>
      <c r="B10775" t="s">
        <v>11831</v>
      </c>
      <c r="C10775">
        <v>1.5</v>
      </c>
      <c r="D10775">
        <v>4.1000000000000003E-3</v>
      </c>
      <c r="E10775">
        <v>2.86E-2</v>
      </c>
      <c r="F10775">
        <v>0.1241</v>
      </c>
    </row>
    <row r="10776" spans="1:6">
      <c r="A10776" t="s">
        <v>1090</v>
      </c>
      <c r="B10776" t="s">
        <v>11832</v>
      </c>
      <c r="C10776">
        <v>1.5</v>
      </c>
      <c r="D10776">
        <v>4.1000000000000003E-3</v>
      </c>
      <c r="E10776">
        <v>2.86E-2</v>
      </c>
      <c r="F10776">
        <v>0.1241</v>
      </c>
    </row>
    <row r="10777" spans="1:6">
      <c r="A10777" t="s">
        <v>1090</v>
      </c>
      <c r="B10777" t="s">
        <v>11833</v>
      </c>
      <c r="C10777">
        <v>1.5</v>
      </c>
      <c r="D10777">
        <v>4.1000000000000003E-3</v>
      </c>
      <c r="E10777">
        <v>2.86E-2</v>
      </c>
      <c r="F10777">
        <v>0.1241</v>
      </c>
    </row>
    <row r="10778" spans="1:6">
      <c r="A10778" t="s">
        <v>1090</v>
      </c>
      <c r="B10778" t="s">
        <v>11834</v>
      </c>
      <c r="C10778">
        <v>1.5</v>
      </c>
      <c r="D10778">
        <v>4.1000000000000003E-3</v>
      </c>
      <c r="E10778">
        <v>2.86E-2</v>
      </c>
      <c r="F10778">
        <v>0.1241</v>
      </c>
    </row>
    <row r="10779" spans="1:6">
      <c r="A10779" t="s">
        <v>1090</v>
      </c>
      <c r="B10779" t="s">
        <v>11835</v>
      </c>
      <c r="C10779">
        <v>1.5</v>
      </c>
      <c r="D10779">
        <v>4.1000000000000003E-3</v>
      </c>
      <c r="E10779">
        <v>2.86E-2</v>
      </c>
      <c r="F10779">
        <v>0.1241</v>
      </c>
    </row>
    <row r="10780" spans="1:6">
      <c r="A10780" t="s">
        <v>1090</v>
      </c>
      <c r="B10780" t="s">
        <v>11836</v>
      </c>
      <c r="C10780">
        <v>1.5</v>
      </c>
      <c r="D10780">
        <v>4.1000000000000003E-3</v>
      </c>
      <c r="E10780">
        <v>2.86E-2</v>
      </c>
      <c r="F10780">
        <v>0.1241</v>
      </c>
    </row>
    <row r="10781" spans="1:6">
      <c r="A10781" t="s">
        <v>1090</v>
      </c>
      <c r="B10781" t="s">
        <v>11837</v>
      </c>
      <c r="C10781">
        <v>1.5</v>
      </c>
      <c r="D10781">
        <v>4.1000000000000003E-3</v>
      </c>
      <c r="E10781">
        <v>2.86E-2</v>
      </c>
      <c r="F10781">
        <v>0.1241</v>
      </c>
    </row>
    <row r="10782" spans="1:6">
      <c r="A10782" t="s">
        <v>1090</v>
      </c>
      <c r="B10782" t="s">
        <v>11838</v>
      </c>
      <c r="C10782">
        <v>1.5</v>
      </c>
      <c r="D10782">
        <v>4.1000000000000003E-3</v>
      </c>
      <c r="E10782">
        <v>2.86E-2</v>
      </c>
      <c r="F10782">
        <v>0.1241</v>
      </c>
    </row>
    <row r="10783" spans="1:6">
      <c r="A10783" t="s">
        <v>1090</v>
      </c>
      <c r="B10783" t="s">
        <v>11839</v>
      </c>
      <c r="C10783">
        <v>1.5</v>
      </c>
      <c r="D10783">
        <v>4.1000000000000003E-3</v>
      </c>
      <c r="E10783">
        <v>2.86E-2</v>
      </c>
      <c r="F10783">
        <v>0.1241</v>
      </c>
    </row>
    <row r="10784" spans="1:6">
      <c r="A10784" t="s">
        <v>1090</v>
      </c>
      <c r="B10784" t="s">
        <v>11840</v>
      </c>
      <c r="C10784">
        <v>1.5</v>
      </c>
      <c r="D10784">
        <v>4.1000000000000003E-3</v>
      </c>
      <c r="E10784">
        <v>2.86E-2</v>
      </c>
      <c r="F10784">
        <v>0.1241</v>
      </c>
    </row>
    <row r="10785" spans="1:6">
      <c r="A10785" t="s">
        <v>1090</v>
      </c>
      <c r="B10785" t="s">
        <v>11841</v>
      </c>
      <c r="C10785">
        <v>1.5</v>
      </c>
      <c r="D10785">
        <v>4.1000000000000003E-3</v>
      </c>
      <c r="E10785">
        <v>2.86E-2</v>
      </c>
      <c r="F10785">
        <v>0.1241</v>
      </c>
    </row>
    <row r="10786" spans="1:6">
      <c r="A10786" t="s">
        <v>1090</v>
      </c>
      <c r="B10786" t="s">
        <v>11842</v>
      </c>
      <c r="C10786">
        <v>1.5</v>
      </c>
      <c r="D10786">
        <v>4.1000000000000003E-3</v>
      </c>
      <c r="E10786">
        <v>2.86E-2</v>
      </c>
      <c r="F10786">
        <v>0.1241</v>
      </c>
    </row>
    <row r="10787" spans="1:6">
      <c r="A10787" t="s">
        <v>1090</v>
      </c>
      <c r="B10787" t="s">
        <v>11843</v>
      </c>
      <c r="C10787">
        <v>1.5</v>
      </c>
      <c r="D10787">
        <v>4.1000000000000003E-3</v>
      </c>
      <c r="E10787">
        <v>2.86E-2</v>
      </c>
      <c r="F10787">
        <v>0.1241</v>
      </c>
    </row>
    <row r="10788" spans="1:6">
      <c r="A10788" t="s">
        <v>1090</v>
      </c>
      <c r="B10788" t="s">
        <v>11844</v>
      </c>
      <c r="C10788">
        <v>1.5</v>
      </c>
      <c r="D10788">
        <v>4.1000000000000003E-3</v>
      </c>
      <c r="E10788">
        <v>2.86E-2</v>
      </c>
      <c r="F10788">
        <v>0.1241</v>
      </c>
    </row>
    <row r="10789" spans="1:6">
      <c r="A10789" t="s">
        <v>1090</v>
      </c>
      <c r="B10789" t="s">
        <v>11845</v>
      </c>
      <c r="C10789">
        <v>1.5</v>
      </c>
      <c r="D10789">
        <v>4.1000000000000003E-3</v>
      </c>
      <c r="E10789">
        <v>2.86E-2</v>
      </c>
      <c r="F10789">
        <v>0.1241</v>
      </c>
    </row>
    <row r="10790" spans="1:6">
      <c r="A10790" t="s">
        <v>1090</v>
      </c>
      <c r="B10790" t="s">
        <v>11846</v>
      </c>
      <c r="C10790">
        <v>1.5</v>
      </c>
      <c r="D10790">
        <v>4.1000000000000003E-3</v>
      </c>
      <c r="E10790">
        <v>2.86E-2</v>
      </c>
      <c r="F10790">
        <v>0.1241</v>
      </c>
    </row>
    <row r="10791" spans="1:6">
      <c r="A10791" t="s">
        <v>1090</v>
      </c>
      <c r="B10791" t="s">
        <v>11847</v>
      </c>
      <c r="C10791">
        <v>1.5</v>
      </c>
      <c r="D10791">
        <v>4.1000000000000003E-3</v>
      </c>
      <c r="E10791">
        <v>2.86E-2</v>
      </c>
      <c r="F10791">
        <v>0.1241</v>
      </c>
    </row>
    <row r="10792" spans="1:6">
      <c r="A10792" t="s">
        <v>1090</v>
      </c>
      <c r="B10792" t="s">
        <v>11848</v>
      </c>
      <c r="C10792">
        <v>1.5</v>
      </c>
      <c r="D10792">
        <v>4.1000000000000003E-3</v>
      </c>
      <c r="E10792">
        <v>2.86E-2</v>
      </c>
      <c r="F10792">
        <v>0.1241</v>
      </c>
    </row>
    <row r="10793" spans="1:6">
      <c r="A10793" t="s">
        <v>1090</v>
      </c>
      <c r="B10793" t="s">
        <v>11849</v>
      </c>
      <c r="C10793">
        <v>1.5</v>
      </c>
      <c r="D10793">
        <v>4.1000000000000003E-3</v>
      </c>
      <c r="E10793">
        <v>2.86E-2</v>
      </c>
      <c r="F10793">
        <v>0.1241</v>
      </c>
    </row>
    <row r="10794" spans="1:6">
      <c r="A10794" t="s">
        <v>1090</v>
      </c>
      <c r="B10794" t="s">
        <v>11850</v>
      </c>
      <c r="C10794">
        <v>1.5</v>
      </c>
      <c r="D10794">
        <v>4.1000000000000003E-3</v>
      </c>
      <c r="E10794">
        <v>2.86E-2</v>
      </c>
      <c r="F10794">
        <v>0.1241</v>
      </c>
    </row>
    <row r="10795" spans="1:6">
      <c r="A10795" t="s">
        <v>1090</v>
      </c>
      <c r="B10795" t="s">
        <v>11851</v>
      </c>
      <c r="C10795">
        <v>1.5</v>
      </c>
      <c r="D10795">
        <v>4.1000000000000003E-3</v>
      </c>
      <c r="E10795">
        <v>2.86E-2</v>
      </c>
      <c r="F10795">
        <v>0.1241</v>
      </c>
    </row>
    <row r="10796" spans="1:6">
      <c r="A10796" t="s">
        <v>1090</v>
      </c>
      <c r="B10796" t="s">
        <v>11852</v>
      </c>
      <c r="C10796">
        <v>1.5</v>
      </c>
      <c r="D10796">
        <v>4.1000000000000003E-3</v>
      </c>
      <c r="E10796">
        <v>2.86E-2</v>
      </c>
      <c r="F10796">
        <v>0.1241</v>
      </c>
    </row>
    <row r="10797" spans="1:6">
      <c r="A10797" t="s">
        <v>1090</v>
      </c>
      <c r="B10797" t="s">
        <v>11853</v>
      </c>
      <c r="C10797">
        <v>1.5</v>
      </c>
      <c r="D10797">
        <v>4.1000000000000003E-3</v>
      </c>
      <c r="E10797">
        <v>2.86E-2</v>
      </c>
      <c r="F10797">
        <v>0.1241</v>
      </c>
    </row>
    <row r="10798" spans="1:6">
      <c r="A10798" t="s">
        <v>1090</v>
      </c>
      <c r="B10798" t="s">
        <v>11854</v>
      </c>
      <c r="C10798">
        <v>1.5</v>
      </c>
      <c r="D10798">
        <v>4.1000000000000003E-3</v>
      </c>
      <c r="E10798">
        <v>2.86E-2</v>
      </c>
      <c r="F10798">
        <v>0.1241</v>
      </c>
    </row>
    <row r="10799" spans="1:6">
      <c r="A10799" t="s">
        <v>1090</v>
      </c>
      <c r="B10799" t="s">
        <v>11855</v>
      </c>
      <c r="C10799">
        <v>1.5</v>
      </c>
      <c r="D10799">
        <v>4.1000000000000003E-3</v>
      </c>
      <c r="E10799">
        <v>2.86E-2</v>
      </c>
      <c r="F10799">
        <v>0.1241</v>
      </c>
    </row>
    <row r="10800" spans="1:6">
      <c r="A10800" t="s">
        <v>1090</v>
      </c>
      <c r="B10800" t="s">
        <v>11856</v>
      </c>
      <c r="C10800">
        <v>1.5</v>
      </c>
      <c r="D10800">
        <v>4.1000000000000003E-3</v>
      </c>
      <c r="E10800">
        <v>2.86E-2</v>
      </c>
      <c r="F10800">
        <v>0.1241</v>
      </c>
    </row>
    <row r="10801" spans="1:6">
      <c r="A10801" t="s">
        <v>1090</v>
      </c>
      <c r="B10801" t="s">
        <v>11857</v>
      </c>
      <c r="C10801">
        <v>1.5</v>
      </c>
      <c r="D10801">
        <v>4.1000000000000003E-3</v>
      </c>
      <c r="E10801">
        <v>2.86E-2</v>
      </c>
      <c r="F10801">
        <v>0.1241</v>
      </c>
    </row>
    <row r="10802" spans="1:6">
      <c r="A10802" t="s">
        <v>1090</v>
      </c>
      <c r="B10802" t="s">
        <v>11858</v>
      </c>
      <c r="C10802">
        <v>1.5</v>
      </c>
      <c r="D10802">
        <v>4.1000000000000003E-3</v>
      </c>
      <c r="E10802">
        <v>2.86E-2</v>
      </c>
      <c r="F10802">
        <v>0.1241</v>
      </c>
    </row>
    <row r="10803" spans="1:6">
      <c r="A10803" t="s">
        <v>1090</v>
      </c>
      <c r="B10803" t="s">
        <v>11859</v>
      </c>
      <c r="C10803">
        <v>1.5</v>
      </c>
      <c r="D10803">
        <v>4.1000000000000003E-3</v>
      </c>
      <c r="E10803">
        <v>2.86E-2</v>
      </c>
      <c r="F10803">
        <v>0.1241</v>
      </c>
    </row>
    <row r="10804" spans="1:6">
      <c r="A10804" t="s">
        <v>1090</v>
      </c>
      <c r="B10804" t="s">
        <v>11860</v>
      </c>
      <c r="C10804">
        <v>1.5</v>
      </c>
      <c r="D10804">
        <v>4.1000000000000003E-3</v>
      </c>
      <c r="E10804">
        <v>2.86E-2</v>
      </c>
      <c r="F10804">
        <v>0.1241</v>
      </c>
    </row>
    <row r="10805" spans="1:6">
      <c r="A10805" t="s">
        <v>1090</v>
      </c>
      <c r="B10805" t="s">
        <v>11861</v>
      </c>
      <c r="C10805">
        <v>1.5</v>
      </c>
      <c r="D10805">
        <v>4.1000000000000003E-3</v>
      </c>
      <c r="E10805">
        <v>2.86E-2</v>
      </c>
      <c r="F10805">
        <v>0.1241</v>
      </c>
    </row>
    <row r="10806" spans="1:6">
      <c r="A10806" t="s">
        <v>1090</v>
      </c>
      <c r="B10806" t="s">
        <v>11862</v>
      </c>
      <c r="C10806">
        <v>1.5</v>
      </c>
      <c r="D10806">
        <v>4.1000000000000003E-3</v>
      </c>
      <c r="E10806">
        <v>2.86E-2</v>
      </c>
      <c r="F10806">
        <v>0.1241</v>
      </c>
    </row>
    <row r="10807" spans="1:6">
      <c r="A10807" t="s">
        <v>1090</v>
      </c>
      <c r="B10807" t="s">
        <v>11863</v>
      </c>
      <c r="C10807">
        <v>1.5</v>
      </c>
      <c r="D10807">
        <v>4.1000000000000003E-3</v>
      </c>
      <c r="E10807">
        <v>2.86E-2</v>
      </c>
      <c r="F10807">
        <v>0.1241</v>
      </c>
    </row>
    <row r="10808" spans="1:6">
      <c r="A10808" t="s">
        <v>1090</v>
      </c>
      <c r="B10808" t="s">
        <v>11864</v>
      </c>
      <c r="C10808">
        <v>1.5</v>
      </c>
      <c r="D10808">
        <v>4.1000000000000003E-3</v>
      </c>
      <c r="E10808">
        <v>2.86E-2</v>
      </c>
      <c r="F10808">
        <v>0.1241</v>
      </c>
    </row>
    <row r="10809" spans="1:6">
      <c r="A10809" t="s">
        <v>1090</v>
      </c>
      <c r="B10809" t="s">
        <v>11865</v>
      </c>
      <c r="C10809">
        <v>1.5</v>
      </c>
      <c r="D10809">
        <v>4.1000000000000003E-3</v>
      </c>
      <c r="E10809">
        <v>2.86E-2</v>
      </c>
      <c r="F10809">
        <v>0.1241</v>
      </c>
    </row>
    <row r="10810" spans="1:6">
      <c r="A10810" t="s">
        <v>1090</v>
      </c>
      <c r="B10810" t="s">
        <v>11866</v>
      </c>
      <c r="C10810">
        <v>1.5</v>
      </c>
      <c r="D10810">
        <v>4.1000000000000003E-3</v>
      </c>
      <c r="E10810">
        <v>2.86E-2</v>
      </c>
      <c r="F10810">
        <v>0.1241</v>
      </c>
    </row>
    <row r="10811" spans="1:6">
      <c r="A10811" t="s">
        <v>1090</v>
      </c>
      <c r="B10811" t="s">
        <v>11867</v>
      </c>
      <c r="C10811">
        <v>1.5</v>
      </c>
      <c r="D10811">
        <v>4.1000000000000003E-3</v>
      </c>
      <c r="E10811">
        <v>2.86E-2</v>
      </c>
      <c r="F10811">
        <v>0.1241</v>
      </c>
    </row>
    <row r="10812" spans="1:6">
      <c r="A10812" t="s">
        <v>1090</v>
      </c>
      <c r="B10812" t="s">
        <v>11868</v>
      </c>
      <c r="C10812">
        <v>1.5</v>
      </c>
      <c r="D10812">
        <v>4.1000000000000003E-3</v>
      </c>
      <c r="E10812">
        <v>2.86E-2</v>
      </c>
      <c r="F10812">
        <v>0.1241</v>
      </c>
    </row>
    <row r="10813" spans="1:6">
      <c r="A10813" t="s">
        <v>1090</v>
      </c>
      <c r="B10813" t="s">
        <v>11869</v>
      </c>
      <c r="C10813">
        <v>1.5</v>
      </c>
      <c r="D10813">
        <v>4.1000000000000003E-3</v>
      </c>
      <c r="E10813">
        <v>2.86E-2</v>
      </c>
      <c r="F10813">
        <v>0.1241</v>
      </c>
    </row>
    <row r="10814" spans="1:6">
      <c r="A10814" t="s">
        <v>1090</v>
      </c>
      <c r="B10814" t="s">
        <v>11870</v>
      </c>
      <c r="C10814">
        <v>1.5</v>
      </c>
      <c r="D10814">
        <v>4.1000000000000003E-3</v>
      </c>
      <c r="E10814">
        <v>2.86E-2</v>
      </c>
      <c r="F10814">
        <v>0.1241</v>
      </c>
    </row>
    <row r="10815" spans="1:6">
      <c r="A10815" t="s">
        <v>1090</v>
      </c>
      <c r="B10815" t="s">
        <v>11871</v>
      </c>
      <c r="C10815">
        <v>1.5</v>
      </c>
      <c r="D10815">
        <v>4.1000000000000003E-3</v>
      </c>
      <c r="E10815">
        <v>2.86E-2</v>
      </c>
      <c r="F10815">
        <v>0.1241</v>
      </c>
    </row>
    <row r="10816" spans="1:6">
      <c r="A10816" t="s">
        <v>1090</v>
      </c>
      <c r="B10816" t="s">
        <v>11872</v>
      </c>
      <c r="C10816">
        <v>1.5</v>
      </c>
      <c r="D10816">
        <v>4.1000000000000003E-3</v>
      </c>
      <c r="E10816">
        <v>2.86E-2</v>
      </c>
      <c r="F10816">
        <v>0.1241</v>
      </c>
    </row>
    <row r="10817" spans="1:6">
      <c r="A10817" t="s">
        <v>1090</v>
      </c>
      <c r="B10817" t="s">
        <v>11873</v>
      </c>
      <c r="C10817">
        <v>1.5</v>
      </c>
      <c r="D10817">
        <v>4.1000000000000003E-3</v>
      </c>
      <c r="E10817">
        <v>2.86E-2</v>
      </c>
      <c r="F10817">
        <v>0.1241</v>
      </c>
    </row>
    <row r="10818" spans="1:6">
      <c r="A10818" t="s">
        <v>1090</v>
      </c>
      <c r="B10818" t="s">
        <v>11874</v>
      </c>
      <c r="C10818">
        <v>1.5</v>
      </c>
      <c r="D10818">
        <v>4.1000000000000003E-3</v>
      </c>
      <c r="E10818">
        <v>2.86E-2</v>
      </c>
      <c r="F10818">
        <v>0.1241</v>
      </c>
    </row>
    <row r="10819" spans="1:6">
      <c r="A10819" t="s">
        <v>1090</v>
      </c>
      <c r="B10819" t="s">
        <v>11875</v>
      </c>
      <c r="C10819">
        <v>1.5</v>
      </c>
      <c r="D10819">
        <v>4.1000000000000003E-3</v>
      </c>
      <c r="E10819">
        <v>2.86E-2</v>
      </c>
      <c r="F10819">
        <v>0.1241</v>
      </c>
    </row>
    <row r="10820" spans="1:6">
      <c r="A10820" t="s">
        <v>1090</v>
      </c>
      <c r="B10820" t="s">
        <v>11876</v>
      </c>
      <c r="C10820">
        <v>1.5</v>
      </c>
      <c r="D10820">
        <v>4.1000000000000003E-3</v>
      </c>
      <c r="E10820">
        <v>2.86E-2</v>
      </c>
      <c r="F10820">
        <v>0.1241</v>
      </c>
    </row>
    <row r="10821" spans="1:6">
      <c r="A10821" t="s">
        <v>1090</v>
      </c>
      <c r="B10821" t="s">
        <v>11877</v>
      </c>
      <c r="C10821">
        <v>1.5</v>
      </c>
      <c r="D10821">
        <v>4.1000000000000003E-3</v>
      </c>
      <c r="E10821">
        <v>2.86E-2</v>
      </c>
      <c r="F10821">
        <v>0.1241</v>
      </c>
    </row>
    <row r="10822" spans="1:6">
      <c r="A10822" t="s">
        <v>1090</v>
      </c>
      <c r="B10822" t="s">
        <v>11878</v>
      </c>
      <c r="C10822">
        <v>1.5</v>
      </c>
      <c r="D10822">
        <v>4.1000000000000003E-3</v>
      </c>
      <c r="E10822">
        <v>2.86E-2</v>
      </c>
      <c r="F10822">
        <v>0.1241</v>
      </c>
    </row>
    <row r="10823" spans="1:6">
      <c r="A10823" t="s">
        <v>1090</v>
      </c>
      <c r="B10823" t="s">
        <v>11879</v>
      </c>
      <c r="C10823">
        <v>1.5</v>
      </c>
      <c r="D10823">
        <v>4.1000000000000003E-3</v>
      </c>
      <c r="E10823">
        <v>2.86E-2</v>
      </c>
      <c r="F10823">
        <v>0.1241</v>
      </c>
    </row>
    <row r="10824" spans="1:6">
      <c r="A10824" t="s">
        <v>1090</v>
      </c>
      <c r="B10824" t="s">
        <v>11880</v>
      </c>
      <c r="C10824">
        <v>1.5</v>
      </c>
      <c r="D10824">
        <v>4.1000000000000003E-3</v>
      </c>
      <c r="E10824">
        <v>2.86E-2</v>
      </c>
      <c r="F10824">
        <v>0.1241</v>
      </c>
    </row>
    <row r="10825" spans="1:6">
      <c r="A10825" t="s">
        <v>1090</v>
      </c>
      <c r="B10825" t="s">
        <v>11881</v>
      </c>
      <c r="C10825">
        <v>1.5</v>
      </c>
      <c r="D10825">
        <v>4.1000000000000003E-3</v>
      </c>
      <c r="E10825">
        <v>2.86E-2</v>
      </c>
      <c r="F10825">
        <v>0.1241</v>
      </c>
    </row>
    <row r="10826" spans="1:6">
      <c r="A10826" t="s">
        <v>1090</v>
      </c>
      <c r="B10826" t="s">
        <v>11882</v>
      </c>
      <c r="C10826">
        <v>1.5</v>
      </c>
      <c r="D10826">
        <v>4.1000000000000003E-3</v>
      </c>
      <c r="E10826">
        <v>2.86E-2</v>
      </c>
      <c r="F10826">
        <v>0.1241</v>
      </c>
    </row>
    <row r="10827" spans="1:6">
      <c r="A10827" t="s">
        <v>1090</v>
      </c>
      <c r="B10827" t="s">
        <v>11883</v>
      </c>
      <c r="C10827">
        <v>1.5</v>
      </c>
      <c r="D10827">
        <v>4.1000000000000003E-3</v>
      </c>
      <c r="E10827">
        <v>2.86E-2</v>
      </c>
      <c r="F10827">
        <v>0.1241</v>
      </c>
    </row>
    <row r="10828" spans="1:6">
      <c r="A10828" t="s">
        <v>1090</v>
      </c>
      <c r="B10828" t="s">
        <v>11884</v>
      </c>
      <c r="C10828">
        <v>1.5</v>
      </c>
      <c r="D10828">
        <v>4.1000000000000003E-3</v>
      </c>
      <c r="E10828">
        <v>2.86E-2</v>
      </c>
      <c r="F10828">
        <v>0.1241</v>
      </c>
    </row>
    <row r="10829" spans="1:6">
      <c r="A10829" t="s">
        <v>1090</v>
      </c>
      <c r="B10829" t="s">
        <v>11885</v>
      </c>
      <c r="C10829">
        <v>1.5</v>
      </c>
      <c r="D10829">
        <v>4.1000000000000003E-3</v>
      </c>
      <c r="E10829">
        <v>2.86E-2</v>
      </c>
      <c r="F10829">
        <v>0.1241</v>
      </c>
    </row>
    <row r="10830" spans="1:6">
      <c r="A10830" t="s">
        <v>1090</v>
      </c>
      <c r="B10830" t="s">
        <v>11886</v>
      </c>
      <c r="C10830">
        <v>1.5</v>
      </c>
      <c r="D10830">
        <v>4.1000000000000003E-3</v>
      </c>
      <c r="E10830">
        <v>2.86E-2</v>
      </c>
      <c r="F10830">
        <v>0.1241</v>
      </c>
    </row>
    <row r="10831" spans="1:6">
      <c r="A10831" t="s">
        <v>1090</v>
      </c>
      <c r="B10831" t="s">
        <v>11887</v>
      </c>
      <c r="C10831">
        <v>1.5</v>
      </c>
      <c r="D10831">
        <v>4.1000000000000003E-3</v>
      </c>
      <c r="E10831">
        <v>2.86E-2</v>
      </c>
      <c r="F10831">
        <v>0.1241</v>
      </c>
    </row>
    <row r="10832" spans="1:6">
      <c r="A10832" t="s">
        <v>1090</v>
      </c>
      <c r="B10832" t="s">
        <v>11888</v>
      </c>
      <c r="C10832">
        <v>1.5</v>
      </c>
      <c r="D10832">
        <v>4.1000000000000003E-3</v>
      </c>
      <c r="E10832">
        <v>2.86E-2</v>
      </c>
      <c r="F10832">
        <v>0.1241</v>
      </c>
    </row>
    <row r="10833" spans="1:6">
      <c r="A10833" t="s">
        <v>1090</v>
      </c>
      <c r="B10833" t="s">
        <v>11889</v>
      </c>
      <c r="C10833">
        <v>1.5</v>
      </c>
      <c r="D10833">
        <v>4.1000000000000003E-3</v>
      </c>
      <c r="E10833">
        <v>2.86E-2</v>
      </c>
      <c r="F10833">
        <v>0.1241</v>
      </c>
    </row>
    <row r="10834" spans="1:6">
      <c r="A10834" t="s">
        <v>1090</v>
      </c>
      <c r="B10834" t="s">
        <v>11890</v>
      </c>
      <c r="C10834">
        <v>1.5</v>
      </c>
      <c r="D10834">
        <v>4.1000000000000003E-3</v>
      </c>
      <c r="E10834">
        <v>2.86E-2</v>
      </c>
      <c r="F10834">
        <v>0.1241</v>
      </c>
    </row>
    <row r="10835" spans="1:6">
      <c r="A10835" t="s">
        <v>1090</v>
      </c>
      <c r="B10835" t="s">
        <v>11891</v>
      </c>
      <c r="C10835">
        <v>1.5</v>
      </c>
      <c r="D10835">
        <v>4.1000000000000003E-3</v>
      </c>
      <c r="E10835">
        <v>2.86E-2</v>
      </c>
      <c r="F10835">
        <v>0.1241</v>
      </c>
    </row>
    <row r="10836" spans="1:6">
      <c r="A10836" t="s">
        <v>1090</v>
      </c>
      <c r="B10836" t="s">
        <v>11892</v>
      </c>
      <c r="C10836">
        <v>1.5</v>
      </c>
      <c r="D10836">
        <v>4.1000000000000003E-3</v>
      </c>
      <c r="E10836">
        <v>2.86E-2</v>
      </c>
      <c r="F10836">
        <v>0.1241</v>
      </c>
    </row>
    <row r="10837" spans="1:6">
      <c r="A10837" t="s">
        <v>1090</v>
      </c>
      <c r="B10837" t="s">
        <v>11893</v>
      </c>
      <c r="C10837">
        <v>1.5</v>
      </c>
      <c r="D10837">
        <v>4.1000000000000003E-3</v>
      </c>
      <c r="E10837">
        <v>2.86E-2</v>
      </c>
      <c r="F10837">
        <v>0.1241</v>
      </c>
    </row>
    <row r="10838" spans="1:6">
      <c r="A10838" t="s">
        <v>1090</v>
      </c>
      <c r="B10838" t="s">
        <v>11894</v>
      </c>
      <c r="C10838">
        <v>1.5</v>
      </c>
      <c r="D10838">
        <v>4.1000000000000003E-3</v>
      </c>
      <c r="E10838">
        <v>2.86E-2</v>
      </c>
      <c r="F10838">
        <v>0.1241</v>
      </c>
    </row>
    <row r="10839" spans="1:6">
      <c r="A10839" t="s">
        <v>1090</v>
      </c>
      <c r="B10839" t="s">
        <v>11895</v>
      </c>
      <c r="C10839">
        <v>1.5</v>
      </c>
      <c r="D10839">
        <v>4.1000000000000003E-3</v>
      </c>
      <c r="E10839">
        <v>2.86E-2</v>
      </c>
      <c r="F10839">
        <v>0.1241</v>
      </c>
    </row>
    <row r="10840" spans="1:6">
      <c r="A10840" t="s">
        <v>1090</v>
      </c>
      <c r="B10840" t="s">
        <v>11896</v>
      </c>
      <c r="C10840">
        <v>1.5</v>
      </c>
      <c r="D10840">
        <v>4.1000000000000003E-3</v>
      </c>
      <c r="E10840">
        <v>2.86E-2</v>
      </c>
      <c r="F10840">
        <v>0.1241</v>
      </c>
    </row>
    <row r="10841" spans="1:6">
      <c r="A10841" t="s">
        <v>1090</v>
      </c>
      <c r="B10841" t="s">
        <v>11897</v>
      </c>
      <c r="C10841">
        <v>1.5</v>
      </c>
      <c r="D10841">
        <v>4.1000000000000003E-3</v>
      </c>
      <c r="E10841">
        <v>2.86E-2</v>
      </c>
      <c r="F10841">
        <v>0.1241</v>
      </c>
    </row>
    <row r="10842" spans="1:6">
      <c r="A10842" t="s">
        <v>1090</v>
      </c>
      <c r="B10842" t="s">
        <v>11898</v>
      </c>
      <c r="C10842">
        <v>1.5</v>
      </c>
      <c r="D10842">
        <v>4.1000000000000003E-3</v>
      </c>
      <c r="E10842">
        <v>2.86E-2</v>
      </c>
      <c r="F10842">
        <v>0.1241</v>
      </c>
    </row>
    <row r="10843" spans="1:6">
      <c r="A10843" t="s">
        <v>1090</v>
      </c>
      <c r="B10843" t="s">
        <v>11899</v>
      </c>
      <c r="C10843">
        <v>1.5</v>
      </c>
      <c r="D10843">
        <v>4.1000000000000003E-3</v>
      </c>
      <c r="E10843">
        <v>2.86E-2</v>
      </c>
      <c r="F10843">
        <v>0.1241</v>
      </c>
    </row>
    <row r="10844" spans="1:6">
      <c r="A10844" t="s">
        <v>1090</v>
      </c>
      <c r="B10844" t="s">
        <v>11900</v>
      </c>
      <c r="C10844">
        <v>1.5</v>
      </c>
      <c r="D10844">
        <v>4.1000000000000003E-3</v>
      </c>
      <c r="E10844">
        <v>2.86E-2</v>
      </c>
      <c r="F10844">
        <v>0.1241</v>
      </c>
    </row>
    <row r="10845" spans="1:6">
      <c r="A10845" t="s">
        <v>1090</v>
      </c>
      <c r="B10845" t="s">
        <v>11901</v>
      </c>
      <c r="C10845">
        <v>1.5</v>
      </c>
      <c r="D10845">
        <v>4.1000000000000003E-3</v>
      </c>
      <c r="E10845">
        <v>2.86E-2</v>
      </c>
      <c r="F10845">
        <v>0.1241</v>
      </c>
    </row>
    <row r="10846" spans="1:6">
      <c r="A10846" t="s">
        <v>1090</v>
      </c>
      <c r="B10846" t="s">
        <v>11902</v>
      </c>
      <c r="C10846">
        <v>1.5</v>
      </c>
      <c r="D10846">
        <v>4.1000000000000003E-3</v>
      </c>
      <c r="E10846">
        <v>2.86E-2</v>
      </c>
      <c r="F10846">
        <v>0.1241</v>
      </c>
    </row>
    <row r="10847" spans="1:6">
      <c r="A10847" t="s">
        <v>1090</v>
      </c>
      <c r="B10847" t="s">
        <v>11903</v>
      </c>
      <c r="C10847">
        <v>1.5</v>
      </c>
      <c r="D10847">
        <v>4.1000000000000003E-3</v>
      </c>
      <c r="E10847">
        <v>2.86E-2</v>
      </c>
      <c r="F10847">
        <v>0.1241</v>
      </c>
    </row>
    <row r="10848" spans="1:6">
      <c r="A10848" t="s">
        <v>1090</v>
      </c>
      <c r="B10848" t="s">
        <v>11904</v>
      </c>
      <c r="C10848">
        <v>1.5</v>
      </c>
      <c r="D10848">
        <v>4.1000000000000003E-3</v>
      </c>
      <c r="E10848">
        <v>2.86E-2</v>
      </c>
      <c r="F10848">
        <v>0.1241</v>
      </c>
    </row>
    <row r="10849" spans="1:6">
      <c r="A10849" t="s">
        <v>1090</v>
      </c>
      <c r="B10849" t="s">
        <v>11905</v>
      </c>
      <c r="C10849">
        <v>1.5</v>
      </c>
      <c r="D10849">
        <v>4.1000000000000003E-3</v>
      </c>
      <c r="E10849">
        <v>2.86E-2</v>
      </c>
      <c r="F10849">
        <v>0.1241</v>
      </c>
    </row>
    <row r="10850" spans="1:6">
      <c r="A10850" t="s">
        <v>1090</v>
      </c>
      <c r="B10850" t="s">
        <v>11906</v>
      </c>
      <c r="C10850">
        <v>1.5</v>
      </c>
      <c r="D10850">
        <v>4.1000000000000003E-3</v>
      </c>
      <c r="E10850">
        <v>2.86E-2</v>
      </c>
      <c r="F10850">
        <v>0.1241</v>
      </c>
    </row>
    <row r="10851" spans="1:6">
      <c r="A10851" t="s">
        <v>1090</v>
      </c>
      <c r="B10851" t="s">
        <v>11907</v>
      </c>
      <c r="C10851">
        <v>1.5</v>
      </c>
      <c r="D10851">
        <v>4.1000000000000003E-3</v>
      </c>
      <c r="E10851">
        <v>2.86E-2</v>
      </c>
      <c r="F10851">
        <v>0.1241</v>
      </c>
    </row>
    <row r="10852" spans="1:6">
      <c r="A10852" t="s">
        <v>1090</v>
      </c>
      <c r="B10852" t="s">
        <v>11908</v>
      </c>
      <c r="C10852">
        <v>1.5</v>
      </c>
      <c r="D10852">
        <v>4.1000000000000003E-3</v>
      </c>
      <c r="E10852">
        <v>2.86E-2</v>
      </c>
      <c r="F10852">
        <v>0.1241</v>
      </c>
    </row>
    <row r="10853" spans="1:6">
      <c r="A10853" t="s">
        <v>1090</v>
      </c>
      <c r="B10853" t="s">
        <v>11909</v>
      </c>
      <c r="C10853">
        <v>1.5</v>
      </c>
      <c r="D10853">
        <v>4.1000000000000003E-3</v>
      </c>
      <c r="E10853">
        <v>2.86E-2</v>
      </c>
      <c r="F10853">
        <v>0.1241</v>
      </c>
    </row>
    <row r="10854" spans="1:6">
      <c r="A10854" t="s">
        <v>1090</v>
      </c>
      <c r="B10854" t="s">
        <v>11910</v>
      </c>
      <c r="C10854">
        <v>1.5</v>
      </c>
      <c r="D10854">
        <v>4.1000000000000003E-3</v>
      </c>
      <c r="E10854">
        <v>2.86E-2</v>
      </c>
      <c r="F10854">
        <v>0.1241</v>
      </c>
    </row>
    <row r="10855" spans="1:6">
      <c r="A10855" t="s">
        <v>1090</v>
      </c>
      <c r="B10855" t="s">
        <v>11911</v>
      </c>
      <c r="C10855">
        <v>1.5</v>
      </c>
      <c r="D10855">
        <v>4.1000000000000003E-3</v>
      </c>
      <c r="E10855">
        <v>2.86E-2</v>
      </c>
      <c r="F10855">
        <v>0.1241</v>
      </c>
    </row>
    <row r="10856" spans="1:6">
      <c r="A10856" t="s">
        <v>1090</v>
      </c>
      <c r="B10856" t="s">
        <v>11912</v>
      </c>
      <c r="C10856">
        <v>1.5</v>
      </c>
      <c r="D10856">
        <v>4.1000000000000003E-3</v>
      </c>
      <c r="E10856">
        <v>2.86E-2</v>
      </c>
      <c r="F10856">
        <v>0.1241</v>
      </c>
    </row>
    <row r="10857" spans="1:6">
      <c r="A10857" t="s">
        <v>1090</v>
      </c>
      <c r="B10857" t="s">
        <v>11913</v>
      </c>
      <c r="C10857">
        <v>1.5</v>
      </c>
      <c r="D10857">
        <v>4.1000000000000003E-3</v>
      </c>
      <c r="E10857">
        <v>2.86E-2</v>
      </c>
      <c r="F10857">
        <v>0.1241</v>
      </c>
    </row>
    <row r="10858" spans="1:6">
      <c r="A10858" t="s">
        <v>1090</v>
      </c>
      <c r="B10858" t="s">
        <v>11914</v>
      </c>
      <c r="C10858">
        <v>1.5</v>
      </c>
      <c r="D10858">
        <v>4.1000000000000003E-3</v>
      </c>
      <c r="E10858">
        <v>2.86E-2</v>
      </c>
      <c r="F10858">
        <v>0.1241</v>
      </c>
    </row>
    <row r="10859" spans="1:6">
      <c r="A10859" t="s">
        <v>1090</v>
      </c>
      <c r="B10859" t="s">
        <v>11915</v>
      </c>
      <c r="C10859">
        <v>1.5</v>
      </c>
      <c r="D10859">
        <v>4.1000000000000003E-3</v>
      </c>
      <c r="E10859">
        <v>2.86E-2</v>
      </c>
      <c r="F10859">
        <v>0.1241</v>
      </c>
    </row>
    <row r="10860" spans="1:6">
      <c r="A10860" t="s">
        <v>1090</v>
      </c>
      <c r="B10860" t="s">
        <v>11916</v>
      </c>
      <c r="C10860">
        <v>1.5</v>
      </c>
      <c r="D10860">
        <v>4.1000000000000003E-3</v>
      </c>
      <c r="E10860">
        <v>2.86E-2</v>
      </c>
      <c r="F10860">
        <v>0.1241</v>
      </c>
    </row>
    <row r="10861" spans="1:6">
      <c r="A10861" t="s">
        <v>1090</v>
      </c>
      <c r="B10861" t="s">
        <v>11917</v>
      </c>
      <c r="C10861">
        <v>1.5</v>
      </c>
      <c r="D10861">
        <v>4.1000000000000003E-3</v>
      </c>
      <c r="E10861">
        <v>2.86E-2</v>
      </c>
      <c r="F10861">
        <v>0.1241</v>
      </c>
    </row>
    <row r="10862" spans="1:6">
      <c r="A10862" t="s">
        <v>1090</v>
      </c>
      <c r="B10862" t="s">
        <v>11918</v>
      </c>
      <c r="C10862">
        <v>1.5</v>
      </c>
      <c r="D10862">
        <v>4.1000000000000003E-3</v>
      </c>
      <c r="E10862">
        <v>2.86E-2</v>
      </c>
      <c r="F10862">
        <v>0.1241</v>
      </c>
    </row>
    <row r="10863" spans="1:6">
      <c r="A10863" t="s">
        <v>1090</v>
      </c>
      <c r="B10863" t="s">
        <v>11919</v>
      </c>
      <c r="C10863">
        <v>1.5</v>
      </c>
      <c r="D10863">
        <v>4.1000000000000003E-3</v>
      </c>
      <c r="E10863">
        <v>2.86E-2</v>
      </c>
      <c r="F10863">
        <v>0.1241</v>
      </c>
    </row>
    <row r="10864" spans="1:6">
      <c r="A10864" t="s">
        <v>1090</v>
      </c>
      <c r="B10864" t="s">
        <v>11920</v>
      </c>
      <c r="C10864">
        <v>1.5</v>
      </c>
      <c r="D10864">
        <v>4.1000000000000003E-3</v>
      </c>
      <c r="E10864">
        <v>2.86E-2</v>
      </c>
      <c r="F10864">
        <v>0.1241</v>
      </c>
    </row>
    <row r="10865" spans="1:6">
      <c r="A10865" t="s">
        <v>1090</v>
      </c>
      <c r="B10865" t="s">
        <v>11921</v>
      </c>
      <c r="C10865">
        <v>1.5</v>
      </c>
      <c r="D10865">
        <v>4.1000000000000003E-3</v>
      </c>
      <c r="E10865">
        <v>2.86E-2</v>
      </c>
      <c r="F10865">
        <v>0.1241</v>
      </c>
    </row>
    <row r="10866" spans="1:6">
      <c r="A10866" t="s">
        <v>1090</v>
      </c>
      <c r="B10866" t="s">
        <v>11922</v>
      </c>
      <c r="C10866">
        <v>1.5</v>
      </c>
      <c r="D10866">
        <v>4.1000000000000003E-3</v>
      </c>
      <c r="E10866">
        <v>2.86E-2</v>
      </c>
      <c r="F10866">
        <v>0.1241</v>
      </c>
    </row>
    <row r="10867" spans="1:6">
      <c r="A10867" t="s">
        <v>1090</v>
      </c>
      <c r="B10867" t="s">
        <v>11923</v>
      </c>
      <c r="C10867">
        <v>1.5</v>
      </c>
      <c r="D10867">
        <v>4.1000000000000003E-3</v>
      </c>
      <c r="E10867">
        <v>2.86E-2</v>
      </c>
      <c r="F10867">
        <v>0.1241</v>
      </c>
    </row>
    <row r="10868" spans="1:6">
      <c r="A10868" t="s">
        <v>1090</v>
      </c>
      <c r="B10868" t="s">
        <v>11924</v>
      </c>
      <c r="C10868">
        <v>1.5</v>
      </c>
      <c r="D10868">
        <v>4.1000000000000003E-3</v>
      </c>
      <c r="E10868">
        <v>2.86E-2</v>
      </c>
      <c r="F10868">
        <v>0.1241</v>
      </c>
    </row>
    <row r="10869" spans="1:6">
      <c r="A10869" t="s">
        <v>1090</v>
      </c>
      <c r="B10869" t="s">
        <v>11925</v>
      </c>
      <c r="C10869">
        <v>1.5</v>
      </c>
      <c r="D10869">
        <v>4.1000000000000003E-3</v>
      </c>
      <c r="E10869">
        <v>2.86E-2</v>
      </c>
      <c r="F10869">
        <v>0.1241</v>
      </c>
    </row>
    <row r="10870" spans="1:6">
      <c r="A10870" t="s">
        <v>1090</v>
      </c>
      <c r="B10870" t="s">
        <v>11926</v>
      </c>
      <c r="C10870">
        <v>1.5</v>
      </c>
      <c r="D10870">
        <v>4.1000000000000003E-3</v>
      </c>
      <c r="E10870">
        <v>2.86E-2</v>
      </c>
      <c r="F10870">
        <v>0.1241</v>
      </c>
    </row>
    <row r="10871" spans="1:6">
      <c r="A10871" t="s">
        <v>1090</v>
      </c>
      <c r="B10871" t="s">
        <v>11927</v>
      </c>
      <c r="C10871">
        <v>1.5</v>
      </c>
      <c r="D10871">
        <v>4.1000000000000003E-3</v>
      </c>
      <c r="E10871">
        <v>2.86E-2</v>
      </c>
      <c r="F10871">
        <v>0.1241</v>
      </c>
    </row>
    <row r="10872" spans="1:6">
      <c r="A10872" t="s">
        <v>1090</v>
      </c>
      <c r="B10872" t="s">
        <v>11928</v>
      </c>
      <c r="C10872">
        <v>1.5</v>
      </c>
      <c r="D10872">
        <v>4.1000000000000003E-3</v>
      </c>
      <c r="E10872">
        <v>2.86E-2</v>
      </c>
      <c r="F10872">
        <v>0.1241</v>
      </c>
    </row>
    <row r="10873" spans="1:6">
      <c r="A10873" t="s">
        <v>1090</v>
      </c>
      <c r="B10873" t="s">
        <v>11929</v>
      </c>
      <c r="C10873">
        <v>1.5</v>
      </c>
      <c r="D10873">
        <v>4.1000000000000003E-3</v>
      </c>
      <c r="E10873">
        <v>2.86E-2</v>
      </c>
      <c r="F10873">
        <v>0.1241</v>
      </c>
    </row>
    <row r="10874" spans="1:6">
      <c r="A10874" t="s">
        <v>1090</v>
      </c>
      <c r="B10874" t="s">
        <v>11930</v>
      </c>
      <c r="C10874">
        <v>1.5</v>
      </c>
      <c r="D10874">
        <v>4.1000000000000003E-3</v>
      </c>
      <c r="E10874">
        <v>2.86E-2</v>
      </c>
      <c r="F10874">
        <v>0.1241</v>
      </c>
    </row>
    <row r="10875" spans="1:6">
      <c r="A10875" t="s">
        <v>1090</v>
      </c>
      <c r="B10875" t="s">
        <v>11931</v>
      </c>
      <c r="C10875">
        <v>1.5</v>
      </c>
      <c r="D10875">
        <v>4.1000000000000003E-3</v>
      </c>
      <c r="E10875">
        <v>2.86E-2</v>
      </c>
      <c r="F10875">
        <v>0.1241</v>
      </c>
    </row>
    <row r="10876" spans="1:6">
      <c r="A10876" t="s">
        <v>1090</v>
      </c>
      <c r="B10876" t="s">
        <v>11932</v>
      </c>
      <c r="C10876">
        <v>1.5</v>
      </c>
      <c r="D10876">
        <v>4.1000000000000003E-3</v>
      </c>
      <c r="E10876">
        <v>2.86E-2</v>
      </c>
      <c r="F10876">
        <v>0.1241</v>
      </c>
    </row>
    <row r="10877" spans="1:6">
      <c r="A10877" t="s">
        <v>1090</v>
      </c>
      <c r="B10877" t="s">
        <v>11933</v>
      </c>
      <c r="C10877">
        <v>1.5</v>
      </c>
      <c r="D10877">
        <v>4.1000000000000003E-3</v>
      </c>
      <c r="E10877">
        <v>2.86E-2</v>
      </c>
      <c r="F10877">
        <v>0.1241</v>
      </c>
    </row>
    <row r="10878" spans="1:6">
      <c r="A10878" t="s">
        <v>1090</v>
      </c>
      <c r="B10878" t="s">
        <v>11934</v>
      </c>
      <c r="C10878">
        <v>1.5</v>
      </c>
      <c r="D10878">
        <v>4.1000000000000003E-3</v>
      </c>
      <c r="E10878">
        <v>2.86E-2</v>
      </c>
      <c r="F10878">
        <v>0.1241</v>
      </c>
    </row>
    <row r="10879" spans="1:6">
      <c r="A10879" t="s">
        <v>1090</v>
      </c>
      <c r="B10879" t="s">
        <v>11935</v>
      </c>
      <c r="C10879">
        <v>1.5</v>
      </c>
      <c r="D10879">
        <v>4.1000000000000003E-3</v>
      </c>
      <c r="E10879">
        <v>2.86E-2</v>
      </c>
      <c r="F10879">
        <v>0.1241</v>
      </c>
    </row>
    <row r="10880" spans="1:6">
      <c r="A10880" t="s">
        <v>1090</v>
      </c>
      <c r="B10880" t="s">
        <v>11936</v>
      </c>
      <c r="C10880">
        <v>1.5</v>
      </c>
      <c r="D10880">
        <v>4.1000000000000003E-3</v>
      </c>
      <c r="E10880">
        <v>2.86E-2</v>
      </c>
      <c r="F10880">
        <v>0.1241</v>
      </c>
    </row>
    <row r="10881" spans="1:6">
      <c r="A10881" t="s">
        <v>1090</v>
      </c>
      <c r="B10881" t="s">
        <v>11937</v>
      </c>
      <c r="C10881">
        <v>1.5</v>
      </c>
      <c r="D10881">
        <v>4.1000000000000003E-3</v>
      </c>
      <c r="E10881">
        <v>2.86E-2</v>
      </c>
      <c r="F10881">
        <v>0.1241</v>
      </c>
    </row>
    <row r="10882" spans="1:6">
      <c r="A10882" t="s">
        <v>1090</v>
      </c>
      <c r="B10882" t="s">
        <v>11938</v>
      </c>
      <c r="C10882">
        <v>1.5</v>
      </c>
      <c r="D10882">
        <v>4.1000000000000003E-3</v>
      </c>
      <c r="E10882">
        <v>2.86E-2</v>
      </c>
      <c r="F10882">
        <v>0.1241</v>
      </c>
    </row>
    <row r="10883" spans="1:6">
      <c r="A10883" t="s">
        <v>1090</v>
      </c>
      <c r="B10883" t="s">
        <v>11939</v>
      </c>
      <c r="C10883">
        <v>1.5</v>
      </c>
      <c r="D10883">
        <v>4.1000000000000003E-3</v>
      </c>
      <c r="E10883">
        <v>2.86E-2</v>
      </c>
      <c r="F10883">
        <v>0.1241</v>
      </c>
    </row>
    <row r="10884" spans="1:6">
      <c r="A10884" t="s">
        <v>1090</v>
      </c>
      <c r="B10884" t="s">
        <v>11940</v>
      </c>
      <c r="C10884">
        <v>1.5</v>
      </c>
      <c r="D10884">
        <v>4.1000000000000003E-3</v>
      </c>
      <c r="E10884">
        <v>2.86E-2</v>
      </c>
      <c r="F10884">
        <v>0.1241</v>
      </c>
    </row>
    <row r="10885" spans="1:6">
      <c r="A10885" t="s">
        <v>1090</v>
      </c>
      <c r="B10885" t="s">
        <v>11941</v>
      </c>
      <c r="C10885">
        <v>1.5</v>
      </c>
      <c r="D10885">
        <v>4.1000000000000003E-3</v>
      </c>
      <c r="E10885">
        <v>2.86E-2</v>
      </c>
      <c r="F10885">
        <v>0.1241</v>
      </c>
    </row>
    <row r="10886" spans="1:6">
      <c r="A10886" t="s">
        <v>1090</v>
      </c>
      <c r="B10886" t="s">
        <v>11942</v>
      </c>
      <c r="C10886">
        <v>1.5</v>
      </c>
      <c r="D10886">
        <v>4.1000000000000003E-3</v>
      </c>
      <c r="E10886">
        <v>2.86E-2</v>
      </c>
      <c r="F10886">
        <v>0.1241</v>
      </c>
    </row>
    <row r="10887" spans="1:6">
      <c r="A10887" t="s">
        <v>1090</v>
      </c>
      <c r="B10887" t="s">
        <v>11943</v>
      </c>
      <c r="C10887">
        <v>1.5</v>
      </c>
      <c r="D10887">
        <v>4.1000000000000003E-3</v>
      </c>
      <c r="E10887">
        <v>2.86E-2</v>
      </c>
      <c r="F10887">
        <v>0.1241</v>
      </c>
    </row>
    <row r="10888" spans="1:6">
      <c r="A10888" t="s">
        <v>1090</v>
      </c>
      <c r="B10888" t="s">
        <v>11944</v>
      </c>
      <c r="C10888">
        <v>1.5</v>
      </c>
      <c r="D10888">
        <v>4.1000000000000003E-3</v>
      </c>
      <c r="E10888">
        <v>2.86E-2</v>
      </c>
      <c r="F10888">
        <v>0.1241</v>
      </c>
    </row>
    <row r="10889" spans="1:6">
      <c r="A10889" t="s">
        <v>1090</v>
      </c>
      <c r="B10889" t="s">
        <v>11945</v>
      </c>
      <c r="C10889">
        <v>1.5</v>
      </c>
      <c r="D10889">
        <v>4.1000000000000003E-3</v>
      </c>
      <c r="E10889">
        <v>2.86E-2</v>
      </c>
      <c r="F10889">
        <v>0.1241</v>
      </c>
    </row>
    <row r="10890" spans="1:6">
      <c r="A10890" t="s">
        <v>1090</v>
      </c>
      <c r="B10890" t="s">
        <v>11946</v>
      </c>
      <c r="C10890">
        <v>1.5</v>
      </c>
      <c r="D10890">
        <v>4.1000000000000003E-3</v>
      </c>
      <c r="E10890">
        <v>2.86E-2</v>
      </c>
      <c r="F10890">
        <v>0.1241</v>
      </c>
    </row>
    <row r="10891" spans="1:6">
      <c r="A10891" t="s">
        <v>1090</v>
      </c>
      <c r="B10891" t="s">
        <v>11947</v>
      </c>
      <c r="C10891">
        <v>1.5</v>
      </c>
      <c r="D10891">
        <v>4.1000000000000003E-3</v>
      </c>
      <c r="E10891">
        <v>2.86E-2</v>
      </c>
      <c r="F10891">
        <v>0.1241</v>
      </c>
    </row>
    <row r="10892" spans="1:6">
      <c r="A10892" t="s">
        <v>1090</v>
      </c>
      <c r="B10892" t="s">
        <v>11948</v>
      </c>
      <c r="C10892">
        <v>1.5</v>
      </c>
      <c r="D10892">
        <v>4.1000000000000003E-3</v>
      </c>
      <c r="E10892">
        <v>2.86E-2</v>
      </c>
      <c r="F10892">
        <v>0.1241</v>
      </c>
    </row>
    <row r="10893" spans="1:6">
      <c r="A10893" t="s">
        <v>1090</v>
      </c>
      <c r="B10893" t="s">
        <v>11949</v>
      </c>
      <c r="C10893">
        <v>1.5</v>
      </c>
      <c r="D10893">
        <v>4.1000000000000003E-3</v>
      </c>
      <c r="E10893">
        <v>2.86E-2</v>
      </c>
      <c r="F10893">
        <v>0.1241</v>
      </c>
    </row>
    <row r="10894" spans="1:6">
      <c r="A10894" t="s">
        <v>1090</v>
      </c>
      <c r="B10894" t="s">
        <v>11950</v>
      </c>
      <c r="C10894">
        <v>1.5</v>
      </c>
      <c r="D10894">
        <v>4.1000000000000003E-3</v>
      </c>
      <c r="E10894">
        <v>2.86E-2</v>
      </c>
      <c r="F10894">
        <v>0.1241</v>
      </c>
    </row>
    <row r="10895" spans="1:6">
      <c r="A10895" t="s">
        <v>1090</v>
      </c>
      <c r="B10895" t="s">
        <v>11951</v>
      </c>
      <c r="C10895">
        <v>1.5</v>
      </c>
      <c r="D10895">
        <v>4.1000000000000003E-3</v>
      </c>
      <c r="E10895">
        <v>2.86E-2</v>
      </c>
      <c r="F10895">
        <v>0.1241</v>
      </c>
    </row>
    <row r="10896" spans="1:6">
      <c r="A10896" t="s">
        <v>1090</v>
      </c>
      <c r="B10896" t="s">
        <v>11952</v>
      </c>
      <c r="C10896">
        <v>1.5</v>
      </c>
      <c r="D10896">
        <v>4.1000000000000003E-3</v>
      </c>
      <c r="E10896">
        <v>2.86E-2</v>
      </c>
      <c r="F10896">
        <v>0.1241</v>
      </c>
    </row>
    <row r="10897" spans="1:6">
      <c r="A10897" t="s">
        <v>1090</v>
      </c>
      <c r="B10897" t="s">
        <v>11953</v>
      </c>
      <c r="C10897">
        <v>1.5</v>
      </c>
      <c r="D10897">
        <v>4.1000000000000003E-3</v>
      </c>
      <c r="E10897">
        <v>2.86E-2</v>
      </c>
      <c r="F10897">
        <v>0.1241</v>
      </c>
    </row>
    <row r="10898" spans="1:6">
      <c r="A10898" t="s">
        <v>1090</v>
      </c>
      <c r="B10898" t="s">
        <v>11954</v>
      </c>
      <c r="C10898">
        <v>1.5</v>
      </c>
      <c r="D10898">
        <v>4.1000000000000003E-3</v>
      </c>
      <c r="E10898">
        <v>2.86E-2</v>
      </c>
      <c r="F10898">
        <v>0.1241</v>
      </c>
    </row>
    <row r="10899" spans="1:6">
      <c r="A10899" t="s">
        <v>1090</v>
      </c>
      <c r="B10899" t="s">
        <v>11955</v>
      </c>
      <c r="C10899">
        <v>1.5</v>
      </c>
      <c r="D10899">
        <v>4.1000000000000003E-3</v>
      </c>
      <c r="E10899">
        <v>2.86E-2</v>
      </c>
      <c r="F10899">
        <v>0.1241</v>
      </c>
    </row>
    <row r="10900" spans="1:6">
      <c r="A10900" t="s">
        <v>1090</v>
      </c>
      <c r="B10900" t="s">
        <v>11956</v>
      </c>
      <c r="C10900">
        <v>1.5</v>
      </c>
      <c r="D10900">
        <v>4.1000000000000003E-3</v>
      </c>
      <c r="E10900">
        <v>2.86E-2</v>
      </c>
      <c r="F10900">
        <v>0.1241</v>
      </c>
    </row>
    <row r="10901" spans="1:6">
      <c r="A10901" t="s">
        <v>1090</v>
      </c>
      <c r="B10901" t="s">
        <v>11957</v>
      </c>
      <c r="C10901">
        <v>1.5</v>
      </c>
      <c r="D10901">
        <v>4.1000000000000003E-3</v>
      </c>
      <c r="E10901">
        <v>2.86E-2</v>
      </c>
      <c r="F10901">
        <v>0.1241</v>
      </c>
    </row>
    <row r="10902" spans="1:6">
      <c r="A10902" t="s">
        <v>1090</v>
      </c>
      <c r="B10902" t="s">
        <v>11958</v>
      </c>
      <c r="C10902">
        <v>1.5</v>
      </c>
      <c r="D10902">
        <v>4.1000000000000003E-3</v>
      </c>
      <c r="E10902">
        <v>2.86E-2</v>
      </c>
      <c r="F10902">
        <v>0.1241</v>
      </c>
    </row>
    <row r="10903" spans="1:6">
      <c r="A10903" t="s">
        <v>1090</v>
      </c>
      <c r="B10903" t="s">
        <v>11959</v>
      </c>
      <c r="C10903">
        <v>1.5</v>
      </c>
      <c r="D10903">
        <v>4.1000000000000003E-3</v>
      </c>
      <c r="E10903">
        <v>2.86E-2</v>
      </c>
      <c r="F10903">
        <v>0.1241</v>
      </c>
    </row>
    <row r="10904" spans="1:6">
      <c r="A10904" t="s">
        <v>1090</v>
      </c>
      <c r="B10904" t="s">
        <v>11960</v>
      </c>
      <c r="C10904">
        <v>1.5</v>
      </c>
      <c r="D10904">
        <v>4.1000000000000003E-3</v>
      </c>
      <c r="E10904">
        <v>2.86E-2</v>
      </c>
      <c r="F10904">
        <v>0.1241</v>
      </c>
    </row>
    <row r="10905" spans="1:6">
      <c r="A10905" t="s">
        <v>1090</v>
      </c>
      <c r="B10905" t="s">
        <v>11961</v>
      </c>
      <c r="C10905">
        <v>1.5</v>
      </c>
      <c r="D10905">
        <v>4.1000000000000003E-3</v>
      </c>
      <c r="E10905">
        <v>2.86E-2</v>
      </c>
      <c r="F10905">
        <v>0.1241</v>
      </c>
    </row>
    <row r="10906" spans="1:6">
      <c r="A10906" t="s">
        <v>1090</v>
      </c>
      <c r="B10906" t="s">
        <v>11962</v>
      </c>
      <c r="C10906">
        <v>1.5</v>
      </c>
      <c r="D10906">
        <v>4.1000000000000003E-3</v>
      </c>
      <c r="E10906">
        <v>2.86E-2</v>
      </c>
      <c r="F10906">
        <v>0.1241</v>
      </c>
    </row>
    <row r="10907" spans="1:6">
      <c r="A10907" t="s">
        <v>1090</v>
      </c>
      <c r="B10907" t="s">
        <v>11963</v>
      </c>
      <c r="C10907">
        <v>1.5</v>
      </c>
      <c r="D10907">
        <v>4.1000000000000003E-3</v>
      </c>
      <c r="E10907">
        <v>2.86E-2</v>
      </c>
      <c r="F10907">
        <v>0.1241</v>
      </c>
    </row>
    <row r="10908" spans="1:6">
      <c r="A10908" t="s">
        <v>1090</v>
      </c>
      <c r="B10908" t="s">
        <v>11964</v>
      </c>
      <c r="C10908">
        <v>1.5</v>
      </c>
      <c r="D10908">
        <v>4.1000000000000003E-3</v>
      </c>
      <c r="E10908">
        <v>2.86E-2</v>
      </c>
      <c r="F10908">
        <v>0.1241</v>
      </c>
    </row>
    <row r="10909" spans="1:6">
      <c r="A10909" t="s">
        <v>1090</v>
      </c>
      <c r="B10909" t="s">
        <v>11965</v>
      </c>
      <c r="C10909">
        <v>1.5</v>
      </c>
      <c r="D10909">
        <v>4.1000000000000003E-3</v>
      </c>
      <c r="E10909">
        <v>2.86E-2</v>
      </c>
      <c r="F10909">
        <v>0.1241</v>
      </c>
    </row>
    <row r="10910" spans="1:6">
      <c r="A10910" t="s">
        <v>1090</v>
      </c>
      <c r="B10910" t="s">
        <v>11966</v>
      </c>
      <c r="C10910">
        <v>1.5</v>
      </c>
      <c r="D10910">
        <v>4.1000000000000003E-3</v>
      </c>
      <c r="E10910">
        <v>2.86E-2</v>
      </c>
      <c r="F10910">
        <v>0.1241</v>
      </c>
    </row>
    <row r="10911" spans="1:6">
      <c r="A10911" t="s">
        <v>1090</v>
      </c>
      <c r="B10911" t="s">
        <v>11967</v>
      </c>
      <c r="C10911">
        <v>1.5</v>
      </c>
      <c r="D10911">
        <v>4.1000000000000003E-3</v>
      </c>
      <c r="E10911">
        <v>2.86E-2</v>
      </c>
      <c r="F10911">
        <v>0.1241</v>
      </c>
    </row>
    <row r="10912" spans="1:6">
      <c r="A10912" t="s">
        <v>1090</v>
      </c>
      <c r="B10912" t="s">
        <v>11968</v>
      </c>
      <c r="C10912">
        <v>1.5</v>
      </c>
      <c r="D10912">
        <v>4.1000000000000003E-3</v>
      </c>
      <c r="E10912">
        <v>2.86E-2</v>
      </c>
      <c r="F10912">
        <v>0.1241</v>
      </c>
    </row>
    <row r="10913" spans="1:6">
      <c r="A10913" t="s">
        <v>1090</v>
      </c>
      <c r="B10913" t="s">
        <v>11969</v>
      </c>
      <c r="C10913">
        <v>1.5</v>
      </c>
      <c r="D10913">
        <v>4.1000000000000003E-3</v>
      </c>
      <c r="E10913">
        <v>2.86E-2</v>
      </c>
      <c r="F10913">
        <v>0.1241</v>
      </c>
    </row>
    <row r="10914" spans="1:6">
      <c r="A10914" t="s">
        <v>1090</v>
      </c>
      <c r="B10914" t="s">
        <v>11970</v>
      </c>
      <c r="C10914">
        <v>1.5</v>
      </c>
      <c r="D10914">
        <v>4.1000000000000003E-3</v>
      </c>
      <c r="E10914">
        <v>2.86E-2</v>
      </c>
      <c r="F10914">
        <v>0.1241</v>
      </c>
    </row>
    <row r="10915" spans="1:6">
      <c r="A10915" t="s">
        <v>1090</v>
      </c>
      <c r="B10915" t="s">
        <v>11971</v>
      </c>
      <c r="C10915">
        <v>1.5</v>
      </c>
      <c r="D10915">
        <v>4.1000000000000003E-3</v>
      </c>
      <c r="E10915">
        <v>2.86E-2</v>
      </c>
      <c r="F10915">
        <v>0.1241</v>
      </c>
    </row>
    <row r="10916" spans="1:6">
      <c r="A10916" t="s">
        <v>1090</v>
      </c>
      <c r="B10916" t="s">
        <v>11972</v>
      </c>
      <c r="C10916">
        <v>1.5</v>
      </c>
      <c r="D10916">
        <v>4.1000000000000003E-3</v>
      </c>
      <c r="E10916">
        <v>2.86E-2</v>
      </c>
      <c r="F10916">
        <v>0.1241</v>
      </c>
    </row>
    <row r="10917" spans="1:6">
      <c r="A10917" t="s">
        <v>1090</v>
      </c>
      <c r="B10917" t="s">
        <v>11973</v>
      </c>
      <c r="C10917">
        <v>1.5</v>
      </c>
      <c r="D10917">
        <v>4.1000000000000003E-3</v>
      </c>
      <c r="E10917">
        <v>2.86E-2</v>
      </c>
      <c r="F10917">
        <v>0.1241</v>
      </c>
    </row>
    <row r="10918" spans="1:6">
      <c r="A10918" t="s">
        <v>1090</v>
      </c>
      <c r="B10918" t="s">
        <v>11974</v>
      </c>
      <c r="C10918">
        <v>1.5</v>
      </c>
      <c r="D10918">
        <v>4.1000000000000003E-3</v>
      </c>
      <c r="E10918">
        <v>2.86E-2</v>
      </c>
      <c r="F10918">
        <v>0.1241</v>
      </c>
    </row>
    <row r="10919" spans="1:6">
      <c r="A10919" t="s">
        <v>1090</v>
      </c>
      <c r="B10919" t="s">
        <v>11975</v>
      </c>
      <c r="C10919">
        <v>1.5</v>
      </c>
      <c r="D10919">
        <v>4.1000000000000003E-3</v>
      </c>
      <c r="E10919">
        <v>2.86E-2</v>
      </c>
      <c r="F10919">
        <v>0.1241</v>
      </c>
    </row>
    <row r="10920" spans="1:6">
      <c r="A10920" t="s">
        <v>1090</v>
      </c>
      <c r="B10920" t="s">
        <v>11976</v>
      </c>
      <c r="C10920">
        <v>1.5</v>
      </c>
      <c r="D10920">
        <v>4.1000000000000003E-3</v>
      </c>
      <c r="E10920">
        <v>2.86E-2</v>
      </c>
      <c r="F10920">
        <v>0.1241</v>
      </c>
    </row>
    <row r="10921" spans="1:6">
      <c r="A10921" t="s">
        <v>1090</v>
      </c>
      <c r="B10921" t="s">
        <v>11977</v>
      </c>
      <c r="C10921">
        <v>1.5</v>
      </c>
      <c r="D10921">
        <v>4.1000000000000003E-3</v>
      </c>
      <c r="E10921">
        <v>2.86E-2</v>
      </c>
      <c r="F10921">
        <v>0.1241</v>
      </c>
    </row>
    <row r="10922" spans="1:6">
      <c r="A10922" t="s">
        <v>1090</v>
      </c>
      <c r="B10922" t="s">
        <v>11978</v>
      </c>
      <c r="C10922">
        <v>1.5</v>
      </c>
      <c r="D10922">
        <v>4.1000000000000003E-3</v>
      </c>
      <c r="E10922">
        <v>2.86E-2</v>
      </c>
      <c r="F10922">
        <v>0.1241</v>
      </c>
    </row>
    <row r="10923" spans="1:6">
      <c r="A10923" t="s">
        <v>1090</v>
      </c>
      <c r="B10923" t="s">
        <v>11979</v>
      </c>
      <c r="C10923">
        <v>1.5</v>
      </c>
      <c r="D10923">
        <v>4.1000000000000003E-3</v>
      </c>
      <c r="E10923">
        <v>2.86E-2</v>
      </c>
      <c r="F10923">
        <v>0.1241</v>
      </c>
    </row>
    <row r="10924" spans="1:6">
      <c r="A10924" t="s">
        <v>1090</v>
      </c>
      <c r="B10924" t="s">
        <v>11980</v>
      </c>
      <c r="C10924">
        <v>1.5</v>
      </c>
      <c r="D10924">
        <v>4.1000000000000003E-3</v>
      </c>
      <c r="E10924">
        <v>2.86E-2</v>
      </c>
      <c r="F10924">
        <v>0.1241</v>
      </c>
    </row>
    <row r="10925" spans="1:6">
      <c r="A10925" t="s">
        <v>1090</v>
      </c>
      <c r="B10925" t="s">
        <v>11981</v>
      </c>
      <c r="C10925">
        <v>1.5</v>
      </c>
      <c r="D10925">
        <v>4.1000000000000003E-3</v>
      </c>
      <c r="E10925">
        <v>2.86E-2</v>
      </c>
      <c r="F10925">
        <v>0.1241</v>
      </c>
    </row>
    <row r="10926" spans="1:6">
      <c r="A10926" t="s">
        <v>1090</v>
      </c>
      <c r="B10926" t="s">
        <v>11982</v>
      </c>
      <c r="C10926">
        <v>1.5</v>
      </c>
      <c r="D10926">
        <v>4.1000000000000003E-3</v>
      </c>
      <c r="E10926">
        <v>2.86E-2</v>
      </c>
      <c r="F10926">
        <v>0.1241</v>
      </c>
    </row>
    <row r="10927" spans="1:6">
      <c r="A10927" t="s">
        <v>1090</v>
      </c>
      <c r="B10927" t="s">
        <v>11983</v>
      </c>
      <c r="C10927">
        <v>1.5</v>
      </c>
      <c r="D10927">
        <v>4.1000000000000003E-3</v>
      </c>
      <c r="E10927">
        <v>2.86E-2</v>
      </c>
      <c r="F10927">
        <v>0.1241</v>
      </c>
    </row>
    <row r="10928" spans="1:6">
      <c r="A10928" t="s">
        <v>1090</v>
      </c>
      <c r="B10928" t="s">
        <v>11984</v>
      </c>
      <c r="C10928">
        <v>1.5</v>
      </c>
      <c r="D10928">
        <v>4.1000000000000003E-3</v>
      </c>
      <c r="E10928">
        <v>2.86E-2</v>
      </c>
      <c r="F10928">
        <v>0.1241</v>
      </c>
    </row>
    <row r="10929" spans="1:6">
      <c r="A10929" t="s">
        <v>1090</v>
      </c>
      <c r="B10929" t="s">
        <v>11985</v>
      </c>
      <c r="C10929">
        <v>1.5</v>
      </c>
      <c r="D10929">
        <v>4.1000000000000003E-3</v>
      </c>
      <c r="E10929">
        <v>2.86E-2</v>
      </c>
      <c r="F10929">
        <v>0.1241</v>
      </c>
    </row>
    <row r="10930" spans="1:6">
      <c r="A10930" t="s">
        <v>1090</v>
      </c>
      <c r="B10930" t="s">
        <v>11986</v>
      </c>
      <c r="C10930">
        <v>1.5</v>
      </c>
      <c r="D10930">
        <v>4.1000000000000003E-3</v>
      </c>
      <c r="E10930">
        <v>2.86E-2</v>
      </c>
      <c r="F10930">
        <v>0.1241</v>
      </c>
    </row>
    <row r="10931" spans="1:6">
      <c r="A10931" t="s">
        <v>1090</v>
      </c>
      <c r="B10931" t="s">
        <v>11987</v>
      </c>
      <c r="C10931">
        <v>1.5</v>
      </c>
      <c r="D10931">
        <v>4.1000000000000003E-3</v>
      </c>
      <c r="E10931">
        <v>2.86E-2</v>
      </c>
      <c r="F10931">
        <v>0.1241</v>
      </c>
    </row>
    <row r="10932" spans="1:6">
      <c r="A10932" t="s">
        <v>1090</v>
      </c>
      <c r="B10932" t="s">
        <v>11988</v>
      </c>
      <c r="C10932">
        <v>1.5</v>
      </c>
      <c r="D10932">
        <v>4.1000000000000003E-3</v>
      </c>
      <c r="E10932">
        <v>2.86E-2</v>
      </c>
      <c r="F10932">
        <v>0.1241</v>
      </c>
    </row>
    <row r="10933" spans="1:6">
      <c r="A10933" t="s">
        <v>1090</v>
      </c>
      <c r="B10933" t="s">
        <v>11989</v>
      </c>
      <c r="C10933">
        <v>1.5</v>
      </c>
      <c r="D10933">
        <v>4.1000000000000003E-3</v>
      </c>
      <c r="E10933">
        <v>2.86E-2</v>
      </c>
      <c r="F10933">
        <v>0.1241</v>
      </c>
    </row>
    <row r="10934" spans="1:6">
      <c r="A10934" t="s">
        <v>1090</v>
      </c>
      <c r="B10934" t="s">
        <v>11990</v>
      </c>
      <c r="C10934">
        <v>1.5</v>
      </c>
      <c r="D10934">
        <v>4.1000000000000003E-3</v>
      </c>
      <c r="E10934">
        <v>2.86E-2</v>
      </c>
      <c r="F10934">
        <v>0.1241</v>
      </c>
    </row>
    <row r="10935" spans="1:6">
      <c r="A10935" t="s">
        <v>1090</v>
      </c>
      <c r="B10935" t="s">
        <v>11991</v>
      </c>
      <c r="C10935">
        <v>1.5</v>
      </c>
      <c r="D10935">
        <v>4.1000000000000003E-3</v>
      </c>
      <c r="E10935">
        <v>2.86E-2</v>
      </c>
      <c r="F10935">
        <v>0.1241</v>
      </c>
    </row>
    <row r="10936" spans="1:6">
      <c r="A10936" t="s">
        <v>1090</v>
      </c>
      <c r="B10936" t="s">
        <v>11992</v>
      </c>
      <c r="C10936">
        <v>1.5</v>
      </c>
      <c r="D10936">
        <v>4.1000000000000003E-3</v>
      </c>
      <c r="E10936">
        <v>2.86E-2</v>
      </c>
      <c r="F10936">
        <v>0.1241</v>
      </c>
    </row>
    <row r="10937" spans="1:6">
      <c r="A10937" t="s">
        <v>1090</v>
      </c>
      <c r="B10937" t="s">
        <v>11993</v>
      </c>
      <c r="C10937">
        <v>1.5</v>
      </c>
      <c r="D10937">
        <v>4.1000000000000003E-3</v>
      </c>
      <c r="E10937">
        <v>2.86E-2</v>
      </c>
      <c r="F10937">
        <v>0.1241</v>
      </c>
    </row>
    <row r="10938" spans="1:6">
      <c r="A10938" t="s">
        <v>1090</v>
      </c>
      <c r="B10938" t="s">
        <v>11994</v>
      </c>
      <c r="C10938">
        <v>1.5</v>
      </c>
      <c r="D10938">
        <v>4.1000000000000003E-3</v>
      </c>
      <c r="E10938">
        <v>2.86E-2</v>
      </c>
      <c r="F10938">
        <v>0.1241</v>
      </c>
    </row>
    <row r="10939" spans="1:6">
      <c r="A10939" t="s">
        <v>1090</v>
      </c>
      <c r="B10939" t="s">
        <v>11995</v>
      </c>
      <c r="C10939">
        <v>1.5</v>
      </c>
      <c r="D10939">
        <v>4.1000000000000003E-3</v>
      </c>
      <c r="E10939">
        <v>2.86E-2</v>
      </c>
      <c r="F10939">
        <v>0.1241</v>
      </c>
    </row>
    <row r="10940" spans="1:6">
      <c r="A10940" t="s">
        <v>1090</v>
      </c>
      <c r="B10940" t="s">
        <v>11996</v>
      </c>
      <c r="C10940">
        <v>1.5</v>
      </c>
      <c r="D10940">
        <v>4.1000000000000003E-3</v>
      </c>
      <c r="E10940">
        <v>2.86E-2</v>
      </c>
      <c r="F10940">
        <v>0.1241</v>
      </c>
    </row>
    <row r="10941" spans="1:6">
      <c r="A10941" t="s">
        <v>1090</v>
      </c>
      <c r="B10941" t="s">
        <v>11997</v>
      </c>
      <c r="C10941">
        <v>1.5</v>
      </c>
      <c r="D10941">
        <v>4.1000000000000003E-3</v>
      </c>
      <c r="E10941">
        <v>2.86E-2</v>
      </c>
      <c r="F10941">
        <v>0.1241</v>
      </c>
    </row>
    <row r="10942" spans="1:6">
      <c r="A10942" t="s">
        <v>1090</v>
      </c>
      <c r="B10942" t="s">
        <v>11998</v>
      </c>
      <c r="C10942">
        <v>1.5</v>
      </c>
      <c r="D10942">
        <v>4.1000000000000003E-3</v>
      </c>
      <c r="E10942">
        <v>2.86E-2</v>
      </c>
      <c r="F10942">
        <v>0.1241</v>
      </c>
    </row>
    <row r="10943" spans="1:6">
      <c r="A10943" t="s">
        <v>1090</v>
      </c>
      <c r="B10943" t="s">
        <v>11999</v>
      </c>
      <c r="C10943">
        <v>1.5</v>
      </c>
      <c r="D10943">
        <v>4.1000000000000003E-3</v>
      </c>
      <c r="E10943">
        <v>2.86E-2</v>
      </c>
      <c r="F10943">
        <v>0.1241</v>
      </c>
    </row>
    <row r="10944" spans="1:6">
      <c r="A10944" t="s">
        <v>1090</v>
      </c>
      <c r="B10944" t="s">
        <v>12000</v>
      </c>
      <c r="C10944">
        <v>1.5</v>
      </c>
      <c r="D10944">
        <v>4.1000000000000003E-3</v>
      </c>
      <c r="E10944">
        <v>2.86E-2</v>
      </c>
      <c r="F10944">
        <v>0.1241</v>
      </c>
    </row>
    <row r="10945" spans="1:6">
      <c r="A10945" t="s">
        <v>1090</v>
      </c>
      <c r="B10945" t="s">
        <v>12001</v>
      </c>
      <c r="C10945">
        <v>1.5</v>
      </c>
      <c r="D10945">
        <v>4.1000000000000003E-3</v>
      </c>
      <c r="E10945">
        <v>2.86E-2</v>
      </c>
      <c r="F10945">
        <v>0.1241</v>
      </c>
    </row>
    <row r="10946" spans="1:6">
      <c r="A10946" t="s">
        <v>1090</v>
      </c>
      <c r="B10946" t="s">
        <v>12002</v>
      </c>
      <c r="C10946">
        <v>1.5</v>
      </c>
      <c r="D10946">
        <v>4.1000000000000003E-3</v>
      </c>
      <c r="E10946">
        <v>2.86E-2</v>
      </c>
      <c r="F10946">
        <v>0.1241</v>
      </c>
    </row>
    <row r="10947" spans="1:6">
      <c r="A10947" t="s">
        <v>1090</v>
      </c>
      <c r="B10947" t="s">
        <v>12003</v>
      </c>
      <c r="C10947">
        <v>1.5</v>
      </c>
      <c r="D10947">
        <v>4.1000000000000003E-3</v>
      </c>
      <c r="E10947">
        <v>2.86E-2</v>
      </c>
      <c r="F10947">
        <v>0.1241</v>
      </c>
    </row>
    <row r="10948" spans="1:6">
      <c r="A10948" t="s">
        <v>1090</v>
      </c>
      <c r="B10948" t="s">
        <v>12004</v>
      </c>
      <c r="C10948">
        <v>1.5</v>
      </c>
      <c r="D10948">
        <v>4.1000000000000003E-3</v>
      </c>
      <c r="E10948">
        <v>2.86E-2</v>
      </c>
      <c r="F10948">
        <v>0.1241</v>
      </c>
    </row>
    <row r="10949" spans="1:6">
      <c r="A10949" t="s">
        <v>1090</v>
      </c>
      <c r="B10949" t="s">
        <v>12005</v>
      </c>
      <c r="C10949">
        <v>1.5</v>
      </c>
      <c r="D10949">
        <v>4.1000000000000003E-3</v>
      </c>
      <c r="E10949">
        <v>2.86E-2</v>
      </c>
      <c r="F10949">
        <v>0.1241</v>
      </c>
    </row>
    <row r="10950" spans="1:6">
      <c r="A10950" t="s">
        <v>1090</v>
      </c>
      <c r="B10950" t="s">
        <v>12006</v>
      </c>
      <c r="C10950">
        <v>1.5</v>
      </c>
      <c r="D10950">
        <v>4.1000000000000003E-3</v>
      </c>
      <c r="E10950">
        <v>2.86E-2</v>
      </c>
      <c r="F10950">
        <v>0.1241</v>
      </c>
    </row>
    <row r="10951" spans="1:6">
      <c r="A10951" t="s">
        <v>1090</v>
      </c>
      <c r="B10951" t="s">
        <v>12007</v>
      </c>
      <c r="C10951">
        <v>1.5</v>
      </c>
      <c r="D10951">
        <v>4.1000000000000003E-3</v>
      </c>
      <c r="E10951">
        <v>2.86E-2</v>
      </c>
      <c r="F10951">
        <v>0.1241</v>
      </c>
    </row>
    <row r="10952" spans="1:6">
      <c r="A10952" t="s">
        <v>1090</v>
      </c>
      <c r="B10952" t="s">
        <v>12008</v>
      </c>
      <c r="C10952">
        <v>1.5</v>
      </c>
      <c r="D10952">
        <v>4.1000000000000003E-3</v>
      </c>
      <c r="E10952">
        <v>2.86E-2</v>
      </c>
      <c r="F10952">
        <v>0.1241</v>
      </c>
    </row>
    <row r="10953" spans="1:6">
      <c r="A10953" t="s">
        <v>1090</v>
      </c>
      <c r="B10953" t="s">
        <v>12009</v>
      </c>
      <c r="C10953">
        <v>1.5</v>
      </c>
      <c r="D10953">
        <v>4.1000000000000003E-3</v>
      </c>
      <c r="E10953">
        <v>2.86E-2</v>
      </c>
      <c r="F10953">
        <v>0.1241</v>
      </c>
    </row>
    <row r="10954" spans="1:6">
      <c r="A10954" t="s">
        <v>1090</v>
      </c>
      <c r="B10954" t="s">
        <v>12010</v>
      </c>
      <c r="C10954">
        <v>1.5</v>
      </c>
      <c r="D10954">
        <v>4.1000000000000003E-3</v>
      </c>
      <c r="E10954">
        <v>2.86E-2</v>
      </c>
      <c r="F10954">
        <v>0.1241</v>
      </c>
    </row>
    <row r="10955" spans="1:6">
      <c r="A10955" t="s">
        <v>1090</v>
      </c>
      <c r="B10955" t="s">
        <v>12011</v>
      </c>
      <c r="C10955">
        <v>1.5</v>
      </c>
      <c r="D10955">
        <v>4.1000000000000003E-3</v>
      </c>
      <c r="E10955">
        <v>2.86E-2</v>
      </c>
      <c r="F10955">
        <v>0.1241</v>
      </c>
    </row>
    <row r="10956" spans="1:6">
      <c r="A10956" t="s">
        <v>1090</v>
      </c>
      <c r="B10956" t="s">
        <v>12012</v>
      </c>
      <c r="C10956">
        <v>1.5</v>
      </c>
      <c r="D10956">
        <v>4.1000000000000003E-3</v>
      </c>
      <c r="E10956">
        <v>2.86E-2</v>
      </c>
      <c r="F10956">
        <v>0.1241</v>
      </c>
    </row>
    <row r="10957" spans="1:6">
      <c r="A10957" t="s">
        <v>1090</v>
      </c>
      <c r="B10957" t="s">
        <v>12013</v>
      </c>
      <c r="C10957">
        <v>1.5</v>
      </c>
      <c r="D10957">
        <v>4.1000000000000003E-3</v>
      </c>
      <c r="E10957">
        <v>2.86E-2</v>
      </c>
      <c r="F10957">
        <v>0.1241</v>
      </c>
    </row>
    <row r="10958" spans="1:6">
      <c r="A10958" t="s">
        <v>1090</v>
      </c>
      <c r="B10958" t="s">
        <v>12014</v>
      </c>
      <c r="C10958">
        <v>1.5</v>
      </c>
      <c r="D10958">
        <v>4.1000000000000003E-3</v>
      </c>
      <c r="E10958">
        <v>2.86E-2</v>
      </c>
      <c r="F10958">
        <v>0.1241</v>
      </c>
    </row>
    <row r="10959" spans="1:6">
      <c r="A10959" t="s">
        <v>1090</v>
      </c>
      <c r="B10959" t="s">
        <v>12015</v>
      </c>
      <c r="C10959">
        <v>1.5</v>
      </c>
      <c r="D10959">
        <v>4.1000000000000003E-3</v>
      </c>
      <c r="E10959">
        <v>2.86E-2</v>
      </c>
      <c r="F10959">
        <v>0.1241</v>
      </c>
    </row>
    <row r="10960" spans="1:6">
      <c r="A10960" t="s">
        <v>1090</v>
      </c>
      <c r="B10960" t="s">
        <v>12016</v>
      </c>
      <c r="C10960">
        <v>1.5</v>
      </c>
      <c r="D10960">
        <v>4.1000000000000003E-3</v>
      </c>
      <c r="E10960">
        <v>2.86E-2</v>
      </c>
      <c r="F10960">
        <v>0.1241</v>
      </c>
    </row>
    <row r="10961" spans="1:6">
      <c r="A10961" t="s">
        <v>1090</v>
      </c>
      <c r="B10961" t="s">
        <v>12017</v>
      </c>
      <c r="C10961">
        <v>1.5</v>
      </c>
      <c r="D10961">
        <v>4.1000000000000003E-3</v>
      </c>
      <c r="E10961">
        <v>2.86E-2</v>
      </c>
      <c r="F10961">
        <v>0.1241</v>
      </c>
    </row>
    <row r="10962" spans="1:6">
      <c r="A10962" t="s">
        <v>1090</v>
      </c>
      <c r="B10962" t="s">
        <v>12018</v>
      </c>
      <c r="C10962">
        <v>1.5</v>
      </c>
      <c r="D10962">
        <v>4.1000000000000003E-3</v>
      </c>
      <c r="E10962">
        <v>2.86E-2</v>
      </c>
      <c r="F10962">
        <v>0.1241</v>
      </c>
    </row>
    <row r="10963" spans="1:6">
      <c r="A10963" t="s">
        <v>1090</v>
      </c>
      <c r="B10963" t="s">
        <v>12019</v>
      </c>
      <c r="C10963">
        <v>1.5</v>
      </c>
      <c r="D10963">
        <v>4.1000000000000003E-3</v>
      </c>
      <c r="E10963">
        <v>2.86E-2</v>
      </c>
      <c r="F10963">
        <v>0.1241</v>
      </c>
    </row>
    <row r="10964" spans="1:6">
      <c r="A10964" t="s">
        <v>1090</v>
      </c>
      <c r="B10964" t="s">
        <v>12020</v>
      </c>
      <c r="C10964">
        <v>1.5</v>
      </c>
      <c r="D10964">
        <v>4.1000000000000003E-3</v>
      </c>
      <c r="E10964">
        <v>2.86E-2</v>
      </c>
      <c r="F10964">
        <v>0.1241</v>
      </c>
    </row>
    <row r="10965" spans="1:6">
      <c r="A10965" t="s">
        <v>1090</v>
      </c>
      <c r="B10965" t="s">
        <v>12021</v>
      </c>
      <c r="C10965">
        <v>1.5</v>
      </c>
      <c r="D10965">
        <v>4.1000000000000003E-3</v>
      </c>
      <c r="E10965">
        <v>2.86E-2</v>
      </c>
      <c r="F10965">
        <v>0.1241</v>
      </c>
    </row>
    <row r="10966" spans="1:6">
      <c r="A10966" t="s">
        <v>1090</v>
      </c>
      <c r="B10966" t="s">
        <v>12022</v>
      </c>
      <c r="C10966">
        <v>1.5</v>
      </c>
      <c r="D10966">
        <v>4.1000000000000003E-3</v>
      </c>
      <c r="E10966">
        <v>2.86E-2</v>
      </c>
      <c r="F10966">
        <v>0.1241</v>
      </c>
    </row>
    <row r="10967" spans="1:6">
      <c r="A10967" t="s">
        <v>1090</v>
      </c>
      <c r="B10967" t="s">
        <v>12023</v>
      </c>
      <c r="C10967">
        <v>1.5</v>
      </c>
      <c r="D10967">
        <v>4.1000000000000003E-3</v>
      </c>
      <c r="E10967">
        <v>2.86E-2</v>
      </c>
      <c r="F10967">
        <v>0.1241</v>
      </c>
    </row>
    <row r="10968" spans="1:6">
      <c r="A10968" t="s">
        <v>1090</v>
      </c>
      <c r="B10968" t="s">
        <v>12024</v>
      </c>
      <c r="C10968">
        <v>1.5</v>
      </c>
      <c r="D10968">
        <v>4.1000000000000003E-3</v>
      </c>
      <c r="E10968">
        <v>2.86E-2</v>
      </c>
      <c r="F10968">
        <v>0.1241</v>
      </c>
    </row>
    <row r="10969" spans="1:6">
      <c r="A10969" t="s">
        <v>1090</v>
      </c>
      <c r="B10969" t="s">
        <v>12025</v>
      </c>
      <c r="C10969">
        <v>1.5</v>
      </c>
      <c r="D10969">
        <v>4.1000000000000003E-3</v>
      </c>
      <c r="E10969">
        <v>2.86E-2</v>
      </c>
      <c r="F10969">
        <v>0.1241</v>
      </c>
    </row>
    <row r="10970" spans="1:6">
      <c r="A10970" t="s">
        <v>1090</v>
      </c>
      <c r="B10970" t="s">
        <v>12026</v>
      </c>
      <c r="C10970">
        <v>1.5</v>
      </c>
      <c r="D10970">
        <v>4.1000000000000003E-3</v>
      </c>
      <c r="E10970">
        <v>2.86E-2</v>
      </c>
      <c r="F10970">
        <v>0.1241</v>
      </c>
    </row>
    <row r="10971" spans="1:6">
      <c r="A10971" t="s">
        <v>1090</v>
      </c>
      <c r="B10971" t="s">
        <v>12027</v>
      </c>
      <c r="C10971">
        <v>1.5</v>
      </c>
      <c r="D10971">
        <v>4.1000000000000003E-3</v>
      </c>
      <c r="E10971">
        <v>2.86E-2</v>
      </c>
      <c r="F10971">
        <v>0.1241</v>
      </c>
    </row>
    <row r="10972" spans="1:6">
      <c r="A10972" t="s">
        <v>1090</v>
      </c>
      <c r="B10972" t="s">
        <v>12028</v>
      </c>
      <c r="C10972">
        <v>1.5</v>
      </c>
      <c r="D10972">
        <v>4.1000000000000003E-3</v>
      </c>
      <c r="E10972">
        <v>2.86E-2</v>
      </c>
      <c r="F10972">
        <v>0.1241</v>
      </c>
    </row>
    <row r="10973" spans="1:6">
      <c r="A10973" t="s">
        <v>1090</v>
      </c>
      <c r="B10973" t="s">
        <v>12029</v>
      </c>
      <c r="C10973">
        <v>1.5</v>
      </c>
      <c r="D10973">
        <v>4.1000000000000003E-3</v>
      </c>
      <c r="E10973">
        <v>2.86E-2</v>
      </c>
      <c r="F10973">
        <v>0.1241</v>
      </c>
    </row>
    <row r="10974" spans="1:6">
      <c r="A10974" t="s">
        <v>1090</v>
      </c>
      <c r="B10974" t="s">
        <v>12030</v>
      </c>
      <c r="C10974">
        <v>1.5</v>
      </c>
      <c r="D10974">
        <v>4.1000000000000003E-3</v>
      </c>
      <c r="E10974">
        <v>2.86E-2</v>
      </c>
      <c r="F10974">
        <v>0.1241</v>
      </c>
    </row>
    <row r="10975" spans="1:6">
      <c r="A10975" t="s">
        <v>1090</v>
      </c>
      <c r="B10975" t="s">
        <v>12031</v>
      </c>
      <c r="C10975">
        <v>1.5</v>
      </c>
      <c r="D10975">
        <v>4.1000000000000003E-3</v>
      </c>
      <c r="E10975">
        <v>2.86E-2</v>
      </c>
      <c r="F10975">
        <v>0.1241</v>
      </c>
    </row>
    <row r="10976" spans="1:6">
      <c r="A10976" t="s">
        <v>1090</v>
      </c>
      <c r="B10976" t="s">
        <v>12032</v>
      </c>
      <c r="C10976">
        <v>1.5</v>
      </c>
      <c r="D10976">
        <v>4.1000000000000003E-3</v>
      </c>
      <c r="E10976">
        <v>2.86E-2</v>
      </c>
      <c r="F10976">
        <v>0.1241</v>
      </c>
    </row>
    <row r="10977" spans="1:6">
      <c r="A10977" t="s">
        <v>1090</v>
      </c>
      <c r="B10977" t="s">
        <v>12033</v>
      </c>
      <c r="C10977">
        <v>1.5</v>
      </c>
      <c r="D10977">
        <v>4.1000000000000003E-3</v>
      </c>
      <c r="E10977">
        <v>2.86E-2</v>
      </c>
      <c r="F10977">
        <v>0.1241</v>
      </c>
    </row>
    <row r="10978" spans="1:6">
      <c r="A10978" t="s">
        <v>1090</v>
      </c>
      <c r="B10978" t="s">
        <v>12034</v>
      </c>
      <c r="C10978">
        <v>1.5</v>
      </c>
      <c r="D10978">
        <v>4.1000000000000003E-3</v>
      </c>
      <c r="E10978">
        <v>2.86E-2</v>
      </c>
      <c r="F10978">
        <v>0.1241</v>
      </c>
    </row>
    <row r="10979" spans="1:6">
      <c r="A10979" t="s">
        <v>1090</v>
      </c>
      <c r="B10979" t="s">
        <v>12035</v>
      </c>
      <c r="C10979">
        <v>1.5</v>
      </c>
      <c r="D10979">
        <v>4.1000000000000003E-3</v>
      </c>
      <c r="E10979">
        <v>2.86E-2</v>
      </c>
      <c r="F10979">
        <v>0.1241</v>
      </c>
    </row>
    <row r="10980" spans="1:6">
      <c r="A10980" t="s">
        <v>1090</v>
      </c>
      <c r="B10980" t="s">
        <v>12036</v>
      </c>
      <c r="C10980">
        <v>1.5</v>
      </c>
      <c r="D10980">
        <v>4.1000000000000003E-3</v>
      </c>
      <c r="E10980">
        <v>2.86E-2</v>
      </c>
      <c r="F10980">
        <v>0.1241</v>
      </c>
    </row>
    <row r="10981" spans="1:6">
      <c r="A10981" t="s">
        <v>1090</v>
      </c>
      <c r="B10981" t="s">
        <v>12037</v>
      </c>
      <c r="C10981">
        <v>1.5</v>
      </c>
      <c r="D10981">
        <v>4.1000000000000003E-3</v>
      </c>
      <c r="E10981">
        <v>2.86E-2</v>
      </c>
      <c r="F10981">
        <v>0.1241</v>
      </c>
    </row>
    <row r="10982" spans="1:6">
      <c r="A10982" t="s">
        <v>1090</v>
      </c>
      <c r="B10982" t="s">
        <v>12038</v>
      </c>
      <c r="C10982">
        <v>1.5</v>
      </c>
      <c r="D10982">
        <v>4.1000000000000003E-3</v>
      </c>
      <c r="E10982">
        <v>2.86E-2</v>
      </c>
      <c r="F10982">
        <v>0.1241</v>
      </c>
    </row>
    <row r="10983" spans="1:6">
      <c r="A10983" t="s">
        <v>1090</v>
      </c>
      <c r="B10983" t="s">
        <v>12039</v>
      </c>
      <c r="C10983">
        <v>1.5</v>
      </c>
      <c r="D10983">
        <v>4.1000000000000003E-3</v>
      </c>
      <c r="E10983">
        <v>2.86E-2</v>
      </c>
      <c r="F10983">
        <v>0.1241</v>
      </c>
    </row>
    <row r="10984" spans="1:6">
      <c r="A10984" t="s">
        <v>1090</v>
      </c>
      <c r="B10984" t="s">
        <v>12040</v>
      </c>
      <c r="C10984">
        <v>1.5</v>
      </c>
      <c r="D10984">
        <v>4.1000000000000003E-3</v>
      </c>
      <c r="E10984">
        <v>2.86E-2</v>
      </c>
      <c r="F10984">
        <v>0.1241</v>
      </c>
    </row>
    <row r="10985" spans="1:6">
      <c r="A10985" t="s">
        <v>1090</v>
      </c>
      <c r="B10985" t="s">
        <v>12041</v>
      </c>
      <c r="C10985">
        <v>1.5</v>
      </c>
      <c r="D10985">
        <v>4.1000000000000003E-3</v>
      </c>
      <c r="E10985">
        <v>2.86E-2</v>
      </c>
      <c r="F10985">
        <v>0.1241</v>
      </c>
    </row>
    <row r="10986" spans="1:6">
      <c r="A10986" t="s">
        <v>1090</v>
      </c>
      <c r="B10986" t="s">
        <v>12042</v>
      </c>
      <c r="C10986">
        <v>1.5</v>
      </c>
      <c r="D10986">
        <v>4.1000000000000003E-3</v>
      </c>
      <c r="E10986">
        <v>2.86E-2</v>
      </c>
      <c r="F10986">
        <v>0.1241</v>
      </c>
    </row>
    <row r="10987" spans="1:6">
      <c r="A10987" t="s">
        <v>1090</v>
      </c>
      <c r="B10987" t="s">
        <v>12043</v>
      </c>
      <c r="C10987">
        <v>1.5</v>
      </c>
      <c r="D10987">
        <v>4.1000000000000003E-3</v>
      </c>
      <c r="E10987">
        <v>2.86E-2</v>
      </c>
      <c r="F10987">
        <v>0.1241</v>
      </c>
    </row>
    <row r="10988" spans="1:6">
      <c r="A10988" t="s">
        <v>1090</v>
      </c>
      <c r="B10988" t="s">
        <v>12044</v>
      </c>
      <c r="C10988">
        <v>1.5</v>
      </c>
      <c r="D10988">
        <v>4.1000000000000003E-3</v>
      </c>
      <c r="E10988">
        <v>2.86E-2</v>
      </c>
      <c r="F10988">
        <v>0.1241</v>
      </c>
    </row>
    <row r="10989" spans="1:6">
      <c r="A10989" t="s">
        <v>1090</v>
      </c>
      <c r="B10989" t="s">
        <v>12045</v>
      </c>
      <c r="C10989">
        <v>1.5</v>
      </c>
      <c r="D10989">
        <v>4.1000000000000003E-3</v>
      </c>
      <c r="E10989">
        <v>2.86E-2</v>
      </c>
      <c r="F10989">
        <v>0.1241</v>
      </c>
    </row>
    <row r="10990" spans="1:6">
      <c r="A10990" t="s">
        <v>1090</v>
      </c>
      <c r="B10990" t="s">
        <v>12046</v>
      </c>
      <c r="C10990">
        <v>1.5</v>
      </c>
      <c r="D10990">
        <v>4.1000000000000003E-3</v>
      </c>
      <c r="E10990">
        <v>2.86E-2</v>
      </c>
      <c r="F10990">
        <v>0.1241</v>
      </c>
    </row>
    <row r="10991" spans="1:6">
      <c r="A10991" t="s">
        <v>1090</v>
      </c>
      <c r="B10991" t="s">
        <v>12047</v>
      </c>
      <c r="C10991">
        <v>1.5</v>
      </c>
      <c r="D10991">
        <v>4.1000000000000003E-3</v>
      </c>
      <c r="E10991">
        <v>2.86E-2</v>
      </c>
      <c r="F10991">
        <v>0.1241</v>
      </c>
    </row>
    <row r="10992" spans="1:6">
      <c r="A10992" t="s">
        <v>1090</v>
      </c>
      <c r="B10992" t="s">
        <v>12048</v>
      </c>
      <c r="C10992">
        <v>1.5</v>
      </c>
      <c r="D10992">
        <v>4.1000000000000003E-3</v>
      </c>
      <c r="E10992">
        <v>2.86E-2</v>
      </c>
      <c r="F10992">
        <v>0.1241</v>
      </c>
    </row>
    <row r="10993" spans="1:6">
      <c r="A10993" t="s">
        <v>1090</v>
      </c>
      <c r="B10993" t="s">
        <v>12049</v>
      </c>
      <c r="C10993">
        <v>1.5</v>
      </c>
      <c r="D10993">
        <v>4.1000000000000003E-3</v>
      </c>
      <c r="E10993">
        <v>2.86E-2</v>
      </c>
      <c r="F10993">
        <v>0.1241</v>
      </c>
    </row>
    <row r="10994" spans="1:6">
      <c r="A10994" t="s">
        <v>1090</v>
      </c>
      <c r="B10994" t="s">
        <v>12050</v>
      </c>
      <c r="C10994">
        <v>1.5</v>
      </c>
      <c r="D10994">
        <v>4.1000000000000003E-3</v>
      </c>
      <c r="E10994">
        <v>2.86E-2</v>
      </c>
      <c r="F10994">
        <v>0.1241</v>
      </c>
    </row>
    <row r="10995" spans="1:6">
      <c r="A10995" t="s">
        <v>1090</v>
      </c>
      <c r="B10995" t="s">
        <v>12051</v>
      </c>
      <c r="C10995">
        <v>1.5</v>
      </c>
      <c r="D10995">
        <v>4.1000000000000003E-3</v>
      </c>
      <c r="E10995">
        <v>2.86E-2</v>
      </c>
      <c r="F10995">
        <v>0.1241</v>
      </c>
    </row>
    <row r="10996" spans="1:6">
      <c r="A10996" t="s">
        <v>1090</v>
      </c>
      <c r="B10996" t="s">
        <v>12052</v>
      </c>
      <c r="C10996">
        <v>1.5</v>
      </c>
      <c r="D10996">
        <v>4.1000000000000003E-3</v>
      </c>
      <c r="E10996">
        <v>2.86E-2</v>
      </c>
      <c r="F10996">
        <v>0.1241</v>
      </c>
    </row>
    <row r="10997" spans="1:6">
      <c r="A10997" t="s">
        <v>1090</v>
      </c>
      <c r="B10997" t="s">
        <v>12053</v>
      </c>
      <c r="C10997">
        <v>1.5</v>
      </c>
      <c r="D10997">
        <v>4.1000000000000003E-3</v>
      </c>
      <c r="E10997">
        <v>2.86E-2</v>
      </c>
      <c r="F10997">
        <v>0.1241</v>
      </c>
    </row>
    <row r="10998" spans="1:6">
      <c r="A10998" t="s">
        <v>1090</v>
      </c>
      <c r="B10998" t="s">
        <v>12054</v>
      </c>
      <c r="C10998">
        <v>1.5</v>
      </c>
      <c r="D10998">
        <v>4.1000000000000003E-3</v>
      </c>
      <c r="E10998">
        <v>2.86E-2</v>
      </c>
      <c r="F10998">
        <v>0.1241</v>
      </c>
    </row>
    <row r="10999" spans="1:6">
      <c r="A10999" t="s">
        <v>1090</v>
      </c>
      <c r="B10999" t="s">
        <v>12055</v>
      </c>
      <c r="C10999">
        <v>1.5</v>
      </c>
      <c r="D10999">
        <v>4.1000000000000003E-3</v>
      </c>
      <c r="E10999">
        <v>2.86E-2</v>
      </c>
      <c r="F10999">
        <v>0.1241</v>
      </c>
    </row>
    <row r="11000" spans="1:6">
      <c r="A11000" t="s">
        <v>1090</v>
      </c>
      <c r="B11000" t="s">
        <v>12056</v>
      </c>
      <c r="C11000">
        <v>1.5</v>
      </c>
      <c r="D11000">
        <v>4.1000000000000003E-3</v>
      </c>
      <c r="E11000">
        <v>2.86E-2</v>
      </c>
      <c r="F11000">
        <v>0.1241</v>
      </c>
    </row>
    <row r="11001" spans="1:6">
      <c r="A11001" t="s">
        <v>1090</v>
      </c>
      <c r="B11001" t="s">
        <v>12057</v>
      </c>
      <c r="C11001">
        <v>1.5</v>
      </c>
      <c r="D11001">
        <v>4.1000000000000003E-3</v>
      </c>
      <c r="E11001">
        <v>2.86E-2</v>
      </c>
      <c r="F11001">
        <v>0.1241</v>
      </c>
    </row>
    <row r="11002" spans="1:6">
      <c r="A11002" t="s">
        <v>1090</v>
      </c>
      <c r="B11002" t="s">
        <v>12058</v>
      </c>
      <c r="C11002">
        <v>1.5</v>
      </c>
      <c r="D11002">
        <v>4.1000000000000003E-3</v>
      </c>
      <c r="E11002">
        <v>2.86E-2</v>
      </c>
      <c r="F11002">
        <v>0.1241</v>
      </c>
    </row>
    <row r="11003" spans="1:6">
      <c r="A11003" t="s">
        <v>1090</v>
      </c>
      <c r="B11003" t="s">
        <v>12059</v>
      </c>
      <c r="C11003">
        <v>1.5</v>
      </c>
      <c r="D11003">
        <v>4.1000000000000003E-3</v>
      </c>
      <c r="E11003">
        <v>2.86E-2</v>
      </c>
      <c r="F11003">
        <v>0.1241</v>
      </c>
    </row>
    <row r="11004" spans="1:6">
      <c r="A11004" t="s">
        <v>1090</v>
      </c>
      <c r="B11004" t="s">
        <v>12060</v>
      </c>
      <c r="C11004">
        <v>1.5</v>
      </c>
      <c r="D11004">
        <v>4.1000000000000003E-3</v>
      </c>
      <c r="E11004">
        <v>2.86E-2</v>
      </c>
      <c r="F11004">
        <v>0.1241</v>
      </c>
    </row>
    <row r="11005" spans="1:6">
      <c r="A11005" t="s">
        <v>1090</v>
      </c>
      <c r="B11005" t="s">
        <v>12061</v>
      </c>
      <c r="C11005">
        <v>1.5</v>
      </c>
      <c r="D11005">
        <v>4.1000000000000003E-3</v>
      </c>
      <c r="E11005">
        <v>2.86E-2</v>
      </c>
      <c r="F11005">
        <v>0.1241</v>
      </c>
    </row>
    <row r="11006" spans="1:6">
      <c r="A11006" t="s">
        <v>1090</v>
      </c>
      <c r="B11006" t="s">
        <v>12062</v>
      </c>
      <c r="C11006">
        <v>1.5</v>
      </c>
      <c r="D11006">
        <v>4.1000000000000003E-3</v>
      </c>
      <c r="E11006">
        <v>2.86E-2</v>
      </c>
      <c r="F11006">
        <v>0.1241</v>
      </c>
    </row>
    <row r="11007" spans="1:6">
      <c r="A11007" t="s">
        <v>1090</v>
      </c>
      <c r="B11007" t="s">
        <v>12063</v>
      </c>
      <c r="C11007">
        <v>1.5</v>
      </c>
      <c r="D11007">
        <v>4.1000000000000003E-3</v>
      </c>
      <c r="E11007">
        <v>2.86E-2</v>
      </c>
      <c r="F11007">
        <v>0.1241</v>
      </c>
    </row>
    <row r="11008" spans="1:6">
      <c r="A11008" t="s">
        <v>1090</v>
      </c>
      <c r="B11008" t="s">
        <v>12064</v>
      </c>
      <c r="C11008">
        <v>1.5</v>
      </c>
      <c r="D11008">
        <v>4.1000000000000003E-3</v>
      </c>
      <c r="E11008">
        <v>2.86E-2</v>
      </c>
      <c r="F11008">
        <v>0.1241</v>
      </c>
    </row>
    <row r="11009" spans="1:6">
      <c r="A11009" t="s">
        <v>1090</v>
      </c>
      <c r="B11009" t="s">
        <v>12065</v>
      </c>
      <c r="C11009">
        <v>1.5</v>
      </c>
      <c r="D11009">
        <v>4.1000000000000003E-3</v>
      </c>
      <c r="E11009">
        <v>2.86E-2</v>
      </c>
      <c r="F11009">
        <v>0.1241</v>
      </c>
    </row>
    <row r="11010" spans="1:6">
      <c r="A11010" t="s">
        <v>1090</v>
      </c>
      <c r="B11010" t="s">
        <v>12066</v>
      </c>
      <c r="C11010">
        <v>1.5</v>
      </c>
      <c r="D11010">
        <v>4.1000000000000003E-3</v>
      </c>
      <c r="E11010">
        <v>2.86E-2</v>
      </c>
      <c r="F11010">
        <v>0.1241</v>
      </c>
    </row>
    <row r="11011" spans="1:6">
      <c r="A11011" t="s">
        <v>1090</v>
      </c>
      <c r="B11011" t="s">
        <v>12067</v>
      </c>
      <c r="C11011">
        <v>1.5</v>
      </c>
      <c r="D11011">
        <v>4.1000000000000003E-3</v>
      </c>
      <c r="E11011">
        <v>2.86E-2</v>
      </c>
      <c r="F11011">
        <v>0.1241</v>
      </c>
    </row>
    <row r="11012" spans="1:6">
      <c r="A11012" t="s">
        <v>1090</v>
      </c>
      <c r="B11012" t="s">
        <v>12068</v>
      </c>
      <c r="C11012">
        <v>1.5</v>
      </c>
      <c r="D11012">
        <v>4.1000000000000003E-3</v>
      </c>
      <c r="E11012">
        <v>2.86E-2</v>
      </c>
      <c r="F11012">
        <v>0.1241</v>
      </c>
    </row>
    <row r="11013" spans="1:6">
      <c r="A11013" t="s">
        <v>1090</v>
      </c>
      <c r="B11013" t="s">
        <v>12069</v>
      </c>
      <c r="C11013">
        <v>1.5</v>
      </c>
      <c r="D11013">
        <v>4.1000000000000003E-3</v>
      </c>
      <c r="E11013">
        <v>2.86E-2</v>
      </c>
      <c r="F11013">
        <v>0.1241</v>
      </c>
    </row>
    <row r="11014" spans="1:6">
      <c r="A11014" t="s">
        <v>1090</v>
      </c>
      <c r="B11014" t="s">
        <v>12070</v>
      </c>
      <c r="C11014">
        <v>1.5</v>
      </c>
      <c r="D11014">
        <v>4.1000000000000003E-3</v>
      </c>
      <c r="E11014">
        <v>2.86E-2</v>
      </c>
      <c r="F11014">
        <v>0.1241</v>
      </c>
    </row>
    <row r="11015" spans="1:6">
      <c r="A11015" t="s">
        <v>1090</v>
      </c>
      <c r="B11015" t="s">
        <v>12071</v>
      </c>
      <c r="C11015">
        <v>1.5</v>
      </c>
      <c r="D11015">
        <v>4.1000000000000003E-3</v>
      </c>
      <c r="E11015">
        <v>2.86E-2</v>
      </c>
      <c r="F11015">
        <v>0.1241</v>
      </c>
    </row>
    <row r="11016" spans="1:6">
      <c r="A11016" t="s">
        <v>1090</v>
      </c>
      <c r="B11016" t="s">
        <v>12072</v>
      </c>
      <c r="C11016">
        <v>1.5</v>
      </c>
      <c r="D11016">
        <v>4.1000000000000003E-3</v>
      </c>
      <c r="E11016">
        <v>2.86E-2</v>
      </c>
      <c r="F11016">
        <v>0.1241</v>
      </c>
    </row>
    <row r="11017" spans="1:6">
      <c r="A11017" t="s">
        <v>1090</v>
      </c>
      <c r="B11017" t="s">
        <v>12073</v>
      </c>
      <c r="C11017">
        <v>1.5</v>
      </c>
      <c r="D11017">
        <v>4.1000000000000003E-3</v>
      </c>
      <c r="E11017">
        <v>2.86E-2</v>
      </c>
      <c r="F11017">
        <v>0.1241</v>
      </c>
    </row>
    <row r="11018" spans="1:6">
      <c r="A11018" t="s">
        <v>1090</v>
      </c>
      <c r="B11018" t="s">
        <v>12074</v>
      </c>
      <c r="C11018">
        <v>1.5</v>
      </c>
      <c r="D11018">
        <v>4.1000000000000003E-3</v>
      </c>
      <c r="E11018">
        <v>2.86E-2</v>
      </c>
      <c r="F11018">
        <v>0.1241</v>
      </c>
    </row>
    <row r="11019" spans="1:6">
      <c r="A11019" t="s">
        <v>1090</v>
      </c>
      <c r="B11019" t="s">
        <v>12075</v>
      </c>
      <c r="C11019">
        <v>1.5</v>
      </c>
      <c r="D11019">
        <v>4.1000000000000003E-3</v>
      </c>
      <c r="E11019">
        <v>2.86E-2</v>
      </c>
      <c r="F11019">
        <v>0.1241</v>
      </c>
    </row>
    <row r="11020" spans="1:6">
      <c r="A11020" t="s">
        <v>1090</v>
      </c>
      <c r="B11020" t="s">
        <v>12076</v>
      </c>
      <c r="C11020">
        <v>1.5</v>
      </c>
      <c r="D11020">
        <v>4.1000000000000003E-3</v>
      </c>
      <c r="E11020">
        <v>2.86E-2</v>
      </c>
      <c r="F11020">
        <v>0.1241</v>
      </c>
    </row>
    <row r="11021" spans="1:6">
      <c r="A11021" t="s">
        <v>1090</v>
      </c>
      <c r="B11021" t="s">
        <v>12077</v>
      </c>
      <c r="C11021">
        <v>1.5</v>
      </c>
      <c r="D11021">
        <v>4.1000000000000003E-3</v>
      </c>
      <c r="E11021">
        <v>2.86E-2</v>
      </c>
      <c r="F11021">
        <v>0.1241</v>
      </c>
    </row>
    <row r="11022" spans="1:6">
      <c r="A11022" t="s">
        <v>1090</v>
      </c>
      <c r="B11022" t="s">
        <v>12078</v>
      </c>
      <c r="C11022">
        <v>1.5</v>
      </c>
      <c r="D11022">
        <v>4.1000000000000003E-3</v>
      </c>
      <c r="E11022">
        <v>2.86E-2</v>
      </c>
      <c r="F11022">
        <v>0.1241</v>
      </c>
    </row>
    <row r="11023" spans="1:6">
      <c r="A11023" t="s">
        <v>1090</v>
      </c>
      <c r="B11023" t="s">
        <v>12079</v>
      </c>
      <c r="C11023">
        <v>1.5</v>
      </c>
      <c r="D11023">
        <v>4.1000000000000003E-3</v>
      </c>
      <c r="E11023">
        <v>2.86E-2</v>
      </c>
      <c r="F11023">
        <v>0.1241</v>
      </c>
    </row>
    <row r="11024" spans="1:6">
      <c r="A11024" t="s">
        <v>1090</v>
      </c>
      <c r="B11024" t="s">
        <v>12080</v>
      </c>
      <c r="C11024">
        <v>1.5</v>
      </c>
      <c r="D11024">
        <v>4.1000000000000003E-3</v>
      </c>
      <c r="E11024">
        <v>2.86E-2</v>
      </c>
      <c r="F11024">
        <v>0.1241</v>
      </c>
    </row>
    <row r="11025" spans="1:6">
      <c r="A11025" t="s">
        <v>1090</v>
      </c>
      <c r="B11025" t="s">
        <v>12081</v>
      </c>
      <c r="C11025">
        <v>1.5</v>
      </c>
      <c r="D11025">
        <v>4.1000000000000003E-3</v>
      </c>
      <c r="E11025">
        <v>2.86E-2</v>
      </c>
      <c r="F11025">
        <v>0.1241</v>
      </c>
    </row>
    <row r="11026" spans="1:6">
      <c r="A11026" t="s">
        <v>1090</v>
      </c>
      <c r="B11026" t="s">
        <v>12082</v>
      </c>
      <c r="C11026">
        <v>1.5</v>
      </c>
      <c r="D11026">
        <v>4.1000000000000003E-3</v>
      </c>
      <c r="E11026">
        <v>2.86E-2</v>
      </c>
      <c r="F11026">
        <v>0.1241</v>
      </c>
    </row>
    <row r="11027" spans="1:6">
      <c r="A11027" t="s">
        <v>1090</v>
      </c>
      <c r="B11027" t="s">
        <v>12083</v>
      </c>
      <c r="C11027">
        <v>1.5</v>
      </c>
      <c r="D11027">
        <v>4.1000000000000003E-3</v>
      </c>
      <c r="E11027">
        <v>2.86E-2</v>
      </c>
      <c r="F11027">
        <v>0.1241</v>
      </c>
    </row>
    <row r="11028" spans="1:6">
      <c r="A11028" t="s">
        <v>1090</v>
      </c>
      <c r="B11028" t="s">
        <v>12084</v>
      </c>
      <c r="C11028">
        <v>1.5</v>
      </c>
      <c r="D11028">
        <v>4.1000000000000003E-3</v>
      </c>
      <c r="E11028">
        <v>2.86E-2</v>
      </c>
      <c r="F11028">
        <v>0.1241</v>
      </c>
    </row>
    <row r="11029" spans="1:6">
      <c r="A11029" t="s">
        <v>1090</v>
      </c>
      <c r="B11029" t="s">
        <v>12085</v>
      </c>
      <c r="C11029">
        <v>1.5</v>
      </c>
      <c r="D11029">
        <v>4.1000000000000003E-3</v>
      </c>
      <c r="E11029">
        <v>2.86E-2</v>
      </c>
      <c r="F11029">
        <v>0.1241</v>
      </c>
    </row>
    <row r="11030" spans="1:6">
      <c r="A11030" t="s">
        <v>1090</v>
      </c>
      <c r="B11030" t="s">
        <v>12086</v>
      </c>
      <c r="C11030">
        <v>1.5</v>
      </c>
      <c r="D11030">
        <v>4.1000000000000003E-3</v>
      </c>
      <c r="E11030">
        <v>2.86E-2</v>
      </c>
      <c r="F11030">
        <v>0.1241</v>
      </c>
    </row>
    <row r="11031" spans="1:6">
      <c r="A11031" t="s">
        <v>1090</v>
      </c>
      <c r="B11031" t="s">
        <v>12087</v>
      </c>
      <c r="C11031">
        <v>1.5</v>
      </c>
      <c r="D11031">
        <v>4.1000000000000003E-3</v>
      </c>
      <c r="E11031">
        <v>2.86E-2</v>
      </c>
      <c r="F11031">
        <v>0.1241</v>
      </c>
    </row>
    <row r="11032" spans="1:6">
      <c r="A11032" t="s">
        <v>1090</v>
      </c>
      <c r="B11032" t="s">
        <v>12088</v>
      </c>
      <c r="C11032">
        <v>1.5</v>
      </c>
      <c r="D11032">
        <v>4.1000000000000003E-3</v>
      </c>
      <c r="E11032">
        <v>2.86E-2</v>
      </c>
      <c r="F11032">
        <v>0.1241</v>
      </c>
    </row>
    <row r="11033" spans="1:6">
      <c r="A11033" t="s">
        <v>1090</v>
      </c>
      <c r="B11033" t="s">
        <v>12089</v>
      </c>
      <c r="C11033">
        <v>1.5</v>
      </c>
      <c r="D11033">
        <v>4.1000000000000003E-3</v>
      </c>
      <c r="E11033">
        <v>2.86E-2</v>
      </c>
      <c r="F11033">
        <v>0.1241</v>
      </c>
    </row>
    <row r="11034" spans="1:6">
      <c r="A11034" t="s">
        <v>1090</v>
      </c>
      <c r="B11034" t="s">
        <v>12090</v>
      </c>
      <c r="C11034">
        <v>1.5</v>
      </c>
      <c r="D11034">
        <v>4.1000000000000003E-3</v>
      </c>
      <c r="E11034">
        <v>2.86E-2</v>
      </c>
      <c r="F11034">
        <v>0.1241</v>
      </c>
    </row>
    <row r="11035" spans="1:6">
      <c r="A11035" t="s">
        <v>1090</v>
      </c>
      <c r="B11035" t="s">
        <v>12091</v>
      </c>
      <c r="C11035">
        <v>1.5</v>
      </c>
      <c r="D11035">
        <v>4.1000000000000003E-3</v>
      </c>
      <c r="E11035">
        <v>2.86E-2</v>
      </c>
      <c r="F11035">
        <v>0.1241</v>
      </c>
    </row>
    <row r="11036" spans="1:6">
      <c r="A11036" t="s">
        <v>1090</v>
      </c>
      <c r="B11036" t="s">
        <v>12092</v>
      </c>
      <c r="C11036">
        <v>1.5</v>
      </c>
      <c r="D11036">
        <v>4.1000000000000003E-3</v>
      </c>
      <c r="E11036">
        <v>2.86E-2</v>
      </c>
      <c r="F11036">
        <v>0.1241</v>
      </c>
    </row>
    <row r="11037" spans="1:6">
      <c r="A11037" t="s">
        <v>1090</v>
      </c>
      <c r="B11037" t="s">
        <v>12093</v>
      </c>
      <c r="C11037">
        <v>1.5</v>
      </c>
      <c r="D11037">
        <v>4.1000000000000003E-3</v>
      </c>
      <c r="E11037">
        <v>2.86E-2</v>
      </c>
      <c r="F11037">
        <v>0.1241</v>
      </c>
    </row>
    <row r="11038" spans="1:6">
      <c r="A11038" t="s">
        <v>1090</v>
      </c>
      <c r="B11038" t="s">
        <v>12094</v>
      </c>
      <c r="C11038">
        <v>1.5</v>
      </c>
      <c r="D11038">
        <v>4.1000000000000003E-3</v>
      </c>
      <c r="E11038">
        <v>2.86E-2</v>
      </c>
      <c r="F11038">
        <v>0.1241</v>
      </c>
    </row>
    <row r="11039" spans="1:6">
      <c r="A11039" t="s">
        <v>1090</v>
      </c>
      <c r="B11039" t="s">
        <v>12095</v>
      </c>
      <c r="C11039">
        <v>1.5</v>
      </c>
      <c r="D11039">
        <v>4.1000000000000003E-3</v>
      </c>
      <c r="E11039">
        <v>2.86E-2</v>
      </c>
      <c r="F11039">
        <v>0.1241</v>
      </c>
    </row>
    <row r="11040" spans="1:6">
      <c r="A11040" t="s">
        <v>1090</v>
      </c>
      <c r="B11040" t="s">
        <v>12096</v>
      </c>
      <c r="C11040">
        <v>1.5</v>
      </c>
      <c r="D11040">
        <v>4.1000000000000003E-3</v>
      </c>
      <c r="E11040">
        <v>2.86E-2</v>
      </c>
      <c r="F11040">
        <v>0.1241</v>
      </c>
    </row>
    <row r="11041" spans="1:6">
      <c r="A11041" t="s">
        <v>1090</v>
      </c>
      <c r="B11041" t="s">
        <v>12097</v>
      </c>
      <c r="C11041">
        <v>1.5</v>
      </c>
      <c r="D11041">
        <v>4.1000000000000003E-3</v>
      </c>
      <c r="E11041">
        <v>2.86E-2</v>
      </c>
      <c r="F11041">
        <v>0.1241</v>
      </c>
    </row>
    <row r="11042" spans="1:6">
      <c r="A11042" t="s">
        <v>1090</v>
      </c>
      <c r="B11042" t="s">
        <v>12098</v>
      </c>
      <c r="C11042">
        <v>1.5</v>
      </c>
      <c r="D11042">
        <v>4.1000000000000003E-3</v>
      </c>
      <c r="E11042">
        <v>2.86E-2</v>
      </c>
      <c r="F11042">
        <v>0.1241</v>
      </c>
    </row>
    <row r="11043" spans="1:6">
      <c r="A11043" t="s">
        <v>1090</v>
      </c>
      <c r="B11043" t="s">
        <v>12099</v>
      </c>
      <c r="C11043">
        <v>1.5</v>
      </c>
      <c r="D11043">
        <v>4.1000000000000003E-3</v>
      </c>
      <c r="E11043">
        <v>2.86E-2</v>
      </c>
      <c r="F11043">
        <v>0.1241</v>
      </c>
    </row>
    <row r="11044" spans="1:6">
      <c r="A11044" t="s">
        <v>1090</v>
      </c>
      <c r="B11044" t="s">
        <v>12100</v>
      </c>
      <c r="C11044">
        <v>1.5</v>
      </c>
      <c r="D11044">
        <v>4.1000000000000003E-3</v>
      </c>
      <c r="E11044">
        <v>2.86E-2</v>
      </c>
      <c r="F11044">
        <v>0.1241</v>
      </c>
    </row>
    <row r="11045" spans="1:6">
      <c r="A11045" t="s">
        <v>1090</v>
      </c>
      <c r="B11045" t="s">
        <v>12101</v>
      </c>
      <c r="C11045">
        <v>1.5</v>
      </c>
      <c r="D11045">
        <v>4.1000000000000003E-3</v>
      </c>
      <c r="E11045">
        <v>2.86E-2</v>
      </c>
      <c r="F11045">
        <v>0.1241</v>
      </c>
    </row>
    <row r="11046" spans="1:6">
      <c r="A11046" t="s">
        <v>1090</v>
      </c>
      <c r="B11046" t="s">
        <v>12102</v>
      </c>
      <c r="C11046">
        <v>1.5</v>
      </c>
      <c r="D11046">
        <v>4.1000000000000003E-3</v>
      </c>
      <c r="E11046">
        <v>2.86E-2</v>
      </c>
      <c r="F11046">
        <v>0.1241</v>
      </c>
    </row>
    <row r="11047" spans="1:6">
      <c r="A11047" t="s">
        <v>1090</v>
      </c>
      <c r="B11047" t="s">
        <v>12103</v>
      </c>
      <c r="C11047">
        <v>1.5</v>
      </c>
      <c r="D11047">
        <v>4.1000000000000003E-3</v>
      </c>
      <c r="E11047">
        <v>2.86E-2</v>
      </c>
      <c r="F11047">
        <v>0.1241</v>
      </c>
    </row>
    <row r="11048" spans="1:6">
      <c r="A11048" t="s">
        <v>1090</v>
      </c>
      <c r="B11048" t="s">
        <v>12104</v>
      </c>
      <c r="C11048">
        <v>1.5</v>
      </c>
      <c r="D11048">
        <v>4.1000000000000003E-3</v>
      </c>
      <c r="E11048">
        <v>2.86E-2</v>
      </c>
      <c r="F11048">
        <v>0.1241</v>
      </c>
    </row>
    <row r="11049" spans="1:6">
      <c r="A11049" t="s">
        <v>1090</v>
      </c>
      <c r="B11049" t="s">
        <v>12105</v>
      </c>
      <c r="C11049">
        <v>1.5</v>
      </c>
      <c r="D11049">
        <v>4.1000000000000003E-3</v>
      </c>
      <c r="E11049">
        <v>2.86E-2</v>
      </c>
      <c r="F11049">
        <v>0.1241</v>
      </c>
    </row>
    <row r="11050" spans="1:6">
      <c r="A11050" t="s">
        <v>1090</v>
      </c>
      <c r="B11050" t="s">
        <v>12106</v>
      </c>
      <c r="C11050">
        <v>1.5</v>
      </c>
      <c r="D11050">
        <v>4.1000000000000003E-3</v>
      </c>
      <c r="E11050">
        <v>2.86E-2</v>
      </c>
      <c r="F11050">
        <v>0.1241</v>
      </c>
    </row>
    <row r="11051" spans="1:6">
      <c r="A11051" t="s">
        <v>1090</v>
      </c>
      <c r="B11051" t="s">
        <v>12107</v>
      </c>
      <c r="C11051">
        <v>1.5</v>
      </c>
      <c r="D11051">
        <v>4.1000000000000003E-3</v>
      </c>
      <c r="E11051">
        <v>2.86E-2</v>
      </c>
      <c r="F11051">
        <v>0.1241</v>
      </c>
    </row>
    <row r="11052" spans="1:6">
      <c r="A11052" t="s">
        <v>1090</v>
      </c>
      <c r="B11052" t="s">
        <v>12108</v>
      </c>
      <c r="C11052">
        <v>1.5</v>
      </c>
      <c r="D11052">
        <v>4.1000000000000003E-3</v>
      </c>
      <c r="E11052">
        <v>2.86E-2</v>
      </c>
      <c r="F11052">
        <v>0.1241</v>
      </c>
    </row>
    <row r="11053" spans="1:6">
      <c r="A11053" t="s">
        <v>1090</v>
      </c>
      <c r="B11053" t="s">
        <v>12109</v>
      </c>
      <c r="C11053">
        <v>1.5</v>
      </c>
      <c r="D11053">
        <v>4.1000000000000003E-3</v>
      </c>
      <c r="E11053">
        <v>2.86E-2</v>
      </c>
      <c r="F11053">
        <v>0.1241</v>
      </c>
    </row>
    <row r="11054" spans="1:6">
      <c r="A11054" t="s">
        <v>1090</v>
      </c>
      <c r="B11054" t="s">
        <v>12110</v>
      </c>
      <c r="C11054">
        <v>1.5</v>
      </c>
      <c r="D11054">
        <v>4.1000000000000003E-3</v>
      </c>
      <c r="E11054">
        <v>2.86E-2</v>
      </c>
      <c r="F11054">
        <v>0.1241</v>
      </c>
    </row>
    <row r="11055" spans="1:6">
      <c r="A11055" t="s">
        <v>1090</v>
      </c>
      <c r="B11055" t="s">
        <v>12111</v>
      </c>
      <c r="C11055">
        <v>1.5</v>
      </c>
      <c r="D11055">
        <v>4.1000000000000003E-3</v>
      </c>
      <c r="E11055">
        <v>2.86E-2</v>
      </c>
      <c r="F11055">
        <v>0.1241</v>
      </c>
    </row>
    <row r="11056" spans="1:6">
      <c r="A11056" t="s">
        <v>1090</v>
      </c>
      <c r="B11056" t="s">
        <v>12112</v>
      </c>
      <c r="C11056">
        <v>1.5</v>
      </c>
      <c r="D11056">
        <v>4.1000000000000003E-3</v>
      </c>
      <c r="E11056">
        <v>2.86E-2</v>
      </c>
      <c r="F11056">
        <v>0.1241</v>
      </c>
    </row>
    <row r="11057" spans="1:6">
      <c r="A11057" t="s">
        <v>1090</v>
      </c>
      <c r="B11057" t="s">
        <v>12113</v>
      </c>
      <c r="C11057">
        <v>1.5</v>
      </c>
      <c r="D11057">
        <v>4.1000000000000003E-3</v>
      </c>
      <c r="E11057">
        <v>2.86E-2</v>
      </c>
      <c r="F11057">
        <v>0.1241</v>
      </c>
    </row>
    <row r="11058" spans="1:6">
      <c r="A11058" t="s">
        <v>1090</v>
      </c>
      <c r="B11058" t="s">
        <v>12114</v>
      </c>
      <c r="C11058">
        <v>1.5</v>
      </c>
      <c r="D11058">
        <v>4.1000000000000003E-3</v>
      </c>
      <c r="E11058">
        <v>2.86E-2</v>
      </c>
      <c r="F11058">
        <v>0.1241</v>
      </c>
    </row>
    <row r="11059" spans="1:6">
      <c r="A11059" t="s">
        <v>1090</v>
      </c>
      <c r="B11059" t="s">
        <v>12115</v>
      </c>
      <c r="C11059">
        <v>1.5</v>
      </c>
      <c r="D11059">
        <v>4.1000000000000003E-3</v>
      </c>
      <c r="E11059">
        <v>2.86E-2</v>
      </c>
      <c r="F11059">
        <v>0.1241</v>
      </c>
    </row>
    <row r="11060" spans="1:6">
      <c r="A11060" t="s">
        <v>1090</v>
      </c>
      <c r="B11060" t="s">
        <v>12116</v>
      </c>
      <c r="C11060">
        <v>1.5</v>
      </c>
      <c r="D11060">
        <v>4.1000000000000003E-3</v>
      </c>
      <c r="E11060">
        <v>2.86E-2</v>
      </c>
      <c r="F11060">
        <v>0.1241</v>
      </c>
    </row>
    <row r="11061" spans="1:6">
      <c r="A11061" t="s">
        <v>1090</v>
      </c>
      <c r="B11061" t="s">
        <v>12117</v>
      </c>
      <c r="C11061">
        <v>1.5</v>
      </c>
      <c r="D11061">
        <v>4.1000000000000003E-3</v>
      </c>
      <c r="E11061">
        <v>2.86E-2</v>
      </c>
      <c r="F11061">
        <v>0.1241</v>
      </c>
    </row>
    <row r="11062" spans="1:6">
      <c r="A11062" t="s">
        <v>1090</v>
      </c>
      <c r="B11062" t="s">
        <v>12118</v>
      </c>
      <c r="C11062">
        <v>1.5</v>
      </c>
      <c r="D11062">
        <v>4.1000000000000003E-3</v>
      </c>
      <c r="E11062">
        <v>2.86E-2</v>
      </c>
      <c r="F11062">
        <v>0.1241</v>
      </c>
    </row>
    <row r="11063" spans="1:6">
      <c r="A11063" t="s">
        <v>1090</v>
      </c>
      <c r="B11063" t="s">
        <v>12119</v>
      </c>
      <c r="C11063">
        <v>1.5</v>
      </c>
      <c r="D11063">
        <v>4.1000000000000003E-3</v>
      </c>
      <c r="E11063">
        <v>2.86E-2</v>
      </c>
      <c r="F11063">
        <v>0.1241</v>
      </c>
    </row>
    <row r="11064" spans="1:6">
      <c r="A11064" t="s">
        <v>1090</v>
      </c>
      <c r="B11064" t="s">
        <v>12120</v>
      </c>
      <c r="C11064">
        <v>1.5</v>
      </c>
      <c r="D11064">
        <v>4.1000000000000003E-3</v>
      </c>
      <c r="E11064">
        <v>2.86E-2</v>
      </c>
      <c r="F11064">
        <v>0.1241</v>
      </c>
    </row>
    <row r="11065" spans="1:6">
      <c r="A11065" t="s">
        <v>1090</v>
      </c>
      <c r="B11065" t="s">
        <v>12121</v>
      </c>
      <c r="C11065">
        <v>1.5</v>
      </c>
      <c r="D11065">
        <v>4.1000000000000003E-3</v>
      </c>
      <c r="E11065">
        <v>2.86E-2</v>
      </c>
      <c r="F11065">
        <v>0.1241</v>
      </c>
    </row>
    <row r="11066" spans="1:6">
      <c r="A11066" t="s">
        <v>1090</v>
      </c>
      <c r="B11066" t="s">
        <v>12122</v>
      </c>
      <c r="C11066">
        <v>1.5</v>
      </c>
      <c r="D11066">
        <v>4.1000000000000003E-3</v>
      </c>
      <c r="E11066">
        <v>2.86E-2</v>
      </c>
      <c r="F11066">
        <v>0.1241</v>
      </c>
    </row>
    <row r="11067" spans="1:6">
      <c r="A11067" t="s">
        <v>1090</v>
      </c>
      <c r="B11067" t="s">
        <v>12123</v>
      </c>
      <c r="C11067">
        <v>1.5</v>
      </c>
      <c r="D11067">
        <v>4.1000000000000003E-3</v>
      </c>
      <c r="E11067">
        <v>2.86E-2</v>
      </c>
      <c r="F11067">
        <v>0.1241</v>
      </c>
    </row>
    <row r="11068" spans="1:6">
      <c r="A11068" t="s">
        <v>1090</v>
      </c>
      <c r="B11068" t="s">
        <v>12124</v>
      </c>
      <c r="C11068">
        <v>1.5</v>
      </c>
      <c r="D11068">
        <v>4.1000000000000003E-3</v>
      </c>
      <c r="E11068">
        <v>2.86E-2</v>
      </c>
      <c r="F11068">
        <v>0.1241</v>
      </c>
    </row>
    <row r="11069" spans="1:6">
      <c r="A11069" t="s">
        <v>1090</v>
      </c>
      <c r="B11069" t="s">
        <v>12125</v>
      </c>
      <c r="C11069">
        <v>1.5</v>
      </c>
      <c r="D11069">
        <v>4.1000000000000003E-3</v>
      </c>
      <c r="E11069">
        <v>2.86E-2</v>
      </c>
      <c r="F11069">
        <v>0.1241</v>
      </c>
    </row>
    <row r="11070" spans="1:6">
      <c r="A11070" t="s">
        <v>1090</v>
      </c>
      <c r="B11070" t="s">
        <v>12126</v>
      </c>
      <c r="C11070">
        <v>1.5</v>
      </c>
      <c r="D11070">
        <v>4.1000000000000003E-3</v>
      </c>
      <c r="E11070">
        <v>2.86E-2</v>
      </c>
      <c r="F11070">
        <v>0.1241</v>
      </c>
    </row>
    <row r="11071" spans="1:6">
      <c r="A11071" t="s">
        <v>1090</v>
      </c>
      <c r="B11071" t="s">
        <v>12127</v>
      </c>
      <c r="C11071">
        <v>1.5</v>
      </c>
      <c r="D11071">
        <v>4.1000000000000003E-3</v>
      </c>
      <c r="E11071">
        <v>2.86E-2</v>
      </c>
      <c r="F11071">
        <v>0.1241</v>
      </c>
    </row>
    <row r="11072" spans="1:6">
      <c r="A11072" t="s">
        <v>1090</v>
      </c>
      <c r="B11072" t="s">
        <v>12128</v>
      </c>
      <c r="C11072">
        <v>1.5</v>
      </c>
      <c r="D11072">
        <v>4.1000000000000003E-3</v>
      </c>
      <c r="E11072">
        <v>2.86E-2</v>
      </c>
      <c r="F11072">
        <v>0.1241</v>
      </c>
    </row>
    <row r="11073" spans="1:6">
      <c r="A11073" t="s">
        <v>1090</v>
      </c>
      <c r="B11073" t="s">
        <v>12129</v>
      </c>
      <c r="C11073">
        <v>1.5</v>
      </c>
      <c r="D11073">
        <v>4.1000000000000003E-3</v>
      </c>
      <c r="E11073">
        <v>2.86E-2</v>
      </c>
      <c r="F11073">
        <v>0.1241</v>
      </c>
    </row>
    <row r="11074" spans="1:6">
      <c r="A11074" t="s">
        <v>1090</v>
      </c>
      <c r="B11074" t="s">
        <v>12130</v>
      </c>
      <c r="C11074">
        <v>1.5</v>
      </c>
      <c r="D11074">
        <v>4.1000000000000003E-3</v>
      </c>
      <c r="E11074">
        <v>2.86E-2</v>
      </c>
      <c r="F11074">
        <v>0.1241</v>
      </c>
    </row>
    <row r="11075" spans="1:6">
      <c r="A11075" t="s">
        <v>1090</v>
      </c>
      <c r="B11075" t="s">
        <v>12131</v>
      </c>
      <c r="C11075">
        <v>1.5</v>
      </c>
      <c r="D11075">
        <v>4.1000000000000003E-3</v>
      </c>
      <c r="E11075">
        <v>2.86E-2</v>
      </c>
      <c r="F11075">
        <v>0.1241</v>
      </c>
    </row>
    <row r="11076" spans="1:6">
      <c r="A11076" t="s">
        <v>1090</v>
      </c>
      <c r="B11076" t="s">
        <v>12132</v>
      </c>
      <c r="C11076">
        <v>1.5</v>
      </c>
      <c r="D11076">
        <v>4.1000000000000003E-3</v>
      </c>
      <c r="E11076">
        <v>2.86E-2</v>
      </c>
      <c r="F11076">
        <v>0.1241</v>
      </c>
    </row>
    <row r="11077" spans="1:6">
      <c r="A11077" t="s">
        <v>1090</v>
      </c>
      <c r="B11077" t="s">
        <v>12133</v>
      </c>
      <c r="C11077">
        <v>1.5</v>
      </c>
      <c r="D11077">
        <v>4.1000000000000003E-3</v>
      </c>
      <c r="E11077">
        <v>2.86E-2</v>
      </c>
      <c r="F11077">
        <v>0.1241</v>
      </c>
    </row>
    <row r="11078" spans="1:6">
      <c r="A11078" t="s">
        <v>1090</v>
      </c>
      <c r="B11078" t="s">
        <v>12134</v>
      </c>
      <c r="C11078">
        <v>1.5</v>
      </c>
      <c r="D11078">
        <v>4.1000000000000003E-3</v>
      </c>
      <c r="E11078">
        <v>2.86E-2</v>
      </c>
      <c r="F11078">
        <v>0.1241</v>
      </c>
    </row>
    <row r="11079" spans="1:6">
      <c r="A11079" t="s">
        <v>1090</v>
      </c>
      <c r="B11079" t="s">
        <v>12135</v>
      </c>
      <c r="C11079">
        <v>1.5</v>
      </c>
      <c r="D11079">
        <v>4.1000000000000003E-3</v>
      </c>
      <c r="E11079">
        <v>2.86E-2</v>
      </c>
      <c r="F11079">
        <v>0.1241</v>
      </c>
    </row>
    <row r="11080" spans="1:6">
      <c r="A11080" t="s">
        <v>1090</v>
      </c>
      <c r="B11080" t="s">
        <v>12136</v>
      </c>
      <c r="C11080">
        <v>1.5</v>
      </c>
      <c r="D11080">
        <v>4.1000000000000003E-3</v>
      </c>
      <c r="E11080">
        <v>2.86E-2</v>
      </c>
      <c r="F11080">
        <v>0.1241</v>
      </c>
    </row>
    <row r="11081" spans="1:6">
      <c r="A11081" t="s">
        <v>1090</v>
      </c>
      <c r="B11081" t="s">
        <v>12137</v>
      </c>
      <c r="C11081">
        <v>1.5</v>
      </c>
      <c r="D11081">
        <v>4.1000000000000003E-3</v>
      </c>
      <c r="E11081">
        <v>2.86E-2</v>
      </c>
      <c r="F11081">
        <v>0.1241</v>
      </c>
    </row>
    <row r="11082" spans="1:6">
      <c r="A11082" t="s">
        <v>1090</v>
      </c>
      <c r="B11082" t="s">
        <v>12138</v>
      </c>
      <c r="C11082">
        <v>1.5</v>
      </c>
      <c r="D11082">
        <v>4.1000000000000003E-3</v>
      </c>
      <c r="E11082">
        <v>2.86E-2</v>
      </c>
      <c r="F11082">
        <v>0.1241</v>
      </c>
    </row>
    <row r="11083" spans="1:6">
      <c r="A11083" t="s">
        <v>1090</v>
      </c>
      <c r="B11083" t="s">
        <v>12139</v>
      </c>
      <c r="C11083">
        <v>1.5</v>
      </c>
      <c r="D11083">
        <v>4.1000000000000003E-3</v>
      </c>
      <c r="E11083">
        <v>2.86E-2</v>
      </c>
      <c r="F11083">
        <v>0.1241</v>
      </c>
    </row>
    <row r="11084" spans="1:6">
      <c r="A11084" t="s">
        <v>1090</v>
      </c>
      <c r="B11084" t="s">
        <v>12140</v>
      </c>
      <c r="C11084">
        <v>1.5</v>
      </c>
      <c r="D11084">
        <v>4.1000000000000003E-3</v>
      </c>
      <c r="E11084">
        <v>2.86E-2</v>
      </c>
      <c r="F11084">
        <v>0.1241</v>
      </c>
    </row>
    <row r="11085" spans="1:6">
      <c r="A11085" t="s">
        <v>1090</v>
      </c>
      <c r="B11085" t="s">
        <v>12141</v>
      </c>
      <c r="C11085">
        <v>1.5</v>
      </c>
      <c r="D11085">
        <v>4.1000000000000003E-3</v>
      </c>
      <c r="E11085">
        <v>2.86E-2</v>
      </c>
      <c r="F11085">
        <v>0.1241</v>
      </c>
    </row>
    <row r="11086" spans="1:6">
      <c r="A11086" t="s">
        <v>1090</v>
      </c>
      <c r="B11086" t="s">
        <v>12142</v>
      </c>
      <c r="C11086">
        <v>1.5</v>
      </c>
      <c r="D11086">
        <v>4.1000000000000003E-3</v>
      </c>
      <c r="E11086">
        <v>2.86E-2</v>
      </c>
      <c r="F11086">
        <v>0.1241</v>
      </c>
    </row>
    <row r="11087" spans="1:6">
      <c r="A11087" t="s">
        <v>1090</v>
      </c>
      <c r="B11087" t="s">
        <v>12143</v>
      </c>
      <c r="C11087">
        <v>1.5</v>
      </c>
      <c r="D11087">
        <v>4.1000000000000003E-3</v>
      </c>
      <c r="E11087">
        <v>2.86E-2</v>
      </c>
      <c r="F11087">
        <v>0.1241</v>
      </c>
    </row>
    <row r="11088" spans="1:6">
      <c r="A11088" t="s">
        <v>1090</v>
      </c>
      <c r="B11088" t="s">
        <v>12144</v>
      </c>
      <c r="C11088">
        <v>1.5</v>
      </c>
      <c r="D11088">
        <v>4.1000000000000003E-3</v>
      </c>
      <c r="E11088">
        <v>2.86E-2</v>
      </c>
      <c r="F11088">
        <v>0.1241</v>
      </c>
    </row>
    <row r="11089" spans="1:6">
      <c r="A11089" t="s">
        <v>1090</v>
      </c>
      <c r="B11089" t="s">
        <v>12145</v>
      </c>
      <c r="C11089">
        <v>1.5</v>
      </c>
      <c r="D11089">
        <v>4.1000000000000003E-3</v>
      </c>
      <c r="E11089">
        <v>2.86E-2</v>
      </c>
      <c r="F11089">
        <v>0.1241</v>
      </c>
    </row>
    <row r="11090" spans="1:6">
      <c r="A11090" t="s">
        <v>1090</v>
      </c>
      <c r="B11090" t="s">
        <v>12146</v>
      </c>
      <c r="C11090">
        <v>1.5</v>
      </c>
      <c r="D11090">
        <v>4.1000000000000003E-3</v>
      </c>
      <c r="E11090">
        <v>2.86E-2</v>
      </c>
      <c r="F11090">
        <v>0.1241</v>
      </c>
    </row>
    <row r="11091" spans="1:6">
      <c r="A11091" t="s">
        <v>1090</v>
      </c>
      <c r="B11091" t="s">
        <v>12147</v>
      </c>
      <c r="C11091">
        <v>1.5</v>
      </c>
      <c r="D11091">
        <v>4.1000000000000003E-3</v>
      </c>
      <c r="E11091">
        <v>2.86E-2</v>
      </c>
      <c r="F11091">
        <v>0.1241</v>
      </c>
    </row>
    <row r="11092" spans="1:6">
      <c r="A11092" t="s">
        <v>1090</v>
      </c>
      <c r="B11092" t="s">
        <v>12148</v>
      </c>
      <c r="C11092">
        <v>1.5</v>
      </c>
      <c r="D11092">
        <v>4.1000000000000003E-3</v>
      </c>
      <c r="E11092">
        <v>2.86E-2</v>
      </c>
      <c r="F11092">
        <v>0.1241</v>
      </c>
    </row>
    <row r="11093" spans="1:6">
      <c r="A11093" t="s">
        <v>1090</v>
      </c>
      <c r="B11093" t="s">
        <v>12149</v>
      </c>
      <c r="C11093">
        <v>1.5</v>
      </c>
      <c r="D11093">
        <v>4.1000000000000003E-3</v>
      </c>
      <c r="E11093">
        <v>2.86E-2</v>
      </c>
      <c r="F11093">
        <v>0.1241</v>
      </c>
    </row>
    <row r="11094" spans="1:6">
      <c r="A11094" t="s">
        <v>1090</v>
      </c>
      <c r="B11094" t="s">
        <v>12150</v>
      </c>
      <c r="C11094">
        <v>1.5</v>
      </c>
      <c r="D11094">
        <v>4.1000000000000003E-3</v>
      </c>
      <c r="E11094">
        <v>2.86E-2</v>
      </c>
      <c r="F11094">
        <v>0.1241</v>
      </c>
    </row>
    <row r="11095" spans="1:6">
      <c r="A11095" t="s">
        <v>1090</v>
      </c>
      <c r="B11095" t="s">
        <v>12151</v>
      </c>
      <c r="C11095">
        <v>1.5</v>
      </c>
      <c r="D11095">
        <v>4.1000000000000003E-3</v>
      </c>
      <c r="E11095">
        <v>2.86E-2</v>
      </c>
      <c r="F11095">
        <v>0.1241</v>
      </c>
    </row>
    <row r="11096" spans="1:6">
      <c r="A11096" t="s">
        <v>1090</v>
      </c>
      <c r="B11096" t="s">
        <v>12152</v>
      </c>
      <c r="C11096">
        <v>1.5</v>
      </c>
      <c r="D11096">
        <v>4.1000000000000003E-3</v>
      </c>
      <c r="E11096">
        <v>2.86E-2</v>
      </c>
      <c r="F11096">
        <v>0.1241</v>
      </c>
    </row>
    <row r="11097" spans="1:6">
      <c r="A11097" t="s">
        <v>1090</v>
      </c>
      <c r="B11097" t="s">
        <v>12153</v>
      </c>
      <c r="C11097">
        <v>1.5</v>
      </c>
      <c r="D11097">
        <v>4.1000000000000003E-3</v>
      </c>
      <c r="E11097">
        <v>2.86E-2</v>
      </c>
      <c r="F11097">
        <v>0.1241</v>
      </c>
    </row>
    <row r="11098" spans="1:6">
      <c r="A11098" t="s">
        <v>1090</v>
      </c>
      <c r="B11098" t="s">
        <v>12154</v>
      </c>
      <c r="C11098">
        <v>1.5</v>
      </c>
      <c r="D11098">
        <v>4.1000000000000003E-3</v>
      </c>
      <c r="E11098">
        <v>2.86E-2</v>
      </c>
      <c r="F11098">
        <v>0.1241</v>
      </c>
    </row>
    <row r="11099" spans="1:6">
      <c r="A11099" t="s">
        <v>1090</v>
      </c>
      <c r="B11099" t="s">
        <v>12155</v>
      </c>
      <c r="C11099">
        <v>1.5</v>
      </c>
      <c r="D11099">
        <v>4.1000000000000003E-3</v>
      </c>
      <c r="E11099">
        <v>2.86E-2</v>
      </c>
      <c r="F11099">
        <v>0.1241</v>
      </c>
    </row>
    <row r="11100" spans="1:6">
      <c r="A11100" t="s">
        <v>1090</v>
      </c>
      <c r="B11100" t="s">
        <v>12156</v>
      </c>
      <c r="C11100">
        <v>1.5</v>
      </c>
      <c r="D11100">
        <v>4.1000000000000003E-3</v>
      </c>
      <c r="E11100">
        <v>2.86E-2</v>
      </c>
      <c r="F11100">
        <v>0.1241</v>
      </c>
    </row>
    <row r="11101" spans="1:6">
      <c r="A11101" t="s">
        <v>1090</v>
      </c>
      <c r="B11101" t="s">
        <v>12157</v>
      </c>
      <c r="C11101">
        <v>1.5</v>
      </c>
      <c r="D11101">
        <v>4.1000000000000003E-3</v>
      </c>
      <c r="E11101">
        <v>2.86E-2</v>
      </c>
      <c r="F11101">
        <v>0.1241</v>
      </c>
    </row>
    <row r="11102" spans="1:6">
      <c r="A11102" t="s">
        <v>1090</v>
      </c>
      <c r="B11102" t="s">
        <v>12158</v>
      </c>
      <c r="C11102">
        <v>1.5</v>
      </c>
      <c r="D11102">
        <v>4.1000000000000003E-3</v>
      </c>
      <c r="E11102">
        <v>2.86E-2</v>
      </c>
      <c r="F11102">
        <v>0.1241</v>
      </c>
    </row>
    <row r="11103" spans="1:6">
      <c r="A11103" t="s">
        <v>1090</v>
      </c>
      <c r="B11103" t="s">
        <v>12159</v>
      </c>
      <c r="C11103">
        <v>1.5</v>
      </c>
      <c r="D11103">
        <v>4.1000000000000003E-3</v>
      </c>
      <c r="E11103">
        <v>2.86E-2</v>
      </c>
      <c r="F11103">
        <v>0.1241</v>
      </c>
    </row>
    <row r="11104" spans="1:6">
      <c r="A11104" t="s">
        <v>1090</v>
      </c>
      <c r="B11104" t="s">
        <v>12160</v>
      </c>
      <c r="C11104">
        <v>1.5</v>
      </c>
      <c r="D11104">
        <v>4.1000000000000003E-3</v>
      </c>
      <c r="E11104">
        <v>2.86E-2</v>
      </c>
      <c r="F11104">
        <v>0.1241</v>
      </c>
    </row>
    <row r="11105" spans="1:6">
      <c r="A11105" t="s">
        <v>1090</v>
      </c>
      <c r="B11105" t="s">
        <v>12161</v>
      </c>
      <c r="C11105">
        <v>1.5</v>
      </c>
      <c r="D11105">
        <v>4.1000000000000003E-3</v>
      </c>
      <c r="E11105">
        <v>2.86E-2</v>
      </c>
      <c r="F11105">
        <v>0.1241</v>
      </c>
    </row>
    <row r="11106" spans="1:6">
      <c r="A11106" t="s">
        <v>1090</v>
      </c>
      <c r="B11106" t="s">
        <v>12162</v>
      </c>
      <c r="C11106">
        <v>1.5</v>
      </c>
      <c r="D11106">
        <v>4.1000000000000003E-3</v>
      </c>
      <c r="E11106">
        <v>2.86E-2</v>
      </c>
      <c r="F11106">
        <v>0.1241</v>
      </c>
    </row>
    <row r="11107" spans="1:6">
      <c r="A11107" t="s">
        <v>1090</v>
      </c>
      <c r="B11107" t="s">
        <v>12163</v>
      </c>
      <c r="C11107">
        <v>1.5</v>
      </c>
      <c r="D11107">
        <v>4.1000000000000003E-3</v>
      </c>
      <c r="E11107">
        <v>2.86E-2</v>
      </c>
      <c r="F11107">
        <v>0.1241</v>
      </c>
    </row>
    <row r="11108" spans="1:6">
      <c r="A11108" t="s">
        <v>1090</v>
      </c>
      <c r="B11108" t="s">
        <v>12164</v>
      </c>
      <c r="C11108">
        <v>1.5</v>
      </c>
      <c r="D11108">
        <v>4.1000000000000003E-3</v>
      </c>
      <c r="E11108">
        <v>2.86E-2</v>
      </c>
      <c r="F11108">
        <v>0.1241</v>
      </c>
    </row>
    <row r="11109" spans="1:6">
      <c r="A11109" t="s">
        <v>1090</v>
      </c>
      <c r="B11109" t="s">
        <v>12165</v>
      </c>
      <c r="C11109">
        <v>1.5</v>
      </c>
      <c r="D11109">
        <v>4.1000000000000003E-3</v>
      </c>
      <c r="E11109">
        <v>2.86E-2</v>
      </c>
      <c r="F11109">
        <v>0.1241</v>
      </c>
    </row>
    <row r="11110" spans="1:6">
      <c r="A11110" t="s">
        <v>1090</v>
      </c>
      <c r="B11110" t="s">
        <v>12166</v>
      </c>
      <c r="C11110">
        <v>1.5</v>
      </c>
      <c r="D11110">
        <v>4.1000000000000003E-3</v>
      </c>
      <c r="E11110">
        <v>2.86E-2</v>
      </c>
      <c r="F11110">
        <v>0.1241</v>
      </c>
    </row>
    <row r="11111" spans="1:6">
      <c r="A11111" t="s">
        <v>1090</v>
      </c>
      <c r="B11111" t="s">
        <v>12167</v>
      </c>
      <c r="C11111">
        <v>1.5</v>
      </c>
      <c r="D11111">
        <v>4.1000000000000003E-3</v>
      </c>
      <c r="E11111">
        <v>2.86E-2</v>
      </c>
      <c r="F11111">
        <v>0.1241</v>
      </c>
    </row>
    <row r="11112" spans="1:6">
      <c r="A11112" t="s">
        <v>1090</v>
      </c>
      <c r="B11112" t="s">
        <v>12168</v>
      </c>
      <c r="C11112">
        <v>1.5</v>
      </c>
      <c r="D11112">
        <v>4.1000000000000003E-3</v>
      </c>
      <c r="E11112">
        <v>2.86E-2</v>
      </c>
      <c r="F11112">
        <v>0.1241</v>
      </c>
    </row>
    <row r="11113" spans="1:6">
      <c r="A11113" t="s">
        <v>1090</v>
      </c>
      <c r="B11113" t="s">
        <v>12169</v>
      </c>
      <c r="C11113">
        <v>1.5</v>
      </c>
      <c r="D11113">
        <v>4.1000000000000003E-3</v>
      </c>
      <c r="E11113">
        <v>2.86E-2</v>
      </c>
      <c r="F11113">
        <v>0.1241</v>
      </c>
    </row>
    <row r="11114" spans="1:6">
      <c r="A11114" t="s">
        <v>1090</v>
      </c>
      <c r="B11114" t="s">
        <v>12170</v>
      </c>
      <c r="C11114">
        <v>1.5</v>
      </c>
      <c r="D11114">
        <v>4.1000000000000003E-3</v>
      </c>
      <c r="E11114">
        <v>2.86E-2</v>
      </c>
      <c r="F11114">
        <v>0.1241</v>
      </c>
    </row>
    <row r="11115" spans="1:6">
      <c r="A11115" t="s">
        <v>1090</v>
      </c>
      <c r="B11115" t="s">
        <v>12171</v>
      </c>
      <c r="C11115">
        <v>1.5</v>
      </c>
      <c r="D11115">
        <v>4.1000000000000003E-3</v>
      </c>
      <c r="E11115">
        <v>2.86E-2</v>
      </c>
      <c r="F11115">
        <v>0.1241</v>
      </c>
    </row>
    <row r="11116" spans="1:6">
      <c r="A11116" t="s">
        <v>1090</v>
      </c>
      <c r="B11116" t="s">
        <v>12172</v>
      </c>
      <c r="C11116">
        <v>1.5</v>
      </c>
      <c r="D11116">
        <v>4.1000000000000003E-3</v>
      </c>
      <c r="E11116">
        <v>2.86E-2</v>
      </c>
      <c r="F11116">
        <v>0.1241</v>
      </c>
    </row>
    <row r="11117" spans="1:6">
      <c r="A11117" t="s">
        <v>1090</v>
      </c>
      <c r="B11117" t="s">
        <v>12173</v>
      </c>
      <c r="C11117">
        <v>1.5</v>
      </c>
      <c r="D11117">
        <v>4.1000000000000003E-3</v>
      </c>
      <c r="E11117">
        <v>2.86E-2</v>
      </c>
      <c r="F11117">
        <v>0.1241</v>
      </c>
    </row>
    <row r="11118" spans="1:6">
      <c r="A11118" t="s">
        <v>1090</v>
      </c>
      <c r="B11118" t="s">
        <v>12174</v>
      </c>
      <c r="C11118">
        <v>1.5</v>
      </c>
      <c r="D11118">
        <v>4.1000000000000003E-3</v>
      </c>
      <c r="E11118">
        <v>2.86E-2</v>
      </c>
      <c r="F11118">
        <v>0.1241</v>
      </c>
    </row>
    <row r="11119" spans="1:6">
      <c r="A11119" t="s">
        <v>1090</v>
      </c>
      <c r="B11119" t="s">
        <v>12175</v>
      </c>
      <c r="C11119">
        <v>1.5</v>
      </c>
      <c r="D11119">
        <v>4.1000000000000003E-3</v>
      </c>
      <c r="E11119">
        <v>2.86E-2</v>
      </c>
      <c r="F11119">
        <v>0.1241</v>
      </c>
    </row>
    <row r="11120" spans="1:6">
      <c r="A11120" t="s">
        <v>1090</v>
      </c>
      <c r="B11120" t="s">
        <v>12176</v>
      </c>
      <c r="C11120">
        <v>1.5</v>
      </c>
      <c r="D11120">
        <v>4.1000000000000003E-3</v>
      </c>
      <c r="E11120">
        <v>2.86E-2</v>
      </c>
      <c r="F11120">
        <v>0.1241</v>
      </c>
    </row>
    <row r="11121" spans="1:6">
      <c r="A11121" t="s">
        <v>1090</v>
      </c>
      <c r="B11121" t="s">
        <v>12177</v>
      </c>
      <c r="C11121">
        <v>1.5</v>
      </c>
      <c r="D11121">
        <v>4.1000000000000003E-3</v>
      </c>
      <c r="E11121">
        <v>2.86E-2</v>
      </c>
      <c r="F11121">
        <v>0.1241</v>
      </c>
    </row>
    <row r="11122" spans="1:6">
      <c r="A11122" t="s">
        <v>1090</v>
      </c>
      <c r="B11122" t="s">
        <v>12178</v>
      </c>
      <c r="C11122">
        <v>1.5</v>
      </c>
      <c r="D11122">
        <v>4.1000000000000003E-3</v>
      </c>
      <c r="E11122">
        <v>2.86E-2</v>
      </c>
      <c r="F11122">
        <v>0.1241</v>
      </c>
    </row>
    <row r="11123" spans="1:6">
      <c r="A11123" t="s">
        <v>1090</v>
      </c>
      <c r="B11123" t="s">
        <v>12179</v>
      </c>
      <c r="C11123">
        <v>1.5</v>
      </c>
      <c r="D11123">
        <v>4.1000000000000003E-3</v>
      </c>
      <c r="E11123">
        <v>2.86E-2</v>
      </c>
      <c r="F11123">
        <v>0.1241</v>
      </c>
    </row>
    <row r="11124" spans="1:6">
      <c r="A11124" t="s">
        <v>1090</v>
      </c>
      <c r="B11124" t="s">
        <v>12180</v>
      </c>
      <c r="C11124">
        <v>1.5</v>
      </c>
      <c r="D11124">
        <v>4.1000000000000003E-3</v>
      </c>
      <c r="E11124">
        <v>2.86E-2</v>
      </c>
      <c r="F11124">
        <v>0.1241</v>
      </c>
    </row>
    <row r="11125" spans="1:6">
      <c r="A11125" t="s">
        <v>1090</v>
      </c>
      <c r="B11125" t="s">
        <v>12181</v>
      </c>
      <c r="C11125">
        <v>1.5</v>
      </c>
      <c r="D11125">
        <v>4.1000000000000003E-3</v>
      </c>
      <c r="E11125">
        <v>2.86E-2</v>
      </c>
      <c r="F11125">
        <v>0.1241</v>
      </c>
    </row>
    <row r="11126" spans="1:6">
      <c r="A11126" t="s">
        <v>1090</v>
      </c>
      <c r="B11126" t="s">
        <v>12182</v>
      </c>
      <c r="C11126">
        <v>1.5</v>
      </c>
      <c r="D11126">
        <v>4.1000000000000003E-3</v>
      </c>
      <c r="E11126">
        <v>2.86E-2</v>
      </c>
      <c r="F11126">
        <v>0.1241</v>
      </c>
    </row>
    <row r="11127" spans="1:6">
      <c r="A11127" t="s">
        <v>1090</v>
      </c>
      <c r="B11127" t="s">
        <v>12183</v>
      </c>
      <c r="C11127">
        <v>1.5</v>
      </c>
      <c r="D11127">
        <v>4.1000000000000003E-3</v>
      </c>
      <c r="E11127">
        <v>2.86E-2</v>
      </c>
      <c r="F11127">
        <v>0.1241</v>
      </c>
    </row>
    <row r="11128" spans="1:6">
      <c r="A11128" t="s">
        <v>1090</v>
      </c>
      <c r="B11128" t="s">
        <v>12184</v>
      </c>
      <c r="C11128">
        <v>1.5</v>
      </c>
      <c r="D11128">
        <v>4.1000000000000003E-3</v>
      </c>
      <c r="E11128">
        <v>2.86E-2</v>
      </c>
      <c r="F11128">
        <v>0.1241</v>
      </c>
    </row>
    <row r="11129" spans="1:6">
      <c r="A11129" t="s">
        <v>1090</v>
      </c>
      <c r="B11129" t="s">
        <v>12185</v>
      </c>
      <c r="C11129">
        <v>1.5</v>
      </c>
      <c r="D11129">
        <v>4.1000000000000003E-3</v>
      </c>
      <c r="E11129">
        <v>2.86E-2</v>
      </c>
      <c r="F11129">
        <v>0.1241</v>
      </c>
    </row>
    <row r="11130" spans="1:6">
      <c r="A11130" t="s">
        <v>1090</v>
      </c>
      <c r="B11130" t="s">
        <v>12186</v>
      </c>
      <c r="C11130">
        <v>1.5</v>
      </c>
      <c r="D11130">
        <v>4.1000000000000003E-3</v>
      </c>
      <c r="E11130">
        <v>2.86E-2</v>
      </c>
      <c r="F11130">
        <v>0.1241</v>
      </c>
    </row>
    <row r="11131" spans="1:6">
      <c r="A11131" t="s">
        <v>1090</v>
      </c>
      <c r="B11131" t="s">
        <v>12187</v>
      </c>
      <c r="C11131">
        <v>1.5</v>
      </c>
      <c r="D11131">
        <v>4.1000000000000003E-3</v>
      </c>
      <c r="E11131">
        <v>2.86E-2</v>
      </c>
      <c r="F11131">
        <v>0.1241</v>
      </c>
    </row>
    <row r="11132" spans="1:6">
      <c r="A11132" t="s">
        <v>1090</v>
      </c>
      <c r="B11132" t="s">
        <v>12188</v>
      </c>
      <c r="C11132">
        <v>1.5</v>
      </c>
      <c r="D11132">
        <v>4.1000000000000003E-3</v>
      </c>
      <c r="E11132">
        <v>2.86E-2</v>
      </c>
      <c r="F11132">
        <v>0.1241</v>
      </c>
    </row>
    <row r="11133" spans="1:6">
      <c r="A11133" t="s">
        <v>1090</v>
      </c>
      <c r="B11133" t="s">
        <v>12189</v>
      </c>
      <c r="C11133">
        <v>1.5</v>
      </c>
      <c r="D11133">
        <v>4.1000000000000003E-3</v>
      </c>
      <c r="E11133">
        <v>2.86E-2</v>
      </c>
      <c r="F11133">
        <v>0.1241</v>
      </c>
    </row>
    <row r="11134" spans="1:6">
      <c r="A11134" t="s">
        <v>1090</v>
      </c>
      <c r="B11134" t="s">
        <v>12190</v>
      </c>
      <c r="C11134">
        <v>1.5</v>
      </c>
      <c r="D11134">
        <v>4.1000000000000003E-3</v>
      </c>
      <c r="E11134">
        <v>2.86E-2</v>
      </c>
      <c r="F11134">
        <v>0.1241</v>
      </c>
    </row>
    <row r="11135" spans="1:6">
      <c r="A11135" t="s">
        <v>1090</v>
      </c>
      <c r="B11135" t="s">
        <v>12191</v>
      </c>
      <c r="C11135">
        <v>1.5</v>
      </c>
      <c r="D11135">
        <v>4.1000000000000003E-3</v>
      </c>
      <c r="E11135">
        <v>2.86E-2</v>
      </c>
      <c r="F11135">
        <v>0.1241</v>
      </c>
    </row>
    <row r="11136" spans="1:6">
      <c r="A11136" t="s">
        <v>1090</v>
      </c>
      <c r="B11136" t="s">
        <v>12192</v>
      </c>
      <c r="C11136">
        <v>1.5</v>
      </c>
      <c r="D11136">
        <v>4.1000000000000003E-3</v>
      </c>
      <c r="E11136">
        <v>2.86E-2</v>
      </c>
      <c r="F11136">
        <v>0.1241</v>
      </c>
    </row>
    <row r="11137" spans="1:6">
      <c r="A11137" t="s">
        <v>1090</v>
      </c>
      <c r="B11137" t="s">
        <v>12193</v>
      </c>
      <c r="C11137">
        <v>1.5</v>
      </c>
      <c r="D11137">
        <v>4.1000000000000003E-3</v>
      </c>
      <c r="E11137">
        <v>2.86E-2</v>
      </c>
      <c r="F11137">
        <v>0.1241</v>
      </c>
    </row>
    <row r="11138" spans="1:6">
      <c r="A11138" t="s">
        <v>1090</v>
      </c>
      <c r="B11138" t="s">
        <v>12194</v>
      </c>
      <c r="C11138">
        <v>1.5</v>
      </c>
      <c r="D11138">
        <v>4.1000000000000003E-3</v>
      </c>
      <c r="E11138">
        <v>2.86E-2</v>
      </c>
      <c r="F11138">
        <v>0.1241</v>
      </c>
    </row>
    <row r="11139" spans="1:6">
      <c r="A11139" t="s">
        <v>1090</v>
      </c>
      <c r="B11139" t="s">
        <v>12195</v>
      </c>
      <c r="C11139">
        <v>1.5</v>
      </c>
      <c r="D11139">
        <v>4.1000000000000003E-3</v>
      </c>
      <c r="E11139">
        <v>2.86E-2</v>
      </c>
      <c r="F11139">
        <v>0.1241</v>
      </c>
    </row>
    <row r="11140" spans="1:6">
      <c r="A11140" t="s">
        <v>1090</v>
      </c>
      <c r="B11140" t="s">
        <v>12196</v>
      </c>
      <c r="C11140">
        <v>1.5</v>
      </c>
      <c r="D11140">
        <v>4.1000000000000003E-3</v>
      </c>
      <c r="E11140">
        <v>2.86E-2</v>
      </c>
      <c r="F11140">
        <v>0.1241</v>
      </c>
    </row>
    <row r="11141" spans="1:6">
      <c r="A11141" t="s">
        <v>1090</v>
      </c>
      <c r="B11141" t="s">
        <v>12197</v>
      </c>
      <c r="C11141">
        <v>1.5</v>
      </c>
      <c r="D11141">
        <v>4.1000000000000003E-3</v>
      </c>
      <c r="E11141">
        <v>2.86E-2</v>
      </c>
      <c r="F11141">
        <v>0.1241</v>
      </c>
    </row>
    <row r="11142" spans="1:6">
      <c r="A11142" t="s">
        <v>1090</v>
      </c>
      <c r="B11142" t="s">
        <v>12198</v>
      </c>
      <c r="C11142">
        <v>1.5</v>
      </c>
      <c r="D11142">
        <v>4.1000000000000003E-3</v>
      </c>
      <c r="E11142">
        <v>2.86E-2</v>
      </c>
      <c r="F11142">
        <v>0.1241</v>
      </c>
    </row>
    <row r="11143" spans="1:6">
      <c r="A11143" t="s">
        <v>1090</v>
      </c>
      <c r="B11143" t="s">
        <v>12199</v>
      </c>
      <c r="C11143">
        <v>1.5</v>
      </c>
      <c r="D11143">
        <v>4.1000000000000003E-3</v>
      </c>
      <c r="E11143">
        <v>2.86E-2</v>
      </c>
      <c r="F11143">
        <v>0.1241</v>
      </c>
    </row>
    <row r="11144" spans="1:6">
      <c r="A11144" t="s">
        <v>1090</v>
      </c>
      <c r="B11144" t="s">
        <v>12200</v>
      </c>
      <c r="C11144">
        <v>1.5</v>
      </c>
      <c r="D11144">
        <v>4.1000000000000003E-3</v>
      </c>
      <c r="E11144">
        <v>2.86E-2</v>
      </c>
      <c r="F11144">
        <v>0.1241</v>
      </c>
    </row>
    <row r="11145" spans="1:6">
      <c r="A11145" t="s">
        <v>1090</v>
      </c>
      <c r="B11145" t="s">
        <v>12201</v>
      </c>
      <c r="C11145">
        <v>1.5</v>
      </c>
      <c r="D11145">
        <v>4.1000000000000003E-3</v>
      </c>
      <c r="E11145">
        <v>2.86E-2</v>
      </c>
      <c r="F11145">
        <v>0.1241</v>
      </c>
    </row>
    <row r="11146" spans="1:6">
      <c r="A11146" t="s">
        <v>1090</v>
      </c>
      <c r="B11146" t="s">
        <v>12202</v>
      </c>
      <c r="C11146">
        <v>1.5</v>
      </c>
      <c r="D11146">
        <v>4.1000000000000003E-3</v>
      </c>
      <c r="E11146">
        <v>2.86E-2</v>
      </c>
      <c r="F11146">
        <v>0.1241</v>
      </c>
    </row>
    <row r="11147" spans="1:6">
      <c r="A11147" t="s">
        <v>1090</v>
      </c>
      <c r="B11147" t="s">
        <v>12203</v>
      </c>
      <c r="C11147">
        <v>1.5</v>
      </c>
      <c r="D11147">
        <v>4.1000000000000003E-3</v>
      </c>
      <c r="E11147">
        <v>2.86E-2</v>
      </c>
      <c r="F11147">
        <v>0.1241</v>
      </c>
    </row>
    <row r="11148" spans="1:6">
      <c r="A11148" t="s">
        <v>1090</v>
      </c>
      <c r="B11148" t="s">
        <v>12204</v>
      </c>
      <c r="C11148">
        <v>1.5</v>
      </c>
      <c r="D11148">
        <v>4.1000000000000003E-3</v>
      </c>
      <c r="E11148">
        <v>2.86E-2</v>
      </c>
      <c r="F11148">
        <v>0.1241</v>
      </c>
    </row>
    <row r="11149" spans="1:6">
      <c r="A11149" t="s">
        <v>1090</v>
      </c>
      <c r="B11149" t="s">
        <v>12205</v>
      </c>
      <c r="C11149">
        <v>1.5</v>
      </c>
      <c r="D11149">
        <v>4.1000000000000003E-3</v>
      </c>
      <c r="E11149">
        <v>2.86E-2</v>
      </c>
      <c r="F11149">
        <v>0.1241</v>
      </c>
    </row>
    <row r="11150" spans="1:6">
      <c r="A11150" t="s">
        <v>1090</v>
      </c>
      <c r="B11150" t="s">
        <v>12206</v>
      </c>
      <c r="C11150">
        <v>1.5</v>
      </c>
      <c r="D11150">
        <v>4.1000000000000003E-3</v>
      </c>
      <c r="E11150">
        <v>2.86E-2</v>
      </c>
      <c r="F11150">
        <v>0.1241</v>
      </c>
    </row>
    <row r="11151" spans="1:6">
      <c r="A11151" t="s">
        <v>1090</v>
      </c>
      <c r="B11151" t="s">
        <v>12207</v>
      </c>
      <c r="C11151">
        <v>1.5</v>
      </c>
      <c r="D11151">
        <v>4.1000000000000003E-3</v>
      </c>
      <c r="E11151">
        <v>2.86E-2</v>
      </c>
      <c r="F11151">
        <v>0.1241</v>
      </c>
    </row>
    <row r="11152" spans="1:6">
      <c r="A11152" t="s">
        <v>1090</v>
      </c>
      <c r="B11152" t="s">
        <v>12208</v>
      </c>
      <c r="C11152">
        <v>1.5</v>
      </c>
      <c r="D11152">
        <v>4.1000000000000003E-3</v>
      </c>
      <c r="E11152">
        <v>2.86E-2</v>
      </c>
      <c r="F11152">
        <v>0.1241</v>
      </c>
    </row>
    <row r="11153" spans="1:6">
      <c r="A11153" t="s">
        <v>1090</v>
      </c>
      <c r="B11153" t="s">
        <v>12209</v>
      </c>
      <c r="C11153">
        <v>1.5</v>
      </c>
      <c r="D11153">
        <v>4.1000000000000003E-3</v>
      </c>
      <c r="E11153">
        <v>2.86E-2</v>
      </c>
      <c r="F11153">
        <v>0.1241</v>
      </c>
    </row>
    <row r="11154" spans="1:6">
      <c r="A11154" t="s">
        <v>1090</v>
      </c>
      <c r="B11154" t="s">
        <v>12210</v>
      </c>
      <c r="C11154">
        <v>1.5</v>
      </c>
      <c r="D11154">
        <v>4.1000000000000003E-3</v>
      </c>
      <c r="E11154">
        <v>2.86E-2</v>
      </c>
      <c r="F11154">
        <v>0.1241</v>
      </c>
    </row>
    <row r="11155" spans="1:6">
      <c r="A11155" t="s">
        <v>1090</v>
      </c>
      <c r="B11155" t="s">
        <v>12211</v>
      </c>
      <c r="C11155">
        <v>1.5</v>
      </c>
      <c r="D11155">
        <v>4.1000000000000003E-3</v>
      </c>
      <c r="E11155">
        <v>2.86E-2</v>
      </c>
      <c r="F11155">
        <v>0.1241</v>
      </c>
    </row>
    <row r="11156" spans="1:6">
      <c r="A11156" t="s">
        <v>1090</v>
      </c>
      <c r="B11156" t="s">
        <v>12212</v>
      </c>
      <c r="C11156">
        <v>1.5</v>
      </c>
      <c r="D11156">
        <v>4.1000000000000003E-3</v>
      </c>
      <c r="E11156">
        <v>2.86E-2</v>
      </c>
      <c r="F11156">
        <v>0.1241</v>
      </c>
    </row>
    <row r="11157" spans="1:6">
      <c r="A11157" t="s">
        <v>1090</v>
      </c>
      <c r="B11157" t="s">
        <v>12213</v>
      </c>
      <c r="C11157">
        <v>1.5</v>
      </c>
      <c r="D11157">
        <v>4.1000000000000003E-3</v>
      </c>
      <c r="E11157">
        <v>2.86E-2</v>
      </c>
      <c r="F11157">
        <v>0.1241</v>
      </c>
    </row>
    <row r="11158" spans="1:6">
      <c r="A11158" t="s">
        <v>1090</v>
      </c>
      <c r="B11158" t="s">
        <v>12214</v>
      </c>
      <c r="C11158">
        <v>1.5</v>
      </c>
      <c r="D11158">
        <v>4.1000000000000003E-3</v>
      </c>
      <c r="E11158">
        <v>2.86E-2</v>
      </c>
      <c r="F11158">
        <v>0.1241</v>
      </c>
    </row>
    <row r="11159" spans="1:6">
      <c r="A11159" t="s">
        <v>1090</v>
      </c>
      <c r="B11159" t="s">
        <v>12215</v>
      </c>
      <c r="C11159">
        <v>1.5</v>
      </c>
      <c r="D11159">
        <v>4.1000000000000003E-3</v>
      </c>
      <c r="E11159">
        <v>2.86E-2</v>
      </c>
      <c r="F11159">
        <v>0.1241</v>
      </c>
    </row>
    <row r="11160" spans="1:6">
      <c r="A11160" t="s">
        <v>1090</v>
      </c>
      <c r="B11160" t="s">
        <v>12216</v>
      </c>
      <c r="C11160">
        <v>1.5</v>
      </c>
      <c r="D11160">
        <v>4.1000000000000003E-3</v>
      </c>
      <c r="E11160">
        <v>2.86E-2</v>
      </c>
      <c r="F11160">
        <v>0.1241</v>
      </c>
    </row>
    <row r="11161" spans="1:6">
      <c r="A11161" t="s">
        <v>1090</v>
      </c>
      <c r="B11161" t="s">
        <v>12217</v>
      </c>
      <c r="C11161">
        <v>1.5</v>
      </c>
      <c r="D11161">
        <v>4.1000000000000003E-3</v>
      </c>
      <c r="E11161">
        <v>2.86E-2</v>
      </c>
      <c r="F11161">
        <v>0.1241</v>
      </c>
    </row>
    <row r="11162" spans="1:6">
      <c r="A11162" t="s">
        <v>1090</v>
      </c>
      <c r="B11162" t="s">
        <v>12218</v>
      </c>
      <c r="C11162">
        <v>1.5</v>
      </c>
      <c r="D11162">
        <v>4.1000000000000003E-3</v>
      </c>
      <c r="E11162">
        <v>2.86E-2</v>
      </c>
      <c r="F11162">
        <v>0.1241</v>
      </c>
    </row>
    <row r="11163" spans="1:6">
      <c r="A11163" t="s">
        <v>1090</v>
      </c>
      <c r="B11163" t="s">
        <v>12219</v>
      </c>
      <c r="C11163">
        <v>1.5</v>
      </c>
      <c r="D11163">
        <v>4.1000000000000003E-3</v>
      </c>
      <c r="E11163">
        <v>2.86E-2</v>
      </c>
      <c r="F11163">
        <v>0.1241</v>
      </c>
    </row>
    <row r="11164" spans="1:6">
      <c r="A11164" t="s">
        <v>1090</v>
      </c>
      <c r="B11164" t="s">
        <v>12220</v>
      </c>
      <c r="C11164">
        <v>1.5</v>
      </c>
      <c r="D11164">
        <v>4.1000000000000003E-3</v>
      </c>
      <c r="E11164">
        <v>2.86E-2</v>
      </c>
      <c r="F11164">
        <v>0.1241</v>
      </c>
    </row>
    <row r="11165" spans="1:6">
      <c r="A11165" t="s">
        <v>1090</v>
      </c>
      <c r="B11165" t="s">
        <v>12221</v>
      </c>
      <c r="C11165">
        <v>1.5</v>
      </c>
      <c r="D11165">
        <v>4.1000000000000003E-3</v>
      </c>
      <c r="E11165">
        <v>2.86E-2</v>
      </c>
      <c r="F11165">
        <v>0.1241</v>
      </c>
    </row>
    <row r="11166" spans="1:6">
      <c r="A11166" t="s">
        <v>1090</v>
      </c>
      <c r="B11166" t="s">
        <v>12222</v>
      </c>
      <c r="C11166">
        <v>1.5</v>
      </c>
      <c r="D11166">
        <v>4.1000000000000003E-3</v>
      </c>
      <c r="E11166">
        <v>2.86E-2</v>
      </c>
      <c r="F11166">
        <v>0.1241</v>
      </c>
    </row>
    <row r="11167" spans="1:6">
      <c r="A11167" t="s">
        <v>1090</v>
      </c>
      <c r="B11167" t="s">
        <v>12223</v>
      </c>
      <c r="C11167">
        <v>1.5</v>
      </c>
      <c r="D11167">
        <v>4.1000000000000003E-3</v>
      </c>
      <c r="E11167">
        <v>2.86E-2</v>
      </c>
      <c r="F11167">
        <v>0.1241</v>
      </c>
    </row>
    <row r="11168" spans="1:6">
      <c r="A11168" t="s">
        <v>1090</v>
      </c>
      <c r="B11168" t="s">
        <v>12224</v>
      </c>
      <c r="C11168">
        <v>1.5</v>
      </c>
      <c r="D11168">
        <v>4.1000000000000003E-3</v>
      </c>
      <c r="E11168">
        <v>2.86E-2</v>
      </c>
      <c r="F11168">
        <v>0.1241</v>
      </c>
    </row>
    <row r="11169" spans="1:6">
      <c r="A11169" t="s">
        <v>1090</v>
      </c>
      <c r="B11169" t="s">
        <v>12225</v>
      </c>
      <c r="C11169">
        <v>1.5</v>
      </c>
      <c r="D11169">
        <v>4.1000000000000003E-3</v>
      </c>
      <c r="E11169">
        <v>2.86E-2</v>
      </c>
      <c r="F11169">
        <v>0.1241</v>
      </c>
    </row>
    <row r="11170" spans="1:6">
      <c r="A11170" t="s">
        <v>1090</v>
      </c>
      <c r="B11170" t="s">
        <v>12226</v>
      </c>
      <c r="C11170">
        <v>1.5</v>
      </c>
      <c r="D11170">
        <v>4.1000000000000003E-3</v>
      </c>
      <c r="E11170">
        <v>2.86E-2</v>
      </c>
      <c r="F11170">
        <v>0.1241</v>
      </c>
    </row>
    <row r="11171" spans="1:6">
      <c r="A11171" t="s">
        <v>1090</v>
      </c>
      <c r="B11171" t="s">
        <v>12227</v>
      </c>
      <c r="C11171">
        <v>1.5</v>
      </c>
      <c r="D11171">
        <v>4.1000000000000003E-3</v>
      </c>
      <c r="E11171">
        <v>2.86E-2</v>
      </c>
      <c r="F11171">
        <v>0.1241</v>
      </c>
    </row>
    <row r="11172" spans="1:6">
      <c r="A11172" t="s">
        <v>1090</v>
      </c>
      <c r="B11172" t="s">
        <v>12228</v>
      </c>
      <c r="C11172">
        <v>1.5</v>
      </c>
      <c r="D11172">
        <v>4.1000000000000003E-3</v>
      </c>
      <c r="E11172">
        <v>2.86E-2</v>
      </c>
      <c r="F11172">
        <v>0.1241</v>
      </c>
    </row>
    <row r="11173" spans="1:6">
      <c r="A11173" t="s">
        <v>1090</v>
      </c>
      <c r="B11173" t="s">
        <v>12229</v>
      </c>
      <c r="C11173">
        <v>1.5</v>
      </c>
      <c r="D11173">
        <v>4.1000000000000003E-3</v>
      </c>
      <c r="E11173">
        <v>2.86E-2</v>
      </c>
      <c r="F11173">
        <v>0.1241</v>
      </c>
    </row>
    <row r="11174" spans="1:6">
      <c r="A11174" t="s">
        <v>1090</v>
      </c>
      <c r="B11174" t="s">
        <v>12230</v>
      </c>
      <c r="C11174">
        <v>1.5</v>
      </c>
      <c r="D11174">
        <v>4.1000000000000003E-3</v>
      </c>
      <c r="E11174">
        <v>2.86E-2</v>
      </c>
      <c r="F11174">
        <v>0.1241</v>
      </c>
    </row>
    <row r="11175" spans="1:6">
      <c r="A11175" t="s">
        <v>1090</v>
      </c>
      <c r="B11175" t="s">
        <v>12231</v>
      </c>
      <c r="C11175">
        <v>1.5</v>
      </c>
      <c r="D11175">
        <v>4.1000000000000003E-3</v>
      </c>
      <c r="E11175">
        <v>2.86E-2</v>
      </c>
      <c r="F11175">
        <v>0.1241</v>
      </c>
    </row>
    <row r="11176" spans="1:6">
      <c r="A11176" t="s">
        <v>1090</v>
      </c>
      <c r="B11176" t="s">
        <v>12232</v>
      </c>
      <c r="C11176">
        <v>1.5</v>
      </c>
      <c r="D11176">
        <v>4.1000000000000003E-3</v>
      </c>
      <c r="E11176">
        <v>2.86E-2</v>
      </c>
      <c r="F11176">
        <v>0.1241</v>
      </c>
    </row>
    <row r="11177" spans="1:6">
      <c r="A11177" t="s">
        <v>1090</v>
      </c>
      <c r="B11177" t="s">
        <v>12233</v>
      </c>
      <c r="C11177">
        <v>1.5</v>
      </c>
      <c r="D11177">
        <v>4.1000000000000003E-3</v>
      </c>
      <c r="E11177">
        <v>2.86E-2</v>
      </c>
      <c r="F11177">
        <v>0.1241</v>
      </c>
    </row>
    <row r="11178" spans="1:6">
      <c r="A11178" t="s">
        <v>1090</v>
      </c>
      <c r="B11178" t="s">
        <v>12234</v>
      </c>
      <c r="C11178">
        <v>1.5</v>
      </c>
      <c r="D11178">
        <v>4.1000000000000003E-3</v>
      </c>
      <c r="E11178">
        <v>2.86E-2</v>
      </c>
      <c r="F11178">
        <v>0.1241</v>
      </c>
    </row>
    <row r="11179" spans="1:6">
      <c r="A11179" t="s">
        <v>1090</v>
      </c>
      <c r="B11179" t="s">
        <v>12235</v>
      </c>
      <c r="C11179">
        <v>1.5</v>
      </c>
      <c r="D11179">
        <v>4.1000000000000003E-3</v>
      </c>
      <c r="E11179">
        <v>2.86E-2</v>
      </c>
      <c r="F11179">
        <v>0.1241</v>
      </c>
    </row>
    <row r="11180" spans="1:6">
      <c r="A11180" t="s">
        <v>1090</v>
      </c>
      <c r="B11180" t="s">
        <v>12236</v>
      </c>
      <c r="C11180">
        <v>1.5</v>
      </c>
      <c r="D11180">
        <v>4.1000000000000003E-3</v>
      </c>
      <c r="E11180">
        <v>2.86E-2</v>
      </c>
      <c r="F11180">
        <v>0.1241</v>
      </c>
    </row>
    <row r="11181" spans="1:6">
      <c r="A11181" t="s">
        <v>1090</v>
      </c>
      <c r="B11181" t="s">
        <v>12237</v>
      </c>
      <c r="C11181">
        <v>1.5</v>
      </c>
      <c r="D11181">
        <v>4.1000000000000003E-3</v>
      </c>
      <c r="E11181">
        <v>2.86E-2</v>
      </c>
      <c r="F11181">
        <v>0.1241</v>
      </c>
    </row>
    <row r="11182" spans="1:6">
      <c r="A11182" t="s">
        <v>1090</v>
      </c>
      <c r="B11182" t="s">
        <v>12238</v>
      </c>
      <c r="C11182">
        <v>1.5</v>
      </c>
      <c r="D11182">
        <v>4.1000000000000003E-3</v>
      </c>
      <c r="E11182">
        <v>2.86E-2</v>
      </c>
      <c r="F11182">
        <v>0.1241</v>
      </c>
    </row>
    <row r="11183" spans="1:6">
      <c r="A11183" t="s">
        <v>1090</v>
      </c>
      <c r="B11183" t="s">
        <v>12239</v>
      </c>
      <c r="C11183">
        <v>1.5</v>
      </c>
      <c r="D11183">
        <v>4.1000000000000003E-3</v>
      </c>
      <c r="E11183">
        <v>2.86E-2</v>
      </c>
      <c r="F11183">
        <v>0.1241</v>
      </c>
    </row>
    <row r="11184" spans="1:6">
      <c r="A11184" t="s">
        <v>1090</v>
      </c>
      <c r="B11184" t="s">
        <v>12240</v>
      </c>
      <c r="C11184">
        <v>1.5</v>
      </c>
      <c r="D11184">
        <v>4.1000000000000003E-3</v>
      </c>
      <c r="E11184">
        <v>2.86E-2</v>
      </c>
      <c r="F11184">
        <v>0.1241</v>
      </c>
    </row>
    <row r="11185" spans="1:6">
      <c r="A11185" t="s">
        <v>1090</v>
      </c>
      <c r="B11185" t="s">
        <v>12241</v>
      </c>
      <c r="C11185">
        <v>1.5</v>
      </c>
      <c r="D11185">
        <v>4.1000000000000003E-3</v>
      </c>
      <c r="E11185">
        <v>2.86E-2</v>
      </c>
      <c r="F11185">
        <v>0.1241</v>
      </c>
    </row>
    <row r="11186" spans="1:6">
      <c r="A11186" t="s">
        <v>1090</v>
      </c>
      <c r="B11186" t="s">
        <v>12242</v>
      </c>
      <c r="C11186">
        <v>1.5</v>
      </c>
      <c r="D11186">
        <v>4.1000000000000003E-3</v>
      </c>
      <c r="E11186">
        <v>2.86E-2</v>
      </c>
      <c r="F11186">
        <v>0.1241</v>
      </c>
    </row>
    <row r="11187" spans="1:6">
      <c r="A11187" t="s">
        <v>1090</v>
      </c>
      <c r="B11187" t="s">
        <v>12243</v>
      </c>
      <c r="C11187">
        <v>1.5</v>
      </c>
      <c r="D11187">
        <v>4.1000000000000003E-3</v>
      </c>
      <c r="E11187">
        <v>2.86E-2</v>
      </c>
      <c r="F11187">
        <v>0.1241</v>
      </c>
    </row>
    <row r="11188" spans="1:6">
      <c r="A11188" t="s">
        <v>1090</v>
      </c>
      <c r="B11188" t="s">
        <v>12244</v>
      </c>
      <c r="C11188">
        <v>1.5</v>
      </c>
      <c r="D11188">
        <v>4.1000000000000003E-3</v>
      </c>
      <c r="E11188">
        <v>2.86E-2</v>
      </c>
      <c r="F11188">
        <v>0.1241</v>
      </c>
    </row>
    <row r="11189" spans="1:6">
      <c r="A11189" t="s">
        <v>1090</v>
      </c>
      <c r="B11189" t="s">
        <v>12245</v>
      </c>
      <c r="C11189">
        <v>1.5</v>
      </c>
      <c r="D11189">
        <v>4.1000000000000003E-3</v>
      </c>
      <c r="E11189">
        <v>2.86E-2</v>
      </c>
      <c r="F11189">
        <v>0.1241</v>
      </c>
    </row>
    <row r="11190" spans="1:6">
      <c r="A11190" t="s">
        <v>1090</v>
      </c>
      <c r="B11190" t="s">
        <v>12246</v>
      </c>
      <c r="C11190">
        <v>1.5</v>
      </c>
      <c r="D11190">
        <v>4.1000000000000003E-3</v>
      </c>
      <c r="E11190">
        <v>2.86E-2</v>
      </c>
      <c r="F11190">
        <v>0.1241</v>
      </c>
    </row>
    <row r="11191" spans="1:6">
      <c r="A11191" t="s">
        <v>1090</v>
      </c>
      <c r="B11191" t="s">
        <v>12247</v>
      </c>
      <c r="C11191">
        <v>1.5</v>
      </c>
      <c r="D11191">
        <v>4.1000000000000003E-3</v>
      </c>
      <c r="E11191">
        <v>2.86E-2</v>
      </c>
      <c r="F11191">
        <v>0.1241</v>
      </c>
    </row>
    <row r="11192" spans="1:6">
      <c r="A11192" t="s">
        <v>1090</v>
      </c>
      <c r="B11192" t="s">
        <v>12248</v>
      </c>
      <c r="C11192">
        <v>1.5</v>
      </c>
      <c r="D11192">
        <v>4.1000000000000003E-3</v>
      </c>
      <c r="E11192">
        <v>2.86E-2</v>
      </c>
      <c r="F11192">
        <v>0.1241</v>
      </c>
    </row>
    <row r="11193" spans="1:6">
      <c r="A11193" t="s">
        <v>1090</v>
      </c>
      <c r="B11193" t="s">
        <v>12249</v>
      </c>
      <c r="C11193">
        <v>1.5</v>
      </c>
      <c r="D11193">
        <v>4.1000000000000003E-3</v>
      </c>
      <c r="E11193">
        <v>2.86E-2</v>
      </c>
      <c r="F11193">
        <v>0.1241</v>
      </c>
    </row>
    <row r="11194" spans="1:6">
      <c r="A11194" t="s">
        <v>1090</v>
      </c>
      <c r="B11194" t="s">
        <v>12250</v>
      </c>
      <c r="C11194">
        <v>1.5</v>
      </c>
      <c r="D11194">
        <v>4.1000000000000003E-3</v>
      </c>
      <c r="E11194">
        <v>2.86E-2</v>
      </c>
      <c r="F11194">
        <v>0.1241</v>
      </c>
    </row>
    <row r="11195" spans="1:6">
      <c r="A11195" t="s">
        <v>1090</v>
      </c>
      <c r="B11195" t="s">
        <v>12251</v>
      </c>
      <c r="C11195">
        <v>1.5</v>
      </c>
      <c r="D11195">
        <v>4.1000000000000003E-3</v>
      </c>
      <c r="E11195">
        <v>2.86E-2</v>
      </c>
      <c r="F11195">
        <v>0.1241</v>
      </c>
    </row>
    <row r="11196" spans="1:6">
      <c r="A11196" t="s">
        <v>1090</v>
      </c>
      <c r="B11196" t="s">
        <v>12252</v>
      </c>
      <c r="C11196">
        <v>1.5</v>
      </c>
      <c r="D11196">
        <v>4.1000000000000003E-3</v>
      </c>
      <c r="E11196">
        <v>2.86E-2</v>
      </c>
      <c r="F11196">
        <v>0.1241</v>
      </c>
    </row>
    <row r="11197" spans="1:6">
      <c r="A11197" t="s">
        <v>1090</v>
      </c>
      <c r="B11197" t="s">
        <v>12253</v>
      </c>
      <c r="C11197">
        <v>1.5</v>
      </c>
      <c r="D11197">
        <v>4.1000000000000003E-3</v>
      </c>
      <c r="E11197">
        <v>2.86E-2</v>
      </c>
      <c r="F11197">
        <v>0.1241</v>
      </c>
    </row>
    <row r="11198" spans="1:6">
      <c r="A11198" t="s">
        <v>1090</v>
      </c>
      <c r="B11198" t="s">
        <v>12254</v>
      </c>
      <c r="C11198">
        <v>1.5</v>
      </c>
      <c r="D11198">
        <v>4.1000000000000003E-3</v>
      </c>
      <c r="E11198">
        <v>2.86E-2</v>
      </c>
      <c r="F11198">
        <v>0.1241</v>
      </c>
    </row>
    <row r="11199" spans="1:6">
      <c r="A11199" t="s">
        <v>1090</v>
      </c>
      <c r="B11199" t="s">
        <v>12255</v>
      </c>
      <c r="C11199">
        <v>1.5</v>
      </c>
      <c r="D11199">
        <v>4.1000000000000003E-3</v>
      </c>
      <c r="E11199">
        <v>2.86E-2</v>
      </c>
      <c r="F11199">
        <v>0.1241</v>
      </c>
    </row>
    <row r="11200" spans="1:6">
      <c r="A11200" t="s">
        <v>1090</v>
      </c>
      <c r="B11200" t="s">
        <v>12256</v>
      </c>
      <c r="C11200">
        <v>1.5</v>
      </c>
      <c r="D11200">
        <v>4.1000000000000003E-3</v>
      </c>
      <c r="E11200">
        <v>2.86E-2</v>
      </c>
      <c r="F11200">
        <v>0.1241</v>
      </c>
    </row>
    <row r="11201" spans="1:6">
      <c r="A11201" t="s">
        <v>1090</v>
      </c>
      <c r="B11201" t="s">
        <v>12257</v>
      </c>
      <c r="C11201">
        <v>1.5</v>
      </c>
      <c r="D11201">
        <v>4.1000000000000003E-3</v>
      </c>
      <c r="E11201">
        <v>2.86E-2</v>
      </c>
      <c r="F11201">
        <v>0.1241</v>
      </c>
    </row>
    <row r="11202" spans="1:6">
      <c r="A11202" t="s">
        <v>1090</v>
      </c>
      <c r="B11202" t="s">
        <v>12258</v>
      </c>
      <c r="C11202">
        <v>1.5</v>
      </c>
      <c r="D11202">
        <v>4.1000000000000003E-3</v>
      </c>
      <c r="E11202">
        <v>2.86E-2</v>
      </c>
      <c r="F11202">
        <v>0.1241</v>
      </c>
    </row>
    <row r="11203" spans="1:6">
      <c r="A11203" t="s">
        <v>1090</v>
      </c>
      <c r="B11203" t="s">
        <v>12259</v>
      </c>
      <c r="C11203">
        <v>1.5</v>
      </c>
      <c r="D11203">
        <v>4.1000000000000003E-3</v>
      </c>
      <c r="E11203">
        <v>2.86E-2</v>
      </c>
      <c r="F11203">
        <v>0.1241</v>
      </c>
    </row>
    <row r="11204" spans="1:6">
      <c r="A11204" t="s">
        <v>1090</v>
      </c>
      <c r="B11204" t="s">
        <v>12260</v>
      </c>
      <c r="C11204">
        <v>1.5</v>
      </c>
      <c r="D11204">
        <v>4.1000000000000003E-3</v>
      </c>
      <c r="E11204">
        <v>2.86E-2</v>
      </c>
      <c r="F11204">
        <v>0.1241</v>
      </c>
    </row>
    <row r="11205" spans="1:6">
      <c r="A11205" t="s">
        <v>1090</v>
      </c>
      <c r="B11205" t="s">
        <v>12261</v>
      </c>
      <c r="C11205">
        <v>1.5</v>
      </c>
      <c r="D11205">
        <v>4.1000000000000003E-3</v>
      </c>
      <c r="E11205">
        <v>2.86E-2</v>
      </c>
      <c r="F11205">
        <v>0.1241</v>
      </c>
    </row>
    <row r="11206" spans="1:6">
      <c r="A11206" t="s">
        <v>1090</v>
      </c>
      <c r="B11206" t="s">
        <v>12262</v>
      </c>
      <c r="C11206">
        <v>1.5</v>
      </c>
      <c r="D11206">
        <v>4.1000000000000003E-3</v>
      </c>
      <c r="E11206">
        <v>2.86E-2</v>
      </c>
      <c r="F11206">
        <v>0.1241</v>
      </c>
    </row>
    <row r="11207" spans="1:6">
      <c r="A11207" t="s">
        <v>1090</v>
      </c>
      <c r="B11207" t="s">
        <v>12263</v>
      </c>
      <c r="C11207">
        <v>1.5</v>
      </c>
      <c r="D11207">
        <v>4.1000000000000003E-3</v>
      </c>
      <c r="E11207">
        <v>2.86E-2</v>
      </c>
      <c r="F11207">
        <v>0.1241</v>
      </c>
    </row>
    <row r="11208" spans="1:6">
      <c r="A11208" t="s">
        <v>1090</v>
      </c>
      <c r="B11208" t="s">
        <v>12264</v>
      </c>
      <c r="C11208">
        <v>1.5</v>
      </c>
      <c r="D11208">
        <v>4.1000000000000003E-3</v>
      </c>
      <c r="E11208">
        <v>2.86E-2</v>
      </c>
      <c r="F11208">
        <v>0.1241</v>
      </c>
    </row>
    <row r="11209" spans="1:6">
      <c r="A11209" t="s">
        <v>1090</v>
      </c>
      <c r="B11209" t="s">
        <v>12265</v>
      </c>
      <c r="C11209">
        <v>1.5</v>
      </c>
      <c r="D11209">
        <v>4.1000000000000003E-3</v>
      </c>
      <c r="E11209">
        <v>2.86E-2</v>
      </c>
      <c r="F11209">
        <v>0.1241</v>
      </c>
    </row>
    <row r="11210" spans="1:6">
      <c r="A11210" t="s">
        <v>1090</v>
      </c>
      <c r="B11210" t="s">
        <v>12266</v>
      </c>
      <c r="C11210">
        <v>1.5</v>
      </c>
      <c r="D11210">
        <v>4.1000000000000003E-3</v>
      </c>
      <c r="E11210">
        <v>2.86E-2</v>
      </c>
      <c r="F11210">
        <v>0.1241</v>
      </c>
    </row>
    <row r="11211" spans="1:6">
      <c r="A11211" t="s">
        <v>1090</v>
      </c>
      <c r="B11211" t="s">
        <v>12267</v>
      </c>
      <c r="C11211">
        <v>1.5</v>
      </c>
      <c r="D11211">
        <v>4.1000000000000003E-3</v>
      </c>
      <c r="E11211">
        <v>2.86E-2</v>
      </c>
      <c r="F11211">
        <v>0.1241</v>
      </c>
    </row>
    <row r="11212" spans="1:6">
      <c r="A11212" t="s">
        <v>1090</v>
      </c>
      <c r="B11212" t="s">
        <v>12268</v>
      </c>
      <c r="C11212">
        <v>1.5</v>
      </c>
      <c r="D11212">
        <v>4.1000000000000003E-3</v>
      </c>
      <c r="E11212">
        <v>2.86E-2</v>
      </c>
      <c r="F11212">
        <v>0.1241</v>
      </c>
    </row>
    <row r="11213" spans="1:6">
      <c r="A11213" t="s">
        <v>1090</v>
      </c>
      <c r="B11213" t="s">
        <v>12269</v>
      </c>
      <c r="C11213">
        <v>1.5</v>
      </c>
      <c r="D11213">
        <v>4.1000000000000003E-3</v>
      </c>
      <c r="E11213">
        <v>2.86E-2</v>
      </c>
      <c r="F11213">
        <v>0.1241</v>
      </c>
    </row>
    <row r="11214" spans="1:6">
      <c r="A11214" t="s">
        <v>1090</v>
      </c>
      <c r="B11214" t="s">
        <v>12270</v>
      </c>
      <c r="C11214">
        <v>1.5</v>
      </c>
      <c r="D11214">
        <v>4.1000000000000003E-3</v>
      </c>
      <c r="E11214">
        <v>2.86E-2</v>
      </c>
      <c r="F11214">
        <v>0.1241</v>
      </c>
    </row>
    <row r="11215" spans="1:6">
      <c r="A11215" t="s">
        <v>1090</v>
      </c>
      <c r="B11215" t="s">
        <v>12271</v>
      </c>
      <c r="C11215">
        <v>1.5</v>
      </c>
      <c r="D11215">
        <v>4.1000000000000003E-3</v>
      </c>
      <c r="E11215">
        <v>2.86E-2</v>
      </c>
      <c r="F11215">
        <v>0.1241</v>
      </c>
    </row>
    <row r="11216" spans="1:6">
      <c r="A11216" t="s">
        <v>1090</v>
      </c>
      <c r="B11216" t="s">
        <v>12272</v>
      </c>
      <c r="C11216">
        <v>1.5</v>
      </c>
      <c r="D11216">
        <v>4.1000000000000003E-3</v>
      </c>
      <c r="E11216">
        <v>2.86E-2</v>
      </c>
      <c r="F11216">
        <v>0.1241</v>
      </c>
    </row>
    <row r="11217" spans="1:6">
      <c r="A11217" t="s">
        <v>1090</v>
      </c>
      <c r="B11217" t="s">
        <v>12273</v>
      </c>
      <c r="C11217">
        <v>1.5</v>
      </c>
      <c r="D11217">
        <v>4.1000000000000003E-3</v>
      </c>
      <c r="E11217">
        <v>2.86E-2</v>
      </c>
      <c r="F11217">
        <v>0.1241</v>
      </c>
    </row>
    <row r="11218" spans="1:6">
      <c r="A11218" t="s">
        <v>1090</v>
      </c>
      <c r="B11218" t="s">
        <v>12274</v>
      </c>
      <c r="C11218">
        <v>1.5</v>
      </c>
      <c r="D11218">
        <v>4.1000000000000003E-3</v>
      </c>
      <c r="E11218">
        <v>2.86E-2</v>
      </c>
      <c r="F11218">
        <v>0.1241</v>
      </c>
    </row>
    <row r="11219" spans="1:6">
      <c r="A11219" t="s">
        <v>1090</v>
      </c>
      <c r="B11219" t="s">
        <v>12275</v>
      </c>
      <c r="C11219">
        <v>1.5</v>
      </c>
      <c r="D11219">
        <v>4.1000000000000003E-3</v>
      </c>
      <c r="E11219">
        <v>2.86E-2</v>
      </c>
      <c r="F11219">
        <v>0.1241</v>
      </c>
    </row>
    <row r="11220" spans="1:6">
      <c r="A11220" t="s">
        <v>1090</v>
      </c>
      <c r="B11220" t="s">
        <v>12276</v>
      </c>
      <c r="C11220">
        <v>1.5</v>
      </c>
      <c r="D11220">
        <v>4.1000000000000003E-3</v>
      </c>
      <c r="E11220">
        <v>2.86E-2</v>
      </c>
      <c r="F11220">
        <v>0.1241</v>
      </c>
    </row>
    <row r="11221" spans="1:6">
      <c r="A11221" t="s">
        <v>1090</v>
      </c>
      <c r="B11221" t="s">
        <v>12277</v>
      </c>
      <c r="C11221">
        <v>1.5</v>
      </c>
      <c r="D11221">
        <v>4.1000000000000003E-3</v>
      </c>
      <c r="E11221">
        <v>2.86E-2</v>
      </c>
      <c r="F11221">
        <v>0.1241</v>
      </c>
    </row>
    <row r="11222" spans="1:6">
      <c r="A11222" t="s">
        <v>1090</v>
      </c>
      <c r="B11222" t="s">
        <v>12278</v>
      </c>
      <c r="C11222">
        <v>1.5</v>
      </c>
      <c r="D11222">
        <v>4.1000000000000003E-3</v>
      </c>
      <c r="E11222">
        <v>2.86E-2</v>
      </c>
      <c r="F11222">
        <v>0.1241</v>
      </c>
    </row>
    <row r="11223" spans="1:6">
      <c r="A11223" t="s">
        <v>1090</v>
      </c>
      <c r="B11223" t="s">
        <v>12279</v>
      </c>
      <c r="C11223">
        <v>1.5</v>
      </c>
      <c r="D11223">
        <v>4.1000000000000003E-3</v>
      </c>
      <c r="E11223">
        <v>2.86E-2</v>
      </c>
      <c r="F11223">
        <v>0.1241</v>
      </c>
    </row>
    <row r="11224" spans="1:6">
      <c r="A11224" t="s">
        <v>1090</v>
      </c>
      <c r="B11224" t="s">
        <v>12280</v>
      </c>
      <c r="C11224">
        <v>1.5</v>
      </c>
      <c r="D11224">
        <v>4.1000000000000003E-3</v>
      </c>
      <c r="E11224">
        <v>2.86E-2</v>
      </c>
      <c r="F11224">
        <v>0.1241</v>
      </c>
    </row>
    <row r="11225" spans="1:6">
      <c r="A11225" t="s">
        <v>1090</v>
      </c>
      <c r="B11225" t="s">
        <v>12281</v>
      </c>
      <c r="C11225">
        <v>1.5</v>
      </c>
      <c r="D11225">
        <v>4.1000000000000003E-3</v>
      </c>
      <c r="E11225">
        <v>2.86E-2</v>
      </c>
      <c r="F11225">
        <v>0.1241</v>
      </c>
    </row>
    <row r="11226" spans="1:6">
      <c r="A11226" t="s">
        <v>1090</v>
      </c>
      <c r="B11226" t="s">
        <v>12282</v>
      </c>
      <c r="C11226">
        <v>1.5</v>
      </c>
      <c r="D11226">
        <v>4.1000000000000003E-3</v>
      </c>
      <c r="E11226">
        <v>2.86E-2</v>
      </c>
      <c r="F11226">
        <v>0.1241</v>
      </c>
    </row>
    <row r="11227" spans="1:6">
      <c r="A11227" t="s">
        <v>1090</v>
      </c>
      <c r="B11227" t="s">
        <v>12283</v>
      </c>
      <c r="C11227">
        <v>1.5</v>
      </c>
      <c r="D11227">
        <v>4.1000000000000003E-3</v>
      </c>
      <c r="E11227">
        <v>2.86E-2</v>
      </c>
      <c r="F11227">
        <v>0.1241</v>
      </c>
    </row>
    <row r="11228" spans="1:6">
      <c r="A11228" t="s">
        <v>1090</v>
      </c>
      <c r="B11228" t="s">
        <v>12284</v>
      </c>
      <c r="C11228">
        <v>1.5</v>
      </c>
      <c r="D11228">
        <v>4.1000000000000003E-3</v>
      </c>
      <c r="E11228">
        <v>2.86E-2</v>
      </c>
      <c r="F11228">
        <v>0.1241</v>
      </c>
    </row>
    <row r="11229" spans="1:6">
      <c r="A11229" t="s">
        <v>1090</v>
      </c>
      <c r="B11229" t="s">
        <v>12285</v>
      </c>
      <c r="C11229">
        <v>1.5</v>
      </c>
      <c r="D11229">
        <v>4.1000000000000003E-3</v>
      </c>
      <c r="E11229">
        <v>2.86E-2</v>
      </c>
      <c r="F11229">
        <v>0.1241</v>
      </c>
    </row>
    <row r="11230" spans="1:6">
      <c r="A11230" t="s">
        <v>1090</v>
      </c>
      <c r="B11230" t="s">
        <v>12286</v>
      </c>
      <c r="C11230">
        <v>1.5</v>
      </c>
      <c r="D11230">
        <v>4.1000000000000003E-3</v>
      </c>
      <c r="E11230">
        <v>2.86E-2</v>
      </c>
      <c r="F11230">
        <v>0.1241</v>
      </c>
    </row>
    <row r="11231" spans="1:6">
      <c r="A11231" t="s">
        <v>1090</v>
      </c>
      <c r="B11231" t="s">
        <v>12287</v>
      </c>
      <c r="C11231">
        <v>1.5</v>
      </c>
      <c r="D11231">
        <v>4.1000000000000003E-3</v>
      </c>
      <c r="E11231">
        <v>2.86E-2</v>
      </c>
      <c r="F11231">
        <v>0.1241</v>
      </c>
    </row>
    <row r="11232" spans="1:6">
      <c r="A11232" t="s">
        <v>1090</v>
      </c>
      <c r="B11232" t="s">
        <v>12288</v>
      </c>
      <c r="C11232">
        <v>1.5</v>
      </c>
      <c r="D11232">
        <v>4.1000000000000003E-3</v>
      </c>
      <c r="E11232">
        <v>2.86E-2</v>
      </c>
      <c r="F11232">
        <v>0.1241</v>
      </c>
    </row>
    <row r="11233" spans="1:6">
      <c r="A11233" t="s">
        <v>1090</v>
      </c>
      <c r="B11233" t="s">
        <v>12289</v>
      </c>
      <c r="C11233">
        <v>1.5</v>
      </c>
      <c r="D11233">
        <v>4.1000000000000003E-3</v>
      </c>
      <c r="E11233">
        <v>2.86E-2</v>
      </c>
      <c r="F11233">
        <v>0.1241</v>
      </c>
    </row>
    <row r="11234" spans="1:6">
      <c r="A11234" t="s">
        <v>1090</v>
      </c>
      <c r="B11234" t="s">
        <v>12290</v>
      </c>
      <c r="C11234">
        <v>1.5</v>
      </c>
      <c r="D11234">
        <v>4.1000000000000003E-3</v>
      </c>
      <c r="E11234">
        <v>2.86E-2</v>
      </c>
      <c r="F11234">
        <v>0.1241</v>
      </c>
    </row>
    <row r="11235" spans="1:6">
      <c r="A11235" t="s">
        <v>1090</v>
      </c>
      <c r="B11235" t="s">
        <v>12291</v>
      </c>
      <c r="C11235">
        <v>1.5</v>
      </c>
      <c r="D11235">
        <v>4.1000000000000003E-3</v>
      </c>
      <c r="E11235">
        <v>2.86E-2</v>
      </c>
      <c r="F11235">
        <v>0.1241</v>
      </c>
    </row>
    <row r="11236" spans="1:6">
      <c r="A11236" t="s">
        <v>1090</v>
      </c>
      <c r="B11236" t="s">
        <v>12292</v>
      </c>
      <c r="C11236">
        <v>1.5</v>
      </c>
      <c r="D11236">
        <v>4.1000000000000003E-3</v>
      </c>
      <c r="E11236">
        <v>2.86E-2</v>
      </c>
      <c r="F11236">
        <v>0.1241</v>
      </c>
    </row>
    <row r="11237" spans="1:6">
      <c r="A11237" t="s">
        <v>1090</v>
      </c>
      <c r="B11237" t="s">
        <v>12293</v>
      </c>
      <c r="C11237">
        <v>1.5</v>
      </c>
      <c r="D11237">
        <v>4.1000000000000003E-3</v>
      </c>
      <c r="E11237">
        <v>2.86E-2</v>
      </c>
      <c r="F11237">
        <v>0.1241</v>
      </c>
    </row>
    <row r="11238" spans="1:6">
      <c r="A11238" t="s">
        <v>1090</v>
      </c>
      <c r="B11238" t="s">
        <v>12294</v>
      </c>
      <c r="C11238">
        <v>1.5</v>
      </c>
      <c r="D11238">
        <v>4.1000000000000003E-3</v>
      </c>
      <c r="E11238">
        <v>2.86E-2</v>
      </c>
      <c r="F11238">
        <v>0.1241</v>
      </c>
    </row>
    <row r="11239" spans="1:6">
      <c r="A11239" t="s">
        <v>1090</v>
      </c>
      <c r="B11239" t="s">
        <v>12295</v>
      </c>
      <c r="C11239">
        <v>1.5</v>
      </c>
      <c r="D11239">
        <v>4.1000000000000003E-3</v>
      </c>
      <c r="E11239">
        <v>2.86E-2</v>
      </c>
      <c r="F11239">
        <v>0.1241</v>
      </c>
    </row>
    <row r="11240" spans="1:6">
      <c r="A11240" t="s">
        <v>1090</v>
      </c>
      <c r="B11240" t="s">
        <v>12296</v>
      </c>
      <c r="C11240">
        <v>1.5</v>
      </c>
      <c r="D11240">
        <v>4.1000000000000003E-3</v>
      </c>
      <c r="E11240">
        <v>2.86E-2</v>
      </c>
      <c r="F11240">
        <v>0.1241</v>
      </c>
    </row>
    <row r="11241" spans="1:6">
      <c r="A11241" t="s">
        <v>1090</v>
      </c>
      <c r="B11241" t="s">
        <v>12297</v>
      </c>
      <c r="C11241">
        <v>1.5</v>
      </c>
      <c r="D11241">
        <v>4.1000000000000003E-3</v>
      </c>
      <c r="E11241">
        <v>2.86E-2</v>
      </c>
      <c r="F11241">
        <v>0.1241</v>
      </c>
    </row>
    <row r="11242" spans="1:6">
      <c r="A11242" t="s">
        <v>1090</v>
      </c>
      <c r="B11242" t="s">
        <v>12298</v>
      </c>
      <c r="C11242">
        <v>1.5</v>
      </c>
      <c r="D11242">
        <v>4.1000000000000003E-3</v>
      </c>
      <c r="E11242">
        <v>2.86E-2</v>
      </c>
      <c r="F11242">
        <v>0.1241</v>
      </c>
    </row>
    <row r="11243" spans="1:6">
      <c r="A11243" t="s">
        <v>1090</v>
      </c>
      <c r="B11243" t="s">
        <v>12299</v>
      </c>
      <c r="C11243">
        <v>1.5</v>
      </c>
      <c r="D11243">
        <v>4.1000000000000003E-3</v>
      </c>
      <c r="E11243">
        <v>2.86E-2</v>
      </c>
      <c r="F11243">
        <v>0.1241</v>
      </c>
    </row>
    <row r="11244" spans="1:6">
      <c r="A11244" t="s">
        <v>1090</v>
      </c>
      <c r="B11244" t="s">
        <v>12300</v>
      </c>
      <c r="C11244">
        <v>1.5</v>
      </c>
      <c r="D11244">
        <v>4.1000000000000003E-3</v>
      </c>
      <c r="E11244">
        <v>2.86E-2</v>
      </c>
      <c r="F11244">
        <v>0.1241</v>
      </c>
    </row>
    <row r="11245" spans="1:6">
      <c r="A11245" t="s">
        <v>1090</v>
      </c>
      <c r="B11245" t="s">
        <v>12301</v>
      </c>
      <c r="C11245">
        <v>1.5</v>
      </c>
      <c r="D11245">
        <v>4.1000000000000003E-3</v>
      </c>
      <c r="E11245">
        <v>2.86E-2</v>
      </c>
      <c r="F11245">
        <v>0.1241</v>
      </c>
    </row>
    <row r="11246" spans="1:6">
      <c r="A11246" t="s">
        <v>1090</v>
      </c>
      <c r="B11246" t="s">
        <v>12302</v>
      </c>
      <c r="C11246">
        <v>1.5</v>
      </c>
      <c r="D11246">
        <v>4.1000000000000003E-3</v>
      </c>
      <c r="E11246">
        <v>2.86E-2</v>
      </c>
      <c r="F11246">
        <v>0.1241</v>
      </c>
    </row>
    <row r="11247" spans="1:6">
      <c r="A11247" t="s">
        <v>1090</v>
      </c>
      <c r="B11247" t="s">
        <v>12303</v>
      </c>
      <c r="C11247">
        <v>1.5</v>
      </c>
      <c r="D11247">
        <v>4.1000000000000003E-3</v>
      </c>
      <c r="E11247">
        <v>2.86E-2</v>
      </c>
      <c r="F11247">
        <v>0.1241</v>
      </c>
    </row>
    <row r="11248" spans="1:6">
      <c r="A11248" t="s">
        <v>1090</v>
      </c>
      <c r="B11248" t="s">
        <v>12304</v>
      </c>
      <c r="C11248">
        <v>1.5</v>
      </c>
      <c r="D11248">
        <v>4.1000000000000003E-3</v>
      </c>
      <c r="E11248">
        <v>2.86E-2</v>
      </c>
      <c r="F11248">
        <v>0.1241</v>
      </c>
    </row>
    <row r="11249" spans="1:6">
      <c r="A11249" t="s">
        <v>1090</v>
      </c>
      <c r="B11249" t="s">
        <v>12305</v>
      </c>
      <c r="C11249">
        <v>1.5</v>
      </c>
      <c r="D11249">
        <v>4.1000000000000003E-3</v>
      </c>
      <c r="E11249">
        <v>2.86E-2</v>
      </c>
      <c r="F11249">
        <v>0.1241</v>
      </c>
    </row>
    <row r="11250" spans="1:6">
      <c r="A11250" t="s">
        <v>1090</v>
      </c>
      <c r="B11250" t="s">
        <v>12306</v>
      </c>
      <c r="C11250">
        <v>1.5</v>
      </c>
      <c r="D11250">
        <v>4.1000000000000003E-3</v>
      </c>
      <c r="E11250">
        <v>2.86E-2</v>
      </c>
      <c r="F11250">
        <v>0.1241</v>
      </c>
    </row>
    <row r="11251" spans="1:6">
      <c r="A11251" t="s">
        <v>1090</v>
      </c>
      <c r="B11251" t="s">
        <v>12307</v>
      </c>
      <c r="C11251">
        <v>1.5</v>
      </c>
      <c r="D11251">
        <v>4.1000000000000003E-3</v>
      </c>
      <c r="E11251">
        <v>2.86E-2</v>
      </c>
      <c r="F11251">
        <v>0.1241</v>
      </c>
    </row>
    <row r="11252" spans="1:6">
      <c r="A11252" t="s">
        <v>1090</v>
      </c>
      <c r="B11252" t="s">
        <v>12308</v>
      </c>
      <c r="C11252">
        <v>1.5</v>
      </c>
      <c r="D11252">
        <v>4.1000000000000003E-3</v>
      </c>
      <c r="E11252">
        <v>2.86E-2</v>
      </c>
      <c r="F11252">
        <v>0.1241</v>
      </c>
    </row>
    <row r="11253" spans="1:6">
      <c r="A11253" t="s">
        <v>1090</v>
      </c>
      <c r="B11253" t="s">
        <v>12309</v>
      </c>
      <c r="C11253">
        <v>1.5</v>
      </c>
      <c r="D11253">
        <v>4.1000000000000003E-3</v>
      </c>
      <c r="E11253">
        <v>2.86E-2</v>
      </c>
      <c r="F11253">
        <v>0.1241</v>
      </c>
    </row>
    <row r="11254" spans="1:6">
      <c r="A11254" t="s">
        <v>1090</v>
      </c>
      <c r="B11254" t="s">
        <v>12310</v>
      </c>
      <c r="C11254">
        <v>1.5</v>
      </c>
      <c r="D11254">
        <v>4.1000000000000003E-3</v>
      </c>
      <c r="E11254">
        <v>2.86E-2</v>
      </c>
      <c r="F11254">
        <v>0.1241</v>
      </c>
    </row>
    <row r="11255" spans="1:6">
      <c r="A11255" t="s">
        <v>1090</v>
      </c>
      <c r="B11255" t="s">
        <v>12311</v>
      </c>
      <c r="C11255">
        <v>1.5</v>
      </c>
      <c r="D11255">
        <v>4.1000000000000003E-3</v>
      </c>
      <c r="E11255">
        <v>2.86E-2</v>
      </c>
      <c r="F11255">
        <v>0.1241</v>
      </c>
    </row>
    <row r="11256" spans="1:6">
      <c r="A11256" t="s">
        <v>1090</v>
      </c>
      <c r="B11256" t="s">
        <v>12312</v>
      </c>
      <c r="C11256">
        <v>1.5</v>
      </c>
      <c r="D11256">
        <v>4.1000000000000003E-3</v>
      </c>
      <c r="E11256">
        <v>2.86E-2</v>
      </c>
      <c r="F11256">
        <v>0.1241</v>
      </c>
    </row>
    <row r="11257" spans="1:6">
      <c r="A11257" t="s">
        <v>1090</v>
      </c>
      <c r="B11257" t="s">
        <v>12313</v>
      </c>
      <c r="C11257">
        <v>1.5</v>
      </c>
      <c r="D11257">
        <v>4.1000000000000003E-3</v>
      </c>
      <c r="E11257">
        <v>2.86E-2</v>
      </c>
      <c r="F11257">
        <v>0.1241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/>
  <dimension ref="A1:L91"/>
  <sheetViews>
    <sheetView tabSelected="1" zoomScale="115" zoomScaleNormal="115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45" sqref="B45"/>
    </sheetView>
  </sheetViews>
  <sheetFormatPr defaultRowHeight="14.25"/>
  <cols>
    <col min="1" max="1" width="38.125" customWidth="1"/>
    <col min="2" max="4" width="21.25" style="77" bestFit="1" customWidth="1"/>
    <col min="5" max="6" width="20.25" style="77" bestFit="1" customWidth="1"/>
    <col min="7" max="7" width="21.25" style="77" bestFit="1" customWidth="1"/>
    <col min="8" max="8" width="77.875" style="77" customWidth="1"/>
    <col min="9" max="12" width="21.25" style="77" bestFit="1" customWidth="1"/>
  </cols>
  <sheetData>
    <row r="1" spans="1:12">
      <c r="A1" s="48" t="s">
        <v>246</v>
      </c>
      <c r="B1" s="60">
        <v>2018</v>
      </c>
      <c r="C1" s="60">
        <v>2019</v>
      </c>
      <c r="D1" s="60">
        <v>2020</v>
      </c>
      <c r="E1" s="116">
        <v>2021</v>
      </c>
      <c r="F1" s="116">
        <v>2022</v>
      </c>
      <c r="G1" s="116">
        <v>2023</v>
      </c>
      <c r="H1"/>
      <c r="I1"/>
      <c r="J1"/>
      <c r="K1"/>
      <c r="L1"/>
    </row>
    <row r="2" spans="1:12">
      <c r="A2" s="48" t="s">
        <v>258</v>
      </c>
      <c r="E2" s="77">
        <v>1</v>
      </c>
      <c r="F2" s="77">
        <v>2</v>
      </c>
      <c r="G2" s="77">
        <v>3</v>
      </c>
      <c r="H2"/>
      <c r="I2"/>
      <c r="J2"/>
      <c r="K2"/>
      <c r="L2"/>
    </row>
    <row r="3" spans="1:12">
      <c r="A3" s="47" t="s">
        <v>279</v>
      </c>
      <c r="H3"/>
      <c r="I3"/>
      <c r="J3"/>
      <c r="K3"/>
      <c r="L3"/>
    </row>
    <row r="4" spans="1:12">
      <c r="A4" s="47" t="s">
        <v>853</v>
      </c>
      <c r="B4" s="79">
        <f>预测利润表!B38</f>
        <v>1535026730.0799992</v>
      </c>
      <c r="C4" s="79">
        <f>预测利润表!C38</f>
        <v>1944487727.3300004</v>
      </c>
      <c r="D4" s="79">
        <f>预测利润表!D38</f>
        <v>3040083446.3700004</v>
      </c>
      <c r="E4" s="79">
        <f>预测利润表!E38</f>
        <v>3135627415.0052404</v>
      </c>
      <c r="F4" s="79">
        <f>预测利润表!F38</f>
        <v>3341208234.7089901</v>
      </c>
      <c r="G4" s="79">
        <f>预测利润表!G38</f>
        <v>3353805736.6090517</v>
      </c>
      <c r="H4"/>
      <c r="I4"/>
      <c r="J4"/>
      <c r="K4"/>
      <c r="L4"/>
    </row>
    <row r="5" spans="1:12">
      <c r="A5" s="47" t="s">
        <v>1064</v>
      </c>
      <c r="B5" s="79">
        <f>-预测利润表!B28</f>
        <v>0</v>
      </c>
      <c r="C5" s="79">
        <f>-预测利润表!C28</f>
        <v>0</v>
      </c>
      <c r="D5" s="79">
        <f>-预测利润表!D28</f>
        <v>0</v>
      </c>
      <c r="E5" s="79">
        <f>-预测利润表!E28</f>
        <v>0</v>
      </c>
      <c r="F5" s="79">
        <f>-预测利润表!F28</f>
        <v>0</v>
      </c>
      <c r="G5" s="79">
        <f>-预测利润表!G28</f>
        <v>0</v>
      </c>
      <c r="H5"/>
      <c r="I5"/>
      <c r="J5"/>
      <c r="K5"/>
      <c r="L5"/>
    </row>
    <row r="6" spans="1:12">
      <c r="A6" s="47" t="s">
        <v>1063</v>
      </c>
      <c r="B6" s="79">
        <f>-预测利润表!B29</f>
        <v>-2210260.88</v>
      </c>
      <c r="C6" s="79">
        <f>-预测利润表!C29</f>
        <v>0</v>
      </c>
      <c r="D6" s="79">
        <f>-预测利润表!D29</f>
        <v>0</v>
      </c>
      <c r="E6" s="79">
        <f>-预测利润表!E29</f>
        <v>0</v>
      </c>
      <c r="F6" s="79">
        <f>-预测利润表!F29</f>
        <v>0</v>
      </c>
      <c r="G6" s="79">
        <f>-预测利润表!G29</f>
        <v>0</v>
      </c>
      <c r="H6"/>
      <c r="I6"/>
      <c r="J6"/>
      <c r="K6"/>
      <c r="L6"/>
    </row>
    <row r="7" spans="1:12">
      <c r="A7" s="47" t="s">
        <v>855</v>
      </c>
      <c r="B7" s="369">
        <f>(预测参数设置!C174-预测参数设置!B174)</f>
        <v>1046598322.53</v>
      </c>
      <c r="C7" s="369">
        <f>(预测参数设置!D174-预测参数设置!C174)</f>
        <v>239019525.49000001</v>
      </c>
      <c r="D7" s="369">
        <f>(预测参数设置!E174-预测参数设置!D174)</f>
        <v>-142027958.91000009</v>
      </c>
      <c r="E7" s="369">
        <f>(预测参数设置!F174-预测参数设置!E174)</f>
        <v>-142027958.95890391</v>
      </c>
      <c r="F7" s="369">
        <f>(预测参数设置!G174-预测参数设置!F174)</f>
        <v>-135082248.35089886</v>
      </c>
      <c r="G7" s="369">
        <f>(预测参数设置!H174-预测参数设置!G174)</f>
        <v>-128476209.56669378</v>
      </c>
      <c r="H7" s="47" t="s">
        <v>12374</v>
      </c>
      <c r="I7"/>
      <c r="J7"/>
      <c r="K7"/>
      <c r="L7"/>
    </row>
    <row r="8" spans="1:12">
      <c r="A8" s="47" t="s">
        <v>856</v>
      </c>
      <c r="B8" s="368">
        <f>预测资产负债表!B39/20</f>
        <v>11161914.676999999</v>
      </c>
      <c r="C8" s="368">
        <f>预测资产负债表!C39/20</f>
        <v>15674553.122499999</v>
      </c>
      <c r="D8" s="368">
        <f>预测资产负债表!D39/20</f>
        <v>16947623.083500002</v>
      </c>
      <c r="E8" s="368">
        <f t="shared" ref="E8:G9" si="0">D8</f>
        <v>16947623.083500002</v>
      </c>
      <c r="F8" s="368">
        <f t="shared" si="0"/>
        <v>16947623.083500002</v>
      </c>
      <c r="G8" s="368">
        <f t="shared" si="0"/>
        <v>16947623.083500002</v>
      </c>
      <c r="H8" s="47" t="s">
        <v>12368</v>
      </c>
      <c r="I8"/>
      <c r="J8"/>
      <c r="K8"/>
      <c r="L8"/>
    </row>
    <row r="9" spans="1:12">
      <c r="A9" s="47" t="s">
        <v>857</v>
      </c>
      <c r="B9" s="368">
        <f>预测资产负债表!B42/5</f>
        <v>1970385.6460000002</v>
      </c>
      <c r="C9" s="368">
        <f>预测资产负债表!C42/5</f>
        <v>1715002.1980000001</v>
      </c>
      <c r="D9" s="368">
        <f>预测资产负债表!D42/5</f>
        <v>1459618.75</v>
      </c>
      <c r="E9" s="368">
        <f t="shared" si="0"/>
        <v>1459618.75</v>
      </c>
      <c r="F9" s="368">
        <f t="shared" si="0"/>
        <v>1459618.75</v>
      </c>
      <c r="G9" s="368">
        <f t="shared" si="0"/>
        <v>1459618.75</v>
      </c>
      <c r="H9" s="47" t="s">
        <v>12368</v>
      </c>
      <c r="I9"/>
      <c r="J9"/>
      <c r="K9"/>
      <c r="L9"/>
    </row>
    <row r="10" spans="1:12">
      <c r="A10" s="47" t="s">
        <v>1066</v>
      </c>
      <c r="B10" s="370">
        <f>-预测利润表!B30</f>
        <v>0</v>
      </c>
      <c r="C10" s="370">
        <f>-预测利润表!C30</f>
        <v>0</v>
      </c>
      <c r="D10" s="370">
        <f>-预测利润表!D30</f>
        <v>0</v>
      </c>
      <c r="E10" s="370">
        <f>-预测利润表!E30</f>
        <v>0</v>
      </c>
      <c r="F10" s="370">
        <f>-预测利润表!F30</f>
        <v>0</v>
      </c>
      <c r="G10" s="370">
        <f>-预测利润表!G30</f>
        <v>0</v>
      </c>
      <c r="H10" s="47" t="s">
        <v>1065</v>
      </c>
      <c r="I10"/>
      <c r="J10"/>
      <c r="K10"/>
      <c r="L10"/>
    </row>
    <row r="11" spans="1:12">
      <c r="A11" s="47" t="s">
        <v>12365</v>
      </c>
      <c r="B11" s="368">
        <f>预测利润表!B34</f>
        <v>0</v>
      </c>
      <c r="C11" s="368">
        <f>预测利润表!C34</f>
        <v>0</v>
      </c>
      <c r="D11" s="368">
        <f>预测利润表!D34</f>
        <v>0</v>
      </c>
      <c r="E11" s="368">
        <f>预测利润表!E34</f>
        <v>0</v>
      </c>
      <c r="F11" s="368">
        <f>预测利润表!F34</f>
        <v>0</v>
      </c>
      <c r="G11" s="368">
        <f>预测利润表!G34</f>
        <v>0</v>
      </c>
      <c r="H11" s="47"/>
      <c r="I11"/>
      <c r="J11"/>
      <c r="K11"/>
      <c r="L11"/>
    </row>
    <row r="12" spans="1:12">
      <c r="A12" s="47" t="s">
        <v>858</v>
      </c>
      <c r="B12" s="79">
        <f>-预测利润表!B27</f>
        <v>0</v>
      </c>
      <c r="C12" s="79">
        <f>-预测利润表!C27</f>
        <v>0</v>
      </c>
      <c r="D12" s="79">
        <f>-预测利润表!D27</f>
        <v>0</v>
      </c>
      <c r="E12" s="79">
        <f>-预测利润表!E27</f>
        <v>0</v>
      </c>
      <c r="F12" s="79">
        <f>-预测利润表!F27</f>
        <v>0</v>
      </c>
      <c r="G12" s="79">
        <f>-预测利润表!G27</f>
        <v>0</v>
      </c>
      <c r="H12"/>
      <c r="I12"/>
      <c r="J12"/>
      <c r="K12"/>
      <c r="L12"/>
    </row>
    <row r="13" spans="1:12">
      <c r="A13" s="47" t="s">
        <v>859</v>
      </c>
      <c r="B13" s="368">
        <f>预测利润表!B20</f>
        <v>0</v>
      </c>
      <c r="C13" s="368">
        <f>预测利润表!C20</f>
        <v>-90000</v>
      </c>
      <c r="D13" s="368">
        <f>预测利润表!D20</f>
        <v>1200000</v>
      </c>
      <c r="E13" s="368">
        <f>预测利润表!E20</f>
        <v>1440000</v>
      </c>
      <c r="F13" s="79">
        <f>预测利润表!F20</f>
        <v>1728000</v>
      </c>
      <c r="G13" s="79">
        <f>预测利润表!G20</f>
        <v>2073600</v>
      </c>
      <c r="H13"/>
      <c r="I13"/>
      <c r="J13"/>
      <c r="K13"/>
      <c r="L13"/>
    </row>
    <row r="14" spans="1:12">
      <c r="A14" s="47" t="s">
        <v>860</v>
      </c>
      <c r="B14" s="79">
        <f>-预测利润表!B24</f>
        <v>-997940.34</v>
      </c>
      <c r="C14" s="79">
        <f>-预测利润表!C24</f>
        <v>97798371.620000005</v>
      </c>
      <c r="D14" s="79">
        <f>-预测利润表!D24</f>
        <v>48775854.25</v>
      </c>
      <c r="E14" s="79">
        <f>-预测利润表!E24</f>
        <v>53530000</v>
      </c>
      <c r="F14" s="79">
        <f>-预测利润表!F24</f>
        <v>53530000</v>
      </c>
      <c r="G14" s="79">
        <f>-预测利润表!G24</f>
        <v>53530000</v>
      </c>
      <c r="H14"/>
      <c r="I14"/>
      <c r="J14"/>
      <c r="K14"/>
      <c r="L14"/>
    </row>
    <row r="15" spans="1:12">
      <c r="A15" s="47" t="s">
        <v>861</v>
      </c>
      <c r="B15" s="79">
        <f>-254200000</f>
        <v>-254200000</v>
      </c>
      <c r="C15" s="79">
        <f>预测资产负债表!B44-预测资产负债表!C44</f>
        <v>-268170229.14999998</v>
      </c>
      <c r="D15" s="79">
        <f>预测资产负债表!C44-预测资产负债表!D44</f>
        <v>-306371641.13999951</v>
      </c>
      <c r="E15" s="79">
        <f>预测资产负债表!D44-预测资产负债表!E44</f>
        <v>-51236086.950078487</v>
      </c>
      <c r="F15" s="79">
        <f>预测资产负债表!E44-预测资产负债表!F44</f>
        <v>-77180057.657357216</v>
      </c>
      <c r="G15" s="79">
        <f>预测资产负债表!F44-预测资产负债表!G44</f>
        <v>-4819275.2545599937</v>
      </c>
      <c r="H15"/>
      <c r="I15"/>
      <c r="J15"/>
      <c r="K15"/>
      <c r="L15"/>
    </row>
    <row r="16" spans="1:12">
      <c r="A16" s="47" t="s">
        <v>862</v>
      </c>
      <c r="B16" s="79">
        <v>3240000</v>
      </c>
      <c r="C16" s="79">
        <f>(预测资产负债表!C86-预测资产负债表!B86)</f>
        <v>10884206.35</v>
      </c>
      <c r="D16" s="79">
        <f>(预测资产负债表!D86-预测资产负债表!C86)</f>
        <v>15230807.590000002</v>
      </c>
      <c r="E16" s="79">
        <f>(预测资产负债表!E86-预测资产负债表!D86)</f>
        <v>1374213.135128241</v>
      </c>
      <c r="F16" s="79">
        <f>(预测资产负债表!F86-预测资产负债表!E86)</f>
        <v>2070061.4609003104</v>
      </c>
      <c r="G16" s="79">
        <f>(预测资产负债表!G86-预测资产负债表!F86)</f>
        <v>129258.72662889957</v>
      </c>
      <c r="H16"/>
      <c r="I16"/>
      <c r="J16"/>
      <c r="K16"/>
      <c r="L16"/>
    </row>
    <row r="17" spans="1:12">
      <c r="A17" s="47" t="s">
        <v>863</v>
      </c>
      <c r="B17" s="79">
        <v>-856650000</v>
      </c>
      <c r="C17" s="79">
        <f>预测资产负债表!B16-预测资产负债表!C16</f>
        <v>-2102073063.5000005</v>
      </c>
      <c r="D17" s="79">
        <f>预测资产负债表!C16-预测资产负债表!D16</f>
        <v>-1095429096.3800001</v>
      </c>
      <c r="E17" s="79">
        <f>预测资产负债表!D16-预测资产负债表!E16</f>
        <v>-1371839607.6152487</v>
      </c>
      <c r="F17" s="79">
        <f>预测资产负债表!E16-预测资产负债表!F16</f>
        <v>-500605261.80794716</v>
      </c>
      <c r="G17" s="79">
        <f>预测资产负债表!F16-预测资产负债表!G16</f>
        <v>-31258781.39718914</v>
      </c>
      <c r="H17"/>
      <c r="I17"/>
      <c r="J17"/>
      <c r="K17"/>
      <c r="L17"/>
    </row>
    <row r="18" spans="1:12">
      <c r="A18" s="47" t="s">
        <v>864</v>
      </c>
      <c r="B18" s="206">
        <v>-148698</v>
      </c>
      <c r="C18" s="206">
        <f>(预测资产负债表!B7+预测资产负债表!B8+预测资产负债表!B9+预测资产负债表!B10+预测资产负债表!B14+预测资产负债表!B17)-(预测资产负债表!C7+预测资产负债表!C8+预测资产负债表!C9+预测资产负债表!C10+预测资产负债表!C14+预测资产负债表!C17)</f>
        <v>945603214.13000011</v>
      </c>
      <c r="D18" s="206">
        <f>(预测资产负债表!C7+预测资产负债表!C8+预测资产负债表!C9+预测资产负债表!C10+预测资产负债表!C14+预测资产负债表!C17)-(预测资产负债表!D7+预测资产负债表!D8+预测资产负债表!D9+预测资产负债表!D10+预测资产负债表!D14+预测资产负债表!D17)</f>
        <v>-1640808809.02</v>
      </c>
      <c r="E18" s="206">
        <f>(预测资产负债表!D7+预测资产负债表!D8+预测资产负债表!D9+预测资产负债表!D10+预测资产负债表!D14+预测资产负债表!D17)-(预测资产负债表!E7+预测资产负债表!E8+预测资产负债表!E9+预测资产负债表!E10+预测资产负债表!E14+预测资产负债表!E17)</f>
        <v>511650517.91094255</v>
      </c>
      <c r="F18" s="206">
        <f>(预测资产负债表!E7+预测资产负债表!E8+预测资产负债表!E9+预测资产负债表!E10+预测资产负债表!E14+预测资产负债表!E17)-(预测资产负债表!F7+预测资产负债表!F8+预测资产负债表!F9+预测资产负债表!F10+预测资产负债表!F14+预测资产负债表!F17)</f>
        <v>-260993980.79353094</v>
      </c>
      <c r="G18" s="206">
        <f>(预测资产负债表!F7+预测资产负债表!F8+预测资产负债表!F9+预测资产负债表!F10+预测资产负债表!F14+预测资产负债表!F17)-(预测资产负债表!G7+预测资产负债表!G8+预测资产负债表!G9+预测资产负债表!G10+预测资产负债表!G14+预测资产负债表!G17)</f>
        <v>-16296979.704413414</v>
      </c>
      <c r="H18" s="47" t="s">
        <v>12367</v>
      </c>
      <c r="I18"/>
      <c r="J18"/>
      <c r="K18"/>
      <c r="L18"/>
    </row>
    <row r="19" spans="1:12">
      <c r="A19" s="47" t="s">
        <v>865</v>
      </c>
      <c r="B19" s="206">
        <v>975050000</v>
      </c>
      <c r="C19" s="206">
        <f>(预测资产负债表!C56+预测资产负债表!C57+预测资产负债表!C58+预测资产负债表!C59+预测资产负债表!C64+预测资产负债表!C65+预测资产负债表!C69)-(预测资产负债表!B56+预测资产负债表!B57+预测资产负债表!B58+预测资产负债表!B59+预测资产负债表!B64+预测资产负债表!B65+预测资产负债表!B69)</f>
        <v>3078287128.749999</v>
      </c>
      <c r="D19" s="206">
        <f>(预测资产负债表!D56+预测资产负债表!D57+预测资产负债表!D58+预测资产负债表!D59+预测资产负债表!D64+预测资产负债表!D65+预测资产负债表!D69)-(预测资产负债表!C56+预测资产负债表!C57+预测资产负债表!C58+预测资产负债表!C59+预测资产负债表!C64+预测资产负债表!C65+预测资产负债表!C69)</f>
        <v>841190875.63000107</v>
      </c>
      <c r="E19" s="206">
        <f>(预测资产负债表!E56+预测资产负债表!E57+预测资产负债表!E58+预测资产负债表!E59+预测资产负债表!E64+预测资产负债表!E65+预测资产负债表!E69)-(预测资产负债表!D56+预测资产负债表!D57+预测资产负债表!D58+预测资产负债表!D59+预测资产负债表!D64+预测资产负债表!D65+预测资产负债表!D69)</f>
        <v>852008675.84589767</v>
      </c>
      <c r="F19" s="206">
        <f>(预测资产负债表!F56+预测资产负债表!F57+预测资产负债表!F58+预测资产负债表!F59+预测资产负债表!F64+预测资产负债表!F65+预测资产负债表!F69)-(预测资产负债表!E56+预测资产负债表!E57+预测资产负债表!E58+预测资产负债表!E59+预测资产负债表!E64+预测资产负债表!E65+预测资产负债表!E69)</f>
        <v>652860243.62375832</v>
      </c>
      <c r="G19" s="206">
        <f>(预测资产负债表!G56+预测资产负债表!G57+预测资产负债表!G58+预测资产负债表!G59+预测资产负债表!G64+预测资产负债表!G65+预测资产负债表!G69)-(预测资产负债表!F56+预测资产负债表!F57+预测资产负债表!F58+预测资产负债表!F59+预测资产负债表!F64+预测资产负债表!F65+预测资产负债表!F69)</f>
        <v>40765883.212347031</v>
      </c>
      <c r="H19" s="47" t="s">
        <v>12370</v>
      </c>
      <c r="I19"/>
      <c r="J19"/>
      <c r="K19"/>
      <c r="L19"/>
    </row>
    <row r="20" spans="1:12">
      <c r="A20" s="47" t="s">
        <v>866</v>
      </c>
      <c r="B20" s="319"/>
      <c r="C20" s="319"/>
      <c r="D20" s="319"/>
      <c r="H20"/>
      <c r="I20"/>
      <c r="J20"/>
      <c r="K20"/>
      <c r="L20"/>
    </row>
    <row r="21" spans="1:12" s="196" customFormat="1">
      <c r="A21" s="220" t="s">
        <v>854</v>
      </c>
      <c r="B21" s="318">
        <f t="shared" ref="B21:C21" si="1">SUM(B4:B20)</f>
        <v>2458840453.7129989</v>
      </c>
      <c r="C21" s="318">
        <f t="shared" si="1"/>
        <v>3963136436.3404989</v>
      </c>
      <c r="D21" s="318">
        <f>SUM(D4:D20)</f>
        <v>780250720.22350168</v>
      </c>
      <c r="E21" s="221">
        <f>SUM(E4:E20)</f>
        <v>3008934410.2064776</v>
      </c>
      <c r="F21" s="221">
        <f>SUM(F4:F20)</f>
        <v>3095942233.0174146</v>
      </c>
      <c r="G21" s="221">
        <f>SUM(G4:G20)</f>
        <v>3287860474.4586711</v>
      </c>
    </row>
    <row r="22" spans="1:12" s="60" customFormat="1">
      <c r="A22" s="50" t="s">
        <v>12375</v>
      </c>
      <c r="B22" s="320"/>
      <c r="C22" s="320"/>
      <c r="D22" s="320"/>
      <c r="E22" s="320">
        <f>E72</f>
        <v>3885484.1199016571</v>
      </c>
      <c r="F22" s="320">
        <f>F72</f>
        <v>102269283.10782623</v>
      </c>
      <c r="G22" s="320">
        <f>G72</f>
        <v>6385896.0506515503</v>
      </c>
    </row>
    <row r="23" spans="1:12">
      <c r="A23" s="50" t="s">
        <v>867</v>
      </c>
      <c r="B23" s="79"/>
      <c r="C23" s="79"/>
      <c r="D23" s="79">
        <f>D74</f>
        <v>47135004.873500675</v>
      </c>
      <c r="E23" s="79">
        <f>E74</f>
        <v>-83908833.412406474</v>
      </c>
      <c r="F23" s="79">
        <f>F74</f>
        <v>-60087749.675891906</v>
      </c>
      <c r="G23" s="79">
        <f>G74</f>
        <v>-106535547.63871279</v>
      </c>
      <c r="H23"/>
      <c r="I23"/>
      <c r="J23"/>
      <c r="K23"/>
      <c r="L23"/>
    </row>
    <row r="24" spans="1:12" s="196" customFormat="1">
      <c r="A24" s="222" t="s">
        <v>247</v>
      </c>
      <c r="B24" s="221"/>
      <c r="C24" s="221"/>
      <c r="D24" s="221"/>
      <c r="E24" s="221">
        <f>E21-E22-E23</f>
        <v>3088957759.4989824</v>
      </c>
      <c r="F24" s="221">
        <f>F21-F22-F23</f>
        <v>3053760699.5854802</v>
      </c>
      <c r="G24" s="221">
        <f>G21-G22-G23</f>
        <v>3388010126.0467324</v>
      </c>
    </row>
    <row r="25" spans="1:12" s="200" customFormat="1">
      <c r="A25" s="223" t="s">
        <v>248</v>
      </c>
      <c r="B25" s="224"/>
      <c r="C25" s="224"/>
      <c r="D25" s="224"/>
      <c r="E25" s="225">
        <f>E24/(1+$B$51)^E2</f>
        <v>2686012658.8520579</v>
      </c>
      <c r="F25" s="225">
        <f>F24/(1+$B$51)^F2</f>
        <v>2309017225.7609816</v>
      </c>
      <c r="G25" s="225">
        <f>G24/(1+$B$51)^G2</f>
        <v>2227578186.9241457</v>
      </c>
    </row>
    <row r="26" spans="1:12">
      <c r="A26" s="51" t="s">
        <v>868</v>
      </c>
      <c r="B26" s="79"/>
      <c r="C26" s="79"/>
      <c r="D26" s="79">
        <f>E25+F25+G25</f>
        <v>7222608071.5371847</v>
      </c>
      <c r="E26" s="79"/>
      <c r="F26" s="79"/>
      <c r="G26" s="79"/>
      <c r="H26"/>
      <c r="I26"/>
      <c r="J26"/>
      <c r="K26"/>
      <c r="L26"/>
    </row>
    <row r="27" spans="1:12">
      <c r="A27" s="51" t="s">
        <v>250</v>
      </c>
      <c r="H27"/>
      <c r="I27"/>
      <c r="J27"/>
      <c r="K27"/>
      <c r="L27"/>
    </row>
    <row r="28" spans="1:12">
      <c r="A28" s="50" t="s">
        <v>251</v>
      </c>
      <c r="H28"/>
      <c r="I28"/>
      <c r="J28"/>
      <c r="K28"/>
      <c r="L28"/>
    </row>
    <row r="29" spans="1:12">
      <c r="A29" s="50" t="s">
        <v>252</v>
      </c>
      <c r="H29"/>
      <c r="I29"/>
      <c r="J29"/>
      <c r="K29"/>
      <c r="L29"/>
    </row>
    <row r="30" spans="1:12">
      <c r="A30" s="50" t="s">
        <v>253</v>
      </c>
      <c r="B30" s="78">
        <f>预测利润表!B32*(1-B64)</f>
        <v>827832.42377413961</v>
      </c>
      <c r="C30" s="78">
        <f>预测利润表!C32*(1-C64)</f>
        <v>2217728.6218498261</v>
      </c>
      <c r="D30" s="78">
        <f>预测利润表!D32*(1-D64)</f>
        <v>4030599.1918330779</v>
      </c>
      <c r="E30" s="78">
        <f>预测利润表!E32*(1-E64)</f>
        <v>4465903.9045510516</v>
      </c>
      <c r="F30" s="78">
        <f>预测利润表!F32*(1-F64)</f>
        <v>4755294.4775659591</v>
      </c>
      <c r="G30" s="78">
        <f>预测利润表!G32*(1-G64)</f>
        <v>4773364.5965807103</v>
      </c>
      <c r="H30"/>
      <c r="I30"/>
      <c r="J30"/>
      <c r="K30"/>
      <c r="L30"/>
    </row>
    <row r="31" spans="1:12">
      <c r="A31" s="50" t="s">
        <v>254</v>
      </c>
      <c r="B31" s="78">
        <f>预测利润表!B33*(1-B64)</f>
        <v>2684289.6624073437</v>
      </c>
      <c r="C31" s="78">
        <f>预测利润表!C33*(1-C64)</f>
        <v>1023233.9865780645</v>
      </c>
      <c r="D31" s="78">
        <f>预测利润表!D33*(1-D64)</f>
        <v>2761582.5956585086</v>
      </c>
      <c r="E31" s="78">
        <f>预测利润表!E33*(1-E64)</f>
        <v>3059833.5159896282</v>
      </c>
      <c r="F31" s="78">
        <f>预测利润表!F33*(1-F64)</f>
        <v>3258110.7278257562</v>
      </c>
      <c r="G31" s="78">
        <f>预测利润表!G33*(1-G64)</f>
        <v>3270491.5485914941</v>
      </c>
      <c r="H31"/>
      <c r="I31"/>
      <c r="J31"/>
      <c r="K31"/>
      <c r="L31"/>
    </row>
    <row r="32" spans="1:12">
      <c r="A32" s="50" t="s">
        <v>255</v>
      </c>
      <c r="H32"/>
      <c r="I32"/>
      <c r="J32"/>
      <c r="K32"/>
      <c r="L32"/>
    </row>
    <row r="33" spans="1:12">
      <c r="A33" s="50" t="s">
        <v>256</v>
      </c>
      <c r="H33"/>
      <c r="I33"/>
      <c r="J33"/>
      <c r="K33"/>
      <c r="L33"/>
    </row>
    <row r="34" spans="1:12">
      <c r="A34" s="51" t="s">
        <v>250</v>
      </c>
      <c r="B34" s="81">
        <f t="shared" ref="B34:G34" si="2">B30-B31</f>
        <v>-1856457.2386332043</v>
      </c>
      <c r="C34" s="81">
        <f t="shared" si="2"/>
        <v>1194494.6352717616</v>
      </c>
      <c r="D34" s="81">
        <f t="shared" si="2"/>
        <v>1269016.5961745693</v>
      </c>
      <c r="E34" s="81">
        <f t="shared" si="2"/>
        <v>1406070.3885614234</v>
      </c>
      <c r="F34" s="81">
        <f t="shared" si="2"/>
        <v>1497183.7497402029</v>
      </c>
      <c r="G34" s="81">
        <f t="shared" si="2"/>
        <v>1502873.0479892162</v>
      </c>
      <c r="H34"/>
      <c r="I34"/>
      <c r="J34"/>
      <c r="K34"/>
      <c r="L34"/>
    </row>
    <row r="35" spans="1:12" ht="22.5">
      <c r="A35" s="55" t="s">
        <v>257</v>
      </c>
      <c r="B35" s="81">
        <f t="shared" ref="B35:D35" si="3">B25+B34</f>
        <v>-1856457.2386332043</v>
      </c>
      <c r="C35" s="81">
        <f t="shared" si="3"/>
        <v>1194494.6352717616</v>
      </c>
      <c r="D35" s="81">
        <f t="shared" si="3"/>
        <v>1269016.5961745693</v>
      </c>
      <c r="E35" s="81">
        <f>E24+E34</f>
        <v>3090363829.8875437</v>
      </c>
      <c r="F35" s="81">
        <f>F24+F34</f>
        <v>3055257883.3352203</v>
      </c>
      <c r="G35" s="81">
        <f>G24+G34</f>
        <v>3389512999.0947218</v>
      </c>
      <c r="H35"/>
      <c r="I35"/>
      <c r="J35"/>
      <c r="K35"/>
      <c r="L35"/>
    </row>
    <row r="36" spans="1:12" s="200" customFormat="1">
      <c r="A36" s="223" t="s">
        <v>248</v>
      </c>
      <c r="B36" s="224"/>
      <c r="C36" s="224"/>
      <c r="D36" s="224"/>
      <c r="E36" s="225">
        <f>E35/(1+$B$51)^E2</f>
        <v>2687235311.6550298</v>
      </c>
      <c r="F36" s="225">
        <f>F35/(1+$B$51)^F2</f>
        <v>2310149280.1058912</v>
      </c>
      <c r="G36" s="225">
        <f>G35/(1+$B$51)^G2</f>
        <v>2228566308.8880324</v>
      </c>
    </row>
    <row r="37" spans="1:12">
      <c r="A37" s="51" t="s">
        <v>249</v>
      </c>
      <c r="B37" s="81">
        <f>SUM(D36:F36)</f>
        <v>4997384591.7609215</v>
      </c>
      <c r="C37" s="81">
        <f>SUM(E36:G36)</f>
        <v>7225950900.6489544</v>
      </c>
      <c r="D37" s="226">
        <f>SUM(E36:G36)</f>
        <v>7225950900.6489544</v>
      </c>
      <c r="H37"/>
      <c r="I37"/>
      <c r="J37"/>
      <c r="K37"/>
      <c r="L37"/>
    </row>
    <row r="40" spans="1:12">
      <c r="A40" s="53" t="s">
        <v>259</v>
      </c>
      <c r="B40" s="77" t="s">
        <v>260</v>
      </c>
    </row>
    <row r="41" spans="1:12">
      <c r="A41" s="56" t="s">
        <v>261</v>
      </c>
      <c r="B41" s="82">
        <v>0.03</v>
      </c>
    </row>
    <row r="42" spans="1:12">
      <c r="A42" s="56" t="s">
        <v>262</v>
      </c>
      <c r="B42" s="83">
        <f>G24*(1+B41)/(B51-B41)/(1+B51)^3</f>
        <v>19117483724.867172</v>
      </c>
      <c r="J42" s="84"/>
    </row>
    <row r="43" spans="1:12">
      <c r="A43" s="57" t="s">
        <v>225</v>
      </c>
      <c r="B43" s="85" t="s">
        <v>263</v>
      </c>
    </row>
    <row r="44" spans="1:12">
      <c r="A44" s="57" t="s">
        <v>226</v>
      </c>
      <c r="B44" s="86">
        <v>1.93</v>
      </c>
    </row>
    <row r="45" spans="1:12">
      <c r="A45" s="57" t="s">
        <v>227</v>
      </c>
      <c r="B45" s="82">
        <f>权益资本成本计算!E3</f>
        <v>7.5148282051282045E-2</v>
      </c>
    </row>
    <row r="46" spans="1:12">
      <c r="A46" s="57" t="s">
        <v>228</v>
      </c>
      <c r="B46" s="82">
        <f>权益资本成本计算!E4</f>
        <v>1.0999999999999999E-2</v>
      </c>
    </row>
    <row r="47" spans="1:12">
      <c r="A47" s="57" t="s">
        <v>229</v>
      </c>
      <c r="B47" s="82">
        <f>B44*B45+B46</f>
        <v>0.15603618435897434</v>
      </c>
    </row>
    <row r="48" spans="1:12">
      <c r="A48" s="57" t="s">
        <v>264</v>
      </c>
      <c r="B48" s="87">
        <f>D70</f>
        <v>0</v>
      </c>
      <c r="C48" s="228" t="s">
        <v>869</v>
      </c>
    </row>
    <row r="49" spans="1:12">
      <c r="A49" s="57" t="s">
        <v>265</v>
      </c>
      <c r="B49" s="128">
        <f>D61</f>
        <v>3.8581437932916456E-2</v>
      </c>
    </row>
    <row r="50" spans="1:12">
      <c r="A50" s="57" t="s">
        <v>266</v>
      </c>
      <c r="B50" s="87">
        <f>E64</f>
        <v>0.2693578816578549</v>
      </c>
    </row>
    <row r="51" spans="1:12">
      <c r="A51" s="57" t="s">
        <v>267</v>
      </c>
      <c r="B51" s="87">
        <f>B47*(1-B49)+B48*B49*(1-B50)</f>
        <v>0.15001608399683947</v>
      </c>
    </row>
    <row r="52" spans="1:12">
      <c r="A52" s="54" t="s">
        <v>268</v>
      </c>
      <c r="B52" s="89">
        <f>D37+B42+(预测资产负债表!D3+预测资产负债表!D5+预测资产负债表!D6)-(预测资产负债表!D53+预测资产负债表!D54+预测资产负债表!D55)</f>
        <v>30950148668.256126</v>
      </c>
      <c r="F52" s="90"/>
      <c r="G52" s="90"/>
      <c r="H52" s="90"/>
      <c r="I52" s="90"/>
      <c r="J52" s="90"/>
      <c r="K52" s="90"/>
      <c r="L52" s="90"/>
    </row>
    <row r="53" spans="1:12">
      <c r="A53" s="54" t="s">
        <v>269</v>
      </c>
      <c r="B53" s="89">
        <f>B52-D59</f>
        <v>30546245782.176125</v>
      </c>
      <c r="C53" s="89"/>
      <c r="D53" s="90"/>
      <c r="E53" s="90"/>
      <c r="F53" s="90"/>
      <c r="G53" s="90"/>
      <c r="H53" s="90"/>
      <c r="I53" s="90"/>
      <c r="J53" s="90"/>
      <c r="K53" s="90"/>
      <c r="L53" s="90"/>
    </row>
    <row r="54" spans="1:12">
      <c r="A54" s="54" t="s">
        <v>230</v>
      </c>
      <c r="B54" s="89">
        <f>B53*(1-B55)/预测资产负债表!D91</f>
        <v>34.046239073320791</v>
      </c>
      <c r="C54" s="89"/>
      <c r="D54" s="90"/>
      <c r="E54" s="90"/>
      <c r="F54" s="90"/>
      <c r="G54" s="90"/>
      <c r="H54" s="90"/>
      <c r="I54" s="90"/>
      <c r="J54" s="90"/>
      <c r="K54" s="90"/>
      <c r="L54" s="90"/>
    </row>
    <row r="55" spans="1:12">
      <c r="A55" s="58" t="s">
        <v>270</v>
      </c>
      <c r="B55" s="91">
        <f>预测资产负债表!D105/预测资产负债表!D106</f>
        <v>2.8611898333293105E-2</v>
      </c>
      <c r="C55" s="87"/>
    </row>
    <row r="56" spans="1:12">
      <c r="A56" s="59" t="s">
        <v>271</v>
      </c>
      <c r="B56" s="146">
        <f>D59/B52</f>
        <v>1.3050111339021161E-2</v>
      </c>
      <c r="C56" s="88"/>
    </row>
    <row r="57" spans="1:12">
      <c r="A57" s="47"/>
    </row>
    <row r="58" spans="1:12">
      <c r="A58" s="52" t="s">
        <v>231</v>
      </c>
      <c r="H58"/>
      <c r="I58"/>
      <c r="J58"/>
      <c r="K58"/>
      <c r="L58"/>
    </row>
    <row r="59" spans="1:12" ht="33.75">
      <c r="A59" s="47" t="s">
        <v>232</v>
      </c>
      <c r="B59" s="81">
        <f>(预测资产负债表!B49+预测资产负债表!B73+预测资产负债表!B74+预测资产负债表!B77+预测资产负债表!B78+预测资产负债表!B81)</f>
        <v>0</v>
      </c>
      <c r="C59" s="81">
        <f>(预测资产负债表!C49+预测资产负债表!C73+预测资产负债表!C74+预测资产负债表!C77+预测资产负债表!C78+预测资产负债表!C81)</f>
        <v>0</v>
      </c>
      <c r="D59" s="81">
        <f>(预测资产负债表!D49+预测资产负债表!D73+预测资产负债表!D74+预测资产负债表!D77+预测资产负债表!D78+预测资产负债表!D81)</f>
        <v>403902886.07999998</v>
      </c>
      <c r="E59" s="81">
        <f>(预测资产负债表!E49+预测资产负债表!E73+预测资产负债表!E74+预测资产负债表!E77+预测资产负债表!E78+预测资产负债表!E81)</f>
        <v>422058830.8411001</v>
      </c>
      <c r="F59" s="81">
        <f>(预测资产负债表!F49+预测资产负债表!F73+预测资产负债表!F74+预测资产负债表!F77+预测资产负债表!F78+预测资产负债表!F81)</f>
        <v>449408243.07960337</v>
      </c>
      <c r="G59" s="81">
        <f>(预测资产负债表!G49+预测资产负债表!G73+预测资产负债表!G74+预测资产负债表!G77+预测资产负债表!G78+预测资产负债表!G81)</f>
        <v>451115994.40330583</v>
      </c>
      <c r="H59" s="346" t="s">
        <v>12376</v>
      </c>
      <c r="I59"/>
      <c r="J59"/>
      <c r="K59"/>
      <c r="L59"/>
    </row>
    <row r="60" spans="1:12">
      <c r="A60" s="47" t="s">
        <v>233</v>
      </c>
      <c r="B60" s="81">
        <f>预测资产负债表!B106</f>
        <v>6481614346.5699997</v>
      </c>
      <c r="C60" s="81">
        <f>预测资产负债表!C106</f>
        <v>7624590767.96</v>
      </c>
      <c r="D60" s="81">
        <f>预测资产负债表!D106</f>
        <v>10064936735.25</v>
      </c>
      <c r="E60" s="81">
        <f>预测资产负债表!E106</f>
        <v>11695608827.060352</v>
      </c>
      <c r="F60" s="81">
        <f>预测资产负债表!F106</f>
        <v>13420004037.811987</v>
      </c>
      <c r="G60" s="81">
        <f>预测资产负债表!G106</f>
        <v>15150900810.399323</v>
      </c>
      <c r="H60"/>
      <c r="I60"/>
      <c r="J60"/>
      <c r="K60"/>
      <c r="L60"/>
    </row>
    <row r="61" spans="1:12">
      <c r="A61" s="52" t="s">
        <v>234</v>
      </c>
      <c r="B61" s="92">
        <f t="shared" ref="B61:G61" si="4">B59/(B59+B60)</f>
        <v>0</v>
      </c>
      <c r="C61" s="92">
        <f t="shared" si="4"/>
        <v>0</v>
      </c>
      <c r="D61" s="227">
        <f t="shared" si="4"/>
        <v>3.8581437932916456E-2</v>
      </c>
      <c r="E61" s="133">
        <f t="shared" si="4"/>
        <v>3.4830038482355323E-2</v>
      </c>
      <c r="F61" s="92">
        <f t="shared" si="4"/>
        <v>3.2402832504933893E-2</v>
      </c>
      <c r="G61" s="92">
        <f t="shared" si="4"/>
        <v>2.8913953884759494E-2</v>
      </c>
      <c r="H61"/>
      <c r="I61"/>
      <c r="J61"/>
      <c r="K61"/>
      <c r="L61"/>
    </row>
    <row r="62" spans="1:12">
      <c r="A62" s="47" t="s">
        <v>235</v>
      </c>
      <c r="B62" s="81">
        <f>预测利润表!B36</f>
        <v>614528955.04999995</v>
      </c>
      <c r="C62" s="81">
        <f>预测利润表!C36</f>
        <v>791533525.12</v>
      </c>
      <c r="D62" s="81">
        <f>预测利润表!D36</f>
        <v>1120754493.3699999</v>
      </c>
      <c r="E62" s="81">
        <f>预测利润表!E36</f>
        <v>1155977648.9350903</v>
      </c>
      <c r="F62" s="81">
        <f>预测利润表!F36</f>
        <v>1231766893.3746731</v>
      </c>
      <c r="G62" s="81">
        <f>预测利润表!G36</f>
        <v>1236411077.3613298</v>
      </c>
      <c r="H62"/>
      <c r="I62"/>
      <c r="J62"/>
      <c r="K62"/>
      <c r="L62"/>
    </row>
    <row r="63" spans="1:12">
      <c r="A63" s="47" t="s">
        <v>236</v>
      </c>
      <c r="B63" s="81">
        <f>预测利润表!B35</f>
        <v>2149555685.1299992</v>
      </c>
      <c r="C63" s="81">
        <f>预测利润表!C35</f>
        <v>2736021252.4500003</v>
      </c>
      <c r="D63" s="81">
        <f>预测利润表!D35</f>
        <v>4160837939.7400002</v>
      </c>
      <c r="E63" s="81">
        <f>预测利润表!E35</f>
        <v>4291605063.9403305</v>
      </c>
      <c r="F63" s="81">
        <f>预测利润表!F35</f>
        <v>4572975128.083663</v>
      </c>
      <c r="G63" s="81">
        <f>预测利润表!G35</f>
        <v>4590216813.9703817</v>
      </c>
      <c r="H63"/>
      <c r="I63"/>
      <c r="J63"/>
      <c r="K63"/>
      <c r="L63"/>
    </row>
    <row r="64" spans="1:12">
      <c r="A64" s="52" t="s">
        <v>237</v>
      </c>
      <c r="B64" s="92">
        <f t="shared" ref="B64:G64" si="5">B62/B63</f>
        <v>0.28588650170876356</v>
      </c>
      <c r="C64" s="92">
        <f t="shared" si="5"/>
        <v>0.28930094180051147</v>
      </c>
      <c r="D64" s="227">
        <f t="shared" si="5"/>
        <v>0.2693578816578549</v>
      </c>
      <c r="E64" s="92">
        <f t="shared" si="5"/>
        <v>0.2693578816578549</v>
      </c>
      <c r="F64" s="92">
        <f t="shared" si="5"/>
        <v>0.2693578816578549</v>
      </c>
      <c r="G64" s="92">
        <f t="shared" si="5"/>
        <v>0.2693578816578549</v>
      </c>
      <c r="H64"/>
      <c r="I64"/>
      <c r="J64"/>
      <c r="K64"/>
      <c r="L64"/>
    </row>
    <row r="65" spans="1:12">
      <c r="A65" s="47" t="s">
        <v>243</v>
      </c>
      <c r="B65" s="82"/>
      <c r="C65" s="82">
        <f>预测利润表!C38/预测资产负债表!B106</f>
        <v>0.30000052816456169</v>
      </c>
      <c r="D65" s="82">
        <f>预测利润表!D38/预测资产负债表!C106</f>
        <v>0.39872086763594144</v>
      </c>
      <c r="E65" s="82">
        <f>预测利润表!E38/预测资产负债表!D106</f>
        <v>0.31153970437026851</v>
      </c>
      <c r="F65" s="82">
        <f>预测利润表!F38/预测资产负债表!E106</f>
        <v>0.28568057329160779</v>
      </c>
      <c r="G65" s="82">
        <f>预测利润表!G38/预测资产负债表!F106</f>
        <v>0.24991093349595297</v>
      </c>
      <c r="H65"/>
      <c r="I65"/>
      <c r="J65"/>
      <c r="K65"/>
      <c r="L65"/>
    </row>
    <row r="66" spans="1:12">
      <c r="A66" s="47" t="s">
        <v>244</v>
      </c>
      <c r="B66" s="82"/>
      <c r="C66" s="82">
        <f>预测利润表!C41/预测资产负债表!B104</f>
        <v>0.31208820034027873</v>
      </c>
      <c r="D66" s="82">
        <f>预测利润表!D41/预测资产负债表!C104</f>
        <v>0.41350708836883737</v>
      </c>
      <c r="E66" s="82">
        <f>预测利润表!E41/预测资产负债表!D104</f>
        <v>0.32486002261381447</v>
      </c>
      <c r="F66" s="82">
        <f>预测利润表!F41/预测资产负债表!E104</f>
        <v>0.29746497624939261</v>
      </c>
      <c r="G66" s="82">
        <f>预测利润表!G41/预测资产负债表!F104</f>
        <v>0.25992694069343802</v>
      </c>
      <c r="H66"/>
      <c r="I66"/>
      <c r="J66"/>
      <c r="K66"/>
      <c r="L66"/>
    </row>
    <row r="67" spans="1:12">
      <c r="A67" s="47" t="s">
        <v>272</v>
      </c>
      <c r="B67" s="82">
        <f>预测利润表!B46/预测利润表!B41</f>
        <v>0</v>
      </c>
      <c r="C67" s="82">
        <f>预测利润表!C46/预测利润表!C41</f>
        <v>0</v>
      </c>
      <c r="D67" s="82">
        <f>预测利润表!D46/预测利润表!D41</f>
        <v>0</v>
      </c>
      <c r="E67" s="82">
        <f>预测利润表!E46/预测利润表!E41</f>
        <v>0</v>
      </c>
      <c r="F67" s="82">
        <f>预测利润表!F46/预测利润表!F41</f>
        <v>0</v>
      </c>
      <c r="G67" s="82">
        <f>预测利润表!G46/预测利润表!G41</f>
        <v>0</v>
      </c>
      <c r="H67"/>
      <c r="I67"/>
      <c r="J67"/>
      <c r="K67"/>
      <c r="L67"/>
    </row>
    <row r="68" spans="1:12">
      <c r="A68" s="52" t="s">
        <v>238</v>
      </c>
      <c r="B68" s="92">
        <f t="shared" ref="B68:G68" si="6">B65*(1-B67)</f>
        <v>0</v>
      </c>
      <c r="C68" s="92">
        <f t="shared" si="6"/>
        <v>0.30000052816456169</v>
      </c>
      <c r="D68" s="92">
        <f t="shared" si="6"/>
        <v>0.39872086763594144</v>
      </c>
      <c r="E68" s="92">
        <f t="shared" si="6"/>
        <v>0.31153970437026851</v>
      </c>
      <c r="F68" s="92">
        <f t="shared" si="6"/>
        <v>0.28568057329160779</v>
      </c>
      <c r="G68" s="92">
        <f t="shared" si="6"/>
        <v>0.24991093349595297</v>
      </c>
      <c r="H68"/>
      <c r="I68"/>
      <c r="J68"/>
      <c r="K68"/>
      <c r="L68"/>
    </row>
    <row r="69" spans="1:12">
      <c r="A69" s="47" t="s">
        <v>169</v>
      </c>
      <c r="B69" s="81">
        <f>预测参数设置!C49</f>
        <v>0</v>
      </c>
      <c r="C69" s="81">
        <f>预测参数设置!D49</f>
        <v>0</v>
      </c>
      <c r="D69" s="81">
        <f>预测参数设置!E49</f>
        <v>0</v>
      </c>
      <c r="E69" s="81">
        <f>预测参数设置!F49</f>
        <v>0</v>
      </c>
      <c r="F69" s="81">
        <f>预测参数设置!G49</f>
        <v>0</v>
      </c>
      <c r="G69" s="81">
        <f>预测参数设置!H49</f>
        <v>0</v>
      </c>
      <c r="H69"/>
      <c r="I69"/>
      <c r="J69"/>
      <c r="K69"/>
      <c r="L69"/>
    </row>
    <row r="70" spans="1:12">
      <c r="A70" s="52" t="s">
        <v>239</v>
      </c>
      <c r="B70" s="92" t="e">
        <f t="shared" ref="B70:G70" si="7">B69/B59</f>
        <v>#DIV/0!</v>
      </c>
      <c r="C70" s="92" t="e">
        <f t="shared" si="7"/>
        <v>#DIV/0!</v>
      </c>
      <c r="D70" s="133">
        <f t="shared" si="7"/>
        <v>0</v>
      </c>
      <c r="E70" s="92">
        <f t="shared" si="7"/>
        <v>0</v>
      </c>
      <c r="F70" s="92">
        <f t="shared" si="7"/>
        <v>0</v>
      </c>
      <c r="G70" s="92">
        <f t="shared" si="7"/>
        <v>0</v>
      </c>
      <c r="H70"/>
      <c r="I70"/>
      <c r="J70"/>
      <c r="K70"/>
      <c r="L70"/>
    </row>
    <row r="71" spans="1:12">
      <c r="A71" s="106" t="s">
        <v>240</v>
      </c>
      <c r="B71" s="81">
        <f>(预测资产负债表!B7+预测资产负债表!B8+预测资产负债表!B9+预测资产负债表!B10+预测资产负债表!B14+预测资产负债表!B16+预测资产负债表!B17+预测资产负债表!B18+预测资产负债表!B19)-(预测资产负债表!B56+预测资产负债表!B57+预测资产负债表!B58+预测资产负债表!B59+预测资产负债表!B64+预测资产负债表!B65+预测资产负债表!B69+预测资产负债表!B74)</f>
        <v>2415436851.6999989</v>
      </c>
      <c r="C71" s="81">
        <f>(预测资产负债表!C7+预测资产负债表!C8+预测资产负债表!C9+预测资产负债表!C10+预测资产负债表!C14+预测资产负债表!C16+预测资产负债表!C17+预测资产负债表!C18+预测资产负债表!C19)-(预测资产负债表!C56+预测资产负债表!C57+预测资产负债表!C58+预测资产负债表!C59+预测资产负债表!C64+预测资产负债表!C65+预测资产负债表!C69+预测资产负债表!C74)</f>
        <v>297008898.12000084</v>
      </c>
      <c r="D71" s="81">
        <f>(预测资产负债表!D7+预测资产负债表!D8+预测资产负债表!D9+预测资产负债表!D10+预测资产负债表!D14+预测资产负债表!D16+预测资产负债表!D17+预测资产负债表!D18+预测资产负债表!D19)-(预测资产负债表!D56+预测资产负债表!D57+预测资产负债表!D58+预测资产负债表!D59+预测资产负债表!D64+预测资产负债表!D65+预测资产负债表!D69+预测资产负债表!D74)</f>
        <v>1574344193.4699993</v>
      </c>
      <c r="E71" s="81">
        <f>(预测资产负债表!E7+预测资产负债表!E8+预测资产负债表!E9+预测资产负债表!E10+预测资产负债表!E14+预测资产负债表!E16+预测资产负债表!E17+预测资产负债表!E18+预测资产负债表!E19)-(预测资产负债表!E56+预测资产负债表!E57+预测资产负债表!E58+预测资产负债表!E59+预测资产负债表!E64+预测资产负债表!E65+预测资产负债表!E69+预测资产负债表!E74)</f>
        <v>1578229677.589901</v>
      </c>
      <c r="F71" s="81">
        <f>(预测资产负债表!F7+预测资产负债表!F8+预测资产负债表!F9+预测资产负债表!F10+预测资产负债表!F14+预测资产负债表!F16+预测资产负债表!F17+预测资产负债表!F18+预测资产负债表!F19)-(预测资产负债表!F56+预测资产负债表!F57+预测资产负债表!F58+预测资产负债表!F59+预测资产负债表!F64+预测资产负债表!F65+预测资产负债表!F69+预测资产负债表!F74)</f>
        <v>1680498960.6977272</v>
      </c>
      <c r="G71" s="81">
        <f>(预测资产负债表!G7+预测资产负债表!G8+预测资产负债表!G9+预测资产负债表!G10+预测资产负债表!G14+预测资产负债表!G16+预测资产负债表!G17+预测资产负债表!G18+预测资产负债表!G19)-(预测资产负债表!G56+预测资产负债表!G57+预测资产负债表!G58+预测资产负债表!G59+预测资产负债表!G64+预测资产负债表!G65+预测资产负债表!G69+预测资产负债表!G74)</f>
        <v>1686884856.7483788</v>
      </c>
      <c r="H71"/>
      <c r="I71"/>
      <c r="J71"/>
      <c r="K71"/>
      <c r="L71"/>
    </row>
    <row r="72" spans="1:12">
      <c r="A72" s="106" t="s">
        <v>12372</v>
      </c>
      <c r="B72" s="81"/>
      <c r="C72" s="81">
        <f>C71-B71</f>
        <v>-2118427953.579998</v>
      </c>
      <c r="D72" s="81">
        <f>D71-C71</f>
        <v>1277335295.3499985</v>
      </c>
      <c r="E72" s="81">
        <f>E71-D71</f>
        <v>3885484.1199016571</v>
      </c>
      <c r="F72" s="81">
        <f>F71-E71</f>
        <v>102269283.10782623</v>
      </c>
      <c r="G72" s="81">
        <f>G71-F71</f>
        <v>6385896.0506515503</v>
      </c>
      <c r="H72"/>
      <c r="I72"/>
      <c r="J72"/>
      <c r="K72"/>
      <c r="L72"/>
    </row>
    <row r="73" spans="1:12">
      <c r="A73" s="106" t="s">
        <v>273</v>
      </c>
      <c r="B73" s="93">
        <f>(预测资产负债表!B31+预测资产负债表!B32+预测资产负债表!B33+预测资产负债表!B34+预测资产负债表!B35+预测资产负债表!B36+预测资产负债表!B37+预测资产负债表!B38+预测资产负债表!B39+预测资产负债表!B40+预测资产负债表!B42+预测资产负债表!B43)-(预测资产负债表!B82+预测资产负债表!B83+预测资产负债表!B84+预测资产负债表!B85+预测资产负债表!B87)</f>
        <v>2117979943.71</v>
      </c>
      <c r="C73" s="93">
        <f>(预测资产负债表!C31+预测资产负债表!C32+预测资产负债表!C33+预测资产负债表!C34+预测资产负债表!C35+预测资产负债表!C36+预测资产负债表!C37+预测资产负债表!C38+预测资产负债表!C39+预测资产负债表!C40+预测资产负债表!C42+预测资产负债表!C43)-(预测资产负债表!C82+预测资产负债表!C83+预测资产负债表!C84+预测资产负债表!C85+预测资产负债表!C87)</f>
        <v>2427382535.5999994</v>
      </c>
      <c r="D73" s="93">
        <f>(预测资产负债表!D31+预测资产负债表!D32+预测资产负债表!D33+预测资产负债表!D34+预测资产负债表!D35+预测资产负债表!D36+预测资产负债表!D37+预测资产负债表!D38+预测资产负债表!D39+预测资产负债表!D40+预测资产负债表!D42+预测资产负债表!D43)-(预测资产负债表!D82+预测资产负债表!D83+预测资产负债表!D84+预测资产负债表!D85+预测资产负债表!D87)</f>
        <v>2598138257.5500002</v>
      </c>
      <c r="E73" s="93">
        <f>(预测资产负债表!E31+预测资产负债表!E32+预测资产负债表!E33+预测资产负债表!E34+预测资产负债表!E35+预测资产负债表!E36+预测资产负债表!E37+预测资产负债表!E38+预测资产负债表!E39+预测资产负债表!E40+预测资产负债表!E42+预测资产负债表!E43)-(预测资产负债表!E82+预测资产负债表!E83+预测资产负债表!E84+预测资产负债表!E85+预测资产负债表!E87)</f>
        <v>2637850141.2629976</v>
      </c>
      <c r="F73" s="93">
        <f>(预测资产负债表!F31+预测资产负债表!F32+预测资产负债表!F33+预测资产负债表!F34+预测资产负债表!F35+预测资产负债表!F36+预测资产负债表!F37+预测资产负债表!F38+预测资产负债表!F39+预测资产负债表!F40+预测资产负债表!F42+预测资产负债表!F43)-(预测资产负债表!F82+预测资产负债表!F83+预测资产负债表!F84+预测资产负债表!F85+预测资产负债表!F87)</f>
        <v>2694437398.1045046</v>
      </c>
      <c r="G73" s="93">
        <f>(预测资产负债表!G31+预测资产负债表!G32+预测资产负债表!G33+预测资产负债表!G34+预测资产负债表!G35+预测资产负债表!G36+预测资产负债表!G37+预测资产负债表!G38+预测资产负债表!G39+预测资产负债表!G40+预测资产负债表!G42+预测资产负债表!G43)-(预测资产负债表!G82+预测资产负债表!G83+预测资产负债表!G84+预测资产负债表!G85+预测资产负债表!G87)</f>
        <v>2697970818.1989856</v>
      </c>
      <c r="H73"/>
      <c r="I73"/>
      <c r="J73"/>
      <c r="K73"/>
      <c r="L73"/>
    </row>
    <row r="74" spans="1:12">
      <c r="A74" s="47" t="s">
        <v>274</v>
      </c>
      <c r="B74" s="218"/>
      <c r="C74" s="218">
        <f>C73-B73+C7+C8+C9</f>
        <v>565811672.7004993</v>
      </c>
      <c r="D74" s="218">
        <f>D73-C73+D7+D8+D9</f>
        <v>47135004.873500675</v>
      </c>
      <c r="E74" s="218">
        <f>E73-D73+E7+E8+E9</f>
        <v>-83908833.412406474</v>
      </c>
      <c r="F74" s="218">
        <f>F73-E73+F7+F8+F9</f>
        <v>-60087749.675891906</v>
      </c>
      <c r="G74" s="218">
        <f>G73-F73+G7+G8+G9</f>
        <v>-106535547.63871279</v>
      </c>
      <c r="H74"/>
      <c r="I74"/>
      <c r="J74"/>
      <c r="K74"/>
      <c r="L74"/>
    </row>
    <row r="75" spans="1:12">
      <c r="A75" s="47" t="s">
        <v>241</v>
      </c>
      <c r="B75" s="82"/>
      <c r="C75" s="82">
        <f>预测利润表!C2/预测利润表!B2-1</f>
        <v>0.26627073225889686</v>
      </c>
      <c r="D75" s="82">
        <f>预测利润表!D2/预测利润表!C2-1</f>
        <v>0.17758573099139574</v>
      </c>
      <c r="E75" s="82">
        <f>预测利润表!E2/预测利润表!D2-1</f>
        <v>0.1080000000000001</v>
      </c>
      <c r="F75" s="82">
        <f>预测利润表!F2/预测利润表!E2-1</f>
        <v>6.4799999999999969E-2</v>
      </c>
      <c r="G75" s="82">
        <f>预测利润表!G2/预测利润表!F2-1</f>
        <v>3.8000000000000256E-3</v>
      </c>
      <c r="H75"/>
      <c r="I75"/>
      <c r="J75"/>
      <c r="K75"/>
      <c r="L75"/>
    </row>
    <row r="76" spans="1:12">
      <c r="A76" s="47" t="s">
        <v>242</v>
      </c>
      <c r="B76" s="82"/>
      <c r="C76" s="82">
        <f>预测利润表!C38/预测利润表!B38-1</f>
        <v>0.26674519031252419</v>
      </c>
      <c r="D76" s="82">
        <f>预测利润表!D38/预测利润表!C38-1</f>
        <v>0.56343668496400112</v>
      </c>
      <c r="E76" s="82">
        <f>预测利润表!E38/预测利润表!D38-1</f>
        <v>3.1428074367275682E-2</v>
      </c>
      <c r="F76" s="82">
        <f>预测利润表!F38/预测利润表!E38-1</f>
        <v>6.5562897785611529E-2</v>
      </c>
      <c r="G76" s="82">
        <f>预测利润表!G38/预测利润表!F38-1</f>
        <v>3.7703432456548391E-3</v>
      </c>
      <c r="H76"/>
      <c r="I76"/>
      <c r="J76"/>
      <c r="K76"/>
      <c r="L76"/>
    </row>
    <row r="77" spans="1:12">
      <c r="A77" s="47" t="s">
        <v>245</v>
      </c>
      <c r="B77" s="82"/>
      <c r="C77" s="82">
        <f>预测利润表!C38/预测利润表!B38-1</f>
        <v>0.26674519031252419</v>
      </c>
      <c r="D77" s="82">
        <f>预测利润表!D38/预测利润表!C38-1</f>
        <v>0.56343668496400112</v>
      </c>
      <c r="E77" s="82">
        <f>预测利润表!E38/预测利润表!D38-1</f>
        <v>3.1428074367275682E-2</v>
      </c>
      <c r="F77" s="82">
        <f>预测利润表!F38/预测利润表!E38-1</f>
        <v>6.5562897785611529E-2</v>
      </c>
      <c r="G77" s="82">
        <f>预测利润表!G38/预测利润表!F38-1</f>
        <v>3.7703432456548391E-3</v>
      </c>
      <c r="H77"/>
      <c r="I77"/>
      <c r="J77"/>
      <c r="K77"/>
      <c r="L77"/>
    </row>
    <row r="78" spans="1:12">
      <c r="A78" s="47"/>
    </row>
    <row r="79" spans="1:12" s="60" customFormat="1">
      <c r="A79" s="207" t="s">
        <v>275</v>
      </c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</row>
    <row r="80" spans="1:12" s="60" customFormat="1">
      <c r="A80" s="207"/>
      <c r="B80" s="411" t="s">
        <v>276</v>
      </c>
      <c r="C80" s="411"/>
      <c r="D80" s="412" t="s">
        <v>597</v>
      </c>
      <c r="E80" s="411"/>
      <c r="F80" s="208"/>
      <c r="G80" s="208"/>
      <c r="H80" s="208"/>
      <c r="I80" s="208"/>
      <c r="J80" s="208"/>
      <c r="K80" s="208"/>
      <c r="L80" s="208"/>
    </row>
    <row r="81" spans="1:12" s="60" customFormat="1">
      <c r="A81" s="209"/>
      <c r="B81" s="210" t="s">
        <v>596</v>
      </c>
      <c r="C81" s="210" t="s">
        <v>595</v>
      </c>
      <c r="D81" s="210" t="s">
        <v>596</v>
      </c>
      <c r="E81" s="210" t="s">
        <v>595</v>
      </c>
      <c r="F81" s="208"/>
      <c r="G81" s="208"/>
      <c r="H81" s="208"/>
      <c r="I81" s="208"/>
      <c r="J81" s="208"/>
      <c r="K81" s="208"/>
      <c r="L81" s="208"/>
    </row>
    <row r="82" spans="1:12" s="60" customFormat="1">
      <c r="A82" s="209" t="s">
        <v>213</v>
      </c>
      <c r="B82" s="211"/>
      <c r="C82" s="211"/>
      <c r="D82" s="212"/>
      <c r="E82" s="212"/>
      <c r="F82" s="208"/>
      <c r="G82" s="208"/>
      <c r="H82" s="208"/>
      <c r="I82" s="208"/>
      <c r="J82" s="208"/>
      <c r="K82" s="208"/>
      <c r="L82" s="208"/>
    </row>
    <row r="83" spans="1:12" s="60" customFormat="1">
      <c r="A83" s="209" t="s">
        <v>277</v>
      </c>
      <c r="B83" s="211"/>
      <c r="C83" s="211"/>
      <c r="D83" s="212"/>
      <c r="E83" s="212"/>
      <c r="F83" s="208"/>
      <c r="G83" s="208"/>
      <c r="H83" s="208"/>
      <c r="I83" s="208"/>
      <c r="J83" s="208"/>
      <c r="K83" s="208"/>
      <c r="L83" s="208"/>
    </row>
    <row r="84" spans="1:12" s="60" customFormat="1">
      <c r="A84" s="209" t="s">
        <v>278</v>
      </c>
      <c r="B84" s="211"/>
      <c r="C84" s="211"/>
      <c r="D84" s="212"/>
      <c r="E84" s="212"/>
      <c r="F84" s="208"/>
      <c r="G84" s="208"/>
      <c r="H84" s="208"/>
      <c r="I84" s="208"/>
      <c r="J84" s="208"/>
      <c r="K84" s="208"/>
      <c r="L84" s="208"/>
    </row>
    <row r="85" spans="1:12" s="60" customFormat="1"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</row>
    <row r="86" spans="1:12" s="60" customFormat="1">
      <c r="A86" s="213" t="s">
        <v>602</v>
      </c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</row>
    <row r="87" spans="1:12" s="60" customFormat="1">
      <c r="A87" s="214"/>
      <c r="B87" s="413" t="s">
        <v>601</v>
      </c>
      <c r="C87" s="413"/>
      <c r="D87" s="208"/>
      <c r="E87" s="208"/>
      <c r="F87" s="208"/>
      <c r="G87" s="208"/>
      <c r="H87" s="208"/>
      <c r="I87" s="208"/>
      <c r="J87" s="208"/>
      <c r="K87" s="208"/>
      <c r="L87" s="208"/>
    </row>
    <row r="88" spans="1:12" s="60" customFormat="1">
      <c r="A88" s="215"/>
      <c r="B88" s="216" t="s">
        <v>598</v>
      </c>
      <c r="C88" s="216" t="s">
        <v>599</v>
      </c>
      <c r="D88" s="208"/>
      <c r="E88" s="208"/>
      <c r="F88" s="208"/>
      <c r="G88" s="208"/>
      <c r="H88" s="208"/>
      <c r="I88" s="208"/>
      <c r="J88" s="208"/>
      <c r="K88" s="208"/>
      <c r="L88" s="208"/>
    </row>
    <row r="89" spans="1:12" s="60" customFormat="1">
      <c r="A89" s="215" t="s">
        <v>229</v>
      </c>
      <c r="B89" s="217"/>
      <c r="C89" s="217"/>
      <c r="D89" s="208"/>
      <c r="E89" s="208"/>
      <c r="F89" s="208"/>
      <c r="G89" s="208"/>
      <c r="H89" s="208"/>
      <c r="I89" s="208"/>
      <c r="J89" s="208"/>
      <c r="K89" s="208"/>
      <c r="L89" s="208"/>
    </row>
    <row r="90" spans="1:12" s="60" customFormat="1">
      <c r="A90" s="215" t="s">
        <v>211</v>
      </c>
      <c r="B90" s="217"/>
      <c r="C90" s="217"/>
      <c r="D90" s="208"/>
      <c r="E90" s="208"/>
      <c r="F90" s="208"/>
      <c r="G90" s="208"/>
      <c r="H90" s="208"/>
      <c r="I90" s="208"/>
      <c r="J90" s="208"/>
      <c r="K90" s="208"/>
      <c r="L90" s="208"/>
    </row>
    <row r="91" spans="1:12" s="60" customFormat="1">
      <c r="A91" s="215" t="s">
        <v>600</v>
      </c>
      <c r="B91" s="217"/>
      <c r="C91" s="217"/>
      <c r="D91" s="208"/>
      <c r="E91" s="208"/>
      <c r="F91" s="208"/>
      <c r="G91" s="208"/>
      <c r="H91" s="208"/>
      <c r="I91" s="208"/>
      <c r="J91" s="208"/>
      <c r="K91" s="208"/>
      <c r="L91" s="208"/>
    </row>
  </sheetData>
  <mergeCells count="3">
    <mergeCell ref="B80:C80"/>
    <mergeCell ref="D80:E80"/>
    <mergeCell ref="B87:C87"/>
  </mergeCells>
  <phoneticPr fontId="3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D9B1-72C6-4158-A421-E818A7AE7478}">
  <sheetPr codeName="Sheet28"/>
  <dimension ref="A1:L91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B56" sqref="B56"/>
    </sheetView>
  </sheetViews>
  <sheetFormatPr defaultRowHeight="14.25"/>
  <cols>
    <col min="1" max="1" width="38.125" customWidth="1"/>
    <col min="2" max="4" width="21.25" style="77" bestFit="1" customWidth="1"/>
    <col min="5" max="6" width="20.25" style="77" bestFit="1" customWidth="1"/>
    <col min="7" max="7" width="21.25" style="77" bestFit="1" customWidth="1"/>
    <col min="8" max="8" width="65.75" style="77" customWidth="1"/>
    <col min="9" max="12" width="21.25" style="77" bestFit="1" customWidth="1"/>
  </cols>
  <sheetData>
    <row r="1" spans="1:12">
      <c r="A1" s="48" t="s">
        <v>246</v>
      </c>
      <c r="B1" s="60">
        <v>2018</v>
      </c>
      <c r="C1" s="60">
        <v>2019</v>
      </c>
      <c r="D1" s="60">
        <v>2020</v>
      </c>
      <c r="E1" s="116">
        <v>2021</v>
      </c>
      <c r="F1" s="116">
        <v>2022</v>
      </c>
      <c r="G1" s="116">
        <v>2023</v>
      </c>
      <c r="H1" s="60">
        <v>2024</v>
      </c>
      <c r="I1" s="60">
        <v>2025</v>
      </c>
      <c r="J1" s="60">
        <v>2026</v>
      </c>
      <c r="K1"/>
      <c r="L1"/>
    </row>
    <row r="2" spans="1:12">
      <c r="A2" s="48" t="s">
        <v>258</v>
      </c>
      <c r="E2" s="77">
        <v>1</v>
      </c>
      <c r="F2" s="77">
        <v>2</v>
      </c>
      <c r="G2" s="77">
        <v>3</v>
      </c>
      <c r="H2" s="77">
        <v>4</v>
      </c>
      <c r="I2" s="77">
        <v>5</v>
      </c>
      <c r="J2" s="77">
        <v>6</v>
      </c>
      <c r="K2"/>
      <c r="L2"/>
    </row>
    <row r="3" spans="1:12">
      <c r="A3" s="47" t="s">
        <v>279</v>
      </c>
      <c r="H3"/>
      <c r="I3"/>
      <c r="J3"/>
      <c r="K3"/>
      <c r="L3"/>
    </row>
    <row r="4" spans="1:12">
      <c r="A4" s="47" t="s">
        <v>853</v>
      </c>
      <c r="B4" s="79">
        <f>预测利润表!B38</f>
        <v>1535026730.0799992</v>
      </c>
      <c r="C4" s="79">
        <f>预测利润表!C38</f>
        <v>1944487727.3300004</v>
      </c>
      <c r="D4" s="79">
        <f>预测利润表!D38</f>
        <v>3040083446.3700004</v>
      </c>
      <c r="E4" s="79">
        <f>预测利润表!E38</f>
        <v>3135627415.0052404</v>
      </c>
      <c r="F4" s="79">
        <f>预测利润表!F38</f>
        <v>3341208234.7089901</v>
      </c>
      <c r="G4" s="79">
        <f>预测利润表!G38</f>
        <v>3353805736.6090517</v>
      </c>
      <c r="H4"/>
      <c r="I4"/>
      <c r="J4"/>
      <c r="K4"/>
      <c r="L4"/>
    </row>
    <row r="5" spans="1:12">
      <c r="A5" s="47" t="s">
        <v>1064</v>
      </c>
      <c r="B5" s="79">
        <f>-预测利润表!B28</f>
        <v>0</v>
      </c>
      <c r="C5" s="79">
        <f>-预测利润表!C28</f>
        <v>0</v>
      </c>
      <c r="D5" s="79">
        <f>-预测利润表!D28</f>
        <v>0</v>
      </c>
      <c r="E5" s="79">
        <f>-预测利润表!E28</f>
        <v>0</v>
      </c>
      <c r="F5" s="79">
        <f>-预测利润表!F28</f>
        <v>0</v>
      </c>
      <c r="G5" s="79">
        <f>-预测利润表!G28</f>
        <v>0</v>
      </c>
      <c r="H5"/>
      <c r="I5"/>
      <c r="J5"/>
      <c r="K5"/>
      <c r="L5"/>
    </row>
    <row r="6" spans="1:12">
      <c r="A6" s="47" t="s">
        <v>1063</v>
      </c>
      <c r="B6" s="79">
        <f>-预测利润表!B29</f>
        <v>-2210260.88</v>
      </c>
      <c r="C6" s="79">
        <f>-预测利润表!C29</f>
        <v>0</v>
      </c>
      <c r="D6" s="79">
        <f>-预测利润表!D29</f>
        <v>0</v>
      </c>
      <c r="E6" s="79">
        <f>-预测利润表!E29</f>
        <v>0</v>
      </c>
      <c r="F6" s="79">
        <f>-预测利润表!F29</f>
        <v>0</v>
      </c>
      <c r="G6" s="79">
        <f>-预测利润表!G29</f>
        <v>0</v>
      </c>
      <c r="H6"/>
      <c r="I6"/>
      <c r="J6"/>
      <c r="K6"/>
      <c r="L6"/>
    </row>
    <row r="7" spans="1:12">
      <c r="A7" s="47" t="s">
        <v>855</v>
      </c>
      <c r="B7" s="81">
        <f>(预测参数设置!C174-预测参数设置!B174)</f>
        <v>1046598322.53</v>
      </c>
      <c r="C7" s="81">
        <f>(预测参数设置!D174-预测参数设置!C174)</f>
        <v>239019525.49000001</v>
      </c>
      <c r="D7" s="81">
        <f>(预测参数设置!E174-预测参数设置!D174)</f>
        <v>-142027958.91000009</v>
      </c>
      <c r="E7" s="81">
        <f>(预测参数设置!F174-预测参数设置!E174)</f>
        <v>-142027958.95890391</v>
      </c>
      <c r="F7" s="81">
        <f>(预测参数设置!G174-预测参数设置!F174)</f>
        <v>-135082248.35089886</v>
      </c>
      <c r="G7" s="81">
        <f>(预测参数设置!H174-预测参数设置!G174)</f>
        <v>-128476209.56669378</v>
      </c>
      <c r="H7"/>
      <c r="I7"/>
      <c r="J7"/>
      <c r="K7"/>
      <c r="L7"/>
    </row>
    <row r="8" spans="1:12">
      <c r="A8" s="47" t="s">
        <v>856</v>
      </c>
      <c r="B8" s="368">
        <f>预测资产负债表!B39/20</f>
        <v>11161914.676999999</v>
      </c>
      <c r="C8" s="368">
        <f>预测资产负债表!C39/20</f>
        <v>15674553.122499999</v>
      </c>
      <c r="D8" s="368">
        <f>预测资产负债表!D39/20</f>
        <v>16947623.083500002</v>
      </c>
      <c r="E8" s="219">
        <f t="shared" ref="E8:G9" si="0">D8</f>
        <v>16947623.083500002</v>
      </c>
      <c r="F8" s="219">
        <f t="shared" si="0"/>
        <v>16947623.083500002</v>
      </c>
      <c r="G8" s="219">
        <f t="shared" si="0"/>
        <v>16947623.083500002</v>
      </c>
      <c r="H8" s="47" t="s">
        <v>12368</v>
      </c>
      <c r="I8"/>
      <c r="J8"/>
      <c r="K8"/>
      <c r="L8"/>
    </row>
    <row r="9" spans="1:12">
      <c r="A9" s="47" t="s">
        <v>857</v>
      </c>
      <c r="B9" s="368">
        <f>预测资产负债表!B42/5</f>
        <v>1970385.6460000002</v>
      </c>
      <c r="C9" s="368">
        <f>预测资产负债表!C42/5</f>
        <v>1715002.1980000001</v>
      </c>
      <c r="D9" s="368">
        <f>预测资产负债表!D42/5</f>
        <v>1459618.75</v>
      </c>
      <c r="E9" s="219">
        <f t="shared" si="0"/>
        <v>1459618.75</v>
      </c>
      <c r="F9" s="219">
        <f t="shared" si="0"/>
        <v>1459618.75</v>
      </c>
      <c r="G9" s="219">
        <f t="shared" si="0"/>
        <v>1459618.75</v>
      </c>
      <c r="H9" s="47" t="s">
        <v>12368</v>
      </c>
      <c r="I9"/>
      <c r="J9"/>
      <c r="K9"/>
      <c r="L9"/>
    </row>
    <row r="10" spans="1:12">
      <c r="A10" s="47" t="s">
        <v>1066</v>
      </c>
      <c r="B10" s="370">
        <f>-预测利润表!B30</f>
        <v>0</v>
      </c>
      <c r="C10" s="370">
        <f>-预测利润表!C30</f>
        <v>0</v>
      </c>
      <c r="D10" s="370">
        <f>-预测利润表!D30</f>
        <v>0</v>
      </c>
      <c r="E10" s="80">
        <f>-预测利润表!E30</f>
        <v>0</v>
      </c>
      <c r="F10" s="80">
        <f>-预测利润表!F30</f>
        <v>0</v>
      </c>
      <c r="G10" s="80">
        <f>-预测利润表!G30</f>
        <v>0</v>
      </c>
      <c r="H10" s="47" t="s">
        <v>1065</v>
      </c>
      <c r="I10"/>
      <c r="J10"/>
      <c r="K10"/>
      <c r="L10"/>
    </row>
    <row r="11" spans="1:12">
      <c r="A11" s="47" t="s">
        <v>12365</v>
      </c>
      <c r="B11" s="368">
        <f>预测利润表!B34</f>
        <v>0</v>
      </c>
      <c r="C11" s="368">
        <f>预测利润表!C34</f>
        <v>0</v>
      </c>
      <c r="D11" s="368">
        <f>预测利润表!D34</f>
        <v>0</v>
      </c>
      <c r="E11" s="368">
        <f>预测利润表!E34</f>
        <v>0</v>
      </c>
      <c r="F11" s="368">
        <f>预测利润表!F34</f>
        <v>0</v>
      </c>
      <c r="G11" s="368">
        <f>预测利润表!G34</f>
        <v>0</v>
      </c>
      <c r="H11" s="47"/>
      <c r="I11"/>
      <c r="J11"/>
      <c r="K11"/>
      <c r="L11"/>
    </row>
    <row r="12" spans="1:12">
      <c r="A12" s="47" t="s">
        <v>858</v>
      </c>
      <c r="B12" s="79">
        <f>-预测利润表!B27</f>
        <v>0</v>
      </c>
      <c r="C12" s="79">
        <f>-预测利润表!C27</f>
        <v>0</v>
      </c>
      <c r="D12" s="79">
        <f>-预测利润表!D27</f>
        <v>0</v>
      </c>
      <c r="E12" s="79">
        <f>-预测利润表!E27</f>
        <v>0</v>
      </c>
      <c r="F12" s="79">
        <f>-预测利润表!F27</f>
        <v>0</v>
      </c>
      <c r="G12" s="79">
        <f>-预测利润表!G27</f>
        <v>0</v>
      </c>
      <c r="H12"/>
      <c r="I12"/>
      <c r="J12"/>
      <c r="K12"/>
      <c r="L12"/>
    </row>
    <row r="13" spans="1:12">
      <c r="A13" s="47" t="s">
        <v>859</v>
      </c>
      <c r="B13" s="368">
        <f>预测利润表!B20</f>
        <v>0</v>
      </c>
      <c r="C13" s="368">
        <f>预测利润表!C20</f>
        <v>-90000</v>
      </c>
      <c r="D13" s="368">
        <f>预测利润表!D20</f>
        <v>1200000</v>
      </c>
      <c r="E13" s="79">
        <f>预测利润表!E20</f>
        <v>1440000</v>
      </c>
      <c r="F13" s="79">
        <f>预测利润表!F20</f>
        <v>1728000</v>
      </c>
      <c r="G13" s="79">
        <f>预测利润表!G20</f>
        <v>2073600</v>
      </c>
      <c r="H13"/>
      <c r="I13"/>
      <c r="J13"/>
      <c r="K13"/>
      <c r="L13"/>
    </row>
    <row r="14" spans="1:12">
      <c r="A14" s="47" t="s">
        <v>860</v>
      </c>
      <c r="B14" s="79">
        <f>-预测利润表!B24</f>
        <v>-997940.34</v>
      </c>
      <c r="C14" s="79">
        <f>-预测利润表!C24</f>
        <v>97798371.620000005</v>
      </c>
      <c r="D14" s="79">
        <f>-预测利润表!D24</f>
        <v>48775854.25</v>
      </c>
      <c r="E14" s="79">
        <f>-预测利润表!E24</f>
        <v>53530000</v>
      </c>
      <c r="F14" s="79">
        <f>-预测利润表!F24</f>
        <v>53530000</v>
      </c>
      <c r="G14" s="79">
        <f>-预测利润表!G24</f>
        <v>53530000</v>
      </c>
      <c r="H14"/>
      <c r="I14"/>
      <c r="J14"/>
      <c r="K14"/>
      <c r="L14"/>
    </row>
    <row r="15" spans="1:12">
      <c r="A15" s="47" t="s">
        <v>861</v>
      </c>
      <c r="B15" s="79">
        <f>-254200000</f>
        <v>-254200000</v>
      </c>
      <c r="C15" s="79">
        <f>预测资产负债表!B44-预测资产负债表!C44</f>
        <v>-268170229.14999998</v>
      </c>
      <c r="D15" s="79">
        <f>预测资产负债表!C44-预测资产负债表!D44</f>
        <v>-306371641.13999951</v>
      </c>
      <c r="E15" s="79">
        <f>预测资产负债表!D44-预测资产负债表!E44</f>
        <v>-51236086.950078487</v>
      </c>
      <c r="F15" s="79">
        <f>预测资产负债表!E44-预测资产负债表!F44</f>
        <v>-77180057.657357216</v>
      </c>
      <c r="G15" s="79">
        <f>预测资产负债表!F44-预测资产负债表!G44</f>
        <v>-4819275.2545599937</v>
      </c>
      <c r="H15"/>
      <c r="I15"/>
      <c r="J15"/>
      <c r="K15"/>
      <c r="L15"/>
    </row>
    <row r="16" spans="1:12">
      <c r="A16" s="47" t="s">
        <v>862</v>
      </c>
      <c r="B16" s="79">
        <v>3240000</v>
      </c>
      <c r="C16" s="79">
        <f>(预测资产负债表!C86-预测资产负债表!B86)</f>
        <v>10884206.35</v>
      </c>
      <c r="D16" s="79">
        <f>(预测资产负债表!D86-预测资产负债表!C86)</f>
        <v>15230807.590000002</v>
      </c>
      <c r="E16" s="79">
        <f>(预测资产负债表!E85-预测资产负债表!D85)</f>
        <v>1262680.970886372</v>
      </c>
      <c r="F16" s="79">
        <f>(预测资产负债表!F85-预测资产负债表!E85)</f>
        <v>1902053.7269134335</v>
      </c>
      <c r="G16" s="79">
        <f>(预测资产负债表!G85-预测资产负债表!F85)</f>
        <v>118767.991851639</v>
      </c>
      <c r="H16"/>
      <c r="I16"/>
      <c r="J16"/>
      <c r="K16"/>
      <c r="L16"/>
    </row>
    <row r="17" spans="1:12">
      <c r="A17" s="47" t="s">
        <v>863</v>
      </c>
      <c r="B17" s="79">
        <v>-856650000</v>
      </c>
      <c r="C17" s="79">
        <f>预测资产负债表!B16-预测资产负债表!C16</f>
        <v>-2102073063.5000005</v>
      </c>
      <c r="D17" s="79">
        <f>预测资产负债表!C16-预测资产负债表!D16</f>
        <v>-1095429096.3800001</v>
      </c>
      <c r="E17" s="79">
        <f>预测资产负债表!D16-预测资产负债表!E16</f>
        <v>-1371839607.6152487</v>
      </c>
      <c r="F17" s="79">
        <f>预测资产负债表!E16-预测资产负债表!F16</f>
        <v>-500605261.80794716</v>
      </c>
      <c r="G17" s="79">
        <f>预测资产负债表!F16-预测资产负债表!G16</f>
        <v>-31258781.39718914</v>
      </c>
      <c r="H17"/>
      <c r="I17"/>
      <c r="J17"/>
      <c r="K17"/>
      <c r="L17"/>
    </row>
    <row r="18" spans="1:12">
      <c r="A18" s="47" t="s">
        <v>864</v>
      </c>
      <c r="B18" s="206">
        <v>-148698</v>
      </c>
      <c r="C18" s="206">
        <f>(预测资产负债表!B7+预测资产负债表!B8+预测资产负债表!B9+预测资产负债表!B10+预测资产负债表!B14+预测资产负债表!B17)-(预测资产负债表!C7+预测资产负债表!C8+预测资产负债表!C9+预测资产负债表!C10+预测资产负债表!C14+预测资产负债表!C17)</f>
        <v>945603214.13000011</v>
      </c>
      <c r="D18" s="206">
        <f>(预测资产负债表!C7+预测资产负债表!C8+预测资产负债表!C9+预测资产负债表!C10+预测资产负债表!C14+预测资产负债表!C17)-(预测资产负债表!D7+预测资产负债表!D8+预测资产负债表!D9+预测资产负债表!D10+预测资产负债表!D14+预测资产负债表!D17)</f>
        <v>-1640808809.02</v>
      </c>
      <c r="E18" s="206">
        <f>(预测资产负债表!D7+预测资产负债表!D8+预测资产负债表!D9+预测资产负债表!D10+预测资产负债表!D14+预测资产负债表!D17)-(预测资产负债表!E7+预测资产负债表!E8+预测资产负债表!E9+预测资产负债表!E10+预测资产负债表!E14+预测资产负债表!E17)</f>
        <v>511650517.91094255</v>
      </c>
      <c r="F18" s="206">
        <f>(预测资产负债表!E7+预测资产负债表!E8+预测资产负债表!E9+预测资产负债表!E10+预测资产负债表!E14+预测资产负债表!E17)-(预测资产负债表!F7+预测资产负债表!F8+预测资产负债表!F9+预测资产负债表!F10+预测资产负债表!F14+预测资产负债表!F17)</f>
        <v>-260993980.79353094</v>
      </c>
      <c r="G18" s="206">
        <f>(预测资产负债表!F7+预测资产负债表!F8+预测资产负债表!F9+预测资产负债表!F10+预测资产负债表!F14+预测资产负债表!F17)-(预测资产负债表!G7+预测资产负债表!G8+预测资产负债表!G9+预测资产负债表!G10+预测资产负债表!G14+预测资产负债表!G17)</f>
        <v>-16296979.704413414</v>
      </c>
      <c r="H18" s="47" t="s">
        <v>12367</v>
      </c>
      <c r="I18"/>
      <c r="J18"/>
      <c r="K18"/>
      <c r="L18"/>
    </row>
    <row r="19" spans="1:12">
      <c r="A19" s="47" t="s">
        <v>865</v>
      </c>
      <c r="B19" s="206">
        <v>975050000</v>
      </c>
      <c r="C19" s="206">
        <f>(预测资产负债表!C56+预测资产负债表!C57+预测资产负债表!C58+预测资产负债表!C59+预测资产负债表!C64+预测资产负债表!C65+预测资产负债表!C69)-(预测资产负债表!B56+预测资产负债表!B57+预测资产负债表!B58+预测资产负债表!B59+预测资产负债表!B64+预测资产负债表!B65+预测资产负债表!B69)</f>
        <v>3078287128.749999</v>
      </c>
      <c r="D19" s="206">
        <f>(预测资产负债表!D56+预测资产负债表!D57+预测资产负债表!D58+预测资产负债表!D59+预测资产负债表!D64+预测资产负债表!D65+预测资产负债表!D69)-(预测资产负债表!C56+预测资产负债表!C57+预测资产负债表!C58+预测资产负债表!C59+预测资产负债表!C64+预测资产负债表!C65+预测资产负债表!C69)</f>
        <v>841190875.63000107</v>
      </c>
      <c r="E19" s="206">
        <f>(预测资产负债表!E56+预测资产负债表!E57+预测资产负债表!E58+预测资产负债表!E59+预测资产负债表!E64+预测资产负债表!E65+预测资产负债表!E69)-(预测资产负债表!D56+预测资产负债表!D57+预测资产负债表!D58+预测资产负债表!D59+预测资产负债表!D64+预测资产负债表!D65+预测资产负债表!D69)</f>
        <v>852008675.84589767</v>
      </c>
      <c r="F19" s="206">
        <f>(预测资产负债表!F56+预测资产负债表!F57+预测资产负债表!F58+预测资产负债表!F59+预测资产负债表!F64+预测资产负债表!F65+预测资产负债表!F69)-(预测资产负债表!E56+预测资产负债表!E57+预测资产负债表!E58+预测资产负债表!E59+预测资产负债表!E64+预测资产负债表!E65+预测资产负债表!E69)</f>
        <v>652860243.62375832</v>
      </c>
      <c r="G19" s="206">
        <f>(预测资产负债表!G56+预测资产负债表!G57+预测资产负债表!G58+预测资产负债表!G59+预测资产负债表!G64+预测资产负债表!G65+预测资产负债表!G69)-(预测资产负债表!F56+预测资产负债表!F57+预测资产负债表!F58+预测资产负债表!F59+预测资产负债表!F64+预测资产负债表!F65+预测资产负债表!F69)</f>
        <v>40765883.212347031</v>
      </c>
      <c r="H19" s="47" t="s">
        <v>12370</v>
      </c>
      <c r="I19"/>
      <c r="J19"/>
      <c r="K19"/>
      <c r="L19"/>
    </row>
    <row r="20" spans="1:12">
      <c r="A20" s="47" t="s">
        <v>866</v>
      </c>
      <c r="B20" s="319"/>
      <c r="C20" s="319"/>
      <c r="D20" s="319"/>
      <c r="H20"/>
      <c r="I20"/>
      <c r="J20"/>
      <c r="K20"/>
      <c r="L20"/>
    </row>
    <row r="21" spans="1:12" s="196" customFormat="1">
      <c r="A21" s="220" t="s">
        <v>854</v>
      </c>
      <c r="B21" s="318">
        <f t="shared" ref="B21:C21" si="1">SUM(B4:B20)</f>
        <v>2458840453.7129989</v>
      </c>
      <c r="C21" s="318">
        <f t="shared" si="1"/>
        <v>3963136436.3404989</v>
      </c>
      <c r="D21" s="318">
        <f>SUM(D4:D20)</f>
        <v>780250720.22350168</v>
      </c>
      <c r="E21" s="221">
        <f>SUM(E4:E20)</f>
        <v>3008822878.0422359</v>
      </c>
      <c r="F21" s="221">
        <f>SUM(F4:F20)</f>
        <v>3095774225.2834277</v>
      </c>
      <c r="G21" s="221">
        <f>SUM(G4:G20)</f>
        <v>3287849983.7238941</v>
      </c>
    </row>
    <row r="22" spans="1:12" s="60" customFormat="1">
      <c r="A22" s="50" t="s">
        <v>12371</v>
      </c>
      <c r="B22" s="320"/>
      <c r="C22" s="320"/>
      <c r="D22" s="320"/>
      <c r="E22" s="320">
        <f>E72</f>
        <v>3885484.1199016571</v>
      </c>
      <c r="F22" s="320">
        <f>F72</f>
        <v>102269283.10782623</v>
      </c>
      <c r="G22" s="320">
        <f>G72</f>
        <v>6385896.0506515503</v>
      </c>
    </row>
    <row r="23" spans="1:12">
      <c r="A23" s="50" t="s">
        <v>867</v>
      </c>
      <c r="B23" s="79"/>
      <c r="C23" s="79"/>
      <c r="D23" s="79">
        <f>D74</f>
        <v>47135004.873500675</v>
      </c>
      <c r="E23" s="79">
        <f>E74</f>
        <v>-83908833.412406474</v>
      </c>
      <c r="F23" s="79">
        <f>F74</f>
        <v>-60087749.675891906</v>
      </c>
      <c r="G23" s="79">
        <f>G74</f>
        <v>-106535547.63871279</v>
      </c>
      <c r="H23"/>
      <c r="I23"/>
      <c r="J23"/>
      <c r="K23"/>
      <c r="L23"/>
    </row>
    <row r="24" spans="1:12" s="196" customFormat="1">
      <c r="A24" s="222" t="s">
        <v>247</v>
      </c>
      <c r="B24" s="221"/>
      <c r="C24" s="221"/>
      <c r="D24" s="221"/>
      <c r="E24" s="221">
        <f>E21-E22-E23</f>
        <v>3088846227.3347406</v>
      </c>
      <c r="F24" s="221">
        <f>F21-F22-F23</f>
        <v>3053592691.8514934</v>
      </c>
      <c r="G24" s="221">
        <f>G21-G22-G23</f>
        <v>3387999635.3119555</v>
      </c>
      <c r="H24" s="350">
        <f>G24*(1-25%)</f>
        <v>2540999726.4839668</v>
      </c>
      <c r="I24" s="350">
        <f>H24*(1-25%)</f>
        <v>1905749794.8629751</v>
      </c>
      <c r="J24" s="350">
        <f>I24*(1-25%)</f>
        <v>1429312346.1472313</v>
      </c>
    </row>
    <row r="25" spans="1:12" s="200" customFormat="1">
      <c r="A25" s="223" t="s">
        <v>248</v>
      </c>
      <c r="B25" s="224"/>
      <c r="C25" s="224"/>
      <c r="D25" s="224"/>
      <c r="E25" s="225">
        <f t="shared" ref="E25:J25" si="2">E24/(1+$B$51)^E2</f>
        <v>2685915675.7178273</v>
      </c>
      <c r="F25" s="225">
        <f t="shared" si="2"/>
        <v>2308890191.3303242</v>
      </c>
      <c r="G25" s="225">
        <f t="shared" si="2"/>
        <v>2227571289.3851523</v>
      </c>
      <c r="H25" s="225">
        <f t="shared" si="2"/>
        <v>1452743566.1877718</v>
      </c>
      <c r="I25" s="225">
        <f t="shared" si="2"/>
        <v>947428205.39875436</v>
      </c>
      <c r="J25" s="225">
        <f t="shared" si="2"/>
        <v>617879318.33048928</v>
      </c>
    </row>
    <row r="26" spans="1:12">
      <c r="A26" s="51" t="s">
        <v>868</v>
      </c>
      <c r="B26" s="79"/>
      <c r="C26" s="79"/>
      <c r="D26" s="79">
        <f>E25+F25+G25</f>
        <v>7222377156.4333038</v>
      </c>
      <c r="E26" s="79"/>
      <c r="F26" s="79"/>
      <c r="G26" s="79"/>
      <c r="H26"/>
      <c r="I26"/>
      <c r="J26"/>
      <c r="K26"/>
      <c r="L26"/>
    </row>
    <row r="27" spans="1:12">
      <c r="A27" s="51" t="s">
        <v>250</v>
      </c>
      <c r="H27"/>
      <c r="I27"/>
      <c r="J27"/>
      <c r="K27"/>
      <c r="L27"/>
    </row>
    <row r="28" spans="1:12">
      <c r="A28" s="50" t="s">
        <v>251</v>
      </c>
      <c r="H28"/>
      <c r="I28"/>
      <c r="J28"/>
      <c r="K28"/>
      <c r="L28"/>
    </row>
    <row r="29" spans="1:12">
      <c r="A29" s="50" t="s">
        <v>252</v>
      </c>
      <c r="H29"/>
      <c r="I29"/>
      <c r="J29"/>
      <c r="K29"/>
      <c r="L29"/>
    </row>
    <row r="30" spans="1:12">
      <c r="A30" s="50" t="s">
        <v>253</v>
      </c>
      <c r="B30" s="78">
        <f>预测利润表!B32*(1-B64)</f>
        <v>827832.42377413961</v>
      </c>
      <c r="C30" s="78">
        <f>预测利润表!C32*(1-C64)</f>
        <v>2217728.6218498261</v>
      </c>
      <c r="D30" s="78">
        <f>预测利润表!D32*(1-D64)</f>
        <v>4030599.1918330779</v>
      </c>
      <c r="E30" s="78">
        <f>预测利润表!E32*(1-E64)</f>
        <v>4465903.9045510516</v>
      </c>
      <c r="F30" s="78">
        <f>预测利润表!F32*(1-F64)</f>
        <v>4755294.4775659591</v>
      </c>
      <c r="G30" s="78">
        <f>预测利润表!G32*(1-G64)</f>
        <v>4773364.5965807103</v>
      </c>
      <c r="H30"/>
      <c r="I30"/>
      <c r="J30"/>
      <c r="K30"/>
      <c r="L30"/>
    </row>
    <row r="31" spans="1:12">
      <c r="A31" s="50" t="s">
        <v>254</v>
      </c>
      <c r="B31" s="78">
        <f>预测利润表!B33*(1-B64)</f>
        <v>2684289.6624073437</v>
      </c>
      <c r="C31" s="78">
        <f>预测利润表!C33*(1-C64)</f>
        <v>1023233.9865780645</v>
      </c>
      <c r="D31" s="78">
        <f>预测利润表!D33*(1-D64)</f>
        <v>2761582.5956585086</v>
      </c>
      <c r="E31" s="78">
        <f>预测利润表!E33*(1-E64)</f>
        <v>3059833.5159896282</v>
      </c>
      <c r="F31" s="78">
        <f>预测利润表!F33*(1-F64)</f>
        <v>3258110.7278257562</v>
      </c>
      <c r="G31" s="78">
        <f>预测利润表!G33*(1-G64)</f>
        <v>3270491.5485914941</v>
      </c>
      <c r="H31"/>
      <c r="I31"/>
      <c r="J31"/>
      <c r="K31"/>
      <c r="L31"/>
    </row>
    <row r="32" spans="1:12">
      <c r="A32" s="50" t="s">
        <v>255</v>
      </c>
      <c r="H32"/>
      <c r="I32"/>
      <c r="J32"/>
      <c r="K32"/>
      <c r="L32"/>
    </row>
    <row r="33" spans="1:12">
      <c r="A33" s="50" t="s">
        <v>256</v>
      </c>
      <c r="H33"/>
      <c r="I33"/>
      <c r="J33"/>
      <c r="K33"/>
      <c r="L33"/>
    </row>
    <row r="34" spans="1:12">
      <c r="A34" s="51" t="s">
        <v>250</v>
      </c>
      <c r="B34" s="81">
        <f t="shared" ref="B34:G34" si="3">B30-B31</f>
        <v>-1856457.2386332043</v>
      </c>
      <c r="C34" s="81">
        <f t="shared" si="3"/>
        <v>1194494.6352717616</v>
      </c>
      <c r="D34" s="81">
        <f t="shared" si="3"/>
        <v>1269016.5961745693</v>
      </c>
      <c r="E34" s="81">
        <f t="shared" si="3"/>
        <v>1406070.3885614234</v>
      </c>
      <c r="F34" s="81">
        <f t="shared" si="3"/>
        <v>1497183.7497402029</v>
      </c>
      <c r="G34" s="81">
        <f t="shared" si="3"/>
        <v>1502873.0479892162</v>
      </c>
      <c r="H34">
        <v>0</v>
      </c>
      <c r="I34">
        <v>0</v>
      </c>
      <c r="J34">
        <v>0</v>
      </c>
      <c r="K34"/>
      <c r="L34"/>
    </row>
    <row r="35" spans="1:12" ht="22.5">
      <c r="A35" s="55" t="s">
        <v>257</v>
      </c>
      <c r="B35" s="81">
        <f t="shared" ref="B35:D35" si="4">B25+B34</f>
        <v>-1856457.2386332043</v>
      </c>
      <c r="C35" s="81">
        <f t="shared" si="4"/>
        <v>1194494.6352717616</v>
      </c>
      <c r="D35" s="81">
        <f t="shared" si="4"/>
        <v>1269016.5961745693</v>
      </c>
      <c r="E35" s="81">
        <f t="shared" ref="E35:J35" si="5">E24+E34</f>
        <v>3090252297.7233019</v>
      </c>
      <c r="F35" s="81">
        <f t="shared" si="5"/>
        <v>3055089875.6012335</v>
      </c>
      <c r="G35" s="81">
        <f t="shared" si="5"/>
        <v>3389502508.3599448</v>
      </c>
      <c r="H35" s="81">
        <f t="shared" si="5"/>
        <v>2540999726.4839668</v>
      </c>
      <c r="I35" s="81">
        <f t="shared" si="5"/>
        <v>1905749794.8629751</v>
      </c>
      <c r="J35" s="81">
        <f t="shared" si="5"/>
        <v>1429312346.1472313</v>
      </c>
      <c r="K35"/>
      <c r="L35"/>
    </row>
    <row r="36" spans="1:12" s="200" customFormat="1">
      <c r="A36" s="223" t="s">
        <v>248</v>
      </c>
      <c r="B36" s="224"/>
      <c r="C36" s="224"/>
      <c r="D36" s="224"/>
      <c r="E36" s="225">
        <f t="shared" ref="E36:J36" si="6">E35/(1+$B$51)^E2</f>
        <v>2687138328.5207992</v>
      </c>
      <c r="F36" s="225">
        <f t="shared" si="6"/>
        <v>2310022245.6752334</v>
      </c>
      <c r="G36" s="225">
        <f t="shared" si="6"/>
        <v>2228559411.3490391</v>
      </c>
      <c r="H36" s="349">
        <f t="shared" si="6"/>
        <v>1452743566.1877718</v>
      </c>
      <c r="I36" s="349">
        <f t="shared" si="6"/>
        <v>947428205.39875436</v>
      </c>
      <c r="J36" s="349">
        <f t="shared" si="6"/>
        <v>617879318.33048928</v>
      </c>
    </row>
    <row r="37" spans="1:12">
      <c r="A37" s="51" t="s">
        <v>249</v>
      </c>
      <c r="B37" s="81">
        <f>SUM(D36:F36)</f>
        <v>4997160574.1960325</v>
      </c>
      <c r="C37" s="81">
        <f>SUM(E36:G36)</f>
        <v>7225719985.5450716</v>
      </c>
      <c r="D37" s="348">
        <f>SUM(E36:J36)</f>
        <v>10243771075.462088</v>
      </c>
      <c r="H37"/>
      <c r="I37"/>
      <c r="J37"/>
      <c r="K37"/>
      <c r="L37"/>
    </row>
    <row r="40" spans="1:12">
      <c r="A40" s="53" t="s">
        <v>259</v>
      </c>
      <c r="B40" s="77" t="s">
        <v>260</v>
      </c>
    </row>
    <row r="41" spans="1:12">
      <c r="A41" s="56" t="s">
        <v>261</v>
      </c>
      <c r="B41" s="82">
        <v>0.03</v>
      </c>
    </row>
    <row r="42" spans="1:12">
      <c r="A42" s="56" t="s">
        <v>262</v>
      </c>
      <c r="B42" s="83">
        <f>J24*(1+B41)/(B51-B41)/(1+B51)^6</f>
        <v>5302753403.4285231</v>
      </c>
      <c r="J42" s="84"/>
    </row>
    <row r="43" spans="1:12">
      <c r="A43" s="57" t="s">
        <v>225</v>
      </c>
      <c r="B43" s="85" t="s">
        <v>263</v>
      </c>
    </row>
    <row r="44" spans="1:12">
      <c r="A44" s="57" t="s">
        <v>226</v>
      </c>
      <c r="B44" s="86">
        <v>1.93</v>
      </c>
    </row>
    <row r="45" spans="1:12">
      <c r="A45" s="57" t="s">
        <v>227</v>
      </c>
      <c r="B45" s="82">
        <f>权益资本成本计算!E3</f>
        <v>7.5148282051282045E-2</v>
      </c>
    </row>
    <row r="46" spans="1:12">
      <c r="A46" s="57" t="s">
        <v>228</v>
      </c>
      <c r="B46" s="82">
        <f>权益资本成本计算!E4</f>
        <v>1.0999999999999999E-2</v>
      </c>
    </row>
    <row r="47" spans="1:12">
      <c r="A47" s="57" t="s">
        <v>229</v>
      </c>
      <c r="B47" s="82">
        <f>B44*B45+B46</f>
        <v>0.15603618435897434</v>
      </c>
    </row>
    <row r="48" spans="1:12">
      <c r="A48" s="57" t="s">
        <v>264</v>
      </c>
      <c r="B48" s="87">
        <v>0</v>
      </c>
      <c r="C48" s="228" t="s">
        <v>869</v>
      </c>
    </row>
    <row r="49" spans="1:12">
      <c r="A49" s="57" t="s">
        <v>265</v>
      </c>
      <c r="B49" s="128">
        <f>D61</f>
        <v>3.8581437932916456E-2</v>
      </c>
    </row>
    <row r="50" spans="1:12">
      <c r="A50" s="57" t="s">
        <v>266</v>
      </c>
      <c r="B50" s="87">
        <f>E64</f>
        <v>0.2693578816578549</v>
      </c>
    </row>
    <row r="51" spans="1:12">
      <c r="A51" s="57" t="s">
        <v>267</v>
      </c>
      <c r="B51" s="87">
        <f>B47*(1-B49)+B48*B49*(1-B50)</f>
        <v>0.15001608399683947</v>
      </c>
    </row>
    <row r="52" spans="1:12">
      <c r="A52" s="54" t="s">
        <v>268</v>
      </c>
      <c r="B52" s="89">
        <f>D37+B42+(预测资产负债表!D3+预测资产负债表!D5+预测资产负债表!D6)-(预测资产负债表!D53+预测资产负债表!D54+预测资产负债表!D55)</f>
        <v>20153238521.630608</v>
      </c>
      <c r="F52" s="90"/>
      <c r="G52" s="90"/>
      <c r="H52" s="90"/>
      <c r="I52" s="90"/>
      <c r="J52" s="90"/>
      <c r="K52" s="90"/>
      <c r="L52" s="90"/>
    </row>
    <row r="53" spans="1:12">
      <c r="A53" s="54" t="s">
        <v>269</v>
      </c>
      <c r="B53" s="89">
        <f>B52-D59</f>
        <v>19749335635.550606</v>
      </c>
      <c r="C53" s="89"/>
      <c r="D53" s="90"/>
      <c r="E53" s="90"/>
      <c r="F53" s="90"/>
      <c r="G53" s="90"/>
      <c r="H53" s="90"/>
      <c r="I53" s="90"/>
      <c r="J53" s="90"/>
      <c r="K53" s="90"/>
      <c r="L53" s="90"/>
    </row>
    <row r="54" spans="1:12">
      <c r="A54" s="54" t="s">
        <v>230</v>
      </c>
      <c r="B54" s="89">
        <f>B53*(1-B55)/预测资产负债表!D91</f>
        <v>22.012217389396923</v>
      </c>
      <c r="C54" s="89"/>
      <c r="D54" s="90"/>
      <c r="E54" s="90"/>
      <c r="F54" s="90"/>
      <c r="G54" s="90"/>
      <c r="H54" s="90"/>
      <c r="I54" s="90"/>
      <c r="J54" s="90"/>
      <c r="K54" s="90"/>
      <c r="L54" s="90"/>
    </row>
    <row r="55" spans="1:12">
      <c r="A55" s="58" t="s">
        <v>270</v>
      </c>
      <c r="B55" s="91">
        <f>预测资产负债表!D105/预测资产负债表!D106</f>
        <v>2.8611898333293105E-2</v>
      </c>
      <c r="C55" s="87"/>
    </row>
    <row r="56" spans="1:12">
      <c r="A56" s="59" t="s">
        <v>271</v>
      </c>
      <c r="B56" s="146">
        <f>D59/B52</f>
        <v>2.0041587144740448E-2</v>
      </c>
      <c r="C56" s="88"/>
    </row>
    <row r="57" spans="1:12">
      <c r="A57" s="47"/>
    </row>
    <row r="58" spans="1:12">
      <c r="A58" s="52" t="s">
        <v>231</v>
      </c>
      <c r="H58"/>
      <c r="I58"/>
      <c r="J58"/>
      <c r="K58"/>
      <c r="L58"/>
    </row>
    <row r="59" spans="1:12" ht="33.75">
      <c r="A59" s="47" t="s">
        <v>232</v>
      </c>
      <c r="B59" s="81">
        <f>(预测资产负债表!B49+预测资产负债表!B73+预测资产负债表!B74+预测资产负债表!B77+预测资产负债表!B78+预测资产负债表!B81)</f>
        <v>0</v>
      </c>
      <c r="C59" s="81">
        <f>(预测资产负债表!C49+预测资产负债表!C73+预测资产负债表!C74+预测资产负债表!C77+预测资产负债表!C78+预测资产负债表!C81)</f>
        <v>0</v>
      </c>
      <c r="D59" s="81">
        <f>(预测资产负债表!D49+预测资产负债表!D73+预测资产负债表!D74+预测资产负债表!D77+预测资产负债表!D78+预测资产负债表!D81)</f>
        <v>403902886.07999998</v>
      </c>
      <c r="E59" s="81">
        <f>(预测资产负债表!E49+预测资产负债表!E73+预测资产负债表!E74+预测资产负债表!E77+预测资产负债表!E78+预测资产负债表!E81)</f>
        <v>422058830.8411001</v>
      </c>
      <c r="F59" s="81">
        <f>(预测资产负债表!F49+预测资产负债表!F73+预测资产负债表!F74+预测资产负债表!F77+预测资产负债表!F78+预测资产负债表!F81)</f>
        <v>449408243.07960337</v>
      </c>
      <c r="G59" s="81">
        <f>(预测资产负债表!G49+预测资产负债表!G73+预测资产负债表!G74+预测资产负债表!G77+预测资产负债表!G78+预测资产负债表!G81)</f>
        <v>451115994.40330583</v>
      </c>
      <c r="H59" s="346" t="s">
        <v>12377</v>
      </c>
      <c r="I59"/>
      <c r="J59"/>
      <c r="K59"/>
      <c r="L59"/>
    </row>
    <row r="60" spans="1:12">
      <c r="A60" s="47" t="s">
        <v>233</v>
      </c>
      <c r="B60" s="81">
        <f>预测资产负债表!B106</f>
        <v>6481614346.5699997</v>
      </c>
      <c r="C60" s="81">
        <f>预测资产负债表!C106</f>
        <v>7624590767.96</v>
      </c>
      <c r="D60" s="81">
        <f>预测资产负债表!D106</f>
        <v>10064936735.25</v>
      </c>
      <c r="E60" s="81">
        <f>预测资产负债表!E106</f>
        <v>11695608827.060352</v>
      </c>
      <c r="F60" s="81">
        <f>预测资产负债表!F106</f>
        <v>13420004037.811987</v>
      </c>
      <c r="G60" s="81">
        <f>预测资产负债表!G106</f>
        <v>15150900810.399323</v>
      </c>
      <c r="H60"/>
      <c r="I60"/>
      <c r="J60"/>
      <c r="K60"/>
      <c r="L60"/>
    </row>
    <row r="61" spans="1:12">
      <c r="A61" s="52" t="s">
        <v>234</v>
      </c>
      <c r="B61" s="92">
        <f t="shared" ref="B61:G61" si="7">B59/(B59+B60)</f>
        <v>0</v>
      </c>
      <c r="C61" s="92">
        <f t="shared" si="7"/>
        <v>0</v>
      </c>
      <c r="D61" s="227">
        <f t="shared" si="7"/>
        <v>3.8581437932916456E-2</v>
      </c>
      <c r="E61" s="133">
        <f t="shared" si="7"/>
        <v>3.4830038482355323E-2</v>
      </c>
      <c r="F61" s="92">
        <f t="shared" si="7"/>
        <v>3.2402832504933893E-2</v>
      </c>
      <c r="G61" s="92">
        <f t="shared" si="7"/>
        <v>2.8913953884759494E-2</v>
      </c>
      <c r="H61"/>
      <c r="I61"/>
      <c r="J61"/>
      <c r="K61"/>
      <c r="L61"/>
    </row>
    <row r="62" spans="1:12">
      <c r="A62" s="47" t="s">
        <v>235</v>
      </c>
      <c r="B62" s="81">
        <f>预测利润表!B36</f>
        <v>614528955.04999995</v>
      </c>
      <c r="C62" s="81">
        <f>预测利润表!C36</f>
        <v>791533525.12</v>
      </c>
      <c r="D62" s="81">
        <f>预测利润表!D36</f>
        <v>1120754493.3699999</v>
      </c>
      <c r="E62" s="81">
        <f>预测利润表!E36</f>
        <v>1155977648.9350903</v>
      </c>
      <c r="F62" s="81">
        <f>预测利润表!F36</f>
        <v>1231766893.3746731</v>
      </c>
      <c r="G62" s="81">
        <f>预测利润表!G36</f>
        <v>1236411077.3613298</v>
      </c>
      <c r="H62"/>
      <c r="I62"/>
      <c r="J62"/>
      <c r="K62"/>
      <c r="L62"/>
    </row>
    <row r="63" spans="1:12">
      <c r="A63" s="47" t="s">
        <v>236</v>
      </c>
      <c r="B63" s="81">
        <f>预测利润表!B35</f>
        <v>2149555685.1299992</v>
      </c>
      <c r="C63" s="81">
        <f>预测利润表!C35</f>
        <v>2736021252.4500003</v>
      </c>
      <c r="D63" s="81">
        <f>预测利润表!D35</f>
        <v>4160837939.7400002</v>
      </c>
      <c r="E63" s="81">
        <f>预测利润表!E35</f>
        <v>4291605063.9403305</v>
      </c>
      <c r="F63" s="81">
        <f>预测利润表!F35</f>
        <v>4572975128.083663</v>
      </c>
      <c r="G63" s="81">
        <f>预测利润表!G35</f>
        <v>4590216813.9703817</v>
      </c>
      <c r="H63"/>
      <c r="I63"/>
      <c r="J63"/>
      <c r="K63"/>
      <c r="L63"/>
    </row>
    <row r="64" spans="1:12">
      <c r="A64" s="52" t="s">
        <v>237</v>
      </c>
      <c r="B64" s="92">
        <f t="shared" ref="B64:G64" si="8">B62/B63</f>
        <v>0.28588650170876356</v>
      </c>
      <c r="C64" s="92">
        <f t="shared" si="8"/>
        <v>0.28930094180051147</v>
      </c>
      <c r="D64" s="227">
        <f t="shared" si="8"/>
        <v>0.2693578816578549</v>
      </c>
      <c r="E64" s="92">
        <f t="shared" si="8"/>
        <v>0.2693578816578549</v>
      </c>
      <c r="F64" s="92">
        <f t="shared" si="8"/>
        <v>0.2693578816578549</v>
      </c>
      <c r="G64" s="92">
        <f t="shared" si="8"/>
        <v>0.2693578816578549</v>
      </c>
      <c r="H64"/>
      <c r="I64"/>
      <c r="J64"/>
      <c r="K64"/>
      <c r="L64"/>
    </row>
    <row r="65" spans="1:12">
      <c r="A65" s="47" t="s">
        <v>243</v>
      </c>
      <c r="B65" s="82"/>
      <c r="C65" s="82">
        <f>预测利润表!C38/预测资产负债表!B106</f>
        <v>0.30000052816456169</v>
      </c>
      <c r="D65" s="82">
        <f>预测利润表!D38/预测资产负债表!C106</f>
        <v>0.39872086763594144</v>
      </c>
      <c r="E65" s="82">
        <f>预测利润表!E38/预测资产负债表!D106</f>
        <v>0.31153970437026851</v>
      </c>
      <c r="F65" s="82">
        <f>预测利润表!F38/预测资产负债表!E106</f>
        <v>0.28568057329160779</v>
      </c>
      <c r="G65" s="82">
        <f>预测利润表!G38/预测资产负债表!F106</f>
        <v>0.24991093349595297</v>
      </c>
      <c r="H65"/>
      <c r="I65"/>
      <c r="J65"/>
      <c r="K65"/>
      <c r="L65"/>
    </row>
    <row r="66" spans="1:12">
      <c r="A66" s="47" t="s">
        <v>244</v>
      </c>
      <c r="B66" s="82"/>
      <c r="C66" s="82">
        <f>预测利润表!C41/预测资产负债表!B104</f>
        <v>0.31208820034027873</v>
      </c>
      <c r="D66" s="82">
        <f>预测利润表!D41/预测资产负债表!C104</f>
        <v>0.41350708836883737</v>
      </c>
      <c r="E66" s="82">
        <f>预测利润表!E41/预测资产负债表!D104</f>
        <v>0.32486002261381447</v>
      </c>
      <c r="F66" s="82">
        <f>预测利润表!F41/预测资产负债表!E104</f>
        <v>0.29746497624939261</v>
      </c>
      <c r="G66" s="82">
        <f>预测利润表!G41/预测资产负债表!F104</f>
        <v>0.25992694069343802</v>
      </c>
      <c r="H66"/>
      <c r="I66"/>
      <c r="J66"/>
      <c r="K66"/>
      <c r="L66"/>
    </row>
    <row r="67" spans="1:12">
      <c r="A67" s="47" t="s">
        <v>272</v>
      </c>
      <c r="B67" s="82">
        <f>预测利润表!B46/预测利润表!B41</f>
        <v>0</v>
      </c>
      <c r="C67" s="82">
        <f>预测利润表!C46/预测利润表!C41</f>
        <v>0</v>
      </c>
      <c r="D67" s="82">
        <f>预测利润表!D46/预测利润表!D41</f>
        <v>0</v>
      </c>
      <c r="E67" s="82">
        <f>预测利润表!E46/预测利润表!E41</f>
        <v>0</v>
      </c>
      <c r="F67" s="82">
        <f>预测利润表!F46/预测利润表!F41</f>
        <v>0</v>
      </c>
      <c r="G67" s="82">
        <f>预测利润表!G46/预测利润表!G41</f>
        <v>0</v>
      </c>
      <c r="H67"/>
      <c r="I67"/>
      <c r="J67"/>
      <c r="K67"/>
      <c r="L67"/>
    </row>
    <row r="68" spans="1:12">
      <c r="A68" s="52" t="s">
        <v>238</v>
      </c>
      <c r="B68" s="92">
        <f t="shared" ref="B68:G68" si="9">B65*(1-B67)</f>
        <v>0</v>
      </c>
      <c r="C68" s="92">
        <f t="shared" si="9"/>
        <v>0.30000052816456169</v>
      </c>
      <c r="D68" s="92">
        <f t="shared" si="9"/>
        <v>0.39872086763594144</v>
      </c>
      <c r="E68" s="92">
        <f t="shared" si="9"/>
        <v>0.31153970437026851</v>
      </c>
      <c r="F68" s="92">
        <f t="shared" si="9"/>
        <v>0.28568057329160779</v>
      </c>
      <c r="G68" s="92">
        <f t="shared" si="9"/>
        <v>0.24991093349595297</v>
      </c>
      <c r="H68"/>
      <c r="I68"/>
      <c r="J68"/>
      <c r="K68"/>
      <c r="L68"/>
    </row>
    <row r="69" spans="1:12">
      <c r="A69" s="47" t="s">
        <v>169</v>
      </c>
      <c r="B69" s="81">
        <f>预测参数设置!C49</f>
        <v>0</v>
      </c>
      <c r="C69" s="81">
        <f>预测参数设置!D49</f>
        <v>0</v>
      </c>
      <c r="D69" s="81">
        <f>预测参数设置!E49</f>
        <v>0</v>
      </c>
      <c r="E69" s="81">
        <f>预测参数设置!F49</f>
        <v>0</v>
      </c>
      <c r="F69" s="81">
        <f>预测参数设置!G49</f>
        <v>0</v>
      </c>
      <c r="G69" s="81">
        <f>预测参数设置!H49</f>
        <v>0</v>
      </c>
      <c r="H69"/>
      <c r="I69"/>
      <c r="J69"/>
      <c r="K69"/>
      <c r="L69"/>
    </row>
    <row r="70" spans="1:12">
      <c r="A70" s="52" t="s">
        <v>239</v>
      </c>
      <c r="B70" s="92" t="e">
        <f t="shared" ref="B70:G70" si="10">B69/B59</f>
        <v>#DIV/0!</v>
      </c>
      <c r="C70" s="92" t="e">
        <f t="shared" si="10"/>
        <v>#DIV/0!</v>
      </c>
      <c r="D70" s="133">
        <f t="shared" si="10"/>
        <v>0</v>
      </c>
      <c r="E70" s="92">
        <f t="shared" si="10"/>
        <v>0</v>
      </c>
      <c r="F70" s="92">
        <f t="shared" si="10"/>
        <v>0</v>
      </c>
      <c r="G70" s="92">
        <f t="shared" si="10"/>
        <v>0</v>
      </c>
      <c r="H70"/>
      <c r="I70"/>
      <c r="J70"/>
      <c r="K70"/>
      <c r="L70"/>
    </row>
    <row r="71" spans="1:12">
      <c r="A71" s="106" t="s">
        <v>240</v>
      </c>
      <c r="B71" s="81">
        <f>(预测资产负债表!B7+预测资产负债表!B8+预测资产负债表!B9+预测资产负债表!B10+预测资产负债表!B14+预测资产负债表!B16+预测资产负债表!B17+预测资产负债表!B18+预测资产负债表!B19)-(预测资产负债表!B56+预测资产负债表!B57+预测资产负债表!B58+预测资产负债表!B59+预测资产负债表!B64+预测资产负债表!B65+预测资产负债表!B69+预测资产负债表!B74)</f>
        <v>2415436851.6999989</v>
      </c>
      <c r="C71" s="81">
        <f>(预测资产负债表!C7+预测资产负债表!C8+预测资产负债表!C9+预测资产负债表!C10+预测资产负债表!C14+预测资产负债表!C16+预测资产负债表!C17+预测资产负债表!C18+预测资产负债表!C19)-(预测资产负债表!C56+预测资产负债表!C57+预测资产负债表!C58+预测资产负债表!C59+预测资产负债表!C64+预测资产负债表!C65+预测资产负债表!C69+预测资产负债表!C74)</f>
        <v>297008898.12000084</v>
      </c>
      <c r="D71" s="81">
        <f>(预测资产负债表!D7+预测资产负债表!D8+预测资产负债表!D9+预测资产负债表!D10+预测资产负债表!D14+预测资产负债表!D16+预测资产负债表!D17+预测资产负债表!D18+预测资产负债表!D19)-(预测资产负债表!D56+预测资产负债表!D57+预测资产负债表!D58+预测资产负债表!D59+预测资产负债表!D64+预测资产负债表!D65+预测资产负债表!D69+预测资产负债表!D74)</f>
        <v>1574344193.4699993</v>
      </c>
      <c r="E71" s="81">
        <f>(预测资产负债表!E7+预测资产负债表!E8+预测资产负债表!E9+预测资产负债表!E10+预测资产负债表!E14+预测资产负债表!E16+预测资产负债表!E17+预测资产负债表!E18+预测资产负债表!E19)-(预测资产负债表!E56+预测资产负债表!E57+预测资产负债表!E58+预测资产负债表!E59+预测资产负债表!E64+预测资产负债表!E65+预测资产负债表!E69+预测资产负债表!E74)</f>
        <v>1578229677.589901</v>
      </c>
      <c r="F71" s="81">
        <f>(预测资产负债表!F7+预测资产负债表!F8+预测资产负债表!F9+预测资产负债表!F10+预测资产负债表!F14+预测资产负债表!F16+预测资产负债表!F17+预测资产负债表!F18+预测资产负债表!F19)-(预测资产负债表!F56+预测资产负债表!F57+预测资产负债表!F58+预测资产负债表!F59+预测资产负债表!F64+预测资产负债表!F65+预测资产负债表!F69+预测资产负债表!F74)</f>
        <v>1680498960.6977272</v>
      </c>
      <c r="G71" s="81">
        <f>(预测资产负债表!G7+预测资产负债表!G8+预测资产负债表!G9+预测资产负债表!G10+预测资产负债表!G14+预测资产负债表!G16+预测资产负债表!G17+预测资产负债表!G18+预测资产负债表!G19)-(预测资产负债表!G56+预测资产负债表!G57+预测资产负债表!G58+预测资产负债表!G59+预测资产负债表!G64+预测资产负债表!G65+预测资产负债表!G69+预测资产负债表!G74)</f>
        <v>1686884856.7483788</v>
      </c>
      <c r="H71"/>
      <c r="I71"/>
      <c r="J71"/>
      <c r="K71"/>
      <c r="L71"/>
    </row>
    <row r="72" spans="1:12">
      <c r="A72" s="106" t="s">
        <v>12372</v>
      </c>
      <c r="B72" s="81"/>
      <c r="C72" s="81">
        <f>C71-B71</f>
        <v>-2118427953.579998</v>
      </c>
      <c r="D72" s="81">
        <f>D71-C71</f>
        <v>1277335295.3499985</v>
      </c>
      <c r="E72" s="81">
        <f>E71-D71</f>
        <v>3885484.1199016571</v>
      </c>
      <c r="F72" s="81">
        <f>F71-E71</f>
        <v>102269283.10782623</v>
      </c>
      <c r="G72" s="81">
        <f>G71-F71</f>
        <v>6385896.0506515503</v>
      </c>
      <c r="H72"/>
      <c r="I72"/>
      <c r="J72"/>
      <c r="K72"/>
      <c r="L72"/>
    </row>
    <row r="73" spans="1:12">
      <c r="A73" s="106" t="s">
        <v>273</v>
      </c>
      <c r="B73" s="93">
        <f>(预测资产负债表!B31+预测资产负债表!B32+预测资产负债表!B33+预测资产负债表!B34+预测资产负债表!B35+预测资产负债表!B36+预测资产负债表!B37+预测资产负债表!B38+预测资产负债表!B39+预测资产负债表!B40+预测资产负债表!B42+预测资产负债表!B43)-(预测资产负债表!B82+预测资产负债表!B83+预测资产负债表!B84+预测资产负债表!B85+预测资产负债表!B87)</f>
        <v>2117979943.71</v>
      </c>
      <c r="C73" s="93">
        <f>(预测资产负债表!C31+预测资产负债表!C32+预测资产负债表!C33+预测资产负债表!C34+预测资产负债表!C35+预测资产负债表!C36+预测资产负债表!C37+预测资产负债表!C38+预测资产负债表!C39+预测资产负债表!C40+预测资产负债表!C42+预测资产负债表!C43)-(预测资产负债表!C82+预测资产负债表!C83+预测资产负债表!C84+预测资产负债表!C85+预测资产负债表!C87)</f>
        <v>2427382535.5999994</v>
      </c>
      <c r="D73" s="93">
        <f>(预测资产负债表!D31+预测资产负债表!D32+预测资产负债表!D33+预测资产负债表!D34+预测资产负债表!D35+预测资产负债表!D36+预测资产负债表!D37+预测资产负债表!D38+预测资产负债表!D39+预测资产负债表!D40+预测资产负债表!D42+预测资产负债表!D43)-(预测资产负债表!D82+预测资产负债表!D83+预测资产负债表!D84+预测资产负债表!D85+预测资产负债表!D87)</f>
        <v>2598138257.5500002</v>
      </c>
      <c r="E73" s="93">
        <f>(预测资产负债表!E31+预测资产负债表!E32+预测资产负债表!E33+预测资产负债表!E34+预测资产负债表!E35+预测资产负债表!E36+预测资产负债表!E37+预测资产负债表!E38+预测资产负债表!E39+预测资产负债表!E40+预测资产负债表!E42+预测资产负债表!E43)-(预测资产负债表!E82+预测资产负债表!E83+预测资产负债表!E84+预测资产负债表!E85+预测资产负债表!E87)</f>
        <v>2637850141.2629976</v>
      </c>
      <c r="F73" s="93">
        <f>(预测资产负债表!F31+预测资产负债表!F32+预测资产负债表!F33+预测资产负债表!F34+预测资产负债表!F35+预测资产负债表!F36+预测资产负债表!F37+预测资产负债表!F38+预测资产负债表!F39+预测资产负债表!F40+预测资产负债表!F42+预测资产负债表!F43)-(预测资产负债表!F82+预测资产负债表!F83+预测资产负债表!F84+预测资产负债表!F85+预测资产负债表!F87)</f>
        <v>2694437398.1045046</v>
      </c>
      <c r="G73" s="93">
        <f>(预测资产负债表!G31+预测资产负债表!G32+预测资产负债表!G33+预测资产负债表!G34+预测资产负债表!G35+预测资产负债表!G36+预测资产负债表!G37+预测资产负债表!G38+预测资产负债表!G39+预测资产负债表!G40+预测资产负债表!G42+预测资产负债表!G43)-(预测资产负债表!G82+预测资产负债表!G83+预测资产负债表!G84+预测资产负债表!G85+预测资产负债表!G87)</f>
        <v>2697970818.1989856</v>
      </c>
      <c r="H73"/>
      <c r="I73"/>
      <c r="J73"/>
      <c r="K73"/>
      <c r="L73"/>
    </row>
    <row r="74" spans="1:12">
      <c r="A74" s="47" t="s">
        <v>274</v>
      </c>
      <c r="B74" s="218"/>
      <c r="C74" s="218">
        <f>C73-B73+C7+C8+C9</f>
        <v>565811672.7004993</v>
      </c>
      <c r="D74" s="218">
        <f>D73-C73+D7+D8+D9</f>
        <v>47135004.873500675</v>
      </c>
      <c r="E74" s="218">
        <f>E73-D73+E7+E8+E9</f>
        <v>-83908833.412406474</v>
      </c>
      <c r="F74" s="218">
        <f>F73-E73+F7+F8+F9</f>
        <v>-60087749.675891906</v>
      </c>
      <c r="G74" s="218">
        <f>G73-F73+G7+G8+G9</f>
        <v>-106535547.63871279</v>
      </c>
      <c r="H74"/>
      <c r="I74"/>
      <c r="J74"/>
      <c r="K74"/>
      <c r="L74"/>
    </row>
    <row r="75" spans="1:12">
      <c r="A75" s="47" t="s">
        <v>241</v>
      </c>
      <c r="B75" s="82"/>
      <c r="C75" s="82">
        <f>预测利润表!C2/预测利润表!B2-1</f>
        <v>0.26627073225889686</v>
      </c>
      <c r="D75" s="82">
        <f>预测利润表!D2/预测利润表!C2-1</f>
        <v>0.17758573099139574</v>
      </c>
      <c r="E75" s="82">
        <f>预测利润表!E2/预测利润表!D2-1</f>
        <v>0.1080000000000001</v>
      </c>
      <c r="F75" s="82">
        <f>预测利润表!F2/预测利润表!E2-1</f>
        <v>6.4799999999999969E-2</v>
      </c>
      <c r="G75" s="82">
        <f>预测利润表!G2/预测利润表!F2-1</f>
        <v>3.8000000000000256E-3</v>
      </c>
      <c r="H75"/>
      <c r="I75"/>
      <c r="J75"/>
      <c r="K75"/>
      <c r="L75"/>
    </row>
    <row r="76" spans="1:12">
      <c r="A76" s="47" t="s">
        <v>242</v>
      </c>
      <c r="B76" s="82"/>
      <c r="C76" s="82">
        <f>预测利润表!C38/预测利润表!B38-1</f>
        <v>0.26674519031252419</v>
      </c>
      <c r="D76" s="82">
        <f>预测利润表!D38/预测利润表!C38-1</f>
        <v>0.56343668496400112</v>
      </c>
      <c r="E76" s="82">
        <f>预测利润表!E38/预测利润表!D38-1</f>
        <v>3.1428074367275682E-2</v>
      </c>
      <c r="F76" s="82">
        <f>预测利润表!F38/预测利润表!E38-1</f>
        <v>6.5562897785611529E-2</v>
      </c>
      <c r="G76" s="82">
        <f>预测利润表!G38/预测利润表!F38-1</f>
        <v>3.7703432456548391E-3</v>
      </c>
      <c r="H76"/>
      <c r="I76"/>
      <c r="J76"/>
      <c r="K76"/>
      <c r="L76"/>
    </row>
    <row r="77" spans="1:12">
      <c r="A77" s="47" t="s">
        <v>245</v>
      </c>
      <c r="B77" s="82"/>
      <c r="C77" s="82">
        <f>预测利润表!C38/预测利润表!B38-1</f>
        <v>0.26674519031252419</v>
      </c>
      <c r="D77" s="82">
        <f>预测利润表!D38/预测利润表!C38-1</f>
        <v>0.56343668496400112</v>
      </c>
      <c r="E77" s="82">
        <f>预测利润表!E38/预测利润表!D38-1</f>
        <v>3.1428074367275682E-2</v>
      </c>
      <c r="F77" s="82">
        <f>预测利润表!F38/预测利润表!E38-1</f>
        <v>6.5562897785611529E-2</v>
      </c>
      <c r="G77" s="82">
        <f>预测利润表!G38/预测利润表!F38-1</f>
        <v>3.7703432456548391E-3</v>
      </c>
      <c r="H77"/>
      <c r="I77"/>
      <c r="J77"/>
      <c r="K77"/>
      <c r="L77"/>
    </row>
    <row r="78" spans="1:12">
      <c r="A78" s="47"/>
    </row>
    <row r="79" spans="1:12" s="60" customFormat="1">
      <c r="A79" s="207" t="s">
        <v>275</v>
      </c>
      <c r="B79" s="208"/>
      <c r="C79" s="208"/>
      <c r="D79" s="208"/>
      <c r="E79" s="208"/>
      <c r="F79" s="208"/>
      <c r="G79" s="208"/>
      <c r="H79" s="208"/>
      <c r="I79" s="208"/>
      <c r="J79" s="208"/>
      <c r="K79" s="208"/>
      <c r="L79" s="208"/>
    </row>
    <row r="80" spans="1:12" s="60" customFormat="1">
      <c r="A80" s="207"/>
      <c r="B80" s="411" t="s">
        <v>276</v>
      </c>
      <c r="C80" s="411"/>
      <c r="D80" s="412" t="s">
        <v>597</v>
      </c>
      <c r="E80" s="411"/>
      <c r="F80" s="208"/>
      <c r="G80" s="208"/>
      <c r="H80" s="208"/>
      <c r="I80" s="208"/>
      <c r="J80" s="208"/>
      <c r="K80" s="208"/>
      <c r="L80" s="208"/>
    </row>
    <row r="81" spans="1:12" s="60" customFormat="1">
      <c r="A81" s="209"/>
      <c r="B81" s="328" t="s">
        <v>596</v>
      </c>
      <c r="C81" s="328" t="s">
        <v>595</v>
      </c>
      <c r="D81" s="328" t="s">
        <v>596</v>
      </c>
      <c r="E81" s="328" t="s">
        <v>595</v>
      </c>
      <c r="F81" s="208"/>
      <c r="G81" s="208"/>
      <c r="H81" s="208"/>
      <c r="I81" s="208"/>
      <c r="J81" s="208"/>
      <c r="K81" s="208"/>
      <c r="L81" s="208"/>
    </row>
    <row r="82" spans="1:12" s="60" customFormat="1">
      <c r="A82" s="209" t="s">
        <v>213</v>
      </c>
      <c r="B82" s="211"/>
      <c r="C82" s="211"/>
      <c r="D82" s="212"/>
      <c r="E82" s="212"/>
      <c r="F82" s="208"/>
      <c r="G82" s="208"/>
      <c r="H82" s="208"/>
      <c r="I82" s="208"/>
      <c r="J82" s="208"/>
      <c r="K82" s="208"/>
      <c r="L82" s="208"/>
    </row>
    <row r="83" spans="1:12" s="60" customFormat="1">
      <c r="A83" s="209" t="s">
        <v>277</v>
      </c>
      <c r="B83" s="211"/>
      <c r="C83" s="211"/>
      <c r="D83" s="212"/>
      <c r="E83" s="212"/>
      <c r="F83" s="208"/>
      <c r="G83" s="208"/>
      <c r="H83" s="208"/>
      <c r="I83" s="208"/>
      <c r="J83" s="208"/>
      <c r="K83" s="208"/>
      <c r="L83" s="208"/>
    </row>
    <row r="84" spans="1:12" s="60" customFormat="1">
      <c r="A84" s="209" t="s">
        <v>278</v>
      </c>
      <c r="B84" s="211"/>
      <c r="C84" s="211"/>
      <c r="D84" s="212"/>
      <c r="E84" s="212"/>
      <c r="F84" s="208"/>
      <c r="G84" s="208"/>
      <c r="H84" s="208"/>
      <c r="I84" s="208"/>
      <c r="J84" s="208"/>
      <c r="K84" s="208"/>
      <c r="L84" s="208"/>
    </row>
    <row r="85" spans="1:12" s="60" customFormat="1">
      <c r="B85" s="208"/>
      <c r="C85" s="208"/>
      <c r="D85" s="208"/>
      <c r="E85" s="208"/>
      <c r="F85" s="208"/>
      <c r="G85" s="208"/>
      <c r="H85" s="208"/>
      <c r="I85" s="208"/>
      <c r="J85" s="208"/>
      <c r="K85" s="208"/>
      <c r="L85" s="208"/>
    </row>
    <row r="86" spans="1:12" s="60" customFormat="1">
      <c r="A86" s="213" t="s">
        <v>602</v>
      </c>
      <c r="B86" s="208"/>
      <c r="C86" s="208"/>
      <c r="D86" s="208"/>
      <c r="E86" s="208"/>
      <c r="F86" s="208"/>
      <c r="G86" s="208"/>
      <c r="H86" s="208"/>
      <c r="I86" s="208"/>
      <c r="J86" s="208"/>
      <c r="K86" s="208"/>
      <c r="L86" s="208"/>
    </row>
    <row r="87" spans="1:12" s="60" customFormat="1">
      <c r="A87" s="214"/>
      <c r="B87" s="413" t="s">
        <v>601</v>
      </c>
      <c r="C87" s="413"/>
      <c r="D87" s="208"/>
      <c r="E87" s="208"/>
      <c r="F87" s="208"/>
      <c r="G87" s="208"/>
      <c r="H87" s="208"/>
      <c r="I87" s="208"/>
      <c r="J87" s="208"/>
      <c r="K87" s="208"/>
      <c r="L87" s="208"/>
    </row>
    <row r="88" spans="1:12" s="60" customFormat="1">
      <c r="A88" s="215"/>
      <c r="B88" s="329" t="s">
        <v>598</v>
      </c>
      <c r="C88" s="329" t="s">
        <v>599</v>
      </c>
      <c r="D88" s="208"/>
      <c r="E88" s="208"/>
      <c r="F88" s="208"/>
      <c r="G88" s="208"/>
      <c r="H88" s="208"/>
      <c r="I88" s="208"/>
      <c r="J88" s="208"/>
      <c r="K88" s="208"/>
      <c r="L88" s="208"/>
    </row>
    <row r="89" spans="1:12" s="60" customFormat="1">
      <c r="A89" s="215" t="s">
        <v>229</v>
      </c>
      <c r="B89" s="217"/>
      <c r="C89" s="217"/>
      <c r="D89" s="208"/>
      <c r="E89" s="208"/>
      <c r="F89" s="208"/>
      <c r="G89" s="208"/>
      <c r="H89" s="208"/>
      <c r="I89" s="208"/>
      <c r="J89" s="208"/>
      <c r="K89" s="208"/>
      <c r="L89" s="208"/>
    </row>
    <row r="90" spans="1:12" s="60" customFormat="1">
      <c r="A90" s="215" t="s">
        <v>211</v>
      </c>
      <c r="B90" s="217"/>
      <c r="C90" s="217"/>
      <c r="D90" s="208"/>
      <c r="E90" s="208"/>
      <c r="F90" s="208"/>
      <c r="G90" s="208"/>
      <c r="H90" s="208"/>
      <c r="I90" s="208"/>
      <c r="J90" s="208"/>
      <c r="K90" s="208"/>
      <c r="L90" s="208"/>
    </row>
    <row r="91" spans="1:12" s="60" customFormat="1">
      <c r="A91" s="215" t="s">
        <v>600</v>
      </c>
      <c r="B91" s="217"/>
      <c r="C91" s="217"/>
      <c r="D91" s="208"/>
      <c r="E91" s="208"/>
      <c r="F91" s="208"/>
      <c r="G91" s="208"/>
      <c r="H91" s="208"/>
      <c r="I91" s="208"/>
      <c r="J91" s="208"/>
      <c r="K91" s="208"/>
      <c r="L91" s="208"/>
    </row>
  </sheetData>
  <mergeCells count="3">
    <mergeCell ref="B80:C80"/>
    <mergeCell ref="D80:E80"/>
    <mergeCell ref="B87:C87"/>
  </mergeCells>
  <phoneticPr fontId="5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ACA5-98C5-4192-BFD5-36BE794A1A1E}">
  <sheetPr codeName="Sheet20"/>
  <dimension ref="A1:L88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B48" sqref="B48"/>
    </sheetView>
  </sheetViews>
  <sheetFormatPr defaultRowHeight="14.25"/>
  <cols>
    <col min="1" max="1" width="38.125" customWidth="1"/>
    <col min="2" max="4" width="21.25" style="77" bestFit="1" customWidth="1"/>
    <col min="5" max="6" width="20.25" style="77" bestFit="1" customWidth="1"/>
    <col min="7" max="12" width="21.25" style="77" bestFit="1" customWidth="1"/>
  </cols>
  <sheetData>
    <row r="1" spans="1:12">
      <c r="A1" s="48" t="s">
        <v>246</v>
      </c>
      <c r="B1" s="60">
        <v>2018</v>
      </c>
      <c r="C1" s="60">
        <v>2019</v>
      </c>
      <c r="D1" s="60">
        <v>2020</v>
      </c>
      <c r="E1" s="116">
        <v>2021</v>
      </c>
      <c r="F1" s="116">
        <v>2022</v>
      </c>
      <c r="G1" s="116">
        <v>2023</v>
      </c>
      <c r="H1"/>
      <c r="I1"/>
      <c r="J1"/>
      <c r="K1"/>
      <c r="L1"/>
    </row>
    <row r="2" spans="1:12">
      <c r="A2" s="48" t="s">
        <v>258</v>
      </c>
      <c r="E2" s="77">
        <v>1</v>
      </c>
      <c r="F2" s="77">
        <v>2</v>
      </c>
      <c r="G2" s="77">
        <v>3</v>
      </c>
      <c r="H2"/>
      <c r="I2"/>
      <c r="J2"/>
      <c r="K2"/>
      <c r="L2"/>
    </row>
    <row r="3" spans="1:12">
      <c r="A3" s="47" t="s">
        <v>12494</v>
      </c>
      <c r="H3"/>
      <c r="I3"/>
      <c r="J3"/>
      <c r="K3"/>
      <c r="L3"/>
    </row>
    <row r="4" spans="1:12" ht="15">
      <c r="A4" s="47" t="s">
        <v>853</v>
      </c>
      <c r="B4" s="318">
        <f>预测利润表!B38</f>
        <v>1535026730.0799992</v>
      </c>
      <c r="C4" s="324">
        <f>预测利润表!C38</f>
        <v>1944487727.3300004</v>
      </c>
      <c r="D4" s="331">
        <f>预测利润表!D38</f>
        <v>3040083446.3700004</v>
      </c>
      <c r="E4" s="79">
        <f>预测利润表!E38</f>
        <v>3135627415.0052404</v>
      </c>
      <c r="F4" s="79">
        <f>预测利润表!F38</f>
        <v>3341208234.7089901</v>
      </c>
      <c r="G4" s="79">
        <f>预测利润表!G38</f>
        <v>3353805736.6090517</v>
      </c>
      <c r="H4"/>
      <c r="I4"/>
      <c r="J4"/>
      <c r="K4"/>
      <c r="L4"/>
    </row>
    <row r="5" spans="1:12">
      <c r="A5" s="47" t="s">
        <v>12495</v>
      </c>
      <c r="B5" s="318">
        <f>-预测利润表!B28</f>
        <v>0</v>
      </c>
      <c r="C5" s="318">
        <f>-预测利润表!C28</f>
        <v>0</v>
      </c>
      <c r="D5" s="318">
        <f>-预测利润表!D28</f>
        <v>0</v>
      </c>
      <c r="E5" s="79">
        <f>-预测利润表!E28</f>
        <v>0</v>
      </c>
      <c r="F5" s="79">
        <f>-预测利润表!F28</f>
        <v>0</v>
      </c>
      <c r="G5" s="79">
        <f>-预测利润表!G28</f>
        <v>0</v>
      </c>
      <c r="H5"/>
      <c r="I5"/>
      <c r="J5"/>
      <c r="K5"/>
      <c r="L5"/>
    </row>
    <row r="6" spans="1:12" ht="15">
      <c r="A6" s="47" t="s">
        <v>12496</v>
      </c>
      <c r="B6" s="318">
        <f>-预测利润表!B29</f>
        <v>-2210260.88</v>
      </c>
      <c r="C6" s="324">
        <f>-预测利润表!C29</f>
        <v>0</v>
      </c>
      <c r="D6" s="331">
        <f>-预测利润表!D29</f>
        <v>0</v>
      </c>
      <c r="E6" s="79">
        <f>-预测利润表!E29</f>
        <v>0</v>
      </c>
      <c r="F6" s="79">
        <f>-预测利润表!F29</f>
        <v>0</v>
      </c>
      <c r="G6" s="79">
        <f>-预测利润表!G29</f>
        <v>0</v>
      </c>
      <c r="H6"/>
      <c r="I6"/>
      <c r="J6"/>
      <c r="K6"/>
      <c r="L6"/>
    </row>
    <row r="7" spans="1:12" ht="15">
      <c r="A7" s="47" t="s">
        <v>12497</v>
      </c>
      <c r="B7" s="318">
        <f>(预测参数设置!C174-预测参数设置!B174)</f>
        <v>1046598322.53</v>
      </c>
      <c r="C7" s="324">
        <f>(预测参数设置!D174-预测参数设置!C174)</f>
        <v>239019525.49000001</v>
      </c>
      <c r="D7" s="331">
        <f>(预测参数设置!E174-预测参数设置!D174)</f>
        <v>-142027958.91000009</v>
      </c>
      <c r="E7" s="81">
        <f>(预测参数设置!F174-预测参数设置!E174)</f>
        <v>-142027958.95890391</v>
      </c>
      <c r="F7" s="81">
        <f>(预测参数设置!G174-预测参数设置!F174)</f>
        <v>-135082248.35089886</v>
      </c>
      <c r="G7" s="81">
        <f>(预测参数设置!H174-预测参数设置!G174)</f>
        <v>-128476209.56669378</v>
      </c>
      <c r="H7"/>
      <c r="I7"/>
      <c r="J7"/>
      <c r="K7"/>
      <c r="L7"/>
    </row>
    <row r="8" spans="1:12" ht="15">
      <c r="A8" s="47" t="s">
        <v>12498</v>
      </c>
      <c r="B8" s="318">
        <f>预测资产负债表!B39/20</f>
        <v>11161914.676999999</v>
      </c>
      <c r="C8" s="324">
        <f>预测资产负债表!C39/20</f>
        <v>15674553.122499999</v>
      </c>
      <c r="D8" s="331">
        <f>预测资产负债表!D39/20</f>
        <v>16947623.083500002</v>
      </c>
      <c r="E8" s="219">
        <f t="shared" ref="E8:G9" si="0">D8</f>
        <v>16947623.083500002</v>
      </c>
      <c r="F8" s="219">
        <f t="shared" si="0"/>
        <v>16947623.083500002</v>
      </c>
      <c r="G8" s="219">
        <f t="shared" si="0"/>
        <v>16947623.083500002</v>
      </c>
      <c r="H8"/>
      <c r="I8"/>
      <c r="J8"/>
      <c r="K8"/>
      <c r="L8"/>
    </row>
    <row r="9" spans="1:12" ht="15">
      <c r="A9" s="47" t="s">
        <v>12499</v>
      </c>
      <c r="B9" s="318">
        <f>预测资产负债表!B42/5</f>
        <v>1970385.6460000002</v>
      </c>
      <c r="C9" s="324">
        <f>预测资产负债表!C42/5</f>
        <v>1715002.1980000001</v>
      </c>
      <c r="D9" s="331">
        <f>预测资产负债表!D42/5</f>
        <v>1459618.75</v>
      </c>
      <c r="E9" s="219">
        <f t="shared" si="0"/>
        <v>1459618.75</v>
      </c>
      <c r="F9" s="219">
        <f t="shared" si="0"/>
        <v>1459618.75</v>
      </c>
      <c r="G9" s="219">
        <f t="shared" si="0"/>
        <v>1459618.75</v>
      </c>
      <c r="H9"/>
      <c r="I9"/>
      <c r="J9"/>
      <c r="K9"/>
      <c r="L9"/>
    </row>
    <row r="10" spans="1:12" ht="15">
      <c r="A10" s="47" t="s">
        <v>12492</v>
      </c>
      <c r="B10" s="318">
        <f>-预测利润表!B30</f>
        <v>0</v>
      </c>
      <c r="C10" s="324">
        <f>-预测利润表!C30</f>
        <v>0</v>
      </c>
      <c r="D10" s="331">
        <f>-预测利润表!D30</f>
        <v>0</v>
      </c>
      <c r="E10" s="80">
        <f>-预测利润表!E30</f>
        <v>0</v>
      </c>
      <c r="F10" s="80">
        <f>-预测利润表!F30</f>
        <v>0</v>
      </c>
      <c r="G10" s="80">
        <f>-预测利润表!G30</f>
        <v>0</v>
      </c>
      <c r="H10" s="47" t="s">
        <v>1065</v>
      </c>
      <c r="I10"/>
      <c r="J10"/>
      <c r="K10"/>
      <c r="L10"/>
    </row>
    <row r="11" spans="1:12" ht="15">
      <c r="A11" s="47" t="s">
        <v>12493</v>
      </c>
      <c r="B11" s="318">
        <f>预测利润表!B34</f>
        <v>0</v>
      </c>
      <c r="C11" s="324">
        <f>预测利润表!C34</f>
        <v>0</v>
      </c>
      <c r="D11" s="331">
        <f>预测利润表!D34</f>
        <v>0</v>
      </c>
      <c r="E11" s="80">
        <f>预测利润表!E34</f>
        <v>0</v>
      </c>
      <c r="F11" s="80">
        <f>预测利润表!F34</f>
        <v>0</v>
      </c>
      <c r="G11" s="80">
        <f>预测利润表!G34</f>
        <v>0</v>
      </c>
      <c r="H11" s="47"/>
      <c r="I11"/>
      <c r="J11"/>
      <c r="K11"/>
      <c r="L11"/>
    </row>
    <row r="12" spans="1:12" ht="15">
      <c r="A12" s="47" t="s">
        <v>12500</v>
      </c>
      <c r="B12" s="318">
        <f>-预测利润表!B27</f>
        <v>0</v>
      </c>
      <c r="C12" s="324">
        <f>-预测利润表!C27</f>
        <v>0</v>
      </c>
      <c r="D12" s="331">
        <f>-预测利润表!D27</f>
        <v>0</v>
      </c>
      <c r="E12" s="79">
        <f>-预测利润表!E27</f>
        <v>0</v>
      </c>
      <c r="F12" s="79">
        <f>-预测利润表!F27</f>
        <v>0</v>
      </c>
      <c r="G12" s="79">
        <f>-预测利润表!G27</f>
        <v>0</v>
      </c>
      <c r="H12"/>
      <c r="I12"/>
      <c r="J12"/>
      <c r="K12"/>
      <c r="L12"/>
    </row>
    <row r="13" spans="1:12" ht="15">
      <c r="A13" s="47" t="s">
        <v>12501</v>
      </c>
      <c r="B13" s="318">
        <f>预测利润表!B20</f>
        <v>0</v>
      </c>
      <c r="C13" s="324">
        <f>预测利润表!C20</f>
        <v>-90000</v>
      </c>
      <c r="D13" s="331">
        <f>预测利润表!D20</f>
        <v>1200000</v>
      </c>
      <c r="E13" s="79">
        <f>预测利润表!E20</f>
        <v>1440000</v>
      </c>
      <c r="F13" s="79">
        <f>预测利润表!F20</f>
        <v>1728000</v>
      </c>
      <c r="G13" s="79">
        <f>预测利润表!G20</f>
        <v>2073600</v>
      </c>
      <c r="H13"/>
      <c r="I13"/>
      <c r="J13"/>
      <c r="K13"/>
      <c r="L13"/>
    </row>
    <row r="14" spans="1:12" ht="15">
      <c r="A14" s="47" t="s">
        <v>12502</v>
      </c>
      <c r="B14" s="318">
        <f>-预测利润表!B24</f>
        <v>-997940.34</v>
      </c>
      <c r="C14" s="324">
        <f>-预测利润表!C24</f>
        <v>97798371.620000005</v>
      </c>
      <c r="D14" s="331">
        <f>-预测利润表!D24</f>
        <v>48775854.25</v>
      </c>
      <c r="E14" s="79">
        <f>-预测利润表!E24</f>
        <v>53530000</v>
      </c>
      <c r="F14" s="79">
        <f>-预测利润表!F24</f>
        <v>53530000</v>
      </c>
      <c r="G14" s="79">
        <f>-预测利润表!G24</f>
        <v>53530000</v>
      </c>
      <c r="H14"/>
      <c r="I14"/>
      <c r="J14"/>
      <c r="K14"/>
      <c r="L14"/>
    </row>
    <row r="15" spans="1:12" ht="15">
      <c r="A15" s="47" t="s">
        <v>12503</v>
      </c>
      <c r="B15" s="318">
        <f>-254200000</f>
        <v>-254200000</v>
      </c>
      <c r="C15" s="324">
        <f>预测资产负债表!B44-预测资产负债表!C44</f>
        <v>-268170229.14999998</v>
      </c>
      <c r="D15" s="331">
        <f>预测资产负债表!C44-预测资产负债表!D44</f>
        <v>-306371641.13999951</v>
      </c>
      <c r="E15" s="79">
        <f>预测资产负债表!D44-预测资产负债表!E44</f>
        <v>-51236086.950078487</v>
      </c>
      <c r="F15" s="79">
        <f>预测资产负债表!E44-预测资产负债表!F44</f>
        <v>-77180057.657357216</v>
      </c>
      <c r="G15" s="79">
        <f>预测资产负债表!F44-预测资产负债表!G44</f>
        <v>-4819275.2545599937</v>
      </c>
      <c r="H15"/>
      <c r="I15"/>
      <c r="J15"/>
      <c r="K15"/>
      <c r="L15"/>
    </row>
    <row r="16" spans="1:12" ht="15">
      <c r="A16" s="47" t="s">
        <v>12504</v>
      </c>
      <c r="B16" s="318">
        <v>3240000</v>
      </c>
      <c r="C16" s="324">
        <f>(预测资产负债表!C86-预测资产负债表!B86)</f>
        <v>10884206.35</v>
      </c>
      <c r="D16" s="331">
        <f>(预测资产负债表!D86-预测资产负债表!C86)</f>
        <v>15230807.590000002</v>
      </c>
      <c r="E16" s="79">
        <f>(预测资产负债表!E85-预测资产负债表!D85)</f>
        <v>1262680.970886372</v>
      </c>
      <c r="F16" s="79">
        <f>(预测资产负债表!F85-预测资产负债表!E85)</f>
        <v>1902053.7269134335</v>
      </c>
      <c r="G16" s="79">
        <f>(预测资产负债表!G85-预测资产负债表!F85)</f>
        <v>118767.991851639</v>
      </c>
      <c r="H16"/>
      <c r="I16"/>
      <c r="J16"/>
      <c r="K16"/>
      <c r="L16"/>
    </row>
    <row r="17" spans="1:12" ht="15">
      <c r="A17" s="47" t="s">
        <v>12505</v>
      </c>
      <c r="B17" s="318">
        <v>-856650000</v>
      </c>
      <c r="C17" s="324">
        <f>预测资产负债表!B16-预测资产负债表!C16</f>
        <v>-2102073063.5000005</v>
      </c>
      <c r="D17" s="331">
        <f>预测资产负债表!C16-预测资产负债表!D16</f>
        <v>-1095429096.3800001</v>
      </c>
      <c r="E17" s="79">
        <f>预测资产负债表!D16-预测资产负债表!E16</f>
        <v>-1371839607.6152487</v>
      </c>
      <c r="F17" s="79">
        <f>预测资产负债表!E16-预测资产负债表!F16</f>
        <v>-500605261.80794716</v>
      </c>
      <c r="G17" s="79">
        <f>预测资产负债表!F16-预测资产负债表!G16</f>
        <v>-31258781.39718914</v>
      </c>
      <c r="H17"/>
      <c r="I17"/>
      <c r="J17"/>
      <c r="K17"/>
      <c r="L17"/>
    </row>
    <row r="18" spans="1:12" ht="15">
      <c r="A18" s="47" t="s">
        <v>12506</v>
      </c>
      <c r="B18" s="318">
        <v>-148698</v>
      </c>
      <c r="C18" s="324">
        <f>(预测资产负债表!B7+预测资产负债表!B8+预测资产负债表!B9+预测资产负债表!B10+预测资产负债表!B14+预测资产负债表!B17)-(预测资产负债表!C7+预测资产负债表!C8+预测资产负债表!C9+预测资产负债表!C10+预测资产负债表!C14+预测资产负债表!C17)</f>
        <v>945603214.13000011</v>
      </c>
      <c r="D18" s="331">
        <f>(预测资产负债表!C7+预测资产负债表!C8+预测资产负债表!C9+预测资产负债表!C10+预测资产负债表!C14+预测资产负债表!C17)-(预测资产负债表!D7+预测资产负债表!D8+预测资产负债表!D9+预测资产负债表!D10+预测资产负债表!D14+预测资产负债表!D17)</f>
        <v>-1640808809.02</v>
      </c>
      <c r="E18" s="206">
        <f>(预测资产负债表!D7+预测资产负债表!D8+预测资产负债表!D9+预测资产负债表!D10+预测资产负债表!D14+预测资产负债表!D17)-(预测资产负债表!E7+预测资产负债表!E8+预测资产负债表!E9+预测资产负债表!E10+预测资产负债表!E14+预测资产负债表!E17)</f>
        <v>511650517.91094255</v>
      </c>
      <c r="F18" s="206">
        <f>(预测资产负债表!E7+预测资产负债表!E8+预测资产负债表!E9+预测资产负债表!E10+预测资产负债表!E14+预测资产负债表!E17)-(预测资产负债表!F7+预测资产负债表!F8+预测资产负债表!F9+预测资产负债表!F10+预测资产负债表!F14+预测资产负债表!F17)</f>
        <v>-260993980.79353094</v>
      </c>
      <c r="G18" s="206">
        <f>(预测资产负债表!F7+预测资产负债表!F8+预测资产负债表!F9+预测资产负债表!F10+预测资产负债表!F14+预测资产负债表!F17)-(预测资产负债表!G7+预测资产负债表!G8+预测资产负债表!G9+预测资产负债表!G10+预测资产负债表!G14+预测资产负债表!G17)</f>
        <v>-16296979.704413414</v>
      </c>
      <c r="H18"/>
      <c r="I18"/>
      <c r="J18"/>
      <c r="K18"/>
      <c r="L18"/>
    </row>
    <row r="19" spans="1:12" ht="15">
      <c r="A19" s="47" t="s">
        <v>12507</v>
      </c>
      <c r="B19" s="318">
        <v>975050000</v>
      </c>
      <c r="C19" s="324">
        <f>(预测资产负债表!C56+预测资产负债表!C57+预测资产负债表!C58+预测资产负债表!C59+预测资产负债表!C64+预测资产负债表!C65+预测资产负债表!C69)-(预测资产负债表!B56+预测资产负债表!B57+预测资产负债表!B58+预测资产负债表!B59+预测资产负债表!B64+预测资产负债表!B65+预测资产负债表!B69)</f>
        <v>3078287128.749999</v>
      </c>
      <c r="D19" s="331">
        <f>(预测资产负债表!D56+预测资产负债表!D57+预测资产负债表!D58+预测资产负债表!D59+预测资产负债表!D64+预测资产负债表!D65+预测资产负债表!D69)-(预测资产负债表!C56+预测资产负债表!C57+预测资产负债表!C58+预测资产负债表!C59+预测资产负债表!C64+预测资产负债表!C65+预测资产负债表!C69)</f>
        <v>841190875.63000107</v>
      </c>
      <c r="E19" s="206">
        <f>(预测资产负债表!E56+预测资产负债表!E57+预测资产负债表!E58+预测资产负债表!E59+预测资产负债表!E64+预测资产负债表!E65+预测资产负债表!E69)-(预测资产负债表!D56+预测资产负债表!D57+预测资产负债表!D58+预测资产负债表!D59+预测资产负债表!D64+预测资产负债表!D65+预测资产负债表!D69)</f>
        <v>852008675.84589767</v>
      </c>
      <c r="F19" s="206">
        <f>(预测资产负债表!F56+预测资产负债表!F57+预测资产负债表!F58+预测资产负债表!F59+预测资产负债表!F64+预测资产负债表!F65+预测资产负债表!F69)-(预测资产负债表!E56+预测资产负债表!E57+预测资产负债表!E58+预测资产负债表!E59+预测资产负债表!E64+预测资产负债表!E65+预测资产负债表!E69)</f>
        <v>652860243.62375832</v>
      </c>
      <c r="G19" s="206">
        <f>(预测资产负债表!G56+预测资产负债表!G57+预测资产负债表!G58+预测资产负债表!G59+预测资产负债表!G64+预测资产负债表!G65+预测资产负债表!G69)-(预测资产负债表!F56+预测资产负债表!F57+预测资产负债表!F58+预测资产负债表!F59+预测资产负债表!F64+预测资产负债表!F65+预测资产负债表!F69)</f>
        <v>40765883.212347031</v>
      </c>
      <c r="H19"/>
      <c r="I19"/>
      <c r="J19"/>
      <c r="K19"/>
      <c r="L19"/>
    </row>
    <row r="20" spans="1:12">
      <c r="A20" s="47" t="s">
        <v>12508</v>
      </c>
      <c r="B20" s="319"/>
      <c r="C20" s="319"/>
      <c r="D20" s="319"/>
      <c r="H20"/>
      <c r="I20"/>
      <c r="J20"/>
      <c r="K20"/>
      <c r="L20"/>
    </row>
    <row r="21" spans="1:12" s="196" customFormat="1">
      <c r="A21" s="220" t="s">
        <v>854</v>
      </c>
      <c r="B21" s="318">
        <f t="shared" ref="B21:G21" si="1">SUM(B4:B20)</f>
        <v>2458840453.7129989</v>
      </c>
      <c r="C21" s="318">
        <f t="shared" si="1"/>
        <v>3963136436.3404989</v>
      </c>
      <c r="D21" s="318">
        <f t="shared" si="1"/>
        <v>780250720.22350168</v>
      </c>
      <c r="E21" s="221">
        <f t="shared" si="1"/>
        <v>3008822878.0422359</v>
      </c>
      <c r="F21" s="221">
        <f t="shared" si="1"/>
        <v>3095774225.2834277</v>
      </c>
      <c r="G21" s="221">
        <f t="shared" si="1"/>
        <v>3287849983.7238941</v>
      </c>
    </row>
    <row r="22" spans="1:12" s="60" customFormat="1">
      <c r="A22" s="50" t="s">
        <v>12371</v>
      </c>
      <c r="B22" s="320"/>
      <c r="C22" s="320"/>
      <c r="D22" s="320"/>
      <c r="E22" s="320">
        <f>E69</f>
        <v>3885484.1199016571</v>
      </c>
      <c r="F22" s="320">
        <f t="shared" ref="F22:G22" si="2">F69</f>
        <v>102269283.10782623</v>
      </c>
      <c r="G22" s="320">
        <f t="shared" si="2"/>
        <v>6385896.0506515503</v>
      </c>
    </row>
    <row r="23" spans="1:12">
      <c r="A23" s="50" t="s">
        <v>867</v>
      </c>
      <c r="B23" s="79"/>
      <c r="C23" s="79"/>
      <c r="D23" s="79">
        <f>D71</f>
        <v>47135004.873500675</v>
      </c>
      <c r="E23" s="79">
        <f>E71</f>
        <v>-83908833.412406474</v>
      </c>
      <c r="F23" s="79">
        <f>F71</f>
        <v>-60087749.675891906</v>
      </c>
      <c r="G23" s="79">
        <f>G71</f>
        <v>-106535547.63871279</v>
      </c>
      <c r="H23"/>
      <c r="I23"/>
      <c r="J23"/>
      <c r="K23"/>
      <c r="L23"/>
    </row>
    <row r="24" spans="1:12" s="196" customFormat="1">
      <c r="A24" s="222" t="s">
        <v>247</v>
      </c>
      <c r="B24" s="221"/>
      <c r="C24" s="221"/>
      <c r="D24" s="221"/>
      <c r="E24" s="221">
        <f>E21-E22-E23</f>
        <v>3088846227.3347406</v>
      </c>
      <c r="F24" s="221">
        <f t="shared" ref="F24:G24" si="3">F21-F22-F23</f>
        <v>3053592691.8514934</v>
      </c>
      <c r="G24" s="221">
        <f t="shared" si="3"/>
        <v>3387999635.3119555</v>
      </c>
    </row>
    <row r="25" spans="1:12" s="60" customFormat="1">
      <c r="A25" s="321" t="s">
        <v>1067</v>
      </c>
      <c r="B25" s="320"/>
      <c r="C25" s="320">
        <f>预测参数设置!D49*(1-'股权自由现金流模型-2阶段'!C61)</f>
        <v>0</v>
      </c>
      <c r="D25" s="320">
        <f>预测参数设置!E49*(1-'股权自由现金流模型-2阶段'!D61)</f>
        <v>0</v>
      </c>
      <c r="E25" s="320">
        <f>预测参数设置!F49*(1-'股权自由现金流模型-2阶段'!E61)</f>
        <v>0</v>
      </c>
      <c r="F25" s="320">
        <f>预测参数设置!G49*(1-'股权自由现金流模型-2阶段'!F61)</f>
        <v>0</v>
      </c>
      <c r="G25" s="320">
        <f>预测参数设置!H49*(1-'股权自由现金流模型-2阶段'!G61)</f>
        <v>0</v>
      </c>
    </row>
    <row r="26" spans="1:12" s="60" customFormat="1">
      <c r="A26" s="321" t="s">
        <v>12378</v>
      </c>
      <c r="B26" s="320"/>
      <c r="C26" s="320">
        <f>B56-C56</f>
        <v>0</v>
      </c>
      <c r="D26" s="320">
        <f>C56-D56</f>
        <v>-403902886.07999998</v>
      </c>
      <c r="E26" s="320">
        <f>D56-E56</f>
        <v>-18155944.761100113</v>
      </c>
      <c r="F26" s="320">
        <f>E56-F56</f>
        <v>-27349412.238503277</v>
      </c>
      <c r="G26" s="320">
        <f>F56-G56</f>
        <v>-1707751.3237024546</v>
      </c>
    </row>
    <row r="27" spans="1:12" s="60" customFormat="1">
      <c r="A27" s="321" t="s">
        <v>1070</v>
      </c>
      <c r="B27" s="320"/>
      <c r="C27" s="320"/>
      <c r="D27" s="320"/>
      <c r="E27" s="320">
        <f>E24-E25-E26</f>
        <v>3107002172.0958409</v>
      </c>
      <c r="F27" s="320">
        <f>F24-F25-F26</f>
        <v>3080942104.0899968</v>
      </c>
      <c r="G27" s="320">
        <f>G24-G25-G26</f>
        <v>3389707386.6356578</v>
      </c>
    </row>
    <row r="28" spans="1:12" s="200" customFormat="1">
      <c r="A28" s="223" t="s">
        <v>1068</v>
      </c>
      <c r="B28" s="224"/>
      <c r="C28" s="224"/>
      <c r="D28" s="224"/>
      <c r="E28" s="225">
        <f>E27/(1+$B$50)^E2</f>
        <v>2687634015.3822117</v>
      </c>
      <c r="F28" s="225">
        <f>F27/(1+$B$50)^F2</f>
        <v>2305370234.6265531</v>
      </c>
      <c r="G28" s="225">
        <f>G27/(1+$B$50)^G2</f>
        <v>2194057101.4809232</v>
      </c>
    </row>
    <row r="29" spans="1:12">
      <c r="A29" s="51" t="s">
        <v>1069</v>
      </c>
      <c r="B29" s="79"/>
      <c r="C29" s="79"/>
      <c r="D29" s="79">
        <f>E28+F28+G28</f>
        <v>7187061351.489687</v>
      </c>
      <c r="E29" s="79"/>
      <c r="F29" s="79"/>
      <c r="G29" s="79"/>
      <c r="H29"/>
      <c r="I29"/>
      <c r="J29"/>
      <c r="K29"/>
      <c r="L29"/>
    </row>
    <row r="30" spans="1:12">
      <c r="A30" s="51" t="s">
        <v>250</v>
      </c>
      <c r="H30"/>
      <c r="I30"/>
      <c r="J30"/>
      <c r="K30"/>
      <c r="L30"/>
    </row>
    <row r="31" spans="1:12">
      <c r="A31" s="50" t="s">
        <v>251</v>
      </c>
      <c r="H31"/>
      <c r="I31"/>
      <c r="J31"/>
      <c r="K31"/>
      <c r="L31"/>
    </row>
    <row r="32" spans="1:12">
      <c r="A32" s="50" t="s">
        <v>252</v>
      </c>
      <c r="H32"/>
      <c r="I32"/>
      <c r="J32"/>
      <c r="K32"/>
      <c r="L32"/>
    </row>
    <row r="33" spans="1:12">
      <c r="A33" s="50" t="s">
        <v>253</v>
      </c>
      <c r="B33" s="78">
        <f>预测利润表!B32*(1-B61)</f>
        <v>827832.42377413961</v>
      </c>
      <c r="C33" s="78">
        <f>预测利润表!C32*(1-C61)</f>
        <v>2217728.6218498261</v>
      </c>
      <c r="D33" s="78">
        <f>预测利润表!D32*(1-D61)</f>
        <v>4030599.1918330779</v>
      </c>
      <c r="E33" s="78">
        <f>预测利润表!E32*(1-E61)</f>
        <v>4465903.9045510516</v>
      </c>
      <c r="F33" s="78">
        <f>预测利润表!F32*(1-F61)</f>
        <v>4755294.4775659591</v>
      </c>
      <c r="G33" s="78">
        <f>预测利润表!G32*(1-G61)</f>
        <v>4773364.5965807103</v>
      </c>
      <c r="H33"/>
      <c r="I33"/>
      <c r="J33"/>
      <c r="K33"/>
      <c r="L33"/>
    </row>
    <row r="34" spans="1:12">
      <c r="A34" s="50" t="s">
        <v>254</v>
      </c>
      <c r="B34" s="78">
        <f>预测利润表!B33*(1-B61)</f>
        <v>2684289.6624073437</v>
      </c>
      <c r="C34" s="78">
        <f>预测利润表!C33*(1-C61)</f>
        <v>1023233.9865780645</v>
      </c>
      <c r="D34" s="78">
        <f>预测利润表!D33*(1-D61)</f>
        <v>2761582.5956585086</v>
      </c>
      <c r="E34" s="78">
        <f>预测利润表!E33*(1-E61)</f>
        <v>3059833.5159896282</v>
      </c>
      <c r="F34" s="78">
        <f>预测利润表!F33*(1-F61)</f>
        <v>3258110.7278257562</v>
      </c>
      <c r="G34" s="78">
        <f>预测利润表!G33*(1-G61)</f>
        <v>3270491.5485914941</v>
      </c>
      <c r="H34"/>
      <c r="I34"/>
      <c r="J34"/>
      <c r="K34"/>
      <c r="L34"/>
    </row>
    <row r="35" spans="1:12">
      <c r="A35" s="50" t="s">
        <v>255</v>
      </c>
      <c r="H35"/>
      <c r="I35"/>
      <c r="J35"/>
      <c r="K35"/>
      <c r="L35"/>
    </row>
    <row r="36" spans="1:12">
      <c r="A36" s="50" t="s">
        <v>256</v>
      </c>
      <c r="H36"/>
      <c r="I36"/>
      <c r="J36"/>
      <c r="K36"/>
      <c r="L36"/>
    </row>
    <row r="37" spans="1:12">
      <c r="A37" s="51" t="s">
        <v>250</v>
      </c>
      <c r="B37" s="81">
        <f t="shared" ref="B37:G37" si="4">B33-B34</f>
        <v>-1856457.2386332043</v>
      </c>
      <c r="C37" s="81">
        <f t="shared" si="4"/>
        <v>1194494.6352717616</v>
      </c>
      <c r="D37" s="81">
        <f t="shared" si="4"/>
        <v>1269016.5961745693</v>
      </c>
      <c r="E37" s="81">
        <f t="shared" si="4"/>
        <v>1406070.3885614234</v>
      </c>
      <c r="F37" s="81">
        <f t="shared" si="4"/>
        <v>1497183.7497402029</v>
      </c>
      <c r="G37" s="81">
        <f t="shared" si="4"/>
        <v>1502873.0479892162</v>
      </c>
      <c r="H37"/>
      <c r="I37"/>
      <c r="J37"/>
      <c r="K37"/>
      <c r="L37"/>
    </row>
    <row r="38" spans="1:12" ht="22.5">
      <c r="A38" s="55" t="s">
        <v>1071</v>
      </c>
      <c r="B38" s="81"/>
      <c r="C38" s="81">
        <f>C27+C37</f>
        <v>1194494.6352717616</v>
      </c>
      <c r="D38" s="81">
        <f t="shared" ref="D38" si="5">D28+D37</f>
        <v>1269016.5961745693</v>
      </c>
      <c r="E38" s="81">
        <f>E27+E37</f>
        <v>3108408242.4844022</v>
      </c>
      <c r="F38" s="81">
        <f>F27+F37</f>
        <v>3082439287.8397369</v>
      </c>
      <c r="G38" s="81">
        <f>G27+G37</f>
        <v>3391210259.6836472</v>
      </c>
      <c r="H38"/>
      <c r="I38"/>
      <c r="J38"/>
      <c r="K38"/>
      <c r="L38"/>
    </row>
    <row r="39" spans="1:12" s="200" customFormat="1">
      <c r="A39" s="223" t="s">
        <v>248</v>
      </c>
      <c r="B39" s="224"/>
      <c r="C39" s="224"/>
      <c r="D39" s="224"/>
      <c r="E39" s="225">
        <f>E38/(1+$B$50)^E2</f>
        <v>2688850301.1763635</v>
      </c>
      <c r="F39" s="225">
        <f>F38/(1+$B$50)^F2</f>
        <v>2306490529.2428765</v>
      </c>
      <c r="G39" s="225">
        <f>G38/(1+$B$50)^G2</f>
        <v>2195029866.6513228</v>
      </c>
    </row>
    <row r="40" spans="1:12">
      <c r="A40" s="51" t="s">
        <v>249</v>
      </c>
      <c r="B40" s="81"/>
      <c r="C40" s="81"/>
      <c r="D40" s="226">
        <f>SUM(E39:G39)</f>
        <v>7190370697.0705624</v>
      </c>
      <c r="H40"/>
      <c r="I40"/>
      <c r="J40"/>
      <c r="K40"/>
      <c r="L40"/>
    </row>
    <row r="43" spans="1:12">
      <c r="A43" s="53" t="s">
        <v>259</v>
      </c>
      <c r="B43" s="77" t="s">
        <v>260</v>
      </c>
    </row>
    <row r="44" spans="1:12">
      <c r="A44" s="56" t="s">
        <v>261</v>
      </c>
      <c r="B44" s="82">
        <v>0.03</v>
      </c>
    </row>
    <row r="45" spans="1:12">
      <c r="A45" s="56" t="s">
        <v>262</v>
      </c>
      <c r="B45" s="83">
        <f>G27*(1+B44)/(B50-B44)/(1+B50)^3</f>
        <v>17930396941.316456</v>
      </c>
      <c r="J45" s="84"/>
    </row>
    <row r="46" spans="1:12">
      <c r="A46" s="57" t="s">
        <v>225</v>
      </c>
      <c r="B46" s="85" t="s">
        <v>263</v>
      </c>
    </row>
    <row r="47" spans="1:12">
      <c r="A47" s="57" t="s">
        <v>226</v>
      </c>
      <c r="B47" s="86">
        <v>1.93</v>
      </c>
    </row>
    <row r="48" spans="1:12">
      <c r="A48" s="57" t="s">
        <v>227</v>
      </c>
      <c r="B48" s="82">
        <f>权益资本成本计算!E3</f>
        <v>7.5148282051282045E-2</v>
      </c>
    </row>
    <row r="49" spans="1:12">
      <c r="A49" s="57" t="s">
        <v>228</v>
      </c>
      <c r="B49" s="82">
        <f>权益资本成本计算!E4</f>
        <v>1.0999999999999999E-2</v>
      </c>
    </row>
    <row r="50" spans="1:12">
      <c r="A50" s="57" t="s">
        <v>229</v>
      </c>
      <c r="B50" s="82">
        <f>B47*B48+B49</f>
        <v>0.15603618435897434</v>
      </c>
    </row>
    <row r="51" spans="1:12">
      <c r="A51" s="54" t="s">
        <v>269</v>
      </c>
      <c r="B51" s="89">
        <f>D40+B45+(预测资产负债表!D3+预测资产负债表!D5+预测资产负债表!D6)-(预测资产负债表!D53+预测资产负债表!D54+预测资产负债表!D55)</f>
        <v>29727481681.127014</v>
      </c>
      <c r="C51" s="89"/>
      <c r="D51" s="90"/>
      <c r="E51" s="90"/>
      <c r="F51" s="90"/>
      <c r="G51" s="90"/>
      <c r="H51" s="90"/>
      <c r="I51" s="90"/>
      <c r="J51" s="90"/>
      <c r="K51" s="90"/>
      <c r="L51" s="90"/>
    </row>
    <row r="52" spans="1:12">
      <c r="A52" s="54" t="s">
        <v>230</v>
      </c>
      <c r="B52" s="89">
        <f>B51*(1-B53)/预测资产负债表!D91</f>
        <v>33.133660862310776</v>
      </c>
      <c r="C52" s="89"/>
      <c r="D52" s="90"/>
      <c r="E52" s="90"/>
      <c r="F52" s="90"/>
      <c r="G52" s="90"/>
      <c r="H52" s="90"/>
      <c r="I52" s="90"/>
      <c r="J52" s="90"/>
      <c r="K52" s="90"/>
      <c r="L52" s="90"/>
    </row>
    <row r="53" spans="1:12">
      <c r="A53" s="58" t="s">
        <v>270</v>
      </c>
      <c r="B53" s="91">
        <f>预测资产负债表!D105/预测资产负债表!D106</f>
        <v>2.8611898333293105E-2</v>
      </c>
      <c r="C53" s="87"/>
    </row>
    <row r="54" spans="1:12">
      <c r="A54" s="47"/>
    </row>
    <row r="55" spans="1:12">
      <c r="A55" s="52" t="s">
        <v>231</v>
      </c>
      <c r="H55"/>
      <c r="I55"/>
      <c r="J55"/>
      <c r="K55"/>
      <c r="L55"/>
    </row>
    <row r="56" spans="1:12">
      <c r="A56" s="47" t="s">
        <v>232</v>
      </c>
      <c r="B56" s="81">
        <f>(预测资产负债表!B49+预测资产负债表!B73+预测资产负债表!B74+预测资产负债表!B77+预测资产负债表!B78+预测资产负债表!B81)</f>
        <v>0</v>
      </c>
      <c r="C56" s="81">
        <f>(预测资产负债表!C49+预测资产负债表!C73+预测资产负债表!C74+预测资产负债表!C77+预测资产负债表!C78+预测资产负债表!C81)</f>
        <v>0</v>
      </c>
      <c r="D56" s="81">
        <f>(预测资产负债表!D49+预测资产负债表!D73+预测资产负债表!D74+预测资产负债表!D77+预测资产负债表!D78+预测资产负债表!D81)</f>
        <v>403902886.07999998</v>
      </c>
      <c r="E56" s="81">
        <f>(预测资产负债表!E49+预测资产负债表!E73+预测资产负债表!E74+预测资产负债表!E77+预测资产负债表!E78+预测资产负债表!E81)</f>
        <v>422058830.8411001</v>
      </c>
      <c r="F56" s="81">
        <f>(预测资产负债表!F49+预测资产负债表!F73+预测资产负债表!F74+预测资产负债表!F77+预测资产负债表!F78+预测资产负债表!F81)</f>
        <v>449408243.07960337</v>
      </c>
      <c r="G56" s="81">
        <f>(预测资产负债表!G49+预测资产负债表!G73+预测资产负债表!G74+预测资产负债表!G77+预测资产负债表!G78+预测资产负债表!G81)</f>
        <v>451115994.40330583</v>
      </c>
      <c r="H56"/>
      <c r="I56"/>
      <c r="J56"/>
      <c r="K56"/>
      <c r="L56"/>
    </row>
    <row r="57" spans="1:12">
      <c r="A57" s="47" t="s">
        <v>233</v>
      </c>
      <c r="B57" s="81">
        <f>预测资产负债表!B106</f>
        <v>6481614346.5699997</v>
      </c>
      <c r="C57" s="81">
        <f>预测资产负债表!C106</f>
        <v>7624590767.96</v>
      </c>
      <c r="D57" s="81">
        <f>预测资产负债表!D106</f>
        <v>10064936735.25</v>
      </c>
      <c r="E57" s="81">
        <f>预测资产负债表!E106</f>
        <v>11695608827.060352</v>
      </c>
      <c r="F57" s="81">
        <f>预测资产负债表!F106</f>
        <v>13420004037.811987</v>
      </c>
      <c r="G57" s="81">
        <f>预测资产负债表!G106</f>
        <v>15150900810.399323</v>
      </c>
      <c r="H57"/>
      <c r="I57"/>
      <c r="J57"/>
      <c r="K57"/>
      <c r="L57"/>
    </row>
    <row r="58" spans="1:12">
      <c r="A58" s="52" t="s">
        <v>234</v>
      </c>
      <c r="B58" s="92">
        <f t="shared" ref="B58:G58" si="6">B56/(B56+B57)</f>
        <v>0</v>
      </c>
      <c r="C58" s="92">
        <f t="shared" si="6"/>
        <v>0</v>
      </c>
      <c r="D58" s="227">
        <f t="shared" si="6"/>
        <v>3.8581437932916456E-2</v>
      </c>
      <c r="E58" s="133">
        <f t="shared" si="6"/>
        <v>3.4830038482355323E-2</v>
      </c>
      <c r="F58" s="92">
        <f t="shared" si="6"/>
        <v>3.2402832504933893E-2</v>
      </c>
      <c r="G58" s="92">
        <f t="shared" si="6"/>
        <v>2.8913953884759494E-2</v>
      </c>
      <c r="H58"/>
      <c r="I58"/>
      <c r="J58"/>
      <c r="K58"/>
      <c r="L58"/>
    </row>
    <row r="59" spans="1:12">
      <c r="A59" s="47" t="s">
        <v>235</v>
      </c>
      <c r="B59" s="81">
        <f>预测利润表!B36</f>
        <v>614528955.04999995</v>
      </c>
      <c r="C59" s="81">
        <f>预测利润表!C36</f>
        <v>791533525.12</v>
      </c>
      <c r="D59" s="81">
        <f>预测利润表!D36</f>
        <v>1120754493.3699999</v>
      </c>
      <c r="E59" s="81">
        <f>预测利润表!E36</f>
        <v>1155977648.9350903</v>
      </c>
      <c r="F59" s="81">
        <f>预测利润表!F36</f>
        <v>1231766893.3746731</v>
      </c>
      <c r="G59" s="81">
        <f>预测利润表!G36</f>
        <v>1236411077.3613298</v>
      </c>
      <c r="H59"/>
      <c r="I59"/>
      <c r="J59"/>
      <c r="K59"/>
      <c r="L59"/>
    </row>
    <row r="60" spans="1:12">
      <c r="A60" s="47" t="s">
        <v>236</v>
      </c>
      <c r="B60" s="81">
        <f>预测利润表!B35</f>
        <v>2149555685.1299992</v>
      </c>
      <c r="C60" s="81">
        <f>预测利润表!C35</f>
        <v>2736021252.4500003</v>
      </c>
      <c r="D60" s="81">
        <f>预测利润表!D35</f>
        <v>4160837939.7400002</v>
      </c>
      <c r="E60" s="81">
        <f>预测利润表!E35</f>
        <v>4291605063.9403305</v>
      </c>
      <c r="F60" s="81">
        <f>预测利润表!F35</f>
        <v>4572975128.083663</v>
      </c>
      <c r="G60" s="81">
        <f>预测利润表!G35</f>
        <v>4590216813.9703817</v>
      </c>
      <c r="H60"/>
      <c r="I60"/>
      <c r="J60"/>
      <c r="K60"/>
      <c r="L60"/>
    </row>
    <row r="61" spans="1:12">
      <c r="A61" s="52" t="s">
        <v>237</v>
      </c>
      <c r="B61" s="92">
        <f t="shared" ref="B61:G61" si="7">B59/B60</f>
        <v>0.28588650170876356</v>
      </c>
      <c r="C61" s="92">
        <f t="shared" si="7"/>
        <v>0.28930094180051147</v>
      </c>
      <c r="D61" s="227">
        <f t="shared" si="7"/>
        <v>0.2693578816578549</v>
      </c>
      <c r="E61" s="92">
        <f t="shared" si="7"/>
        <v>0.2693578816578549</v>
      </c>
      <c r="F61" s="92">
        <f t="shared" si="7"/>
        <v>0.2693578816578549</v>
      </c>
      <c r="G61" s="92">
        <f t="shared" si="7"/>
        <v>0.2693578816578549</v>
      </c>
      <c r="H61"/>
      <c r="I61"/>
      <c r="J61"/>
      <c r="K61"/>
      <c r="L61"/>
    </row>
    <row r="62" spans="1:12">
      <c r="A62" s="47" t="s">
        <v>243</v>
      </c>
      <c r="B62" s="82"/>
      <c r="C62" s="82">
        <f>预测利润表!C38/预测资产负债表!B106</f>
        <v>0.30000052816456169</v>
      </c>
      <c r="D62" s="82">
        <f>预测利润表!D38/预测资产负债表!C106</f>
        <v>0.39872086763594144</v>
      </c>
      <c r="E62" s="82">
        <f>预测利润表!E38/预测资产负债表!D106</f>
        <v>0.31153970437026851</v>
      </c>
      <c r="F62" s="82">
        <f>预测利润表!F38/预测资产负债表!E106</f>
        <v>0.28568057329160779</v>
      </c>
      <c r="G62" s="82">
        <f>预测利润表!G38/预测资产负债表!F106</f>
        <v>0.24991093349595297</v>
      </c>
      <c r="H62"/>
      <c r="I62"/>
      <c r="J62"/>
      <c r="K62"/>
      <c r="L62"/>
    </row>
    <row r="63" spans="1:12">
      <c r="A63" s="47" t="s">
        <v>244</v>
      </c>
      <c r="B63" s="82"/>
      <c r="C63" s="82">
        <f>预测利润表!C41/预测资产负债表!B104</f>
        <v>0.31208820034027873</v>
      </c>
      <c r="D63" s="82">
        <f>预测利润表!D41/预测资产负债表!C104</f>
        <v>0.41350708836883737</v>
      </c>
      <c r="E63" s="82">
        <f>预测利润表!E41/预测资产负债表!D104</f>
        <v>0.32486002261381447</v>
      </c>
      <c r="F63" s="82">
        <f>预测利润表!F41/预测资产负债表!E104</f>
        <v>0.29746497624939261</v>
      </c>
      <c r="G63" s="82">
        <f>预测利润表!G41/预测资产负债表!F104</f>
        <v>0.25992694069343802</v>
      </c>
      <c r="H63"/>
      <c r="I63"/>
      <c r="J63"/>
      <c r="K63"/>
      <c r="L63"/>
    </row>
    <row r="64" spans="1:12">
      <c r="A64" s="47" t="s">
        <v>272</v>
      </c>
      <c r="B64" s="82">
        <f>预测利润表!B46/预测利润表!B41</f>
        <v>0</v>
      </c>
      <c r="C64" s="82">
        <f>预测利润表!C46/预测利润表!C41</f>
        <v>0</v>
      </c>
      <c r="D64" s="82">
        <f>预测利润表!D46/预测利润表!D41</f>
        <v>0</v>
      </c>
      <c r="E64" s="82">
        <f>预测利润表!E46/预测利润表!E41</f>
        <v>0</v>
      </c>
      <c r="F64" s="82">
        <f>预测利润表!F46/预测利润表!F41</f>
        <v>0</v>
      </c>
      <c r="G64" s="82">
        <f>预测利润表!G46/预测利润表!G41</f>
        <v>0</v>
      </c>
      <c r="H64"/>
      <c r="I64"/>
      <c r="J64"/>
      <c r="K64"/>
      <c r="L64"/>
    </row>
    <row r="65" spans="1:12">
      <c r="A65" s="52" t="s">
        <v>238</v>
      </c>
      <c r="B65" s="92">
        <f t="shared" ref="B65:G65" si="8">B62*(1-B64)</f>
        <v>0</v>
      </c>
      <c r="C65" s="92">
        <f t="shared" si="8"/>
        <v>0.30000052816456169</v>
      </c>
      <c r="D65" s="92">
        <f t="shared" si="8"/>
        <v>0.39872086763594144</v>
      </c>
      <c r="E65" s="92">
        <f t="shared" si="8"/>
        <v>0.31153970437026851</v>
      </c>
      <c r="F65" s="92">
        <f t="shared" si="8"/>
        <v>0.28568057329160779</v>
      </c>
      <c r="G65" s="92">
        <f t="shared" si="8"/>
        <v>0.24991093349595297</v>
      </c>
      <c r="H65"/>
      <c r="I65"/>
      <c r="J65"/>
      <c r="K65"/>
      <c r="L65"/>
    </row>
    <row r="66" spans="1:12">
      <c r="A66" s="47" t="s">
        <v>169</v>
      </c>
      <c r="B66" s="81">
        <f>预测参数设置!C49</f>
        <v>0</v>
      </c>
      <c r="C66" s="81">
        <f>预测参数设置!D49</f>
        <v>0</v>
      </c>
      <c r="D66" s="81">
        <f>预测参数设置!E49</f>
        <v>0</v>
      </c>
      <c r="E66" s="81">
        <f>预测参数设置!F49</f>
        <v>0</v>
      </c>
      <c r="F66" s="81">
        <f>预测参数设置!G49</f>
        <v>0</v>
      </c>
      <c r="G66" s="81">
        <f>预测参数设置!H49</f>
        <v>0</v>
      </c>
      <c r="H66"/>
      <c r="I66"/>
      <c r="J66"/>
      <c r="K66"/>
      <c r="L66"/>
    </row>
    <row r="67" spans="1:12">
      <c r="A67" s="52" t="s">
        <v>239</v>
      </c>
      <c r="B67" s="92" t="e">
        <f t="shared" ref="B67:G67" si="9">B66/B56</f>
        <v>#DIV/0!</v>
      </c>
      <c r="C67" s="92" t="e">
        <f t="shared" si="9"/>
        <v>#DIV/0!</v>
      </c>
      <c r="D67" s="133">
        <f t="shared" si="9"/>
        <v>0</v>
      </c>
      <c r="E67" s="92">
        <f t="shared" si="9"/>
        <v>0</v>
      </c>
      <c r="F67" s="92">
        <f t="shared" si="9"/>
        <v>0</v>
      </c>
      <c r="G67" s="92">
        <f t="shared" si="9"/>
        <v>0</v>
      </c>
      <c r="H67"/>
      <c r="I67"/>
      <c r="J67"/>
      <c r="K67"/>
      <c r="L67"/>
    </row>
    <row r="68" spans="1:12">
      <c r="A68" s="106" t="s">
        <v>240</v>
      </c>
      <c r="B68" s="81">
        <f>(预测资产负债表!B7+预测资产负债表!B8+预测资产负债表!B9+预测资产负债表!B10+预测资产负债表!B14+预测资产负债表!B16+预测资产负债表!B17+预测资产负债表!B18+预测资产负债表!B19)-(预测资产负债表!B56+预测资产负债表!B57+预测资产负债表!B58+预测资产负债表!B59+预测资产负债表!B64+预测资产负债表!B65+预测资产负债表!B69+预测资产负债表!B74)</f>
        <v>2415436851.6999989</v>
      </c>
      <c r="C68" s="81">
        <f>(预测资产负债表!C7+预测资产负债表!C8+预测资产负债表!C9+预测资产负债表!C10+预测资产负债表!C14+预测资产负债表!C16+预测资产负债表!C17+预测资产负债表!C18+预测资产负债表!C19)-(预测资产负债表!C56+预测资产负债表!C57+预测资产负债表!C58+预测资产负债表!C59+预测资产负债表!C64+预测资产负债表!C65+预测资产负债表!C69+预测资产负债表!C74)</f>
        <v>297008898.12000084</v>
      </c>
      <c r="D68" s="81">
        <f>(预测资产负债表!D7+预测资产负债表!D8+预测资产负债表!D9+预测资产负债表!D10+预测资产负债表!D14+预测资产负债表!D16+预测资产负债表!D17+预测资产负债表!D18+预测资产负债表!D19)-(预测资产负债表!D56+预测资产负债表!D57+预测资产负债表!D58+预测资产负债表!D59+预测资产负债表!D64+预测资产负债表!D65+预测资产负债表!D69+预测资产负债表!D74)</f>
        <v>1574344193.4699993</v>
      </c>
      <c r="E68" s="81">
        <f>(预测资产负债表!E7+预测资产负债表!E8+预测资产负债表!E9+预测资产负债表!E10+预测资产负债表!E14+预测资产负债表!E16+预测资产负债表!E17+预测资产负债表!E18+预测资产负债表!E19)-(预测资产负债表!E56+预测资产负债表!E57+预测资产负债表!E58+预测资产负债表!E59+预测资产负债表!E64+预测资产负债表!E65+预测资产负债表!E69+预测资产负债表!E74)</f>
        <v>1578229677.589901</v>
      </c>
      <c r="F68" s="81">
        <f>(预测资产负债表!F7+预测资产负债表!F8+预测资产负债表!F9+预测资产负债表!F10+预测资产负债表!F14+预测资产负债表!F16+预测资产负债表!F17+预测资产负债表!F18+预测资产负债表!F19)-(预测资产负债表!F56+预测资产负债表!F57+预测资产负债表!F58+预测资产负债表!F59+预测资产负债表!F64+预测资产负债表!F65+预测资产负债表!F69+预测资产负债表!F74)</f>
        <v>1680498960.6977272</v>
      </c>
      <c r="G68" s="81">
        <f>(预测资产负债表!G7+预测资产负债表!G8+预测资产负债表!G9+预测资产负债表!G10+预测资产负债表!G14+预测资产负债表!G16+预测资产负债表!G17+预测资产负债表!G18+预测资产负债表!G19)-(预测资产负债表!G56+预测资产负债表!G57+预测资产负债表!G58+预测资产负债表!G59+预测资产负债表!G64+预测资产负债表!G65+预测资产负债表!G69+预测资产负债表!G74)</f>
        <v>1686884856.7483788</v>
      </c>
      <c r="H68"/>
      <c r="I68"/>
      <c r="J68"/>
      <c r="K68"/>
      <c r="L68"/>
    </row>
    <row r="69" spans="1:12">
      <c r="A69" s="106" t="s">
        <v>12372</v>
      </c>
      <c r="B69" s="81"/>
      <c r="C69" s="81">
        <f>C68-B68</f>
        <v>-2118427953.579998</v>
      </c>
      <c r="D69" s="81">
        <f>D68-C68</f>
        <v>1277335295.3499985</v>
      </c>
      <c r="E69" s="81">
        <f>E68-D68</f>
        <v>3885484.1199016571</v>
      </c>
      <c r="F69" s="81">
        <f>F68-E68</f>
        <v>102269283.10782623</v>
      </c>
      <c r="G69" s="81">
        <f>G68-F68</f>
        <v>6385896.0506515503</v>
      </c>
      <c r="H69"/>
      <c r="I69"/>
      <c r="J69"/>
      <c r="K69"/>
      <c r="L69"/>
    </row>
    <row r="70" spans="1:12">
      <c r="A70" s="106" t="s">
        <v>273</v>
      </c>
      <c r="B70" s="93">
        <f>(预测资产负债表!B31+预测资产负债表!B32+预测资产负债表!B33+预测资产负债表!B34+预测资产负债表!B35+预测资产负债表!B36+预测资产负债表!B37+预测资产负债表!B38+预测资产负债表!B39+预测资产负债表!B40+预测资产负债表!B42+预测资产负债表!B43)-(预测资产负债表!B82+预测资产负债表!B83+预测资产负债表!B84+预测资产负债表!B85+预测资产负债表!B87)</f>
        <v>2117979943.71</v>
      </c>
      <c r="C70" s="93">
        <f>(预测资产负债表!C31+预测资产负债表!C32+预测资产负债表!C33+预测资产负债表!C34+预测资产负债表!C35+预测资产负债表!C36+预测资产负债表!C37+预测资产负债表!C38+预测资产负债表!C39+预测资产负债表!C40+预测资产负债表!C42+预测资产负债表!C43)-(预测资产负债表!C82+预测资产负债表!C83+预测资产负债表!C84+预测资产负债表!C85+预测资产负债表!C87)</f>
        <v>2427382535.5999994</v>
      </c>
      <c r="D70" s="93">
        <f>(预测资产负债表!D31+预测资产负债表!D32+预测资产负债表!D33+预测资产负债表!D34+预测资产负债表!D35+预测资产负债表!D36+预测资产负债表!D37+预测资产负债表!D38+预测资产负债表!D39+预测资产负债表!D40+预测资产负债表!D42+预测资产负债表!D43)-(预测资产负债表!D82+预测资产负债表!D83+预测资产负债表!D84+预测资产负债表!D85+预测资产负债表!D87)</f>
        <v>2598138257.5500002</v>
      </c>
      <c r="E70" s="93">
        <f>(预测资产负债表!E31+预测资产负债表!E32+预测资产负债表!E33+预测资产负债表!E34+预测资产负债表!E35+预测资产负债表!E36+预测资产负债表!E37+预测资产负债表!E38+预测资产负债表!E39+预测资产负债表!E40+预测资产负债表!E42+预测资产负债表!E43)-(预测资产负债表!E82+预测资产负债表!E83+预测资产负债表!E84+预测资产负债表!E85+预测资产负债表!E87)</f>
        <v>2637850141.2629976</v>
      </c>
      <c r="F70" s="93">
        <f>(预测资产负债表!F31+预测资产负债表!F32+预测资产负债表!F33+预测资产负债表!F34+预测资产负债表!F35+预测资产负债表!F36+预测资产负债表!F37+预测资产负债表!F38+预测资产负债表!F39+预测资产负债表!F40+预测资产负债表!F42+预测资产负债表!F43)-(预测资产负债表!F82+预测资产负债表!F83+预测资产负债表!F84+预测资产负债表!F85+预测资产负债表!F87)</f>
        <v>2694437398.1045046</v>
      </c>
      <c r="G70" s="93">
        <f>(预测资产负债表!G31+预测资产负债表!G32+预测资产负债表!G33+预测资产负债表!G34+预测资产负债表!G35+预测资产负债表!G36+预测资产负债表!G37+预测资产负债表!G38+预测资产负债表!G39+预测资产负债表!G40+预测资产负债表!G42+预测资产负债表!G43)-(预测资产负债表!G82+预测资产负债表!G83+预测资产负债表!G84+预测资产负债表!G85+预测资产负债表!G87)</f>
        <v>2697970818.1989856</v>
      </c>
      <c r="H70"/>
      <c r="I70"/>
      <c r="J70"/>
      <c r="K70"/>
      <c r="L70"/>
    </row>
    <row r="71" spans="1:12">
      <c r="A71" s="47" t="s">
        <v>274</v>
      </c>
      <c r="B71" s="218"/>
      <c r="C71" s="218">
        <f>C70-B70+C7+C8+C9</f>
        <v>565811672.7004993</v>
      </c>
      <c r="D71" s="218">
        <f>D70-C70+D7+D8+D9</f>
        <v>47135004.873500675</v>
      </c>
      <c r="E71" s="218">
        <f>E70-D70+E7+E8+E9</f>
        <v>-83908833.412406474</v>
      </c>
      <c r="F71" s="218">
        <f>F70-E70+F7+F8+F9</f>
        <v>-60087749.675891906</v>
      </c>
      <c r="G71" s="218">
        <f>G70-F70+G7+G8+G9</f>
        <v>-106535547.63871279</v>
      </c>
      <c r="H71"/>
      <c r="I71"/>
      <c r="J71"/>
      <c r="K71"/>
      <c r="L71"/>
    </row>
    <row r="72" spans="1:12">
      <c r="A72" s="47" t="s">
        <v>241</v>
      </c>
      <c r="B72" s="82"/>
      <c r="C72" s="82">
        <f>预测利润表!C2/预测利润表!B2-1</f>
        <v>0.26627073225889686</v>
      </c>
      <c r="D72" s="82">
        <f>预测利润表!D2/预测利润表!C2-1</f>
        <v>0.17758573099139574</v>
      </c>
      <c r="E72" s="82">
        <f>预测利润表!E2/预测利润表!D2-1</f>
        <v>0.1080000000000001</v>
      </c>
      <c r="F72" s="82">
        <f>预测利润表!F2/预测利润表!E2-1</f>
        <v>6.4799999999999969E-2</v>
      </c>
      <c r="G72" s="82">
        <f>预测利润表!G2/预测利润表!F2-1</f>
        <v>3.8000000000000256E-3</v>
      </c>
      <c r="H72"/>
      <c r="I72"/>
      <c r="J72"/>
      <c r="K72"/>
      <c r="L72"/>
    </row>
    <row r="73" spans="1:12">
      <c r="A73" s="47" t="s">
        <v>242</v>
      </c>
      <c r="B73" s="82"/>
      <c r="C73" s="82">
        <f>预测利润表!C38/预测利润表!B38-1</f>
        <v>0.26674519031252419</v>
      </c>
      <c r="D73" s="82">
        <f>预测利润表!D38/预测利润表!C38-1</f>
        <v>0.56343668496400112</v>
      </c>
      <c r="E73" s="82">
        <f>预测利润表!E38/预测利润表!D38-1</f>
        <v>3.1428074367275682E-2</v>
      </c>
      <c r="F73" s="82">
        <f>预测利润表!F38/预测利润表!E38-1</f>
        <v>6.5562897785611529E-2</v>
      </c>
      <c r="G73" s="82">
        <f>预测利润表!G38/预测利润表!F38-1</f>
        <v>3.7703432456548391E-3</v>
      </c>
      <c r="H73"/>
      <c r="I73"/>
      <c r="J73"/>
      <c r="K73"/>
      <c r="L73"/>
    </row>
    <row r="74" spans="1:12">
      <c r="A74" s="47" t="s">
        <v>245</v>
      </c>
      <c r="B74" s="82"/>
      <c r="C74" s="82">
        <f>预测利润表!C38/预测利润表!B38-1</f>
        <v>0.26674519031252419</v>
      </c>
      <c r="D74" s="82">
        <f>预测利润表!D38/预测利润表!C38-1</f>
        <v>0.56343668496400112</v>
      </c>
      <c r="E74" s="82">
        <f>预测利润表!E38/预测利润表!D38-1</f>
        <v>3.1428074367275682E-2</v>
      </c>
      <c r="F74" s="82">
        <f>预测利润表!F38/预测利润表!E38-1</f>
        <v>6.5562897785611529E-2</v>
      </c>
      <c r="G74" s="82">
        <f>预测利润表!G38/预测利润表!F38-1</f>
        <v>3.7703432456548391E-3</v>
      </c>
      <c r="H74"/>
      <c r="I74"/>
      <c r="J74"/>
      <c r="K74"/>
      <c r="L74"/>
    </row>
    <row r="75" spans="1:12">
      <c r="A75" s="47"/>
    </row>
    <row r="76" spans="1:12" s="60" customFormat="1">
      <c r="A76" s="207" t="s">
        <v>275</v>
      </c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</row>
    <row r="77" spans="1:12" s="60" customFormat="1">
      <c r="A77" s="207"/>
      <c r="B77" s="411" t="s">
        <v>276</v>
      </c>
      <c r="C77" s="411"/>
      <c r="D77" s="412" t="s">
        <v>597</v>
      </c>
      <c r="E77" s="411"/>
      <c r="F77" s="208"/>
      <c r="G77" s="208"/>
      <c r="H77" s="208"/>
      <c r="I77" s="208"/>
      <c r="J77" s="208"/>
      <c r="K77" s="208"/>
      <c r="L77" s="208"/>
    </row>
    <row r="78" spans="1:12" s="60" customFormat="1">
      <c r="A78" s="209"/>
      <c r="B78" s="315" t="s">
        <v>596</v>
      </c>
      <c r="C78" s="315" t="s">
        <v>595</v>
      </c>
      <c r="D78" s="315" t="s">
        <v>596</v>
      </c>
      <c r="E78" s="315" t="s">
        <v>595</v>
      </c>
      <c r="F78" s="208"/>
      <c r="G78" s="208"/>
      <c r="H78" s="208"/>
      <c r="I78" s="208"/>
      <c r="J78" s="208"/>
      <c r="K78" s="208"/>
      <c r="L78" s="208"/>
    </row>
    <row r="79" spans="1:12" s="60" customFormat="1">
      <c r="A79" s="209" t="s">
        <v>213</v>
      </c>
      <c r="B79" s="211"/>
      <c r="C79" s="211"/>
      <c r="D79" s="212"/>
      <c r="E79" s="212"/>
      <c r="F79" s="208"/>
      <c r="G79" s="208"/>
      <c r="H79" s="208"/>
      <c r="I79" s="208"/>
      <c r="J79" s="208"/>
      <c r="K79" s="208"/>
      <c r="L79" s="208"/>
    </row>
    <row r="80" spans="1:12" s="60" customFormat="1">
      <c r="A80" s="209" t="s">
        <v>277</v>
      </c>
      <c r="B80" s="211"/>
      <c r="C80" s="211"/>
      <c r="D80" s="212"/>
      <c r="E80" s="212"/>
      <c r="F80" s="208"/>
      <c r="G80" s="208"/>
      <c r="H80" s="208"/>
      <c r="I80" s="208"/>
      <c r="J80" s="208"/>
      <c r="K80" s="208"/>
      <c r="L80" s="208"/>
    </row>
    <row r="81" spans="1:12" s="60" customFormat="1">
      <c r="A81" s="209" t="s">
        <v>278</v>
      </c>
      <c r="B81" s="211"/>
      <c r="C81" s="211"/>
      <c r="D81" s="212"/>
      <c r="E81" s="212"/>
      <c r="F81" s="208"/>
      <c r="G81" s="208"/>
      <c r="H81" s="208"/>
      <c r="I81" s="208"/>
      <c r="J81" s="208"/>
      <c r="K81" s="208"/>
      <c r="L81" s="208"/>
    </row>
    <row r="82" spans="1:12" s="60" customFormat="1"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</row>
    <row r="83" spans="1:12" s="60" customFormat="1">
      <c r="A83" s="213" t="s">
        <v>602</v>
      </c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</row>
    <row r="84" spans="1:12" s="60" customFormat="1">
      <c r="A84" s="214"/>
      <c r="B84" s="413" t="s">
        <v>601</v>
      </c>
      <c r="C84" s="413"/>
      <c r="D84" s="208"/>
      <c r="E84" s="208"/>
      <c r="F84" s="208"/>
      <c r="G84" s="208"/>
      <c r="H84" s="208"/>
      <c r="I84" s="208"/>
      <c r="J84" s="208"/>
      <c r="K84" s="208"/>
      <c r="L84" s="208"/>
    </row>
    <row r="85" spans="1:12" s="60" customFormat="1">
      <c r="A85" s="215"/>
      <c r="B85" s="316" t="s">
        <v>598</v>
      </c>
      <c r="C85" s="316" t="s">
        <v>599</v>
      </c>
      <c r="D85" s="208"/>
      <c r="E85" s="208"/>
      <c r="F85" s="208"/>
      <c r="G85" s="208"/>
      <c r="H85" s="208"/>
      <c r="I85" s="208"/>
      <c r="J85" s="208"/>
      <c r="K85" s="208"/>
      <c r="L85" s="208"/>
    </row>
    <row r="86" spans="1:12" s="60" customFormat="1">
      <c r="A86" s="215" t="s">
        <v>229</v>
      </c>
      <c r="B86" s="217"/>
      <c r="C86" s="217"/>
      <c r="D86" s="208"/>
      <c r="E86" s="208"/>
      <c r="F86" s="208"/>
      <c r="G86" s="208"/>
      <c r="H86" s="208"/>
      <c r="I86" s="208"/>
      <c r="J86" s="208"/>
      <c r="K86" s="208"/>
      <c r="L86" s="208"/>
    </row>
    <row r="87" spans="1:12" s="60" customFormat="1">
      <c r="A87" s="215" t="s">
        <v>211</v>
      </c>
      <c r="B87" s="217"/>
      <c r="C87" s="217"/>
      <c r="D87" s="208"/>
      <c r="E87" s="208"/>
      <c r="F87" s="208"/>
      <c r="G87" s="208"/>
      <c r="H87" s="208"/>
      <c r="I87" s="208"/>
      <c r="J87" s="208"/>
      <c r="K87" s="208"/>
      <c r="L87" s="208"/>
    </row>
    <row r="88" spans="1:12" s="60" customFormat="1">
      <c r="A88" s="215" t="s">
        <v>600</v>
      </c>
      <c r="B88" s="217"/>
      <c r="C88" s="217"/>
      <c r="D88" s="208"/>
      <c r="E88" s="208"/>
      <c r="F88" s="208"/>
      <c r="G88" s="208"/>
      <c r="H88" s="208"/>
      <c r="I88" s="208"/>
      <c r="J88" s="208"/>
      <c r="K88" s="208"/>
      <c r="L88" s="208"/>
    </row>
  </sheetData>
  <mergeCells count="3">
    <mergeCell ref="B77:C77"/>
    <mergeCell ref="D77:E77"/>
    <mergeCell ref="B84:C84"/>
  </mergeCells>
  <phoneticPr fontId="3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50B5-0C30-4574-BDF9-577602E5054C}">
  <sheetPr codeName="Sheet29"/>
  <dimension ref="A1:L88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G50" sqref="G50"/>
    </sheetView>
  </sheetViews>
  <sheetFormatPr defaultRowHeight="14.25"/>
  <cols>
    <col min="1" max="1" width="38.125" customWidth="1"/>
    <col min="2" max="4" width="21.25" style="77" bestFit="1" customWidth="1"/>
    <col min="5" max="6" width="20.25" style="77" bestFit="1" customWidth="1"/>
    <col min="7" max="12" width="21.25" style="77" bestFit="1" customWidth="1"/>
  </cols>
  <sheetData>
    <row r="1" spans="1:12">
      <c r="A1" s="48" t="s">
        <v>246</v>
      </c>
      <c r="B1" s="60">
        <v>2018</v>
      </c>
      <c r="C1" s="60">
        <v>2019</v>
      </c>
      <c r="D1" s="60">
        <v>2020</v>
      </c>
      <c r="E1" s="116">
        <v>2021</v>
      </c>
      <c r="F1" s="116">
        <v>2022</v>
      </c>
      <c r="G1" s="116">
        <v>2023</v>
      </c>
      <c r="H1" s="60">
        <v>2024</v>
      </c>
      <c r="I1" s="60">
        <v>2025</v>
      </c>
      <c r="J1" s="60">
        <v>2026</v>
      </c>
      <c r="K1"/>
      <c r="L1"/>
    </row>
    <row r="2" spans="1:12">
      <c r="A2" s="48" t="s">
        <v>258</v>
      </c>
      <c r="E2" s="77">
        <v>1</v>
      </c>
      <c r="F2" s="77">
        <v>2</v>
      </c>
      <c r="G2" s="77">
        <v>3</v>
      </c>
      <c r="H2" s="77">
        <v>4</v>
      </c>
      <c r="I2" s="77">
        <v>5</v>
      </c>
      <c r="J2" s="77">
        <v>6</v>
      </c>
      <c r="K2"/>
      <c r="L2"/>
    </row>
    <row r="3" spans="1:12">
      <c r="A3" s="47" t="s">
        <v>12494</v>
      </c>
      <c r="H3"/>
      <c r="I3"/>
      <c r="J3"/>
      <c r="K3"/>
      <c r="L3"/>
    </row>
    <row r="4" spans="1:12" ht="15">
      <c r="A4" s="47" t="s">
        <v>853</v>
      </c>
      <c r="B4" s="318">
        <f>预测利润表!B38</f>
        <v>1535026730.0799992</v>
      </c>
      <c r="C4" s="324">
        <f>预测利润表!C38</f>
        <v>1944487727.3300004</v>
      </c>
      <c r="D4" s="331">
        <f>预测利润表!D38</f>
        <v>3040083446.3700004</v>
      </c>
      <c r="E4" s="79">
        <f>预测利润表!E38</f>
        <v>3135627415.0052404</v>
      </c>
      <c r="F4" s="79">
        <f>预测利润表!F38</f>
        <v>3341208234.7089901</v>
      </c>
      <c r="G4" s="79">
        <f>预测利润表!G38</f>
        <v>3353805736.6090517</v>
      </c>
      <c r="H4"/>
      <c r="I4"/>
      <c r="J4"/>
      <c r="K4"/>
      <c r="L4"/>
    </row>
    <row r="5" spans="1:12">
      <c r="A5" s="47" t="s">
        <v>12495</v>
      </c>
      <c r="B5" s="318">
        <f>-预测利润表!B28</f>
        <v>0</v>
      </c>
      <c r="C5" s="318">
        <f>-预测利润表!C28</f>
        <v>0</v>
      </c>
      <c r="D5" s="318">
        <f>-预测利润表!D28</f>
        <v>0</v>
      </c>
      <c r="E5" s="79">
        <f>-预测利润表!E28</f>
        <v>0</v>
      </c>
      <c r="F5" s="79">
        <f>-预测利润表!F28</f>
        <v>0</v>
      </c>
      <c r="G5" s="79">
        <f>-预测利润表!G28</f>
        <v>0</v>
      </c>
      <c r="H5"/>
      <c r="I5"/>
      <c r="J5"/>
      <c r="K5"/>
      <c r="L5"/>
    </row>
    <row r="6" spans="1:12" ht="15">
      <c r="A6" s="47" t="s">
        <v>12496</v>
      </c>
      <c r="B6" s="318">
        <f>-预测利润表!B29</f>
        <v>-2210260.88</v>
      </c>
      <c r="C6" s="324">
        <f>-预测利润表!C29</f>
        <v>0</v>
      </c>
      <c r="D6" s="331">
        <f>-预测利润表!D29</f>
        <v>0</v>
      </c>
      <c r="E6" s="79">
        <f>-预测利润表!E29</f>
        <v>0</v>
      </c>
      <c r="F6" s="79">
        <f>-预测利润表!F29</f>
        <v>0</v>
      </c>
      <c r="G6" s="79">
        <f>-预测利润表!G29</f>
        <v>0</v>
      </c>
      <c r="H6"/>
      <c r="I6"/>
      <c r="J6"/>
      <c r="K6"/>
      <c r="L6"/>
    </row>
    <row r="7" spans="1:12" ht="15">
      <c r="A7" s="47" t="s">
        <v>12497</v>
      </c>
      <c r="B7" s="318">
        <f>(预测参数设置!C174-预测参数设置!B174)</f>
        <v>1046598322.53</v>
      </c>
      <c r="C7" s="324">
        <f>(预测参数设置!D174-预测参数设置!C174)</f>
        <v>239019525.49000001</v>
      </c>
      <c r="D7" s="331">
        <f>(预测参数设置!E174-预测参数设置!D174)</f>
        <v>-142027958.91000009</v>
      </c>
      <c r="E7" s="81">
        <f>(预测参数设置!F174-预测参数设置!E174)</f>
        <v>-142027958.95890391</v>
      </c>
      <c r="F7" s="81">
        <f>(预测参数设置!G174-预测参数设置!F174)</f>
        <v>-135082248.35089886</v>
      </c>
      <c r="G7" s="81">
        <f>(预测参数设置!H174-预测参数设置!G174)</f>
        <v>-128476209.56669378</v>
      </c>
      <c r="H7"/>
      <c r="I7"/>
      <c r="J7"/>
      <c r="K7"/>
      <c r="L7"/>
    </row>
    <row r="8" spans="1:12" ht="15">
      <c r="A8" s="47" t="s">
        <v>12498</v>
      </c>
      <c r="B8" s="318">
        <f>预测资产负债表!B39/20</f>
        <v>11161914.676999999</v>
      </c>
      <c r="C8" s="324">
        <f>预测资产负债表!C39/20</f>
        <v>15674553.122499999</v>
      </c>
      <c r="D8" s="331">
        <f>预测资产负债表!D39/20</f>
        <v>16947623.083500002</v>
      </c>
      <c r="E8" s="219">
        <f t="shared" ref="E8:G9" si="0">D8</f>
        <v>16947623.083500002</v>
      </c>
      <c r="F8" s="219">
        <f t="shared" si="0"/>
        <v>16947623.083500002</v>
      </c>
      <c r="G8" s="219">
        <f t="shared" si="0"/>
        <v>16947623.083500002</v>
      </c>
      <c r="H8"/>
      <c r="I8"/>
      <c r="J8"/>
      <c r="K8"/>
      <c r="L8"/>
    </row>
    <row r="9" spans="1:12" ht="15">
      <c r="A9" s="47" t="s">
        <v>12499</v>
      </c>
      <c r="B9" s="318">
        <f>预测资产负债表!B42/5</f>
        <v>1970385.6460000002</v>
      </c>
      <c r="C9" s="324">
        <f>预测资产负债表!C42/5</f>
        <v>1715002.1980000001</v>
      </c>
      <c r="D9" s="331">
        <f>预测资产负债表!D42/5</f>
        <v>1459618.75</v>
      </c>
      <c r="E9" s="219">
        <f t="shared" si="0"/>
        <v>1459618.75</v>
      </c>
      <c r="F9" s="219">
        <f t="shared" si="0"/>
        <v>1459618.75</v>
      </c>
      <c r="G9" s="219">
        <f t="shared" si="0"/>
        <v>1459618.75</v>
      </c>
      <c r="H9"/>
      <c r="I9"/>
      <c r="J9"/>
      <c r="K9"/>
      <c r="L9"/>
    </row>
    <row r="10" spans="1:12" ht="15">
      <c r="A10" s="47" t="s">
        <v>12492</v>
      </c>
      <c r="B10" s="318">
        <f>-预测利润表!B30</f>
        <v>0</v>
      </c>
      <c r="C10" s="324">
        <f>-预测利润表!C30</f>
        <v>0</v>
      </c>
      <c r="D10" s="331">
        <f>-预测利润表!D30</f>
        <v>0</v>
      </c>
      <c r="E10" s="80">
        <f>-预测利润表!E30</f>
        <v>0</v>
      </c>
      <c r="F10" s="80">
        <f>-预测利润表!F30</f>
        <v>0</v>
      </c>
      <c r="G10" s="80">
        <f>-预测利润表!G30</f>
        <v>0</v>
      </c>
      <c r="H10" s="47" t="s">
        <v>1065</v>
      </c>
      <c r="I10"/>
      <c r="J10"/>
      <c r="K10"/>
      <c r="L10"/>
    </row>
    <row r="11" spans="1:12" ht="15">
      <c r="A11" s="47" t="s">
        <v>12493</v>
      </c>
      <c r="B11" s="318">
        <f>预测利润表!B34</f>
        <v>0</v>
      </c>
      <c r="C11" s="324">
        <f>预测利润表!C34</f>
        <v>0</v>
      </c>
      <c r="D11" s="331">
        <f>预测利润表!D34</f>
        <v>0</v>
      </c>
      <c r="E11" s="80">
        <f>预测利润表!E34</f>
        <v>0</v>
      </c>
      <c r="F11" s="80">
        <f>预测利润表!F34</f>
        <v>0</v>
      </c>
      <c r="G11" s="80">
        <f>预测利润表!G34</f>
        <v>0</v>
      </c>
      <c r="H11" s="47"/>
      <c r="I11"/>
      <c r="J11"/>
      <c r="K11"/>
      <c r="L11"/>
    </row>
    <row r="12" spans="1:12" ht="15">
      <c r="A12" s="47" t="s">
        <v>12500</v>
      </c>
      <c r="B12" s="318">
        <f>-预测利润表!B27</f>
        <v>0</v>
      </c>
      <c r="C12" s="324">
        <f>-预测利润表!C27</f>
        <v>0</v>
      </c>
      <c r="D12" s="331">
        <f>-预测利润表!D27</f>
        <v>0</v>
      </c>
      <c r="E12" s="79">
        <f>-预测利润表!E27</f>
        <v>0</v>
      </c>
      <c r="F12" s="79">
        <f>-预测利润表!F27</f>
        <v>0</v>
      </c>
      <c r="G12" s="79">
        <f>-预测利润表!G27</f>
        <v>0</v>
      </c>
      <c r="H12"/>
      <c r="I12"/>
      <c r="J12"/>
      <c r="K12"/>
      <c r="L12"/>
    </row>
    <row r="13" spans="1:12" ht="15">
      <c r="A13" s="47" t="s">
        <v>12501</v>
      </c>
      <c r="B13" s="318">
        <f>预测利润表!B20</f>
        <v>0</v>
      </c>
      <c r="C13" s="324">
        <f>预测利润表!C20</f>
        <v>-90000</v>
      </c>
      <c r="D13" s="331">
        <f>预测利润表!D20</f>
        <v>1200000</v>
      </c>
      <c r="E13" s="79">
        <f>预测利润表!E20</f>
        <v>1440000</v>
      </c>
      <c r="F13" s="79">
        <f>预测利润表!F20</f>
        <v>1728000</v>
      </c>
      <c r="G13" s="79">
        <f>预测利润表!G20</f>
        <v>2073600</v>
      </c>
      <c r="H13"/>
      <c r="I13"/>
      <c r="J13"/>
      <c r="K13"/>
      <c r="L13"/>
    </row>
    <row r="14" spans="1:12" ht="15">
      <c r="A14" s="47" t="s">
        <v>12502</v>
      </c>
      <c r="B14" s="318">
        <f>-预测利润表!B24</f>
        <v>-997940.34</v>
      </c>
      <c r="C14" s="324">
        <f>-预测利润表!C24</f>
        <v>97798371.620000005</v>
      </c>
      <c r="D14" s="331">
        <f>-预测利润表!D24</f>
        <v>48775854.25</v>
      </c>
      <c r="E14" s="79">
        <f>-预测利润表!E24</f>
        <v>53530000</v>
      </c>
      <c r="F14" s="79">
        <f>-预测利润表!F24</f>
        <v>53530000</v>
      </c>
      <c r="G14" s="79">
        <f>-预测利润表!G24</f>
        <v>53530000</v>
      </c>
      <c r="H14"/>
      <c r="I14"/>
      <c r="J14"/>
      <c r="K14"/>
      <c r="L14"/>
    </row>
    <row r="15" spans="1:12" ht="15">
      <c r="A15" s="47" t="s">
        <v>12503</v>
      </c>
      <c r="B15" s="318">
        <f>-254200000</f>
        <v>-254200000</v>
      </c>
      <c r="C15" s="324">
        <f>预测资产负债表!B44-预测资产负债表!C44</f>
        <v>-268170229.14999998</v>
      </c>
      <c r="D15" s="331">
        <f>预测资产负债表!C44-预测资产负债表!D44</f>
        <v>-306371641.13999951</v>
      </c>
      <c r="E15" s="79">
        <f>预测资产负债表!D44-预测资产负债表!E44</f>
        <v>-51236086.950078487</v>
      </c>
      <c r="F15" s="79">
        <f>预测资产负债表!E44-预测资产负债表!F44</f>
        <v>-77180057.657357216</v>
      </c>
      <c r="G15" s="79">
        <f>预测资产负债表!F44-预测资产负债表!G44</f>
        <v>-4819275.2545599937</v>
      </c>
      <c r="H15"/>
      <c r="I15"/>
      <c r="J15"/>
      <c r="K15"/>
      <c r="L15"/>
    </row>
    <row r="16" spans="1:12" ht="15">
      <c r="A16" s="47" t="s">
        <v>12504</v>
      </c>
      <c r="B16" s="318">
        <v>3240000</v>
      </c>
      <c r="C16" s="324">
        <f>(预测资产负债表!C86-预测资产负债表!B86)</f>
        <v>10884206.35</v>
      </c>
      <c r="D16" s="331">
        <f>(预测资产负债表!D86-预测资产负债表!C86)</f>
        <v>15230807.590000002</v>
      </c>
      <c r="E16" s="79">
        <f>(预测资产负债表!E85-预测资产负债表!D85)</f>
        <v>1262680.970886372</v>
      </c>
      <c r="F16" s="79">
        <f>(预测资产负债表!F85-预测资产负债表!E85)</f>
        <v>1902053.7269134335</v>
      </c>
      <c r="G16" s="79">
        <f>(预测资产负债表!G85-预测资产负债表!F85)</f>
        <v>118767.991851639</v>
      </c>
      <c r="H16"/>
      <c r="I16"/>
      <c r="J16"/>
      <c r="K16"/>
      <c r="L16"/>
    </row>
    <row r="17" spans="1:12" ht="15">
      <c r="A17" s="47" t="s">
        <v>12505</v>
      </c>
      <c r="B17" s="318">
        <v>-856650000</v>
      </c>
      <c r="C17" s="324">
        <f>预测资产负债表!B16-预测资产负债表!C16</f>
        <v>-2102073063.5000005</v>
      </c>
      <c r="D17" s="331">
        <f>预测资产负债表!C16-预测资产负债表!D16</f>
        <v>-1095429096.3800001</v>
      </c>
      <c r="E17" s="79">
        <f>预测资产负债表!D16-预测资产负债表!E16</f>
        <v>-1371839607.6152487</v>
      </c>
      <c r="F17" s="79">
        <f>预测资产负债表!E16-预测资产负债表!F16</f>
        <v>-500605261.80794716</v>
      </c>
      <c r="G17" s="79">
        <f>预测资产负债表!F16-预测资产负债表!G16</f>
        <v>-31258781.39718914</v>
      </c>
      <c r="H17"/>
      <c r="I17"/>
      <c r="J17"/>
      <c r="K17"/>
      <c r="L17"/>
    </row>
    <row r="18" spans="1:12" ht="15">
      <c r="A18" s="47" t="s">
        <v>12506</v>
      </c>
      <c r="B18" s="318">
        <v>-148698</v>
      </c>
      <c r="C18" s="324">
        <f>(预测资产负债表!B7+预测资产负债表!B8+预测资产负债表!B9+预测资产负债表!B10+预测资产负债表!B14+预测资产负债表!B17)-(预测资产负债表!C7+预测资产负债表!C8+预测资产负债表!C9+预测资产负债表!C10+预测资产负债表!C14+预测资产负债表!C17)</f>
        <v>945603214.13000011</v>
      </c>
      <c r="D18" s="331">
        <f>(预测资产负债表!C7+预测资产负债表!C8+预测资产负债表!C9+预测资产负债表!C10+预测资产负债表!C14+预测资产负债表!C17)-(预测资产负债表!D7+预测资产负债表!D8+预测资产负债表!D9+预测资产负债表!D10+预测资产负债表!D14+预测资产负债表!D17)</f>
        <v>-1640808809.02</v>
      </c>
      <c r="E18" s="206">
        <f>(预测资产负债表!D7+预测资产负债表!D8+预测资产负债表!D9+预测资产负债表!D10+预测资产负债表!D14+预测资产负债表!D17)-(预测资产负债表!E7+预测资产负债表!E8+预测资产负债表!E9+预测资产负债表!E10+预测资产负债表!E14+预测资产负债表!E17)</f>
        <v>511650517.91094255</v>
      </c>
      <c r="F18" s="206">
        <f>(预测资产负债表!E7+预测资产负债表!E8+预测资产负债表!E9+预测资产负债表!E10+预测资产负债表!E14+预测资产负债表!E17)-(预测资产负债表!F7+预测资产负债表!F8+预测资产负债表!F9+预测资产负债表!F10+预测资产负债表!F14+预测资产负债表!F17)</f>
        <v>-260993980.79353094</v>
      </c>
      <c r="G18" s="206">
        <f>(预测资产负债表!F7+预测资产负债表!F8+预测资产负债表!F9+预测资产负债表!F10+预测资产负债表!F14+预测资产负债表!F17)-(预测资产负债表!G7+预测资产负债表!G8+预测资产负债表!G9+预测资产负债表!G10+预测资产负债表!G14+预测资产负债表!G17)</f>
        <v>-16296979.704413414</v>
      </c>
      <c r="H18"/>
      <c r="I18"/>
      <c r="J18"/>
      <c r="K18"/>
      <c r="L18"/>
    </row>
    <row r="19" spans="1:12" ht="15">
      <c r="A19" s="47" t="s">
        <v>12507</v>
      </c>
      <c r="B19" s="318">
        <v>975050000</v>
      </c>
      <c r="C19" s="324">
        <f>(预测资产负债表!C56+预测资产负债表!C57+预测资产负债表!C58+预测资产负债表!C59+预测资产负债表!C64+预测资产负债表!C65+预测资产负债表!C69)-(预测资产负债表!B56+预测资产负债表!B57+预测资产负债表!B58+预测资产负债表!B59+预测资产负债表!B64+预测资产负债表!B65+预测资产负债表!B69)</f>
        <v>3078287128.749999</v>
      </c>
      <c r="D19" s="331">
        <f>(预测资产负债表!D56+预测资产负债表!D57+预测资产负债表!D58+预测资产负债表!D59+预测资产负债表!D64+预测资产负债表!D65+预测资产负债表!D69)-(预测资产负债表!C56+预测资产负债表!C57+预测资产负债表!C58+预测资产负债表!C59+预测资产负债表!C64+预测资产负债表!C65+预测资产负债表!C69)</f>
        <v>841190875.63000107</v>
      </c>
      <c r="E19" s="206">
        <f>(预测资产负债表!E56+预测资产负债表!E57+预测资产负债表!E58+预测资产负债表!E59+预测资产负债表!E64+预测资产负债表!E65+预测资产负债表!E69)-(预测资产负债表!D56+预测资产负债表!D57+预测资产负债表!D58+预测资产负债表!D59+预测资产负债表!D64+预测资产负债表!D65+预测资产负债表!D69)</f>
        <v>852008675.84589767</v>
      </c>
      <c r="F19" s="206">
        <f>(预测资产负债表!F56+预测资产负债表!F57+预测资产负债表!F58+预测资产负债表!F59+预测资产负债表!F64+预测资产负债表!F65+预测资产负债表!F69)-(预测资产负债表!E56+预测资产负债表!E57+预测资产负债表!E58+预测资产负债表!E59+预测资产负债表!E64+预测资产负债表!E65+预测资产负债表!E69)</f>
        <v>652860243.62375832</v>
      </c>
      <c r="G19" s="206">
        <f>(预测资产负债表!G56+预测资产负债表!G57+预测资产负债表!G58+预测资产负债表!G59+预测资产负债表!G64+预测资产负债表!G65+预测资产负债表!G69)-(预测资产负债表!F56+预测资产负债表!F57+预测资产负债表!F58+预测资产负债表!F59+预测资产负债表!F64+预测资产负债表!F65+预测资产负债表!F69)</f>
        <v>40765883.212347031</v>
      </c>
      <c r="H19"/>
      <c r="I19"/>
      <c r="J19"/>
      <c r="K19"/>
      <c r="L19"/>
    </row>
    <row r="20" spans="1:12">
      <c r="A20" s="47" t="s">
        <v>12508</v>
      </c>
      <c r="B20" s="319"/>
      <c r="C20" s="319"/>
      <c r="D20" s="319"/>
      <c r="H20"/>
      <c r="I20"/>
      <c r="J20"/>
      <c r="K20"/>
      <c r="L20"/>
    </row>
    <row r="21" spans="1:12" s="196" customFormat="1">
      <c r="A21" s="220" t="s">
        <v>854</v>
      </c>
      <c r="B21" s="318">
        <f t="shared" ref="B21:G21" si="1">SUM(B4:B20)</f>
        <v>2458840453.7129989</v>
      </c>
      <c r="C21" s="318">
        <f t="shared" si="1"/>
        <v>3963136436.3404989</v>
      </c>
      <c r="D21" s="318">
        <f t="shared" si="1"/>
        <v>780250720.22350168</v>
      </c>
      <c r="E21" s="221">
        <f t="shared" si="1"/>
        <v>3008822878.0422359</v>
      </c>
      <c r="F21" s="221">
        <f t="shared" si="1"/>
        <v>3095774225.2834277</v>
      </c>
      <c r="G21" s="221">
        <f t="shared" si="1"/>
        <v>3287849983.7238941</v>
      </c>
    </row>
    <row r="22" spans="1:12" s="60" customFormat="1">
      <c r="A22" s="50" t="s">
        <v>12371</v>
      </c>
      <c r="B22" s="320"/>
      <c r="C22" s="320"/>
      <c r="D22" s="320"/>
      <c r="E22" s="320">
        <f>E69</f>
        <v>3885484.1199016571</v>
      </c>
      <c r="F22" s="320">
        <f t="shared" ref="F22:G22" si="2">F69</f>
        <v>102269283.10782623</v>
      </c>
      <c r="G22" s="320">
        <f t="shared" si="2"/>
        <v>6385896.0506515503</v>
      </c>
    </row>
    <row r="23" spans="1:12">
      <c r="A23" s="50" t="s">
        <v>867</v>
      </c>
      <c r="B23" s="79"/>
      <c r="C23" s="79"/>
      <c r="D23" s="79">
        <f>D71</f>
        <v>47135004.873500675</v>
      </c>
      <c r="E23" s="79">
        <f>E71</f>
        <v>-83908833.412406474</v>
      </c>
      <c r="F23" s="79">
        <f>F71</f>
        <v>-60087749.675891906</v>
      </c>
      <c r="G23" s="79">
        <f>G71</f>
        <v>-106535547.63871279</v>
      </c>
      <c r="H23"/>
      <c r="I23"/>
      <c r="J23"/>
      <c r="K23"/>
      <c r="L23"/>
    </row>
    <row r="24" spans="1:12" s="196" customFormat="1">
      <c r="A24" s="222" t="s">
        <v>247</v>
      </c>
      <c r="B24" s="221"/>
      <c r="C24" s="221"/>
      <c r="D24" s="221"/>
      <c r="E24" s="221">
        <f>E21-E22-E23</f>
        <v>3088846227.3347406</v>
      </c>
      <c r="F24" s="221">
        <f t="shared" ref="F24:G24" si="3">F21-F22-F23</f>
        <v>3053592691.8514934</v>
      </c>
      <c r="G24" s="221">
        <f t="shared" si="3"/>
        <v>3387999635.3119555</v>
      </c>
    </row>
    <row r="25" spans="1:12" s="60" customFormat="1">
      <c r="A25" s="321" t="s">
        <v>1067</v>
      </c>
      <c r="B25" s="320"/>
      <c r="C25" s="320">
        <f>预测参数设置!D49*(1-'股权自由现金流模型-2阶段'!C61)</f>
        <v>0</v>
      </c>
      <c r="D25" s="320">
        <f>预测参数设置!E49*(1-'股权自由现金流模型-2阶段'!D61)</f>
        <v>0</v>
      </c>
      <c r="E25" s="320">
        <f>预测参数设置!F49*(1-'股权自由现金流模型-2阶段'!E61)</f>
        <v>0</v>
      </c>
      <c r="F25" s="320">
        <f>预测参数设置!G49*(1-'股权自由现金流模型-2阶段'!F61)</f>
        <v>0</v>
      </c>
      <c r="G25" s="320">
        <f>预测参数设置!H49*(1-'股权自由现金流模型-2阶段'!G61)</f>
        <v>0</v>
      </c>
    </row>
    <row r="26" spans="1:12" s="60" customFormat="1">
      <c r="A26" s="321" t="s">
        <v>12378</v>
      </c>
      <c r="B26" s="320"/>
      <c r="C26" s="320">
        <f>B56-C56</f>
        <v>0</v>
      </c>
      <c r="D26" s="320">
        <f>C56-D56</f>
        <v>-403902886.07999998</v>
      </c>
      <c r="E26" s="320">
        <f>D56-E56</f>
        <v>-18155944.761100113</v>
      </c>
      <c r="F26" s="320">
        <f>E56-F56</f>
        <v>-27349412.238503277</v>
      </c>
      <c r="G26" s="320">
        <f>F56-G56</f>
        <v>-1707751.3237024546</v>
      </c>
    </row>
    <row r="27" spans="1:12" s="60" customFormat="1">
      <c r="A27" s="321" t="s">
        <v>1070</v>
      </c>
      <c r="B27" s="320"/>
      <c r="C27" s="320"/>
      <c r="D27" s="320"/>
      <c r="E27" s="320">
        <f>E24-E25-E26</f>
        <v>3107002172.0958409</v>
      </c>
      <c r="F27" s="320">
        <f>F24-F25-F26</f>
        <v>3080942104.0899968</v>
      </c>
      <c r="G27" s="320">
        <f>G24-G25-G26</f>
        <v>3389707386.6356578</v>
      </c>
      <c r="H27" s="351">
        <f>G27*(1-25%)</f>
        <v>2542280539.9767432</v>
      </c>
      <c r="I27" s="351">
        <f t="shared" ref="I27:J27" si="4">H27*(1-25%)</f>
        <v>1906710404.9825573</v>
      </c>
      <c r="J27" s="351">
        <f t="shared" si="4"/>
        <v>1430032803.736918</v>
      </c>
    </row>
    <row r="28" spans="1:12" s="200" customFormat="1">
      <c r="A28" s="223" t="s">
        <v>1068</v>
      </c>
      <c r="B28" s="224"/>
      <c r="C28" s="224"/>
      <c r="D28" s="224"/>
      <c r="E28" s="225">
        <f>E27/(1+$B$50)^E2</f>
        <v>2687634015.3822117</v>
      </c>
      <c r="F28" s="225">
        <f>F27/(1+$B$50)^F2</f>
        <v>2305370234.6265531</v>
      </c>
      <c r="G28" s="225">
        <f>G27/(1+$B$50)^G2</f>
        <v>2194057101.4809232</v>
      </c>
      <c r="H28" s="225">
        <f t="shared" ref="H28:J28" si="5">H27/(1+$B$50)^H2</f>
        <v>1423435397.9353602</v>
      </c>
      <c r="I28" s="225">
        <f t="shared" si="5"/>
        <v>923480218.78181481</v>
      </c>
      <c r="J28" s="225">
        <f t="shared" si="5"/>
        <v>599124987.13906229</v>
      </c>
    </row>
    <row r="29" spans="1:12">
      <c r="A29" s="51" t="s">
        <v>1069</v>
      </c>
      <c r="B29" s="79"/>
      <c r="C29" s="79"/>
      <c r="D29" s="352">
        <f>E28+F28+G28+H28+I28+J28</f>
        <v>10133101955.345924</v>
      </c>
      <c r="E29" s="79"/>
      <c r="F29" s="79"/>
      <c r="G29" s="79"/>
      <c r="H29"/>
      <c r="I29"/>
      <c r="J29"/>
      <c r="K29"/>
      <c r="L29"/>
    </row>
    <row r="30" spans="1:12">
      <c r="A30" s="51" t="s">
        <v>250</v>
      </c>
      <c r="H30"/>
      <c r="I30"/>
      <c r="J30"/>
      <c r="K30"/>
      <c r="L30"/>
    </row>
    <row r="31" spans="1:12">
      <c r="A31" s="50" t="s">
        <v>251</v>
      </c>
      <c r="H31"/>
      <c r="I31"/>
      <c r="J31"/>
      <c r="K31"/>
      <c r="L31"/>
    </row>
    <row r="32" spans="1:12">
      <c r="A32" s="50" t="s">
        <v>252</v>
      </c>
      <c r="H32"/>
      <c r="I32"/>
      <c r="J32"/>
      <c r="K32"/>
      <c r="L32"/>
    </row>
    <row r="33" spans="1:12">
      <c r="A33" s="50" t="s">
        <v>253</v>
      </c>
      <c r="B33" s="78">
        <f>预测利润表!B32*(1-B61)</f>
        <v>827832.42377413961</v>
      </c>
      <c r="C33" s="78">
        <f>预测利润表!C32*(1-C61)</f>
        <v>2217728.6218498261</v>
      </c>
      <c r="D33" s="78">
        <f>预测利润表!D32*(1-D61)</f>
        <v>4030599.1918330779</v>
      </c>
      <c r="E33" s="78">
        <f>预测利润表!E32*(1-E61)</f>
        <v>4465903.9045510516</v>
      </c>
      <c r="F33" s="78">
        <f>预测利润表!F32*(1-F61)</f>
        <v>4755294.4775659591</v>
      </c>
      <c r="G33" s="78">
        <f>预测利润表!G32*(1-G61)</f>
        <v>4773364.5965807103</v>
      </c>
      <c r="H33"/>
      <c r="I33"/>
      <c r="J33"/>
      <c r="K33"/>
      <c r="L33"/>
    </row>
    <row r="34" spans="1:12">
      <c r="A34" s="50" t="s">
        <v>254</v>
      </c>
      <c r="B34" s="78">
        <f>预测利润表!B33*(1-B61)</f>
        <v>2684289.6624073437</v>
      </c>
      <c r="C34" s="78">
        <f>预测利润表!C33*(1-C61)</f>
        <v>1023233.9865780645</v>
      </c>
      <c r="D34" s="78">
        <f>预测利润表!D33*(1-D61)</f>
        <v>2761582.5956585086</v>
      </c>
      <c r="E34" s="78">
        <f>预测利润表!E33*(1-E61)</f>
        <v>3059833.5159896282</v>
      </c>
      <c r="F34" s="78">
        <f>预测利润表!F33*(1-F61)</f>
        <v>3258110.7278257562</v>
      </c>
      <c r="G34" s="78">
        <f>预测利润表!G33*(1-G61)</f>
        <v>3270491.5485914941</v>
      </c>
      <c r="H34"/>
      <c r="I34"/>
      <c r="J34"/>
      <c r="K34"/>
      <c r="L34"/>
    </row>
    <row r="35" spans="1:12">
      <c r="A35" s="50" t="s">
        <v>255</v>
      </c>
      <c r="H35"/>
      <c r="I35"/>
      <c r="J35"/>
      <c r="K35"/>
      <c r="L35"/>
    </row>
    <row r="36" spans="1:12">
      <c r="A36" s="50" t="s">
        <v>256</v>
      </c>
      <c r="H36"/>
      <c r="I36"/>
      <c r="J36"/>
      <c r="K36"/>
      <c r="L36"/>
    </row>
    <row r="37" spans="1:12">
      <c r="A37" s="51" t="s">
        <v>250</v>
      </c>
      <c r="B37" s="81">
        <f t="shared" ref="B37:G37" si="6">B33-B34</f>
        <v>-1856457.2386332043</v>
      </c>
      <c r="C37" s="81">
        <f t="shared" si="6"/>
        <v>1194494.6352717616</v>
      </c>
      <c r="D37" s="81">
        <f t="shared" si="6"/>
        <v>1269016.5961745693</v>
      </c>
      <c r="E37" s="81">
        <f t="shared" si="6"/>
        <v>1406070.3885614234</v>
      </c>
      <c r="F37" s="81">
        <f t="shared" si="6"/>
        <v>1497183.7497402029</v>
      </c>
      <c r="G37" s="81">
        <f t="shared" si="6"/>
        <v>1502873.0479892162</v>
      </c>
      <c r="H37">
        <v>0</v>
      </c>
      <c r="I37">
        <v>0</v>
      </c>
      <c r="J37">
        <v>0</v>
      </c>
      <c r="K37"/>
      <c r="L37"/>
    </row>
    <row r="38" spans="1:12" ht="22.5">
      <c r="A38" s="55" t="s">
        <v>1071</v>
      </c>
      <c r="B38" s="81"/>
      <c r="C38" s="81">
        <f t="shared" ref="C38:D38" si="7">C28+C37</f>
        <v>1194494.6352717616</v>
      </c>
      <c r="D38" s="81">
        <f t="shared" si="7"/>
        <v>1269016.5961745693</v>
      </c>
      <c r="E38" s="81">
        <f t="shared" ref="E38:J38" si="8">E27+E37</f>
        <v>3108408242.4844022</v>
      </c>
      <c r="F38" s="81">
        <f t="shared" si="8"/>
        <v>3082439287.8397369</v>
      </c>
      <c r="G38" s="81">
        <f t="shared" si="8"/>
        <v>3391210259.6836472</v>
      </c>
      <c r="H38" s="81">
        <f t="shared" si="8"/>
        <v>2542280539.9767432</v>
      </c>
      <c r="I38" s="81">
        <f t="shared" si="8"/>
        <v>1906710404.9825573</v>
      </c>
      <c r="J38" s="81">
        <f t="shared" si="8"/>
        <v>1430032803.736918</v>
      </c>
      <c r="K38"/>
      <c r="L38"/>
    </row>
    <row r="39" spans="1:12" s="200" customFormat="1">
      <c r="A39" s="223" t="s">
        <v>248</v>
      </c>
      <c r="B39" s="224"/>
      <c r="C39" s="224"/>
      <c r="D39" s="224"/>
      <c r="E39" s="225">
        <f t="shared" ref="E39:J39" si="9">E38/(1+$B$50)^E2</f>
        <v>2688850301.1763635</v>
      </c>
      <c r="F39" s="225">
        <f t="shared" si="9"/>
        <v>2306490529.2428765</v>
      </c>
      <c r="G39" s="225">
        <f t="shared" si="9"/>
        <v>2195029866.6513228</v>
      </c>
      <c r="H39" s="225">
        <f t="shared" si="9"/>
        <v>1423435397.9353602</v>
      </c>
      <c r="I39" s="225">
        <f t="shared" si="9"/>
        <v>923480218.78181481</v>
      </c>
      <c r="J39" s="225">
        <f t="shared" si="9"/>
        <v>599124987.13906229</v>
      </c>
    </row>
    <row r="40" spans="1:12">
      <c r="A40" s="51" t="s">
        <v>249</v>
      </c>
      <c r="B40" s="81"/>
      <c r="C40" s="81"/>
      <c r="D40" s="347">
        <f>SUM(E39:G39)</f>
        <v>7190370697.0705624</v>
      </c>
      <c r="H40"/>
      <c r="I40"/>
      <c r="J40"/>
      <c r="K40"/>
      <c r="L40"/>
    </row>
    <row r="43" spans="1:12">
      <c r="A43" s="53" t="s">
        <v>259</v>
      </c>
      <c r="B43" s="77" t="s">
        <v>260</v>
      </c>
    </row>
    <row r="44" spans="1:12">
      <c r="A44" s="56" t="s">
        <v>261</v>
      </c>
      <c r="B44" s="82">
        <v>0.03</v>
      </c>
    </row>
    <row r="45" spans="1:12">
      <c r="A45" s="56" t="s">
        <v>262</v>
      </c>
      <c r="B45" s="83">
        <f>J27*(1+B44)/(B50-B44)/(1+B50)^6</f>
        <v>4896202942.7646179</v>
      </c>
      <c r="J45" s="84"/>
    </row>
    <row r="46" spans="1:12">
      <c r="A46" s="57" t="s">
        <v>225</v>
      </c>
      <c r="B46" s="85" t="s">
        <v>263</v>
      </c>
    </row>
    <row r="47" spans="1:12">
      <c r="A47" s="57" t="s">
        <v>226</v>
      </c>
      <c r="B47" s="86">
        <v>1.93</v>
      </c>
    </row>
    <row r="48" spans="1:12">
      <c r="A48" s="57" t="s">
        <v>227</v>
      </c>
      <c r="B48" s="82">
        <f>权益资本成本计算!E3</f>
        <v>7.5148282051282045E-2</v>
      </c>
    </row>
    <row r="49" spans="1:12">
      <c r="A49" s="57" t="s">
        <v>228</v>
      </c>
      <c r="B49" s="82">
        <f>权益资本成本计算!E4</f>
        <v>1.0999999999999999E-2</v>
      </c>
    </row>
    <row r="50" spans="1:12">
      <c r="A50" s="57" t="s">
        <v>229</v>
      </c>
      <c r="B50" s="82">
        <f>B47*B48+B49</f>
        <v>0.15603618435897434</v>
      </c>
    </row>
    <row r="51" spans="1:12">
      <c r="A51" s="54" t="s">
        <v>269</v>
      </c>
      <c r="B51" s="89">
        <f>D40+B45+(预测资产负债表!D3+预测资产负债表!D5+预测资产负债表!D6)-(预测资产负债表!D53+预测资产负债表!D54+预测资产负债表!D55)</f>
        <v>16693287682.57518</v>
      </c>
      <c r="C51" s="89"/>
      <c r="D51" s="90"/>
      <c r="E51" s="90"/>
      <c r="F51" s="90"/>
      <c r="G51" s="90"/>
      <c r="H51" s="90"/>
      <c r="I51" s="90"/>
      <c r="J51" s="90"/>
      <c r="K51" s="90"/>
      <c r="L51" s="90"/>
    </row>
    <row r="52" spans="1:12">
      <c r="A52" s="54" t="s">
        <v>230</v>
      </c>
      <c r="B52" s="89">
        <f>B51*(1-B53)/预测资产负债表!D91</f>
        <v>18.606007016819952</v>
      </c>
      <c r="C52" s="89"/>
      <c r="D52" s="90"/>
      <c r="E52" s="90"/>
      <c r="F52" s="90"/>
      <c r="G52" s="90"/>
      <c r="H52" s="90"/>
      <c r="I52" s="90"/>
      <c r="J52" s="90"/>
      <c r="K52" s="90"/>
      <c r="L52" s="90"/>
    </row>
    <row r="53" spans="1:12">
      <c r="A53" s="58" t="s">
        <v>270</v>
      </c>
      <c r="B53" s="91">
        <f>预测资产负债表!D105/预测资产负债表!D106</f>
        <v>2.8611898333293105E-2</v>
      </c>
      <c r="C53" s="87"/>
    </row>
    <row r="54" spans="1:12">
      <c r="A54" s="47"/>
    </row>
    <row r="55" spans="1:12">
      <c r="A55" s="52" t="s">
        <v>231</v>
      </c>
      <c r="H55"/>
      <c r="I55"/>
      <c r="J55"/>
      <c r="K55"/>
      <c r="L55"/>
    </row>
    <row r="56" spans="1:12">
      <c r="A56" s="47" t="s">
        <v>232</v>
      </c>
      <c r="B56" s="81">
        <f>(预测资产负债表!B49+预测资产负债表!B73+预测资产负债表!B74+预测资产负债表!B77+预测资产负债表!B78+预测资产负债表!B81)</f>
        <v>0</v>
      </c>
      <c r="C56" s="81">
        <f>(预测资产负债表!C49+预测资产负债表!C73+预测资产负债表!C74+预测资产负债表!C77+预测资产负债表!C78+预测资产负债表!C81)</f>
        <v>0</v>
      </c>
      <c r="D56" s="81">
        <f>(预测资产负债表!D49+预测资产负债表!D73+预测资产负债表!D74+预测资产负债表!D77+预测资产负债表!D78+预测资产负债表!D81)</f>
        <v>403902886.07999998</v>
      </c>
      <c r="E56" s="81">
        <f>(预测资产负债表!E49+预测资产负债表!E73+预测资产负债表!E74+预测资产负债表!E77+预测资产负债表!E78+预测资产负债表!E81)</f>
        <v>422058830.8411001</v>
      </c>
      <c r="F56" s="81">
        <f>(预测资产负债表!F49+预测资产负债表!F73+预测资产负债表!F74+预测资产负债表!F77+预测资产负债表!F78+预测资产负债表!F81)</f>
        <v>449408243.07960337</v>
      </c>
      <c r="G56" s="81">
        <f>(预测资产负债表!G49+预测资产负债表!G73+预测资产负债表!G74+预测资产负债表!G77+预测资产负债表!G78+预测资产负债表!G81)</f>
        <v>451115994.40330583</v>
      </c>
      <c r="H56"/>
      <c r="I56"/>
      <c r="J56"/>
      <c r="K56"/>
      <c r="L56"/>
    </row>
    <row r="57" spans="1:12">
      <c r="A57" s="47" t="s">
        <v>233</v>
      </c>
      <c r="B57" s="81">
        <f>预测资产负债表!B106</f>
        <v>6481614346.5699997</v>
      </c>
      <c r="C57" s="81">
        <f>预测资产负债表!C106</f>
        <v>7624590767.96</v>
      </c>
      <c r="D57" s="81">
        <f>预测资产负债表!D106</f>
        <v>10064936735.25</v>
      </c>
      <c r="E57" s="81">
        <f>预测资产负债表!E106</f>
        <v>11695608827.060352</v>
      </c>
      <c r="F57" s="81">
        <f>预测资产负债表!F106</f>
        <v>13420004037.811987</v>
      </c>
      <c r="G57" s="81">
        <f>预测资产负债表!G106</f>
        <v>15150900810.399323</v>
      </c>
      <c r="H57"/>
      <c r="I57"/>
      <c r="J57"/>
      <c r="K57"/>
      <c r="L57"/>
    </row>
    <row r="58" spans="1:12">
      <c r="A58" s="52" t="s">
        <v>234</v>
      </c>
      <c r="B58" s="92">
        <f t="shared" ref="B58:G58" si="10">B56/(B56+B57)</f>
        <v>0</v>
      </c>
      <c r="C58" s="92">
        <f t="shared" si="10"/>
        <v>0</v>
      </c>
      <c r="D58" s="227">
        <f t="shared" si="10"/>
        <v>3.8581437932916456E-2</v>
      </c>
      <c r="E58" s="133">
        <f t="shared" si="10"/>
        <v>3.4830038482355323E-2</v>
      </c>
      <c r="F58" s="92">
        <f t="shared" si="10"/>
        <v>3.2402832504933893E-2</v>
      </c>
      <c r="G58" s="92">
        <f t="shared" si="10"/>
        <v>2.8913953884759494E-2</v>
      </c>
      <c r="H58"/>
      <c r="I58"/>
      <c r="J58"/>
      <c r="K58"/>
      <c r="L58"/>
    </row>
    <row r="59" spans="1:12">
      <c r="A59" s="47" t="s">
        <v>235</v>
      </c>
      <c r="B59" s="81">
        <f>预测利润表!B36</f>
        <v>614528955.04999995</v>
      </c>
      <c r="C59" s="81">
        <f>预测利润表!C36</f>
        <v>791533525.12</v>
      </c>
      <c r="D59" s="81">
        <f>预测利润表!D36</f>
        <v>1120754493.3699999</v>
      </c>
      <c r="E59" s="81">
        <f>预测利润表!E36</f>
        <v>1155977648.9350903</v>
      </c>
      <c r="F59" s="81">
        <f>预测利润表!F36</f>
        <v>1231766893.3746731</v>
      </c>
      <c r="G59" s="81">
        <f>预测利润表!G36</f>
        <v>1236411077.3613298</v>
      </c>
      <c r="H59"/>
      <c r="I59"/>
      <c r="J59"/>
      <c r="K59"/>
      <c r="L59"/>
    </row>
    <row r="60" spans="1:12">
      <c r="A60" s="47" t="s">
        <v>236</v>
      </c>
      <c r="B60" s="81">
        <f>预测利润表!B35</f>
        <v>2149555685.1299992</v>
      </c>
      <c r="C60" s="81">
        <f>预测利润表!C35</f>
        <v>2736021252.4500003</v>
      </c>
      <c r="D60" s="81">
        <f>预测利润表!D35</f>
        <v>4160837939.7400002</v>
      </c>
      <c r="E60" s="81">
        <f>预测利润表!E35</f>
        <v>4291605063.9403305</v>
      </c>
      <c r="F60" s="81">
        <f>预测利润表!F35</f>
        <v>4572975128.083663</v>
      </c>
      <c r="G60" s="81">
        <f>预测利润表!G35</f>
        <v>4590216813.9703817</v>
      </c>
      <c r="H60"/>
      <c r="I60"/>
      <c r="J60"/>
      <c r="K60"/>
      <c r="L60"/>
    </row>
    <row r="61" spans="1:12">
      <c r="A61" s="52" t="s">
        <v>237</v>
      </c>
      <c r="B61" s="92">
        <f t="shared" ref="B61:G61" si="11">B59/B60</f>
        <v>0.28588650170876356</v>
      </c>
      <c r="C61" s="92">
        <f t="shared" si="11"/>
        <v>0.28930094180051147</v>
      </c>
      <c r="D61" s="227">
        <f t="shared" si="11"/>
        <v>0.2693578816578549</v>
      </c>
      <c r="E61" s="92">
        <f t="shared" si="11"/>
        <v>0.2693578816578549</v>
      </c>
      <c r="F61" s="92">
        <f t="shared" si="11"/>
        <v>0.2693578816578549</v>
      </c>
      <c r="G61" s="92">
        <f t="shared" si="11"/>
        <v>0.2693578816578549</v>
      </c>
      <c r="H61"/>
      <c r="I61"/>
      <c r="J61"/>
      <c r="K61"/>
      <c r="L61"/>
    </row>
    <row r="62" spans="1:12">
      <c r="A62" s="47" t="s">
        <v>243</v>
      </c>
      <c r="B62" s="82"/>
      <c r="C62" s="82">
        <f>预测利润表!C38/预测资产负债表!B106</f>
        <v>0.30000052816456169</v>
      </c>
      <c r="D62" s="82">
        <f>预测利润表!D38/预测资产负债表!C106</f>
        <v>0.39872086763594144</v>
      </c>
      <c r="E62" s="82">
        <f>预测利润表!E38/预测资产负债表!D106</f>
        <v>0.31153970437026851</v>
      </c>
      <c r="F62" s="82">
        <f>预测利润表!F38/预测资产负债表!E106</f>
        <v>0.28568057329160779</v>
      </c>
      <c r="G62" s="82">
        <f>预测利润表!G38/预测资产负债表!F106</f>
        <v>0.24991093349595297</v>
      </c>
      <c r="H62"/>
      <c r="I62"/>
      <c r="J62"/>
      <c r="K62"/>
      <c r="L62"/>
    </row>
    <row r="63" spans="1:12">
      <c r="A63" s="47" t="s">
        <v>244</v>
      </c>
      <c r="B63" s="82"/>
      <c r="C63" s="82">
        <f>预测利润表!C41/预测资产负债表!B104</f>
        <v>0.31208820034027873</v>
      </c>
      <c r="D63" s="82">
        <f>预测利润表!D41/预测资产负债表!C104</f>
        <v>0.41350708836883737</v>
      </c>
      <c r="E63" s="82">
        <f>预测利润表!E41/预测资产负债表!D104</f>
        <v>0.32486002261381447</v>
      </c>
      <c r="F63" s="82">
        <f>预测利润表!F41/预测资产负债表!E104</f>
        <v>0.29746497624939261</v>
      </c>
      <c r="G63" s="82">
        <f>预测利润表!G41/预测资产负债表!F104</f>
        <v>0.25992694069343802</v>
      </c>
      <c r="H63"/>
      <c r="I63"/>
      <c r="J63"/>
      <c r="K63"/>
      <c r="L63"/>
    </row>
    <row r="64" spans="1:12">
      <c r="A64" s="47" t="s">
        <v>272</v>
      </c>
      <c r="B64" s="82">
        <f>预测利润表!B46/预测利润表!B41</f>
        <v>0</v>
      </c>
      <c r="C64" s="82">
        <f>预测利润表!C46/预测利润表!C41</f>
        <v>0</v>
      </c>
      <c r="D64" s="82">
        <f>预测利润表!D46/预测利润表!D41</f>
        <v>0</v>
      </c>
      <c r="E64" s="82">
        <f>预测利润表!E46/预测利润表!E41</f>
        <v>0</v>
      </c>
      <c r="F64" s="82">
        <f>预测利润表!F46/预测利润表!F41</f>
        <v>0</v>
      </c>
      <c r="G64" s="82">
        <f>预测利润表!G46/预测利润表!G41</f>
        <v>0</v>
      </c>
      <c r="H64"/>
      <c r="I64"/>
      <c r="J64"/>
      <c r="K64"/>
      <c r="L64"/>
    </row>
    <row r="65" spans="1:12">
      <c r="A65" s="52" t="s">
        <v>238</v>
      </c>
      <c r="B65" s="92">
        <f t="shared" ref="B65:G65" si="12">B62*(1-B64)</f>
        <v>0</v>
      </c>
      <c r="C65" s="92">
        <f t="shared" si="12"/>
        <v>0.30000052816456169</v>
      </c>
      <c r="D65" s="92">
        <f t="shared" si="12"/>
        <v>0.39872086763594144</v>
      </c>
      <c r="E65" s="92">
        <f t="shared" si="12"/>
        <v>0.31153970437026851</v>
      </c>
      <c r="F65" s="92">
        <f t="shared" si="12"/>
        <v>0.28568057329160779</v>
      </c>
      <c r="G65" s="92">
        <f t="shared" si="12"/>
        <v>0.24991093349595297</v>
      </c>
      <c r="H65"/>
      <c r="I65"/>
      <c r="J65"/>
      <c r="K65"/>
      <c r="L65"/>
    </row>
    <row r="66" spans="1:12">
      <c r="A66" s="47" t="s">
        <v>169</v>
      </c>
      <c r="B66" s="81">
        <f>预测参数设置!C49</f>
        <v>0</v>
      </c>
      <c r="C66" s="81">
        <f>预测参数设置!D49</f>
        <v>0</v>
      </c>
      <c r="D66" s="81">
        <f>预测参数设置!E49</f>
        <v>0</v>
      </c>
      <c r="E66" s="81">
        <f>预测参数设置!F49</f>
        <v>0</v>
      </c>
      <c r="F66" s="81">
        <f>预测参数设置!G49</f>
        <v>0</v>
      </c>
      <c r="G66" s="81">
        <f>预测参数设置!H49</f>
        <v>0</v>
      </c>
      <c r="H66"/>
      <c r="I66"/>
      <c r="J66"/>
      <c r="K66"/>
      <c r="L66"/>
    </row>
    <row r="67" spans="1:12">
      <c r="A67" s="52" t="s">
        <v>239</v>
      </c>
      <c r="B67" s="92" t="e">
        <f t="shared" ref="B67:G67" si="13">B66/B56</f>
        <v>#DIV/0!</v>
      </c>
      <c r="C67" s="92" t="e">
        <f t="shared" si="13"/>
        <v>#DIV/0!</v>
      </c>
      <c r="D67" s="133">
        <f t="shared" si="13"/>
        <v>0</v>
      </c>
      <c r="E67" s="92">
        <f t="shared" si="13"/>
        <v>0</v>
      </c>
      <c r="F67" s="92">
        <f t="shared" si="13"/>
        <v>0</v>
      </c>
      <c r="G67" s="92">
        <f t="shared" si="13"/>
        <v>0</v>
      </c>
      <c r="H67"/>
      <c r="I67"/>
      <c r="J67"/>
      <c r="K67"/>
      <c r="L67"/>
    </row>
    <row r="68" spans="1:12">
      <c r="A68" s="106" t="s">
        <v>240</v>
      </c>
      <c r="B68" s="81">
        <f>(预测资产负债表!B7+预测资产负债表!B8+预测资产负债表!B9+预测资产负债表!B10+预测资产负债表!B14+预测资产负债表!B16+预测资产负债表!B17+预测资产负债表!B18+预测资产负债表!B19)-(预测资产负债表!B56+预测资产负债表!B57+预测资产负债表!B58+预测资产负债表!B59+预测资产负债表!B64+预测资产负债表!B65+预测资产负债表!B69+预测资产负债表!B74)</f>
        <v>2415436851.6999989</v>
      </c>
      <c r="C68" s="81">
        <f>(预测资产负债表!C7+预测资产负债表!C8+预测资产负债表!C9+预测资产负债表!C10+预测资产负债表!C14+预测资产负债表!C16+预测资产负债表!C17+预测资产负债表!C18+预测资产负债表!C19)-(预测资产负债表!C56+预测资产负债表!C57+预测资产负债表!C58+预测资产负债表!C59+预测资产负债表!C64+预测资产负债表!C65+预测资产负债表!C69+预测资产负债表!C74)</f>
        <v>297008898.12000084</v>
      </c>
      <c r="D68" s="81">
        <f>(预测资产负债表!D7+预测资产负债表!D8+预测资产负债表!D9+预测资产负债表!D10+预测资产负债表!D14+预测资产负债表!D16+预测资产负债表!D17+预测资产负债表!D18+预测资产负债表!D19)-(预测资产负债表!D56+预测资产负债表!D57+预测资产负债表!D58+预测资产负债表!D59+预测资产负债表!D64+预测资产负债表!D65+预测资产负债表!D69+预测资产负债表!D74)</f>
        <v>1574344193.4699993</v>
      </c>
      <c r="E68" s="81">
        <f>(预测资产负债表!E7+预测资产负债表!E8+预测资产负债表!E9+预测资产负债表!E10+预测资产负债表!E14+预测资产负债表!E16+预测资产负债表!E17+预测资产负债表!E18+预测资产负债表!E19)-(预测资产负债表!E56+预测资产负债表!E57+预测资产负债表!E58+预测资产负债表!E59+预测资产负债表!E64+预测资产负债表!E65+预测资产负债表!E69+预测资产负债表!E74)</f>
        <v>1578229677.589901</v>
      </c>
      <c r="F68" s="81">
        <f>(预测资产负债表!F7+预测资产负债表!F8+预测资产负债表!F9+预测资产负债表!F10+预测资产负债表!F14+预测资产负债表!F16+预测资产负债表!F17+预测资产负债表!F18+预测资产负债表!F19)-(预测资产负债表!F56+预测资产负债表!F57+预测资产负债表!F58+预测资产负债表!F59+预测资产负债表!F64+预测资产负债表!F65+预测资产负债表!F69+预测资产负债表!F74)</f>
        <v>1680498960.6977272</v>
      </c>
      <c r="G68" s="81">
        <f>(预测资产负债表!G7+预测资产负债表!G8+预测资产负债表!G9+预测资产负债表!G10+预测资产负债表!G14+预测资产负债表!G16+预测资产负债表!G17+预测资产负债表!G18+预测资产负债表!G19)-(预测资产负债表!G56+预测资产负债表!G57+预测资产负债表!G58+预测资产负债表!G59+预测资产负债表!G64+预测资产负债表!G65+预测资产负债表!G69+预测资产负债表!G74)</f>
        <v>1686884856.7483788</v>
      </c>
      <c r="H68"/>
      <c r="I68"/>
      <c r="J68"/>
      <c r="K68"/>
      <c r="L68"/>
    </row>
    <row r="69" spans="1:12">
      <c r="A69" s="106" t="s">
        <v>12372</v>
      </c>
      <c r="B69" s="81"/>
      <c r="C69" s="81">
        <f>C68-B68</f>
        <v>-2118427953.579998</v>
      </c>
      <c r="D69" s="81">
        <f>D68-C68</f>
        <v>1277335295.3499985</v>
      </c>
      <c r="E69" s="81">
        <f>E68-D68</f>
        <v>3885484.1199016571</v>
      </c>
      <c r="F69" s="81">
        <f>F68-E68</f>
        <v>102269283.10782623</v>
      </c>
      <c r="G69" s="81">
        <f>G68-F68</f>
        <v>6385896.0506515503</v>
      </c>
      <c r="H69"/>
      <c r="I69"/>
      <c r="J69"/>
      <c r="K69"/>
      <c r="L69"/>
    </row>
    <row r="70" spans="1:12">
      <c r="A70" s="106" t="s">
        <v>273</v>
      </c>
      <c r="B70" s="93">
        <f>(预测资产负债表!B31+预测资产负债表!B32+预测资产负债表!B33+预测资产负债表!B34+预测资产负债表!B35+预测资产负债表!B36+预测资产负债表!B37+预测资产负债表!B38+预测资产负债表!B39+预测资产负债表!B40+预测资产负债表!B42+预测资产负债表!B43)-(预测资产负债表!B82+预测资产负债表!B83+预测资产负债表!B84+预测资产负债表!B85+预测资产负债表!B87)</f>
        <v>2117979943.71</v>
      </c>
      <c r="C70" s="93">
        <f>(预测资产负债表!C31+预测资产负债表!C32+预测资产负债表!C33+预测资产负债表!C34+预测资产负债表!C35+预测资产负债表!C36+预测资产负债表!C37+预测资产负债表!C38+预测资产负债表!C39+预测资产负债表!C40+预测资产负债表!C42+预测资产负债表!C43)-(预测资产负债表!C82+预测资产负债表!C83+预测资产负债表!C84+预测资产负债表!C85+预测资产负债表!C87)</f>
        <v>2427382535.5999994</v>
      </c>
      <c r="D70" s="93">
        <f>(预测资产负债表!D31+预测资产负债表!D32+预测资产负债表!D33+预测资产负债表!D34+预测资产负债表!D35+预测资产负债表!D36+预测资产负债表!D37+预测资产负债表!D38+预测资产负债表!D39+预测资产负债表!D40+预测资产负债表!D42+预测资产负债表!D43)-(预测资产负债表!D82+预测资产负债表!D83+预测资产负债表!D84+预测资产负债表!D85+预测资产负债表!D87)</f>
        <v>2598138257.5500002</v>
      </c>
      <c r="E70" s="93">
        <f>(预测资产负债表!E31+预测资产负债表!E32+预测资产负债表!E33+预测资产负债表!E34+预测资产负债表!E35+预测资产负债表!E36+预测资产负债表!E37+预测资产负债表!E38+预测资产负债表!E39+预测资产负债表!E40+预测资产负债表!E42+预测资产负债表!E43)-(预测资产负债表!E82+预测资产负债表!E83+预测资产负债表!E84+预测资产负债表!E85+预测资产负债表!E87)</f>
        <v>2637850141.2629976</v>
      </c>
      <c r="F70" s="93">
        <f>(预测资产负债表!F31+预测资产负债表!F32+预测资产负债表!F33+预测资产负债表!F34+预测资产负债表!F35+预测资产负债表!F36+预测资产负债表!F37+预测资产负债表!F38+预测资产负债表!F39+预测资产负债表!F40+预测资产负债表!F42+预测资产负债表!F43)-(预测资产负债表!F82+预测资产负债表!F83+预测资产负债表!F84+预测资产负债表!F85+预测资产负债表!F87)</f>
        <v>2694437398.1045046</v>
      </c>
      <c r="G70" s="93">
        <f>(预测资产负债表!G31+预测资产负债表!G32+预测资产负债表!G33+预测资产负债表!G34+预测资产负债表!G35+预测资产负债表!G36+预测资产负债表!G37+预测资产负债表!G38+预测资产负债表!G39+预测资产负债表!G40+预测资产负债表!G42+预测资产负债表!G43)-(预测资产负债表!G82+预测资产负债表!G83+预测资产负债表!G84+预测资产负债表!G85+预测资产负债表!G87)</f>
        <v>2697970818.1989856</v>
      </c>
      <c r="H70"/>
      <c r="I70"/>
      <c r="J70"/>
      <c r="K70"/>
      <c r="L70"/>
    </row>
    <row r="71" spans="1:12">
      <c r="A71" s="47" t="s">
        <v>274</v>
      </c>
      <c r="B71" s="218"/>
      <c r="C71" s="218">
        <f>C70-B70+C7+C8+C9</f>
        <v>565811672.7004993</v>
      </c>
      <c r="D71" s="218">
        <f>D70-C70+D7+D8+D9</f>
        <v>47135004.873500675</v>
      </c>
      <c r="E71" s="218">
        <f>E70-D70+E7+E8+E9</f>
        <v>-83908833.412406474</v>
      </c>
      <c r="F71" s="218">
        <f>F70-E70+F7+F8+F9</f>
        <v>-60087749.675891906</v>
      </c>
      <c r="G71" s="218">
        <f>G70-F70+G7+G8+G9</f>
        <v>-106535547.63871279</v>
      </c>
      <c r="H71"/>
      <c r="I71"/>
      <c r="J71"/>
      <c r="K71"/>
      <c r="L71"/>
    </row>
    <row r="72" spans="1:12">
      <c r="A72" s="47" t="s">
        <v>241</v>
      </c>
      <c r="B72" s="82"/>
      <c r="C72" s="82">
        <f>预测利润表!C2/预测利润表!B2-1</f>
        <v>0.26627073225889686</v>
      </c>
      <c r="D72" s="82">
        <f>预测利润表!D2/预测利润表!C2-1</f>
        <v>0.17758573099139574</v>
      </c>
      <c r="E72" s="82">
        <f>预测利润表!E2/预测利润表!D2-1</f>
        <v>0.1080000000000001</v>
      </c>
      <c r="F72" s="82">
        <f>预测利润表!F2/预测利润表!E2-1</f>
        <v>6.4799999999999969E-2</v>
      </c>
      <c r="G72" s="82">
        <f>预测利润表!G2/预测利润表!F2-1</f>
        <v>3.8000000000000256E-3</v>
      </c>
      <c r="H72"/>
      <c r="I72"/>
      <c r="J72"/>
      <c r="K72"/>
      <c r="L72"/>
    </row>
    <row r="73" spans="1:12">
      <c r="A73" s="47" t="s">
        <v>242</v>
      </c>
      <c r="B73" s="82"/>
      <c r="C73" s="82">
        <f>预测利润表!C38/预测利润表!B38-1</f>
        <v>0.26674519031252419</v>
      </c>
      <c r="D73" s="82">
        <f>预测利润表!D38/预测利润表!C38-1</f>
        <v>0.56343668496400112</v>
      </c>
      <c r="E73" s="82">
        <f>预测利润表!E38/预测利润表!D38-1</f>
        <v>3.1428074367275682E-2</v>
      </c>
      <c r="F73" s="82">
        <f>预测利润表!F38/预测利润表!E38-1</f>
        <v>6.5562897785611529E-2</v>
      </c>
      <c r="G73" s="82">
        <f>预测利润表!G38/预测利润表!F38-1</f>
        <v>3.7703432456548391E-3</v>
      </c>
      <c r="H73"/>
      <c r="I73"/>
      <c r="J73"/>
      <c r="K73"/>
      <c r="L73"/>
    </row>
    <row r="74" spans="1:12">
      <c r="A74" s="47" t="s">
        <v>245</v>
      </c>
      <c r="B74" s="82"/>
      <c r="C74" s="82">
        <f>预测利润表!C38/预测利润表!B38-1</f>
        <v>0.26674519031252419</v>
      </c>
      <c r="D74" s="82">
        <f>预测利润表!D38/预测利润表!C38-1</f>
        <v>0.56343668496400112</v>
      </c>
      <c r="E74" s="82">
        <f>预测利润表!E38/预测利润表!D38-1</f>
        <v>3.1428074367275682E-2</v>
      </c>
      <c r="F74" s="82">
        <f>预测利润表!F38/预测利润表!E38-1</f>
        <v>6.5562897785611529E-2</v>
      </c>
      <c r="G74" s="82">
        <f>预测利润表!G38/预测利润表!F38-1</f>
        <v>3.7703432456548391E-3</v>
      </c>
      <c r="H74"/>
      <c r="I74"/>
      <c r="J74"/>
      <c r="K74"/>
      <c r="L74"/>
    </row>
    <row r="75" spans="1:12">
      <c r="A75" s="47"/>
    </row>
    <row r="76" spans="1:12" s="60" customFormat="1">
      <c r="A76" s="207" t="s">
        <v>275</v>
      </c>
      <c r="B76" s="208"/>
      <c r="C76" s="208"/>
      <c r="D76" s="208"/>
      <c r="E76" s="208"/>
      <c r="F76" s="208"/>
      <c r="G76" s="208"/>
      <c r="H76" s="208"/>
      <c r="I76" s="208"/>
      <c r="J76" s="208"/>
      <c r="K76" s="208"/>
      <c r="L76" s="208"/>
    </row>
    <row r="77" spans="1:12" s="60" customFormat="1">
      <c r="A77" s="207"/>
      <c r="B77" s="411" t="s">
        <v>276</v>
      </c>
      <c r="C77" s="411"/>
      <c r="D77" s="412" t="s">
        <v>597</v>
      </c>
      <c r="E77" s="411"/>
      <c r="F77" s="208"/>
      <c r="G77" s="208"/>
      <c r="H77" s="208"/>
      <c r="I77" s="208"/>
      <c r="J77" s="208"/>
      <c r="K77" s="208"/>
      <c r="L77" s="208"/>
    </row>
    <row r="78" spans="1:12" s="60" customFormat="1">
      <c r="A78" s="209"/>
      <c r="B78" s="328" t="s">
        <v>596</v>
      </c>
      <c r="C78" s="328" t="s">
        <v>595</v>
      </c>
      <c r="D78" s="328" t="s">
        <v>596</v>
      </c>
      <c r="E78" s="328" t="s">
        <v>595</v>
      </c>
      <c r="F78" s="208"/>
      <c r="G78" s="208"/>
      <c r="H78" s="208"/>
      <c r="I78" s="208"/>
      <c r="J78" s="208"/>
      <c r="K78" s="208"/>
      <c r="L78" s="208"/>
    </row>
    <row r="79" spans="1:12" s="60" customFormat="1">
      <c r="A79" s="209" t="s">
        <v>213</v>
      </c>
      <c r="B79" s="211"/>
      <c r="C79" s="211"/>
      <c r="D79" s="212"/>
      <c r="E79" s="212"/>
      <c r="F79" s="208"/>
      <c r="G79" s="208"/>
      <c r="H79" s="208"/>
      <c r="I79" s="208"/>
      <c r="J79" s="208"/>
      <c r="K79" s="208"/>
      <c r="L79" s="208"/>
    </row>
    <row r="80" spans="1:12" s="60" customFormat="1">
      <c r="A80" s="209" t="s">
        <v>277</v>
      </c>
      <c r="B80" s="211"/>
      <c r="C80" s="211"/>
      <c r="D80" s="212"/>
      <c r="E80" s="212"/>
      <c r="F80" s="208"/>
      <c r="G80" s="208"/>
      <c r="H80" s="208"/>
      <c r="I80" s="208"/>
      <c r="J80" s="208"/>
      <c r="K80" s="208"/>
      <c r="L80" s="208"/>
    </row>
    <row r="81" spans="1:12" s="60" customFormat="1">
      <c r="A81" s="209" t="s">
        <v>278</v>
      </c>
      <c r="B81" s="211"/>
      <c r="C81" s="211"/>
      <c r="D81" s="212"/>
      <c r="E81" s="212"/>
      <c r="F81" s="208"/>
      <c r="G81" s="208"/>
      <c r="H81" s="208"/>
      <c r="I81" s="208"/>
      <c r="J81" s="208"/>
      <c r="K81" s="208"/>
      <c r="L81" s="208"/>
    </row>
    <row r="82" spans="1:12" s="60" customFormat="1">
      <c r="B82" s="208"/>
      <c r="C82" s="208"/>
      <c r="D82" s="208"/>
      <c r="E82" s="208"/>
      <c r="F82" s="208"/>
      <c r="G82" s="208"/>
      <c r="H82" s="208"/>
      <c r="I82" s="208"/>
      <c r="J82" s="208"/>
      <c r="K82" s="208"/>
      <c r="L82" s="208"/>
    </row>
    <row r="83" spans="1:12" s="60" customFormat="1">
      <c r="A83" s="213" t="s">
        <v>602</v>
      </c>
      <c r="B83" s="208"/>
      <c r="C83" s="208"/>
      <c r="D83" s="208"/>
      <c r="E83" s="208"/>
      <c r="F83" s="208"/>
      <c r="G83" s="208"/>
      <c r="H83" s="208"/>
      <c r="I83" s="208"/>
      <c r="J83" s="208"/>
      <c r="K83" s="208"/>
      <c r="L83" s="208"/>
    </row>
    <row r="84" spans="1:12" s="60" customFormat="1">
      <c r="A84" s="214"/>
      <c r="B84" s="413" t="s">
        <v>601</v>
      </c>
      <c r="C84" s="413"/>
      <c r="D84" s="208"/>
      <c r="E84" s="208"/>
      <c r="F84" s="208"/>
      <c r="G84" s="208"/>
      <c r="H84" s="208"/>
      <c r="I84" s="208"/>
      <c r="J84" s="208"/>
      <c r="K84" s="208"/>
      <c r="L84" s="208"/>
    </row>
    <row r="85" spans="1:12" s="60" customFormat="1">
      <c r="A85" s="215"/>
      <c r="B85" s="329" t="s">
        <v>598</v>
      </c>
      <c r="C85" s="329" t="s">
        <v>599</v>
      </c>
      <c r="D85" s="208"/>
      <c r="E85" s="208"/>
      <c r="F85" s="208"/>
      <c r="G85" s="208"/>
      <c r="H85" s="208"/>
      <c r="I85" s="208"/>
      <c r="J85" s="208"/>
      <c r="K85" s="208"/>
      <c r="L85" s="208"/>
    </row>
    <row r="86" spans="1:12" s="60" customFormat="1">
      <c r="A86" s="215" t="s">
        <v>229</v>
      </c>
      <c r="B86" s="217"/>
      <c r="C86" s="217"/>
      <c r="D86" s="208"/>
      <c r="E86" s="208"/>
      <c r="F86" s="208"/>
      <c r="G86" s="208"/>
      <c r="H86" s="208"/>
      <c r="I86" s="208"/>
      <c r="J86" s="208"/>
      <c r="K86" s="208"/>
      <c r="L86" s="208"/>
    </row>
    <row r="87" spans="1:12" s="60" customFormat="1">
      <c r="A87" s="215" t="s">
        <v>211</v>
      </c>
      <c r="B87" s="217"/>
      <c r="C87" s="217"/>
      <c r="D87" s="208"/>
      <c r="E87" s="208"/>
      <c r="F87" s="208"/>
      <c r="G87" s="208"/>
      <c r="H87" s="208"/>
      <c r="I87" s="208"/>
      <c r="J87" s="208"/>
      <c r="K87" s="208"/>
      <c r="L87" s="208"/>
    </row>
    <row r="88" spans="1:12" s="60" customFormat="1">
      <c r="A88" s="215" t="s">
        <v>600</v>
      </c>
      <c r="B88" s="217"/>
      <c r="C88" s="217"/>
      <c r="D88" s="208"/>
      <c r="E88" s="208"/>
      <c r="F88" s="208"/>
      <c r="G88" s="208"/>
      <c r="H88" s="208"/>
      <c r="I88" s="208"/>
      <c r="J88" s="208"/>
      <c r="K88" s="208"/>
      <c r="L88" s="208"/>
    </row>
  </sheetData>
  <mergeCells count="3">
    <mergeCell ref="B77:C77"/>
    <mergeCell ref="D77:E77"/>
    <mergeCell ref="B84:C84"/>
  </mergeCells>
  <phoneticPr fontId="3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869D-E65E-421C-BEFF-F29C4707D997}">
  <sheetPr codeName="Sheet26" filterMode="1"/>
  <dimension ref="A1:K3319"/>
  <sheetViews>
    <sheetView workbookViewId="0">
      <pane xSplit="2" ySplit="3" topLeftCell="C3150" activePane="bottomRight" state="frozen"/>
      <selection pane="topRight" activeCell="C1" sqref="C1"/>
      <selection pane="bottomLeft" activeCell="A4" sqref="A4"/>
      <selection pane="bottomRight" activeCell="E3222" sqref="E3222:E3231"/>
    </sheetView>
  </sheetViews>
  <sheetFormatPr defaultRowHeight="14.25"/>
  <cols>
    <col min="3" max="4" width="13.375" customWidth="1"/>
    <col min="5" max="5" width="13.375" style="116" customWidth="1"/>
    <col min="6" max="8" width="13.375" customWidth="1"/>
    <col min="10" max="11" width="11.375" customWidth="1"/>
  </cols>
  <sheetData>
    <row r="1" spans="1:11">
      <c r="A1" t="s">
        <v>544</v>
      </c>
      <c r="B1" t="s">
        <v>543</v>
      </c>
      <c r="C1" t="s">
        <v>542</v>
      </c>
      <c r="D1" t="s">
        <v>541</v>
      </c>
      <c r="E1" s="116" t="s">
        <v>540</v>
      </c>
      <c r="F1" t="s">
        <v>539</v>
      </c>
      <c r="G1" t="s">
        <v>538</v>
      </c>
      <c r="H1" t="s">
        <v>537</v>
      </c>
      <c r="I1" t="s">
        <v>536</v>
      </c>
      <c r="J1" t="s">
        <v>535</v>
      </c>
      <c r="K1" t="s">
        <v>534</v>
      </c>
    </row>
    <row r="2" spans="1:11" s="187" customFormat="1" ht="71.25">
      <c r="A2" s="187" t="s">
        <v>546</v>
      </c>
      <c r="B2" s="187" t="s">
        <v>545</v>
      </c>
      <c r="C2" s="187" t="s">
        <v>12331</v>
      </c>
      <c r="D2" s="187" t="s">
        <v>12332</v>
      </c>
      <c r="E2" s="330" t="s">
        <v>12333</v>
      </c>
      <c r="F2" s="187" t="s">
        <v>12334</v>
      </c>
      <c r="G2" s="187" t="s">
        <v>12335</v>
      </c>
      <c r="H2" s="187" t="s">
        <v>12336</v>
      </c>
      <c r="I2" s="187" t="s">
        <v>12337</v>
      </c>
      <c r="J2" s="187" t="s">
        <v>12338</v>
      </c>
      <c r="K2" s="187" t="s">
        <v>12339</v>
      </c>
    </row>
    <row r="3" spans="1:11" hidden="1">
      <c r="A3" t="s">
        <v>1089</v>
      </c>
      <c r="B3" t="s">
        <v>1089</v>
      </c>
      <c r="C3" t="s">
        <v>1089</v>
      </c>
      <c r="D3" t="s">
        <v>1089</v>
      </c>
      <c r="E3" t="s">
        <v>1089</v>
      </c>
      <c r="F3" t="s">
        <v>1089</v>
      </c>
      <c r="G3" t="s">
        <v>1089</v>
      </c>
      <c r="H3" t="s">
        <v>1089</v>
      </c>
      <c r="I3" t="s">
        <v>1089</v>
      </c>
      <c r="J3" t="s">
        <v>12340</v>
      </c>
      <c r="K3" t="s">
        <v>12340</v>
      </c>
    </row>
    <row r="4" spans="1:11">
      <c r="A4">
        <v>5</v>
      </c>
      <c r="B4" t="s">
        <v>533</v>
      </c>
      <c r="I4">
        <v>6</v>
      </c>
      <c r="J4">
        <v>624165.96</v>
      </c>
      <c r="K4">
        <v>2082551.36</v>
      </c>
    </row>
    <row r="5" spans="1:11" hidden="1">
      <c r="A5">
        <v>15</v>
      </c>
      <c r="B5" t="s">
        <v>533</v>
      </c>
      <c r="E5"/>
      <c r="I5">
        <v>6</v>
      </c>
      <c r="J5">
        <v>624165.96</v>
      </c>
      <c r="K5">
        <v>2082551.36</v>
      </c>
    </row>
    <row r="6" spans="1:11" hidden="1">
      <c r="A6">
        <v>21</v>
      </c>
      <c r="B6" t="s">
        <v>533</v>
      </c>
      <c r="E6"/>
      <c r="I6">
        <v>6</v>
      </c>
      <c r="J6">
        <v>624165.96</v>
      </c>
      <c r="K6">
        <v>2082551.36</v>
      </c>
    </row>
    <row r="7" spans="1:11" hidden="1">
      <c r="A7">
        <v>31</v>
      </c>
      <c r="B7" t="s">
        <v>533</v>
      </c>
      <c r="E7"/>
      <c r="I7">
        <v>6</v>
      </c>
      <c r="J7">
        <v>624165.96</v>
      </c>
      <c r="K7">
        <v>2082551.36</v>
      </c>
    </row>
    <row r="8" spans="1:11" hidden="1">
      <c r="A8">
        <v>63</v>
      </c>
      <c r="B8" t="s">
        <v>533</v>
      </c>
      <c r="E8"/>
      <c r="I8">
        <v>6</v>
      </c>
      <c r="J8">
        <v>624165.96</v>
      </c>
      <c r="K8">
        <v>2082551.36</v>
      </c>
    </row>
    <row r="9" spans="1:11" hidden="1">
      <c r="A9">
        <v>37</v>
      </c>
      <c r="B9" t="s">
        <v>533</v>
      </c>
      <c r="E9"/>
      <c r="I9">
        <v>6</v>
      </c>
      <c r="J9">
        <v>624165.96</v>
      </c>
      <c r="K9">
        <v>2082551.36</v>
      </c>
    </row>
    <row r="10" spans="1:11" hidden="1">
      <c r="A10">
        <v>47</v>
      </c>
      <c r="B10" t="s">
        <v>533</v>
      </c>
      <c r="E10"/>
      <c r="I10">
        <v>6</v>
      </c>
      <c r="J10">
        <v>624165.96</v>
      </c>
      <c r="K10">
        <v>2082551.36</v>
      </c>
    </row>
    <row r="11" spans="1:11" hidden="1">
      <c r="A11">
        <v>53</v>
      </c>
      <c r="B11" t="s">
        <v>533</v>
      </c>
      <c r="E11"/>
      <c r="I11">
        <v>6</v>
      </c>
      <c r="J11">
        <v>624165.96</v>
      </c>
      <c r="K11">
        <v>2082551.36</v>
      </c>
    </row>
    <row r="12" spans="1:11">
      <c r="A12">
        <v>5</v>
      </c>
      <c r="B12" t="s">
        <v>532</v>
      </c>
      <c r="C12">
        <v>3.6554000000000003E-2</v>
      </c>
      <c r="D12">
        <v>3.6554000000000003E-2</v>
      </c>
      <c r="E12" s="116">
        <v>2.9998E-2</v>
      </c>
      <c r="F12">
        <v>2.9998E-2</v>
      </c>
      <c r="G12">
        <v>4.0097000000000001E-2</v>
      </c>
      <c r="H12">
        <v>4.0097000000000001E-2</v>
      </c>
      <c r="I12">
        <v>10</v>
      </c>
      <c r="J12">
        <v>1931395</v>
      </c>
      <c r="K12">
        <v>4570745.4800000004</v>
      </c>
    </row>
    <row r="13" spans="1:11" hidden="1">
      <c r="A13">
        <v>15</v>
      </c>
      <c r="B13" t="s">
        <v>532</v>
      </c>
      <c r="C13">
        <v>3.6554000000000003E-2</v>
      </c>
      <c r="D13">
        <v>3.6554000000000003E-2</v>
      </c>
      <c r="E13">
        <v>2.9998E-2</v>
      </c>
      <c r="F13">
        <v>2.9998E-2</v>
      </c>
      <c r="G13">
        <v>4.0097000000000001E-2</v>
      </c>
      <c r="H13">
        <v>4.0097000000000001E-2</v>
      </c>
      <c r="I13">
        <v>10</v>
      </c>
      <c r="J13">
        <v>1931395</v>
      </c>
      <c r="K13">
        <v>4570745.4800000004</v>
      </c>
    </row>
    <row r="14" spans="1:11" hidden="1">
      <c r="A14">
        <v>21</v>
      </c>
      <c r="B14" t="s">
        <v>532</v>
      </c>
      <c r="C14">
        <v>3.6554000000000003E-2</v>
      </c>
      <c r="D14">
        <v>3.6554000000000003E-2</v>
      </c>
      <c r="E14">
        <v>2.9998E-2</v>
      </c>
      <c r="F14">
        <v>2.9998E-2</v>
      </c>
      <c r="G14">
        <v>4.0097000000000001E-2</v>
      </c>
      <c r="H14">
        <v>4.0097000000000001E-2</v>
      </c>
      <c r="I14">
        <v>10</v>
      </c>
      <c r="J14">
        <v>1931395</v>
      </c>
      <c r="K14">
        <v>4570745.4800000004</v>
      </c>
    </row>
    <row r="15" spans="1:11" hidden="1">
      <c r="A15">
        <v>31</v>
      </c>
      <c r="B15" t="s">
        <v>532</v>
      </c>
      <c r="C15">
        <v>3.6554000000000003E-2</v>
      </c>
      <c r="D15">
        <v>3.6554000000000003E-2</v>
      </c>
      <c r="E15">
        <v>2.9998E-2</v>
      </c>
      <c r="F15">
        <v>2.9998E-2</v>
      </c>
      <c r="G15">
        <v>4.0097000000000001E-2</v>
      </c>
      <c r="H15">
        <v>4.0097000000000001E-2</v>
      </c>
      <c r="I15">
        <v>10</v>
      </c>
      <c r="J15">
        <v>1931395</v>
      </c>
      <c r="K15">
        <v>4570745.4800000004</v>
      </c>
    </row>
    <row r="16" spans="1:11" hidden="1">
      <c r="A16">
        <v>63</v>
      </c>
      <c r="B16" t="s">
        <v>532</v>
      </c>
      <c r="C16">
        <v>3.6554000000000003E-2</v>
      </c>
      <c r="D16">
        <v>3.6554000000000003E-2</v>
      </c>
      <c r="E16">
        <v>2.9998E-2</v>
      </c>
      <c r="F16">
        <v>2.9998E-2</v>
      </c>
      <c r="G16">
        <v>4.0097000000000001E-2</v>
      </c>
      <c r="H16">
        <v>4.0097000000000001E-2</v>
      </c>
      <c r="I16">
        <v>10</v>
      </c>
      <c r="J16">
        <v>1931395</v>
      </c>
      <c r="K16">
        <v>4570745.4800000004</v>
      </c>
    </row>
    <row r="17" spans="1:11" hidden="1">
      <c r="A17">
        <v>37</v>
      </c>
      <c r="B17" t="s">
        <v>532</v>
      </c>
      <c r="C17">
        <v>3.6554000000000003E-2</v>
      </c>
      <c r="D17">
        <v>3.6554000000000003E-2</v>
      </c>
      <c r="E17">
        <v>2.9998E-2</v>
      </c>
      <c r="F17">
        <v>2.9998E-2</v>
      </c>
      <c r="G17">
        <v>4.0097000000000001E-2</v>
      </c>
      <c r="H17">
        <v>4.0097000000000001E-2</v>
      </c>
      <c r="I17">
        <v>10</v>
      </c>
      <c r="J17">
        <v>1931395</v>
      </c>
      <c r="K17">
        <v>4570745.4800000004</v>
      </c>
    </row>
    <row r="18" spans="1:11" hidden="1">
      <c r="A18">
        <v>47</v>
      </c>
      <c r="B18" t="s">
        <v>532</v>
      </c>
      <c r="C18">
        <v>3.6554000000000003E-2</v>
      </c>
      <c r="D18">
        <v>3.6554000000000003E-2</v>
      </c>
      <c r="E18">
        <v>2.9998E-2</v>
      </c>
      <c r="F18">
        <v>2.9998E-2</v>
      </c>
      <c r="G18">
        <v>4.0097000000000001E-2</v>
      </c>
      <c r="H18">
        <v>4.0097000000000001E-2</v>
      </c>
      <c r="I18">
        <v>10</v>
      </c>
      <c r="J18">
        <v>1931395</v>
      </c>
      <c r="K18">
        <v>4570745.4800000004</v>
      </c>
    </row>
    <row r="19" spans="1:11" hidden="1">
      <c r="A19">
        <v>53</v>
      </c>
      <c r="B19" t="s">
        <v>532</v>
      </c>
      <c r="C19">
        <v>3.6554000000000003E-2</v>
      </c>
      <c r="D19">
        <v>3.6554000000000003E-2</v>
      </c>
      <c r="E19">
        <v>2.9998E-2</v>
      </c>
      <c r="F19">
        <v>2.9998E-2</v>
      </c>
      <c r="G19">
        <v>4.0097000000000001E-2</v>
      </c>
      <c r="H19">
        <v>4.0097000000000001E-2</v>
      </c>
      <c r="I19">
        <v>10</v>
      </c>
      <c r="J19">
        <v>1931395</v>
      </c>
      <c r="K19">
        <v>4570745.4800000004</v>
      </c>
    </row>
    <row r="20" spans="1:11">
      <c r="A20">
        <v>5</v>
      </c>
      <c r="B20" t="s">
        <v>531</v>
      </c>
      <c r="C20">
        <v>2.1860000000000001E-2</v>
      </c>
      <c r="D20">
        <v>2.1860000000000001E-2</v>
      </c>
      <c r="E20" s="116">
        <v>1.0203E-2</v>
      </c>
      <c r="F20">
        <v>1.0203E-2</v>
      </c>
      <c r="G20">
        <v>6.3600000000000002E-3</v>
      </c>
      <c r="H20">
        <v>6.3600000000000002E-3</v>
      </c>
      <c r="I20">
        <v>10</v>
      </c>
      <c r="J20">
        <v>1819733.74</v>
      </c>
      <c r="K20">
        <v>4412147.41</v>
      </c>
    </row>
    <row r="21" spans="1:11" hidden="1">
      <c r="A21">
        <v>15</v>
      </c>
      <c r="B21" t="s">
        <v>531</v>
      </c>
      <c r="C21">
        <v>2.1860000000000001E-2</v>
      </c>
      <c r="D21">
        <v>2.1860000000000001E-2</v>
      </c>
      <c r="E21">
        <v>1.0203E-2</v>
      </c>
      <c r="F21">
        <v>1.0203E-2</v>
      </c>
      <c r="G21">
        <v>6.3600000000000002E-3</v>
      </c>
      <c r="H21">
        <v>6.3600000000000002E-3</v>
      </c>
      <c r="I21">
        <v>10</v>
      </c>
      <c r="J21">
        <v>1819733.74</v>
      </c>
      <c r="K21">
        <v>4412147.41</v>
      </c>
    </row>
    <row r="22" spans="1:11" hidden="1">
      <c r="A22">
        <v>21</v>
      </c>
      <c r="B22" t="s">
        <v>531</v>
      </c>
      <c r="C22">
        <v>2.1860000000000001E-2</v>
      </c>
      <c r="D22">
        <v>2.1860000000000001E-2</v>
      </c>
      <c r="E22">
        <v>1.0203E-2</v>
      </c>
      <c r="F22">
        <v>1.0203E-2</v>
      </c>
      <c r="G22">
        <v>6.3600000000000002E-3</v>
      </c>
      <c r="H22">
        <v>6.3600000000000002E-3</v>
      </c>
      <c r="I22">
        <v>10</v>
      </c>
      <c r="J22">
        <v>1819733.74</v>
      </c>
      <c r="K22">
        <v>4412147.41</v>
      </c>
    </row>
    <row r="23" spans="1:11" hidden="1">
      <c r="A23">
        <v>31</v>
      </c>
      <c r="B23" t="s">
        <v>531</v>
      </c>
      <c r="C23">
        <v>2.1860000000000001E-2</v>
      </c>
      <c r="D23">
        <v>2.1860000000000001E-2</v>
      </c>
      <c r="E23">
        <v>1.0203E-2</v>
      </c>
      <c r="F23">
        <v>1.0203E-2</v>
      </c>
      <c r="G23">
        <v>6.3600000000000002E-3</v>
      </c>
      <c r="H23">
        <v>6.3600000000000002E-3</v>
      </c>
      <c r="I23">
        <v>10</v>
      </c>
      <c r="J23">
        <v>1819733.74</v>
      </c>
      <c r="K23">
        <v>4412147.41</v>
      </c>
    </row>
    <row r="24" spans="1:11" hidden="1">
      <c r="A24">
        <v>63</v>
      </c>
      <c r="B24" t="s">
        <v>531</v>
      </c>
      <c r="C24">
        <v>2.1860000000000001E-2</v>
      </c>
      <c r="D24">
        <v>2.1860000000000001E-2</v>
      </c>
      <c r="E24">
        <v>1.0203E-2</v>
      </c>
      <c r="F24">
        <v>1.0203E-2</v>
      </c>
      <c r="G24">
        <v>6.3600000000000002E-3</v>
      </c>
      <c r="H24">
        <v>6.3600000000000002E-3</v>
      </c>
      <c r="I24">
        <v>10</v>
      </c>
      <c r="J24">
        <v>1819733.74</v>
      </c>
      <c r="K24">
        <v>4412147.41</v>
      </c>
    </row>
    <row r="25" spans="1:11" hidden="1">
      <c r="A25">
        <v>37</v>
      </c>
      <c r="B25" t="s">
        <v>531</v>
      </c>
      <c r="C25">
        <v>2.1860000000000001E-2</v>
      </c>
      <c r="D25">
        <v>2.1860000000000001E-2</v>
      </c>
      <c r="E25">
        <v>1.0203E-2</v>
      </c>
      <c r="F25">
        <v>1.0203E-2</v>
      </c>
      <c r="G25">
        <v>6.3600000000000002E-3</v>
      </c>
      <c r="H25">
        <v>6.3600000000000002E-3</v>
      </c>
      <c r="I25">
        <v>10</v>
      </c>
      <c r="J25">
        <v>1819733.74</v>
      </c>
      <c r="K25">
        <v>4412147.41</v>
      </c>
    </row>
    <row r="26" spans="1:11" hidden="1">
      <c r="A26">
        <v>47</v>
      </c>
      <c r="B26" t="s">
        <v>531</v>
      </c>
      <c r="C26">
        <v>2.1860000000000001E-2</v>
      </c>
      <c r="D26">
        <v>2.1860000000000001E-2</v>
      </c>
      <c r="E26">
        <v>1.0203E-2</v>
      </c>
      <c r="F26">
        <v>1.0203E-2</v>
      </c>
      <c r="G26">
        <v>6.3600000000000002E-3</v>
      </c>
      <c r="H26">
        <v>6.3600000000000002E-3</v>
      </c>
      <c r="I26">
        <v>10</v>
      </c>
      <c r="J26">
        <v>1819733.74</v>
      </c>
      <c r="K26">
        <v>4412147.41</v>
      </c>
    </row>
    <row r="27" spans="1:11" hidden="1">
      <c r="A27">
        <v>53</v>
      </c>
      <c r="B27" t="s">
        <v>531</v>
      </c>
      <c r="C27">
        <v>2.1860000000000001E-2</v>
      </c>
      <c r="D27">
        <v>2.1860000000000001E-2</v>
      </c>
      <c r="E27">
        <v>1.0203E-2</v>
      </c>
      <c r="F27">
        <v>1.0203E-2</v>
      </c>
      <c r="G27">
        <v>6.3600000000000002E-3</v>
      </c>
      <c r="H27">
        <v>6.3600000000000002E-3</v>
      </c>
      <c r="I27">
        <v>10</v>
      </c>
      <c r="J27">
        <v>1819733.74</v>
      </c>
      <c r="K27">
        <v>4412147.41</v>
      </c>
    </row>
    <row r="28" spans="1:11">
      <c r="A28">
        <v>5</v>
      </c>
      <c r="B28" t="s">
        <v>530</v>
      </c>
      <c r="C28">
        <v>-6.0425E-2</v>
      </c>
      <c r="D28">
        <v>-5.9839999999999997E-2</v>
      </c>
      <c r="E28" s="116">
        <v>-9.9663000000000002E-2</v>
      </c>
      <c r="F28">
        <v>-9.8917000000000005E-2</v>
      </c>
      <c r="G28">
        <v>-8.8522000000000003E-2</v>
      </c>
      <c r="H28">
        <v>-8.8182999999999997E-2</v>
      </c>
      <c r="I28">
        <v>10</v>
      </c>
      <c r="J28">
        <v>1468212.12</v>
      </c>
      <c r="K28">
        <v>3837938.27</v>
      </c>
    </row>
    <row r="29" spans="1:11" hidden="1">
      <c r="A29">
        <v>15</v>
      </c>
      <c r="B29" t="s">
        <v>530</v>
      </c>
      <c r="C29">
        <v>-6.0425E-2</v>
      </c>
      <c r="D29">
        <v>-5.9839999999999997E-2</v>
      </c>
      <c r="E29">
        <v>-9.9663000000000002E-2</v>
      </c>
      <c r="F29">
        <v>-9.8917000000000005E-2</v>
      </c>
      <c r="G29">
        <v>-8.8522000000000003E-2</v>
      </c>
      <c r="H29">
        <v>-8.8182999999999997E-2</v>
      </c>
      <c r="I29">
        <v>10</v>
      </c>
      <c r="J29">
        <v>1468212.12</v>
      </c>
      <c r="K29">
        <v>3837938.27</v>
      </c>
    </row>
    <row r="30" spans="1:11" hidden="1">
      <c r="A30">
        <v>21</v>
      </c>
      <c r="B30" t="s">
        <v>530</v>
      </c>
      <c r="C30">
        <v>-6.0425E-2</v>
      </c>
      <c r="D30">
        <v>-5.9839999999999997E-2</v>
      </c>
      <c r="E30">
        <v>-9.9663000000000002E-2</v>
      </c>
      <c r="F30">
        <v>-9.8917000000000005E-2</v>
      </c>
      <c r="G30">
        <v>-8.8522000000000003E-2</v>
      </c>
      <c r="H30">
        <v>-8.8182999999999997E-2</v>
      </c>
      <c r="I30">
        <v>10</v>
      </c>
      <c r="J30">
        <v>1468212.12</v>
      </c>
      <c r="K30">
        <v>3837938.27</v>
      </c>
    </row>
    <row r="31" spans="1:11" hidden="1">
      <c r="A31">
        <v>31</v>
      </c>
      <c r="B31" t="s">
        <v>530</v>
      </c>
      <c r="C31">
        <v>-6.0425E-2</v>
      </c>
      <c r="D31">
        <v>-5.9839999999999997E-2</v>
      </c>
      <c r="E31">
        <v>-9.9663000000000002E-2</v>
      </c>
      <c r="F31">
        <v>-9.8917000000000005E-2</v>
      </c>
      <c r="G31">
        <v>-8.8522000000000003E-2</v>
      </c>
      <c r="H31">
        <v>-8.8182999999999997E-2</v>
      </c>
      <c r="I31">
        <v>10</v>
      </c>
      <c r="J31">
        <v>1468212.12</v>
      </c>
      <c r="K31">
        <v>3837938.27</v>
      </c>
    </row>
    <row r="32" spans="1:11" hidden="1">
      <c r="A32">
        <v>63</v>
      </c>
      <c r="B32" t="s">
        <v>530</v>
      </c>
      <c r="C32">
        <v>-6.0425E-2</v>
      </c>
      <c r="D32">
        <v>-5.9839999999999997E-2</v>
      </c>
      <c r="E32">
        <v>-9.9663000000000002E-2</v>
      </c>
      <c r="F32">
        <v>-9.8917000000000005E-2</v>
      </c>
      <c r="G32">
        <v>-8.8522000000000003E-2</v>
      </c>
      <c r="H32">
        <v>-8.8182999999999997E-2</v>
      </c>
      <c r="I32">
        <v>10</v>
      </c>
      <c r="J32">
        <v>1468212.12</v>
      </c>
      <c r="K32">
        <v>3837938.27</v>
      </c>
    </row>
    <row r="33" spans="1:11" hidden="1">
      <c r="A33">
        <v>37</v>
      </c>
      <c r="B33" t="s">
        <v>530</v>
      </c>
      <c r="C33">
        <v>-6.0425E-2</v>
      </c>
      <c r="D33">
        <v>-5.9839999999999997E-2</v>
      </c>
      <c r="E33">
        <v>-9.9663000000000002E-2</v>
      </c>
      <c r="F33">
        <v>-9.8917000000000005E-2</v>
      </c>
      <c r="G33">
        <v>-8.8522000000000003E-2</v>
      </c>
      <c r="H33">
        <v>-8.8182999999999997E-2</v>
      </c>
      <c r="I33">
        <v>10</v>
      </c>
      <c r="J33">
        <v>1468212.12</v>
      </c>
      <c r="K33">
        <v>3837938.27</v>
      </c>
    </row>
    <row r="34" spans="1:11" hidden="1">
      <c r="A34">
        <v>47</v>
      </c>
      <c r="B34" t="s">
        <v>530</v>
      </c>
      <c r="C34">
        <v>-6.0425E-2</v>
      </c>
      <c r="D34">
        <v>-5.9839999999999997E-2</v>
      </c>
      <c r="E34">
        <v>-9.9663000000000002E-2</v>
      </c>
      <c r="F34">
        <v>-9.8917000000000005E-2</v>
      </c>
      <c r="G34">
        <v>-8.8522000000000003E-2</v>
      </c>
      <c r="H34">
        <v>-8.8182999999999997E-2</v>
      </c>
      <c r="I34">
        <v>10</v>
      </c>
      <c r="J34">
        <v>1468212.12</v>
      </c>
      <c r="K34">
        <v>3837938.27</v>
      </c>
    </row>
    <row r="35" spans="1:11" hidden="1">
      <c r="A35">
        <v>53</v>
      </c>
      <c r="B35" t="s">
        <v>530</v>
      </c>
      <c r="C35">
        <v>-6.0425E-2</v>
      </c>
      <c r="D35">
        <v>-5.9839999999999997E-2</v>
      </c>
      <c r="E35">
        <v>-9.9663000000000002E-2</v>
      </c>
      <c r="F35">
        <v>-9.8917000000000005E-2</v>
      </c>
      <c r="G35">
        <v>-8.8522000000000003E-2</v>
      </c>
      <c r="H35">
        <v>-8.8182999999999997E-2</v>
      </c>
      <c r="I35">
        <v>10</v>
      </c>
      <c r="J35">
        <v>1468212.12</v>
      </c>
      <c r="K35">
        <v>3837938.27</v>
      </c>
    </row>
    <row r="36" spans="1:11">
      <c r="A36">
        <v>5</v>
      </c>
      <c r="B36" t="s">
        <v>529</v>
      </c>
      <c r="C36">
        <v>-3.1448999999999998E-2</v>
      </c>
      <c r="D36">
        <v>-3.1448999999999998E-2</v>
      </c>
      <c r="E36" s="116">
        <v>-7.9652000000000001E-2</v>
      </c>
      <c r="F36">
        <v>-7.9652000000000001E-2</v>
      </c>
      <c r="G36">
        <v>-5.015E-2</v>
      </c>
      <c r="H36">
        <v>-5.015E-2</v>
      </c>
      <c r="I36">
        <v>11</v>
      </c>
      <c r="J36">
        <v>2508786.0299999998</v>
      </c>
      <c r="K36">
        <v>5763950.4199999999</v>
      </c>
    </row>
    <row r="37" spans="1:11" hidden="1">
      <c r="A37">
        <v>15</v>
      </c>
      <c r="B37" t="s">
        <v>529</v>
      </c>
      <c r="C37">
        <v>-3.1448999999999998E-2</v>
      </c>
      <c r="D37">
        <v>-3.1448999999999998E-2</v>
      </c>
      <c r="E37">
        <v>-7.9652000000000001E-2</v>
      </c>
      <c r="F37">
        <v>-7.9652000000000001E-2</v>
      </c>
      <c r="G37">
        <v>-5.015E-2</v>
      </c>
      <c r="H37">
        <v>-5.015E-2</v>
      </c>
      <c r="I37">
        <v>11</v>
      </c>
      <c r="J37">
        <v>2508786.0299999998</v>
      </c>
      <c r="K37">
        <v>5763950.4199999999</v>
      </c>
    </row>
    <row r="38" spans="1:11" hidden="1">
      <c r="A38">
        <v>21</v>
      </c>
      <c r="B38" t="s">
        <v>529</v>
      </c>
      <c r="C38">
        <v>-3.1448999999999998E-2</v>
      </c>
      <c r="D38">
        <v>-3.1448999999999998E-2</v>
      </c>
      <c r="E38">
        <v>-7.9652000000000001E-2</v>
      </c>
      <c r="F38">
        <v>-7.9652000000000001E-2</v>
      </c>
      <c r="G38">
        <v>-5.015E-2</v>
      </c>
      <c r="H38">
        <v>-5.015E-2</v>
      </c>
      <c r="I38">
        <v>11</v>
      </c>
      <c r="J38">
        <v>2508786.0299999998</v>
      </c>
      <c r="K38">
        <v>5763950.4199999999</v>
      </c>
    </row>
    <row r="39" spans="1:11" hidden="1">
      <c r="A39">
        <v>31</v>
      </c>
      <c r="B39" t="s">
        <v>529</v>
      </c>
      <c r="C39">
        <v>-3.1448999999999998E-2</v>
      </c>
      <c r="D39">
        <v>-3.1448999999999998E-2</v>
      </c>
      <c r="E39">
        <v>-7.9652000000000001E-2</v>
      </c>
      <c r="F39">
        <v>-7.9652000000000001E-2</v>
      </c>
      <c r="G39">
        <v>-5.015E-2</v>
      </c>
      <c r="H39">
        <v>-5.015E-2</v>
      </c>
      <c r="I39">
        <v>11</v>
      </c>
      <c r="J39">
        <v>2508786.0299999998</v>
      </c>
      <c r="K39">
        <v>5763950.4199999999</v>
      </c>
    </row>
    <row r="40" spans="1:11" hidden="1">
      <c r="A40">
        <v>63</v>
      </c>
      <c r="B40" t="s">
        <v>529</v>
      </c>
      <c r="C40">
        <v>-3.1448999999999998E-2</v>
      </c>
      <c r="D40">
        <v>-3.1448999999999998E-2</v>
      </c>
      <c r="E40">
        <v>-7.9652000000000001E-2</v>
      </c>
      <c r="F40">
        <v>-7.9652000000000001E-2</v>
      </c>
      <c r="G40">
        <v>-5.015E-2</v>
      </c>
      <c r="H40">
        <v>-5.015E-2</v>
      </c>
      <c r="I40">
        <v>11</v>
      </c>
      <c r="J40">
        <v>2508786.0299999998</v>
      </c>
      <c r="K40">
        <v>5763950.4199999999</v>
      </c>
    </row>
    <row r="41" spans="1:11" hidden="1">
      <c r="A41">
        <v>37</v>
      </c>
      <c r="B41" t="s">
        <v>529</v>
      </c>
      <c r="C41">
        <v>-3.1448999999999998E-2</v>
      </c>
      <c r="D41">
        <v>-3.1448999999999998E-2</v>
      </c>
      <c r="E41">
        <v>-7.9652000000000001E-2</v>
      </c>
      <c r="F41">
        <v>-7.9652000000000001E-2</v>
      </c>
      <c r="G41">
        <v>-5.015E-2</v>
      </c>
      <c r="H41">
        <v>-5.015E-2</v>
      </c>
      <c r="I41">
        <v>11</v>
      </c>
      <c r="J41">
        <v>2508786.0299999998</v>
      </c>
      <c r="K41">
        <v>5763950.4199999999</v>
      </c>
    </row>
    <row r="42" spans="1:11" hidden="1">
      <c r="A42">
        <v>47</v>
      </c>
      <c r="B42" t="s">
        <v>529</v>
      </c>
      <c r="C42">
        <v>-3.1448999999999998E-2</v>
      </c>
      <c r="D42">
        <v>-3.1448999999999998E-2</v>
      </c>
      <c r="E42">
        <v>-7.9652000000000001E-2</v>
      </c>
      <c r="F42">
        <v>-7.9652000000000001E-2</v>
      </c>
      <c r="G42">
        <v>-5.015E-2</v>
      </c>
      <c r="H42">
        <v>-5.015E-2</v>
      </c>
      <c r="I42">
        <v>11</v>
      </c>
      <c r="J42">
        <v>2508786.0299999998</v>
      </c>
      <c r="K42">
        <v>5763950.4199999999</v>
      </c>
    </row>
    <row r="43" spans="1:11" hidden="1">
      <c r="A43">
        <v>53</v>
      </c>
      <c r="B43" t="s">
        <v>529</v>
      </c>
      <c r="C43">
        <v>-3.1448999999999998E-2</v>
      </c>
      <c r="D43">
        <v>-3.1448999999999998E-2</v>
      </c>
      <c r="E43">
        <v>-7.9652000000000001E-2</v>
      </c>
      <c r="F43">
        <v>-7.9652000000000001E-2</v>
      </c>
      <c r="G43">
        <v>-5.015E-2</v>
      </c>
      <c r="H43">
        <v>-5.015E-2</v>
      </c>
      <c r="I43">
        <v>11</v>
      </c>
      <c r="J43">
        <v>2508786.0299999998</v>
      </c>
      <c r="K43">
        <v>5763950.4199999999</v>
      </c>
    </row>
    <row r="44" spans="1:11">
      <c r="A44">
        <v>5</v>
      </c>
      <c r="B44" t="s">
        <v>528</v>
      </c>
      <c r="C44">
        <v>5.3749999999999996E-3</v>
      </c>
      <c r="D44">
        <v>5.3749999999999996E-3</v>
      </c>
      <c r="E44" s="116">
        <v>-7.4521000000000004E-2</v>
      </c>
      <c r="F44">
        <v>-7.4521000000000004E-2</v>
      </c>
      <c r="G44">
        <v>-3.7463000000000003E-2</v>
      </c>
      <c r="H44">
        <v>-3.7463000000000003E-2</v>
      </c>
      <c r="I44">
        <v>11</v>
      </c>
      <c r="J44">
        <v>2321827.0299999998</v>
      </c>
      <c r="K44">
        <v>5548014.0499999998</v>
      </c>
    </row>
    <row r="45" spans="1:11" hidden="1">
      <c r="A45">
        <v>15</v>
      </c>
      <c r="B45" t="s">
        <v>528</v>
      </c>
      <c r="C45">
        <v>5.3749999999999996E-3</v>
      </c>
      <c r="D45">
        <v>5.3749999999999996E-3</v>
      </c>
      <c r="E45">
        <v>-7.4521000000000004E-2</v>
      </c>
      <c r="F45">
        <v>-7.4521000000000004E-2</v>
      </c>
      <c r="G45">
        <v>-3.7463000000000003E-2</v>
      </c>
      <c r="H45">
        <v>-3.7463000000000003E-2</v>
      </c>
      <c r="I45">
        <v>11</v>
      </c>
      <c r="J45">
        <v>2321827.0299999998</v>
      </c>
      <c r="K45">
        <v>5548014.0499999998</v>
      </c>
    </row>
    <row r="46" spans="1:11" hidden="1">
      <c r="A46">
        <v>21</v>
      </c>
      <c r="B46" t="s">
        <v>528</v>
      </c>
      <c r="C46">
        <v>5.3749999999999996E-3</v>
      </c>
      <c r="D46">
        <v>5.3749999999999996E-3</v>
      </c>
      <c r="E46">
        <v>-7.4521000000000004E-2</v>
      </c>
      <c r="F46">
        <v>-7.4521000000000004E-2</v>
      </c>
      <c r="G46">
        <v>-3.7463000000000003E-2</v>
      </c>
      <c r="H46">
        <v>-3.7463000000000003E-2</v>
      </c>
      <c r="I46">
        <v>11</v>
      </c>
      <c r="J46">
        <v>2321827.0299999998</v>
      </c>
      <c r="K46">
        <v>5548014.0499999998</v>
      </c>
    </row>
    <row r="47" spans="1:11" hidden="1">
      <c r="A47">
        <v>31</v>
      </c>
      <c r="B47" t="s">
        <v>528</v>
      </c>
      <c r="C47">
        <v>5.3749999999999996E-3</v>
      </c>
      <c r="D47">
        <v>5.3749999999999996E-3</v>
      </c>
      <c r="E47">
        <v>-7.4521000000000004E-2</v>
      </c>
      <c r="F47">
        <v>-7.4521000000000004E-2</v>
      </c>
      <c r="G47">
        <v>-3.7463000000000003E-2</v>
      </c>
      <c r="H47">
        <v>-3.7463000000000003E-2</v>
      </c>
      <c r="I47">
        <v>11</v>
      </c>
      <c r="J47">
        <v>2321827.0299999998</v>
      </c>
      <c r="K47">
        <v>5548014.0499999998</v>
      </c>
    </row>
    <row r="48" spans="1:11" hidden="1">
      <c r="A48">
        <v>63</v>
      </c>
      <c r="B48" t="s">
        <v>528</v>
      </c>
      <c r="C48">
        <v>5.3749999999999996E-3</v>
      </c>
      <c r="D48">
        <v>5.3749999999999996E-3</v>
      </c>
      <c r="E48">
        <v>-7.4521000000000004E-2</v>
      </c>
      <c r="F48">
        <v>-7.4521000000000004E-2</v>
      </c>
      <c r="G48">
        <v>-3.7463000000000003E-2</v>
      </c>
      <c r="H48">
        <v>-3.7463000000000003E-2</v>
      </c>
      <c r="I48">
        <v>11</v>
      </c>
      <c r="J48">
        <v>2321827.0299999998</v>
      </c>
      <c r="K48">
        <v>5548014.0499999998</v>
      </c>
    </row>
    <row r="49" spans="1:11" hidden="1">
      <c r="A49">
        <v>37</v>
      </c>
      <c r="B49" t="s">
        <v>528</v>
      </c>
      <c r="C49">
        <v>5.3749999999999996E-3</v>
      </c>
      <c r="D49">
        <v>5.3749999999999996E-3</v>
      </c>
      <c r="E49">
        <v>-7.4521000000000004E-2</v>
      </c>
      <c r="F49">
        <v>-7.4521000000000004E-2</v>
      </c>
      <c r="G49">
        <v>-3.7463000000000003E-2</v>
      </c>
      <c r="H49">
        <v>-3.7463000000000003E-2</v>
      </c>
      <c r="I49">
        <v>11</v>
      </c>
      <c r="J49">
        <v>2321827.0299999998</v>
      </c>
      <c r="K49">
        <v>5548014.0499999998</v>
      </c>
    </row>
    <row r="50" spans="1:11" hidden="1">
      <c r="A50">
        <v>47</v>
      </c>
      <c r="B50" t="s">
        <v>528</v>
      </c>
      <c r="C50">
        <v>5.3749999999999996E-3</v>
      </c>
      <c r="D50">
        <v>5.3749999999999996E-3</v>
      </c>
      <c r="E50">
        <v>-7.4521000000000004E-2</v>
      </c>
      <c r="F50">
        <v>-7.4521000000000004E-2</v>
      </c>
      <c r="G50">
        <v>-3.7463000000000003E-2</v>
      </c>
      <c r="H50">
        <v>-3.7463000000000003E-2</v>
      </c>
      <c r="I50">
        <v>11</v>
      </c>
      <c r="J50">
        <v>2321827.0299999998</v>
      </c>
      <c r="K50">
        <v>5548014.0499999998</v>
      </c>
    </row>
    <row r="51" spans="1:11" hidden="1">
      <c r="A51">
        <v>53</v>
      </c>
      <c r="B51" t="s">
        <v>528</v>
      </c>
      <c r="C51">
        <v>5.3749999999999996E-3</v>
      </c>
      <c r="D51">
        <v>5.3749999999999996E-3</v>
      </c>
      <c r="E51">
        <v>-7.4521000000000004E-2</v>
      </c>
      <c r="F51">
        <v>-7.4521000000000004E-2</v>
      </c>
      <c r="G51">
        <v>-3.7463000000000003E-2</v>
      </c>
      <c r="H51">
        <v>-3.7463000000000003E-2</v>
      </c>
      <c r="I51">
        <v>11</v>
      </c>
      <c r="J51">
        <v>2321827.0299999998</v>
      </c>
      <c r="K51">
        <v>5548014.0499999998</v>
      </c>
    </row>
    <row r="52" spans="1:11">
      <c r="A52">
        <v>5</v>
      </c>
      <c r="B52" t="s">
        <v>527</v>
      </c>
      <c r="C52">
        <v>3.5102000000000001E-2</v>
      </c>
      <c r="D52">
        <v>3.5102000000000001E-2</v>
      </c>
      <c r="E52" s="116">
        <v>-7.9348000000000002E-2</v>
      </c>
      <c r="F52">
        <v>-7.9348000000000002E-2</v>
      </c>
      <c r="G52">
        <v>-1.3920999999999999E-2</v>
      </c>
      <c r="H52">
        <v>-1.3920999999999999E-2</v>
      </c>
      <c r="I52">
        <v>12</v>
      </c>
      <c r="J52">
        <v>2692877.08</v>
      </c>
      <c r="K52">
        <v>6730880.54</v>
      </c>
    </row>
    <row r="53" spans="1:11" hidden="1">
      <c r="A53">
        <v>15</v>
      </c>
      <c r="B53" t="s">
        <v>527</v>
      </c>
      <c r="C53">
        <v>3.5102000000000001E-2</v>
      </c>
      <c r="D53">
        <v>3.5102000000000001E-2</v>
      </c>
      <c r="E53">
        <v>-7.9348000000000002E-2</v>
      </c>
      <c r="F53">
        <v>-7.9348000000000002E-2</v>
      </c>
      <c r="G53">
        <v>-1.3920999999999999E-2</v>
      </c>
      <c r="H53">
        <v>-1.3920999999999999E-2</v>
      </c>
      <c r="I53">
        <v>12</v>
      </c>
      <c r="J53">
        <v>2692877.08</v>
      </c>
      <c r="K53">
        <v>6730880.54</v>
      </c>
    </row>
    <row r="54" spans="1:11" hidden="1">
      <c r="A54">
        <v>21</v>
      </c>
      <c r="B54" t="s">
        <v>527</v>
      </c>
      <c r="C54">
        <v>3.5102000000000001E-2</v>
      </c>
      <c r="D54">
        <v>3.5102000000000001E-2</v>
      </c>
      <c r="E54">
        <v>-7.9348000000000002E-2</v>
      </c>
      <c r="F54">
        <v>-7.9348000000000002E-2</v>
      </c>
      <c r="G54">
        <v>-1.3920999999999999E-2</v>
      </c>
      <c r="H54">
        <v>-1.3920999999999999E-2</v>
      </c>
      <c r="I54">
        <v>12</v>
      </c>
      <c r="J54">
        <v>2692877.08</v>
      </c>
      <c r="K54">
        <v>6730880.54</v>
      </c>
    </row>
    <row r="55" spans="1:11" hidden="1">
      <c r="A55">
        <v>31</v>
      </c>
      <c r="B55" t="s">
        <v>527</v>
      </c>
      <c r="C55">
        <v>3.5102000000000001E-2</v>
      </c>
      <c r="D55">
        <v>3.5102000000000001E-2</v>
      </c>
      <c r="E55">
        <v>-7.9348000000000002E-2</v>
      </c>
      <c r="F55">
        <v>-7.9348000000000002E-2</v>
      </c>
      <c r="G55">
        <v>-1.3920999999999999E-2</v>
      </c>
      <c r="H55">
        <v>-1.3920999999999999E-2</v>
      </c>
      <c r="I55">
        <v>12</v>
      </c>
      <c r="J55">
        <v>2692877.08</v>
      </c>
      <c r="K55">
        <v>6730880.54</v>
      </c>
    </row>
    <row r="56" spans="1:11" hidden="1">
      <c r="A56">
        <v>63</v>
      </c>
      <c r="B56" t="s">
        <v>527</v>
      </c>
      <c r="C56">
        <v>3.5102000000000001E-2</v>
      </c>
      <c r="D56">
        <v>3.5102000000000001E-2</v>
      </c>
      <c r="E56">
        <v>-7.9348000000000002E-2</v>
      </c>
      <c r="F56">
        <v>-7.9348000000000002E-2</v>
      </c>
      <c r="G56">
        <v>-1.3920999999999999E-2</v>
      </c>
      <c r="H56">
        <v>-1.3920999999999999E-2</v>
      </c>
      <c r="I56">
        <v>12</v>
      </c>
      <c r="J56">
        <v>2692877.08</v>
      </c>
      <c r="K56">
        <v>6730880.54</v>
      </c>
    </row>
    <row r="57" spans="1:11" hidden="1">
      <c r="A57">
        <v>37</v>
      </c>
      <c r="B57" t="s">
        <v>527</v>
      </c>
      <c r="C57">
        <v>3.5102000000000001E-2</v>
      </c>
      <c r="D57">
        <v>3.5102000000000001E-2</v>
      </c>
      <c r="E57">
        <v>-7.9348000000000002E-2</v>
      </c>
      <c r="F57">
        <v>-7.9348000000000002E-2</v>
      </c>
      <c r="G57">
        <v>-1.3920999999999999E-2</v>
      </c>
      <c r="H57">
        <v>-1.3920999999999999E-2</v>
      </c>
      <c r="I57">
        <v>12</v>
      </c>
      <c r="J57">
        <v>2692877.08</v>
      </c>
      <c r="K57">
        <v>6730880.54</v>
      </c>
    </row>
    <row r="58" spans="1:11" hidden="1">
      <c r="A58">
        <v>47</v>
      </c>
      <c r="B58" t="s">
        <v>527</v>
      </c>
      <c r="C58">
        <v>3.5102000000000001E-2</v>
      </c>
      <c r="D58">
        <v>3.5102000000000001E-2</v>
      </c>
      <c r="E58">
        <v>-7.9348000000000002E-2</v>
      </c>
      <c r="F58">
        <v>-7.9348000000000002E-2</v>
      </c>
      <c r="G58">
        <v>-1.3920999999999999E-2</v>
      </c>
      <c r="H58">
        <v>-1.3920999999999999E-2</v>
      </c>
      <c r="I58">
        <v>12</v>
      </c>
      <c r="J58">
        <v>2692877.08</v>
      </c>
      <c r="K58">
        <v>6730880.54</v>
      </c>
    </row>
    <row r="59" spans="1:11" hidden="1">
      <c r="A59">
        <v>53</v>
      </c>
      <c r="B59" t="s">
        <v>527</v>
      </c>
      <c r="C59">
        <v>3.5102000000000001E-2</v>
      </c>
      <c r="D59">
        <v>3.5102000000000001E-2</v>
      </c>
      <c r="E59">
        <v>-7.9348000000000002E-2</v>
      </c>
      <c r="F59">
        <v>-7.9348000000000002E-2</v>
      </c>
      <c r="G59">
        <v>-1.3920999999999999E-2</v>
      </c>
      <c r="H59">
        <v>-1.3920999999999999E-2</v>
      </c>
      <c r="I59">
        <v>12</v>
      </c>
      <c r="J59">
        <v>2692877.08</v>
      </c>
      <c r="K59">
        <v>6730880.54</v>
      </c>
    </row>
    <row r="60" spans="1:11">
      <c r="A60">
        <v>5</v>
      </c>
      <c r="B60" t="s">
        <v>526</v>
      </c>
      <c r="C60">
        <v>2.0188000000000001E-2</v>
      </c>
      <c r="D60">
        <v>2.0188000000000001E-2</v>
      </c>
      <c r="E60" s="116">
        <v>-8.2097000000000003E-2</v>
      </c>
      <c r="F60">
        <v>-8.2097000000000003E-2</v>
      </c>
      <c r="G60">
        <v>-3.8261000000000003E-2</v>
      </c>
      <c r="H60">
        <v>-3.8261000000000003E-2</v>
      </c>
      <c r="I60">
        <v>13</v>
      </c>
      <c r="J60">
        <v>2597345.64</v>
      </c>
      <c r="K60">
        <v>6695474.2400000002</v>
      </c>
    </row>
    <row r="61" spans="1:11" hidden="1">
      <c r="A61">
        <v>15</v>
      </c>
      <c r="B61" t="s">
        <v>526</v>
      </c>
      <c r="C61">
        <v>2.0188000000000001E-2</v>
      </c>
      <c r="D61">
        <v>2.0188000000000001E-2</v>
      </c>
      <c r="E61">
        <v>-8.2097000000000003E-2</v>
      </c>
      <c r="F61">
        <v>-8.2097000000000003E-2</v>
      </c>
      <c r="G61">
        <v>-3.8261000000000003E-2</v>
      </c>
      <c r="H61">
        <v>-3.8261000000000003E-2</v>
      </c>
      <c r="I61">
        <v>13</v>
      </c>
      <c r="J61">
        <v>2597345.64</v>
      </c>
      <c r="K61">
        <v>6695474.2400000002</v>
      </c>
    </row>
    <row r="62" spans="1:11" hidden="1">
      <c r="A62">
        <v>21</v>
      </c>
      <c r="B62" t="s">
        <v>526</v>
      </c>
      <c r="C62">
        <v>2.0188000000000001E-2</v>
      </c>
      <c r="D62">
        <v>2.0188000000000001E-2</v>
      </c>
      <c r="E62">
        <v>-8.2097000000000003E-2</v>
      </c>
      <c r="F62">
        <v>-8.2097000000000003E-2</v>
      </c>
      <c r="G62">
        <v>-3.8261000000000003E-2</v>
      </c>
      <c r="H62">
        <v>-3.8261000000000003E-2</v>
      </c>
      <c r="I62">
        <v>13</v>
      </c>
      <c r="J62">
        <v>2597345.64</v>
      </c>
      <c r="K62">
        <v>6695474.2400000002</v>
      </c>
    </row>
    <row r="63" spans="1:11" hidden="1">
      <c r="A63">
        <v>31</v>
      </c>
      <c r="B63" t="s">
        <v>526</v>
      </c>
      <c r="C63">
        <v>2.0188000000000001E-2</v>
      </c>
      <c r="D63">
        <v>2.0188000000000001E-2</v>
      </c>
      <c r="E63">
        <v>-8.2097000000000003E-2</v>
      </c>
      <c r="F63">
        <v>-8.2097000000000003E-2</v>
      </c>
      <c r="G63">
        <v>-3.8261000000000003E-2</v>
      </c>
      <c r="H63">
        <v>-3.8261000000000003E-2</v>
      </c>
      <c r="I63">
        <v>13</v>
      </c>
      <c r="J63">
        <v>2597345.64</v>
      </c>
      <c r="K63">
        <v>6695474.2400000002</v>
      </c>
    </row>
    <row r="64" spans="1:11" hidden="1">
      <c r="A64">
        <v>63</v>
      </c>
      <c r="B64" t="s">
        <v>526</v>
      </c>
      <c r="C64">
        <v>2.0188000000000001E-2</v>
      </c>
      <c r="D64">
        <v>2.0188000000000001E-2</v>
      </c>
      <c r="E64">
        <v>-8.2097000000000003E-2</v>
      </c>
      <c r="F64">
        <v>-8.2097000000000003E-2</v>
      </c>
      <c r="G64">
        <v>-3.8261000000000003E-2</v>
      </c>
      <c r="H64">
        <v>-3.8261000000000003E-2</v>
      </c>
      <c r="I64">
        <v>13</v>
      </c>
      <c r="J64">
        <v>2597345.64</v>
      </c>
      <c r="K64">
        <v>6695474.2400000002</v>
      </c>
    </row>
    <row r="65" spans="1:11" hidden="1">
      <c r="A65">
        <v>37</v>
      </c>
      <c r="B65" t="s">
        <v>526</v>
      </c>
      <c r="C65">
        <v>2.0188000000000001E-2</v>
      </c>
      <c r="D65">
        <v>2.0188000000000001E-2</v>
      </c>
      <c r="E65">
        <v>-8.2097000000000003E-2</v>
      </c>
      <c r="F65">
        <v>-8.2097000000000003E-2</v>
      </c>
      <c r="G65">
        <v>-3.8261000000000003E-2</v>
      </c>
      <c r="H65">
        <v>-3.8261000000000003E-2</v>
      </c>
      <c r="I65">
        <v>13</v>
      </c>
      <c r="J65">
        <v>2597345.64</v>
      </c>
      <c r="K65">
        <v>6695474.2400000002</v>
      </c>
    </row>
    <row r="66" spans="1:11" hidden="1">
      <c r="A66">
        <v>47</v>
      </c>
      <c r="B66" t="s">
        <v>526</v>
      </c>
      <c r="C66">
        <v>2.0188000000000001E-2</v>
      </c>
      <c r="D66">
        <v>2.0188000000000001E-2</v>
      </c>
      <c r="E66">
        <v>-8.2097000000000003E-2</v>
      </c>
      <c r="F66">
        <v>-8.2097000000000003E-2</v>
      </c>
      <c r="G66">
        <v>-3.8261000000000003E-2</v>
      </c>
      <c r="H66">
        <v>-3.8261000000000003E-2</v>
      </c>
      <c r="I66">
        <v>13</v>
      </c>
      <c r="J66">
        <v>2597345.64</v>
      </c>
      <c r="K66">
        <v>6695474.2400000002</v>
      </c>
    </row>
    <row r="67" spans="1:11" hidden="1">
      <c r="A67">
        <v>53</v>
      </c>
      <c r="B67" t="s">
        <v>526</v>
      </c>
      <c r="C67">
        <v>2.0188000000000001E-2</v>
      </c>
      <c r="D67">
        <v>2.0188000000000001E-2</v>
      </c>
      <c r="E67">
        <v>-8.2097000000000003E-2</v>
      </c>
      <c r="F67">
        <v>-8.2097000000000003E-2</v>
      </c>
      <c r="G67">
        <v>-3.8261000000000003E-2</v>
      </c>
      <c r="H67">
        <v>-3.8261000000000003E-2</v>
      </c>
      <c r="I67">
        <v>13</v>
      </c>
      <c r="J67">
        <v>2597345.64</v>
      </c>
      <c r="K67">
        <v>6695474.2400000002</v>
      </c>
    </row>
    <row r="68" spans="1:11">
      <c r="A68">
        <v>5</v>
      </c>
      <c r="B68" t="s">
        <v>525</v>
      </c>
      <c r="C68">
        <v>3.3716000000000003E-2</v>
      </c>
      <c r="D68">
        <v>2.9998E-2</v>
      </c>
      <c r="E68" s="116">
        <v>-8.4184999999999996E-2</v>
      </c>
      <c r="F68">
        <v>-8.4380999999999998E-2</v>
      </c>
      <c r="G68">
        <v>8.9400000000000005E-4</v>
      </c>
      <c r="H68">
        <v>8.1800000000000004E-4</v>
      </c>
      <c r="I68">
        <v>13</v>
      </c>
      <c r="J68">
        <v>2635294.34</v>
      </c>
      <c r="K68">
        <v>7247109.3499999996</v>
      </c>
    </row>
    <row r="69" spans="1:11" hidden="1">
      <c r="A69">
        <v>15</v>
      </c>
      <c r="B69" t="s">
        <v>525</v>
      </c>
      <c r="C69">
        <v>3.3716000000000003E-2</v>
      </c>
      <c r="D69">
        <v>2.9998E-2</v>
      </c>
      <c r="E69">
        <v>-8.4184999999999996E-2</v>
      </c>
      <c r="F69">
        <v>-8.4380999999999998E-2</v>
      </c>
      <c r="G69">
        <v>8.9400000000000005E-4</v>
      </c>
      <c r="H69">
        <v>8.1800000000000004E-4</v>
      </c>
      <c r="I69">
        <v>13</v>
      </c>
      <c r="J69">
        <v>2635294.34</v>
      </c>
      <c r="K69">
        <v>7247109.3499999996</v>
      </c>
    </row>
    <row r="70" spans="1:11" hidden="1">
      <c r="A70">
        <v>21</v>
      </c>
      <c r="B70" t="s">
        <v>525</v>
      </c>
      <c r="C70">
        <v>3.3716000000000003E-2</v>
      </c>
      <c r="D70">
        <v>2.9998E-2</v>
      </c>
      <c r="E70">
        <v>-8.4184999999999996E-2</v>
      </c>
      <c r="F70">
        <v>-8.4380999999999998E-2</v>
      </c>
      <c r="G70">
        <v>8.9400000000000005E-4</v>
      </c>
      <c r="H70">
        <v>8.1800000000000004E-4</v>
      </c>
      <c r="I70">
        <v>13</v>
      </c>
      <c r="J70">
        <v>2635294.34</v>
      </c>
      <c r="K70">
        <v>7247109.3499999996</v>
      </c>
    </row>
    <row r="71" spans="1:11" hidden="1">
      <c r="A71">
        <v>31</v>
      </c>
      <c r="B71" t="s">
        <v>525</v>
      </c>
      <c r="C71">
        <v>3.3716000000000003E-2</v>
      </c>
      <c r="D71">
        <v>2.9998E-2</v>
      </c>
      <c r="E71">
        <v>-8.4184999999999996E-2</v>
      </c>
      <c r="F71">
        <v>-8.4380999999999998E-2</v>
      </c>
      <c r="G71">
        <v>8.9400000000000005E-4</v>
      </c>
      <c r="H71">
        <v>8.1800000000000004E-4</v>
      </c>
      <c r="I71">
        <v>13</v>
      </c>
      <c r="J71">
        <v>2635294.34</v>
      </c>
      <c r="K71">
        <v>7247109.3499999996</v>
      </c>
    </row>
    <row r="72" spans="1:11" hidden="1">
      <c r="A72">
        <v>63</v>
      </c>
      <c r="B72" t="s">
        <v>525</v>
      </c>
      <c r="C72">
        <v>3.3716000000000003E-2</v>
      </c>
      <c r="D72">
        <v>2.9998E-2</v>
      </c>
      <c r="E72">
        <v>-8.4184999999999996E-2</v>
      </c>
      <c r="F72">
        <v>-8.4380999999999998E-2</v>
      </c>
      <c r="G72">
        <v>8.9400000000000005E-4</v>
      </c>
      <c r="H72">
        <v>8.1800000000000004E-4</v>
      </c>
      <c r="I72">
        <v>13</v>
      </c>
      <c r="J72">
        <v>2635294.34</v>
      </c>
      <c r="K72">
        <v>7247109.3499999996</v>
      </c>
    </row>
    <row r="73" spans="1:11" hidden="1">
      <c r="A73">
        <v>37</v>
      </c>
      <c r="B73" t="s">
        <v>525</v>
      </c>
      <c r="C73">
        <v>3.3716000000000003E-2</v>
      </c>
      <c r="D73">
        <v>2.9998E-2</v>
      </c>
      <c r="E73">
        <v>-8.4184999999999996E-2</v>
      </c>
      <c r="F73">
        <v>-8.4380999999999998E-2</v>
      </c>
      <c r="G73">
        <v>8.9400000000000005E-4</v>
      </c>
      <c r="H73">
        <v>8.1800000000000004E-4</v>
      </c>
      <c r="I73">
        <v>13</v>
      </c>
      <c r="J73">
        <v>2635294.34</v>
      </c>
      <c r="K73">
        <v>7247109.3499999996</v>
      </c>
    </row>
    <row r="74" spans="1:11" hidden="1">
      <c r="A74">
        <v>47</v>
      </c>
      <c r="B74" t="s">
        <v>525</v>
      </c>
      <c r="C74">
        <v>3.3716000000000003E-2</v>
      </c>
      <c r="D74">
        <v>2.9998E-2</v>
      </c>
      <c r="E74">
        <v>-8.4184999999999996E-2</v>
      </c>
      <c r="F74">
        <v>-8.4380999999999998E-2</v>
      </c>
      <c r="G74">
        <v>8.9400000000000005E-4</v>
      </c>
      <c r="H74">
        <v>8.1800000000000004E-4</v>
      </c>
      <c r="I74">
        <v>13</v>
      </c>
      <c r="J74">
        <v>2635294.34</v>
      </c>
      <c r="K74">
        <v>7247109.3499999996</v>
      </c>
    </row>
    <row r="75" spans="1:11" hidden="1">
      <c r="A75">
        <v>53</v>
      </c>
      <c r="B75" t="s">
        <v>525</v>
      </c>
      <c r="C75">
        <v>3.3716000000000003E-2</v>
      </c>
      <c r="D75">
        <v>2.9998E-2</v>
      </c>
      <c r="E75">
        <v>-8.4184999999999996E-2</v>
      </c>
      <c r="F75">
        <v>-8.4380999999999998E-2</v>
      </c>
      <c r="G75">
        <v>8.9400000000000005E-4</v>
      </c>
      <c r="H75">
        <v>8.1800000000000004E-4</v>
      </c>
      <c r="I75">
        <v>13</v>
      </c>
      <c r="J75">
        <v>2635294.34</v>
      </c>
      <c r="K75">
        <v>7247109.3499999996</v>
      </c>
    </row>
    <row r="76" spans="1:11">
      <c r="A76">
        <v>5</v>
      </c>
      <c r="B76" t="s">
        <v>524</v>
      </c>
      <c r="C76">
        <v>1.2781000000000001E-2</v>
      </c>
      <c r="D76">
        <v>1.2781000000000001E-2</v>
      </c>
      <c r="E76" s="116">
        <v>-2.4954E-2</v>
      </c>
      <c r="F76">
        <v>-2.4954E-2</v>
      </c>
      <c r="G76">
        <v>2.7168000000000001E-2</v>
      </c>
      <c r="H76">
        <v>2.7168000000000001E-2</v>
      </c>
      <c r="I76">
        <v>13</v>
      </c>
      <c r="J76">
        <v>2569531.84</v>
      </c>
      <c r="K76">
        <v>7443999.8799999999</v>
      </c>
    </row>
    <row r="77" spans="1:11" hidden="1">
      <c r="A77">
        <v>15</v>
      </c>
      <c r="B77" t="s">
        <v>524</v>
      </c>
      <c r="C77">
        <v>1.2781000000000001E-2</v>
      </c>
      <c r="D77">
        <v>1.2781000000000001E-2</v>
      </c>
      <c r="E77">
        <v>-2.4954E-2</v>
      </c>
      <c r="F77">
        <v>-2.4954E-2</v>
      </c>
      <c r="G77">
        <v>2.7168000000000001E-2</v>
      </c>
      <c r="H77">
        <v>2.7168000000000001E-2</v>
      </c>
      <c r="I77">
        <v>13</v>
      </c>
      <c r="J77">
        <v>2569531.84</v>
      </c>
      <c r="K77">
        <v>7443999.8799999999</v>
      </c>
    </row>
    <row r="78" spans="1:11" hidden="1">
      <c r="A78">
        <v>21</v>
      </c>
      <c r="B78" t="s">
        <v>524</v>
      </c>
      <c r="C78">
        <v>1.2781000000000001E-2</v>
      </c>
      <c r="D78">
        <v>1.2781000000000001E-2</v>
      </c>
      <c r="E78">
        <v>-2.4954E-2</v>
      </c>
      <c r="F78">
        <v>-2.4954E-2</v>
      </c>
      <c r="G78">
        <v>2.7168000000000001E-2</v>
      </c>
      <c r="H78">
        <v>2.7168000000000001E-2</v>
      </c>
      <c r="I78">
        <v>13</v>
      </c>
      <c r="J78">
        <v>2569531.84</v>
      </c>
      <c r="K78">
        <v>7443999.8799999999</v>
      </c>
    </row>
    <row r="79" spans="1:11" hidden="1">
      <c r="A79">
        <v>31</v>
      </c>
      <c r="B79" t="s">
        <v>524</v>
      </c>
      <c r="C79">
        <v>1.2781000000000001E-2</v>
      </c>
      <c r="D79">
        <v>1.2781000000000001E-2</v>
      </c>
      <c r="E79">
        <v>-2.4954E-2</v>
      </c>
      <c r="F79">
        <v>-2.4954E-2</v>
      </c>
      <c r="G79">
        <v>2.7168000000000001E-2</v>
      </c>
      <c r="H79">
        <v>2.7168000000000001E-2</v>
      </c>
      <c r="I79">
        <v>13</v>
      </c>
      <c r="J79">
        <v>2569531.84</v>
      </c>
      <c r="K79">
        <v>7443999.8799999999</v>
      </c>
    </row>
    <row r="80" spans="1:11" hidden="1">
      <c r="A80">
        <v>63</v>
      </c>
      <c r="B80" t="s">
        <v>524</v>
      </c>
      <c r="C80">
        <v>1.2781000000000001E-2</v>
      </c>
      <c r="D80">
        <v>1.2781000000000001E-2</v>
      </c>
      <c r="E80">
        <v>-2.4954E-2</v>
      </c>
      <c r="F80">
        <v>-2.4954E-2</v>
      </c>
      <c r="G80">
        <v>2.7168000000000001E-2</v>
      </c>
      <c r="H80">
        <v>2.7168000000000001E-2</v>
      </c>
      <c r="I80">
        <v>13</v>
      </c>
      <c r="J80">
        <v>2569531.84</v>
      </c>
      <c r="K80">
        <v>7443999.8799999999</v>
      </c>
    </row>
    <row r="81" spans="1:11" hidden="1">
      <c r="A81">
        <v>37</v>
      </c>
      <c r="B81" t="s">
        <v>524</v>
      </c>
      <c r="C81">
        <v>1.2781000000000001E-2</v>
      </c>
      <c r="D81">
        <v>1.2781000000000001E-2</v>
      </c>
      <c r="E81">
        <v>-2.4954E-2</v>
      </c>
      <c r="F81">
        <v>-2.4954E-2</v>
      </c>
      <c r="G81">
        <v>2.7168000000000001E-2</v>
      </c>
      <c r="H81">
        <v>2.7168000000000001E-2</v>
      </c>
      <c r="I81">
        <v>13</v>
      </c>
      <c r="J81">
        <v>2569531.84</v>
      </c>
      <c r="K81">
        <v>7443999.8799999999</v>
      </c>
    </row>
    <row r="82" spans="1:11" hidden="1">
      <c r="A82">
        <v>47</v>
      </c>
      <c r="B82" t="s">
        <v>524</v>
      </c>
      <c r="C82">
        <v>1.2781000000000001E-2</v>
      </c>
      <c r="D82">
        <v>1.2781000000000001E-2</v>
      </c>
      <c r="E82">
        <v>-2.4954E-2</v>
      </c>
      <c r="F82">
        <v>-2.4954E-2</v>
      </c>
      <c r="G82">
        <v>2.7168000000000001E-2</v>
      </c>
      <c r="H82">
        <v>2.7168000000000001E-2</v>
      </c>
      <c r="I82">
        <v>13</v>
      </c>
      <c r="J82">
        <v>2569531.84</v>
      </c>
      <c r="K82">
        <v>7443999.8799999999</v>
      </c>
    </row>
    <row r="83" spans="1:11" hidden="1">
      <c r="A83">
        <v>53</v>
      </c>
      <c r="B83" t="s">
        <v>524</v>
      </c>
      <c r="C83">
        <v>1.2781000000000001E-2</v>
      </c>
      <c r="D83">
        <v>1.2781000000000001E-2</v>
      </c>
      <c r="E83">
        <v>-2.4954E-2</v>
      </c>
      <c r="F83">
        <v>-2.4954E-2</v>
      </c>
      <c r="G83">
        <v>2.7168000000000001E-2</v>
      </c>
      <c r="H83">
        <v>2.7168000000000001E-2</v>
      </c>
      <c r="I83">
        <v>13</v>
      </c>
      <c r="J83">
        <v>2569531.84</v>
      </c>
      <c r="K83">
        <v>7443999.8799999999</v>
      </c>
    </row>
    <row r="84" spans="1:11">
      <c r="A84">
        <v>5</v>
      </c>
      <c r="B84" t="s">
        <v>523</v>
      </c>
      <c r="C84">
        <v>0.63070199999999998</v>
      </c>
      <c r="D84">
        <v>0.63070199999999998</v>
      </c>
      <c r="E84" s="116">
        <v>0.74516199999999999</v>
      </c>
      <c r="F84">
        <v>0.74516199999999999</v>
      </c>
      <c r="G84">
        <v>0.54479299999999997</v>
      </c>
      <c r="H84">
        <v>0.54479299999999997</v>
      </c>
      <c r="I84">
        <v>13</v>
      </c>
      <c r="J84">
        <v>4484250.66</v>
      </c>
      <c r="K84">
        <v>11499443.050000001</v>
      </c>
    </row>
    <row r="85" spans="1:11" hidden="1">
      <c r="A85">
        <v>15</v>
      </c>
      <c r="B85" t="s">
        <v>523</v>
      </c>
      <c r="C85">
        <v>0.63070199999999998</v>
      </c>
      <c r="D85">
        <v>0.63070199999999998</v>
      </c>
      <c r="E85">
        <v>0.74516199999999999</v>
      </c>
      <c r="F85">
        <v>0.74516199999999999</v>
      </c>
      <c r="G85">
        <v>0.54479299999999997</v>
      </c>
      <c r="H85">
        <v>0.54479299999999997</v>
      </c>
      <c r="I85">
        <v>13</v>
      </c>
      <c r="J85">
        <v>4484250.66</v>
      </c>
      <c r="K85">
        <v>11499443.050000001</v>
      </c>
    </row>
    <row r="86" spans="1:11" hidden="1">
      <c r="A86">
        <v>21</v>
      </c>
      <c r="B86" t="s">
        <v>523</v>
      </c>
      <c r="C86">
        <v>0.63070199999999998</v>
      </c>
      <c r="D86">
        <v>0.63070199999999998</v>
      </c>
      <c r="E86">
        <v>0.74516199999999999</v>
      </c>
      <c r="F86">
        <v>0.74516199999999999</v>
      </c>
      <c r="G86">
        <v>0.54479299999999997</v>
      </c>
      <c r="H86">
        <v>0.54479299999999997</v>
      </c>
      <c r="I86">
        <v>13</v>
      </c>
      <c r="J86">
        <v>4484250.66</v>
      </c>
      <c r="K86">
        <v>11499443.050000001</v>
      </c>
    </row>
    <row r="87" spans="1:11" hidden="1">
      <c r="A87">
        <v>31</v>
      </c>
      <c r="B87" t="s">
        <v>523</v>
      </c>
      <c r="C87">
        <v>0.63070199999999998</v>
      </c>
      <c r="D87">
        <v>0.63070199999999998</v>
      </c>
      <c r="E87">
        <v>0.74516199999999999</v>
      </c>
      <c r="F87">
        <v>0.74516199999999999</v>
      </c>
      <c r="G87">
        <v>0.54479299999999997</v>
      </c>
      <c r="H87">
        <v>0.54479299999999997</v>
      </c>
      <c r="I87">
        <v>13</v>
      </c>
      <c r="J87">
        <v>4484250.66</v>
      </c>
      <c r="K87">
        <v>11499443.050000001</v>
      </c>
    </row>
    <row r="88" spans="1:11" hidden="1">
      <c r="A88">
        <v>63</v>
      </c>
      <c r="B88" t="s">
        <v>523</v>
      </c>
      <c r="C88">
        <v>0.63070199999999998</v>
      </c>
      <c r="D88">
        <v>0.63070199999999998</v>
      </c>
      <c r="E88">
        <v>0.74516199999999999</v>
      </c>
      <c r="F88">
        <v>0.74516199999999999</v>
      </c>
      <c r="G88">
        <v>0.54479299999999997</v>
      </c>
      <c r="H88">
        <v>0.54479299999999997</v>
      </c>
      <c r="I88">
        <v>13</v>
      </c>
      <c r="J88">
        <v>4484250.66</v>
      </c>
      <c r="K88">
        <v>11499443.050000001</v>
      </c>
    </row>
    <row r="89" spans="1:11" hidden="1">
      <c r="A89">
        <v>37</v>
      </c>
      <c r="B89" t="s">
        <v>523</v>
      </c>
      <c r="C89">
        <v>0.63070199999999998</v>
      </c>
      <c r="D89">
        <v>0.63070199999999998</v>
      </c>
      <c r="E89">
        <v>0.74516199999999999</v>
      </c>
      <c r="F89">
        <v>0.74516199999999999</v>
      </c>
      <c r="G89">
        <v>0.54479299999999997</v>
      </c>
      <c r="H89">
        <v>0.54479299999999997</v>
      </c>
      <c r="I89">
        <v>13</v>
      </c>
      <c r="J89">
        <v>4484250.66</v>
      </c>
      <c r="K89">
        <v>11499443.050000001</v>
      </c>
    </row>
    <row r="90" spans="1:11" hidden="1">
      <c r="A90">
        <v>47</v>
      </c>
      <c r="B90" t="s">
        <v>523</v>
      </c>
      <c r="C90">
        <v>0.63070199999999998</v>
      </c>
      <c r="D90">
        <v>0.63070199999999998</v>
      </c>
      <c r="E90">
        <v>0.74516199999999999</v>
      </c>
      <c r="F90">
        <v>0.74516199999999999</v>
      </c>
      <c r="G90">
        <v>0.54479299999999997</v>
      </c>
      <c r="H90">
        <v>0.54479299999999997</v>
      </c>
      <c r="I90">
        <v>13</v>
      </c>
      <c r="J90">
        <v>4484250.66</v>
      </c>
      <c r="K90">
        <v>11499443.050000001</v>
      </c>
    </row>
    <row r="91" spans="1:11" hidden="1">
      <c r="A91">
        <v>53</v>
      </c>
      <c r="B91" t="s">
        <v>523</v>
      </c>
      <c r="C91">
        <v>0.63070199999999998</v>
      </c>
      <c r="D91">
        <v>0.63070199999999998</v>
      </c>
      <c r="E91">
        <v>0.74516199999999999</v>
      </c>
      <c r="F91">
        <v>0.74516199999999999</v>
      </c>
      <c r="G91">
        <v>0.54479299999999997</v>
      </c>
      <c r="H91">
        <v>0.54479299999999997</v>
      </c>
      <c r="I91">
        <v>13</v>
      </c>
      <c r="J91">
        <v>4484250.66</v>
      </c>
      <c r="K91">
        <v>11499443.050000001</v>
      </c>
    </row>
    <row r="92" spans="1:11">
      <c r="A92">
        <v>5</v>
      </c>
      <c r="B92" t="s">
        <v>522</v>
      </c>
      <c r="C92">
        <v>0.171379</v>
      </c>
      <c r="D92">
        <v>0.171379</v>
      </c>
      <c r="E92" s="116">
        <v>0.13569400000000001</v>
      </c>
      <c r="F92">
        <v>0.13569400000000001</v>
      </c>
      <c r="G92">
        <v>0.16422600000000001</v>
      </c>
      <c r="H92">
        <v>0.16422600000000001</v>
      </c>
      <c r="I92">
        <v>13</v>
      </c>
      <c r="J92">
        <v>5092738.95</v>
      </c>
      <c r="K92">
        <v>13387950.49</v>
      </c>
    </row>
    <row r="93" spans="1:11" hidden="1">
      <c r="A93">
        <v>15</v>
      </c>
      <c r="B93" t="s">
        <v>522</v>
      </c>
      <c r="C93">
        <v>0.171379</v>
      </c>
      <c r="D93">
        <v>0.171379</v>
      </c>
      <c r="E93">
        <v>0.13569400000000001</v>
      </c>
      <c r="F93">
        <v>0.13569400000000001</v>
      </c>
      <c r="G93">
        <v>0.16422600000000001</v>
      </c>
      <c r="H93">
        <v>0.16422600000000001</v>
      </c>
      <c r="I93">
        <v>13</v>
      </c>
      <c r="J93">
        <v>5092738.95</v>
      </c>
      <c r="K93">
        <v>13387950.49</v>
      </c>
    </row>
    <row r="94" spans="1:11" hidden="1">
      <c r="A94">
        <v>21</v>
      </c>
      <c r="B94" t="s">
        <v>522</v>
      </c>
      <c r="C94">
        <v>0.171379</v>
      </c>
      <c r="D94">
        <v>0.171379</v>
      </c>
      <c r="E94">
        <v>0.13569400000000001</v>
      </c>
      <c r="F94">
        <v>0.13569400000000001</v>
      </c>
      <c r="G94">
        <v>0.16422600000000001</v>
      </c>
      <c r="H94">
        <v>0.16422600000000001</v>
      </c>
      <c r="I94">
        <v>13</v>
      </c>
      <c r="J94">
        <v>5092738.95</v>
      </c>
      <c r="K94">
        <v>13387950.49</v>
      </c>
    </row>
    <row r="95" spans="1:11" hidden="1">
      <c r="A95">
        <v>31</v>
      </c>
      <c r="B95" t="s">
        <v>522</v>
      </c>
      <c r="C95">
        <v>0.171379</v>
      </c>
      <c r="D95">
        <v>0.171379</v>
      </c>
      <c r="E95">
        <v>0.13569400000000001</v>
      </c>
      <c r="F95">
        <v>0.13569400000000001</v>
      </c>
      <c r="G95">
        <v>0.16422600000000001</v>
      </c>
      <c r="H95">
        <v>0.16422600000000001</v>
      </c>
      <c r="I95">
        <v>13</v>
      </c>
      <c r="J95">
        <v>5092738.95</v>
      </c>
      <c r="K95">
        <v>13387950.49</v>
      </c>
    </row>
    <row r="96" spans="1:11" hidden="1">
      <c r="A96">
        <v>63</v>
      </c>
      <c r="B96" t="s">
        <v>522</v>
      </c>
      <c r="C96">
        <v>0.171379</v>
      </c>
      <c r="D96">
        <v>0.171379</v>
      </c>
      <c r="E96">
        <v>0.13569400000000001</v>
      </c>
      <c r="F96">
        <v>0.13569400000000001</v>
      </c>
      <c r="G96">
        <v>0.16422600000000001</v>
      </c>
      <c r="H96">
        <v>0.16422600000000001</v>
      </c>
      <c r="I96">
        <v>13</v>
      </c>
      <c r="J96">
        <v>5092738.95</v>
      </c>
      <c r="K96">
        <v>13387950.49</v>
      </c>
    </row>
    <row r="97" spans="1:11" hidden="1">
      <c r="A97">
        <v>37</v>
      </c>
      <c r="B97" t="s">
        <v>522</v>
      </c>
      <c r="C97">
        <v>0.171379</v>
      </c>
      <c r="D97">
        <v>0.171379</v>
      </c>
      <c r="E97">
        <v>0.13569400000000001</v>
      </c>
      <c r="F97">
        <v>0.13569400000000001</v>
      </c>
      <c r="G97">
        <v>0.16422600000000001</v>
      </c>
      <c r="H97">
        <v>0.16422600000000001</v>
      </c>
      <c r="I97">
        <v>13</v>
      </c>
      <c r="J97">
        <v>5092738.95</v>
      </c>
      <c r="K97">
        <v>13387950.49</v>
      </c>
    </row>
    <row r="98" spans="1:11" hidden="1">
      <c r="A98">
        <v>47</v>
      </c>
      <c r="B98" t="s">
        <v>522</v>
      </c>
      <c r="C98">
        <v>0.171379</v>
      </c>
      <c r="D98">
        <v>0.171379</v>
      </c>
      <c r="E98">
        <v>0.13569400000000001</v>
      </c>
      <c r="F98">
        <v>0.13569400000000001</v>
      </c>
      <c r="G98">
        <v>0.16422600000000001</v>
      </c>
      <c r="H98">
        <v>0.16422600000000001</v>
      </c>
      <c r="I98">
        <v>13</v>
      </c>
      <c r="J98">
        <v>5092738.95</v>
      </c>
      <c r="K98">
        <v>13387950.49</v>
      </c>
    </row>
    <row r="99" spans="1:11" hidden="1">
      <c r="A99">
        <v>53</v>
      </c>
      <c r="B99" t="s">
        <v>522</v>
      </c>
      <c r="C99">
        <v>0.171379</v>
      </c>
      <c r="D99">
        <v>0.171379</v>
      </c>
      <c r="E99">
        <v>0.13569400000000001</v>
      </c>
      <c r="F99">
        <v>0.13569400000000001</v>
      </c>
      <c r="G99">
        <v>0.16422600000000001</v>
      </c>
      <c r="H99">
        <v>0.16422600000000001</v>
      </c>
      <c r="I99">
        <v>13</v>
      </c>
      <c r="J99">
        <v>5092738.95</v>
      </c>
      <c r="K99">
        <v>13387950.49</v>
      </c>
    </row>
    <row r="100" spans="1:11">
      <c r="A100">
        <v>5</v>
      </c>
      <c r="B100" t="s">
        <v>521</v>
      </c>
      <c r="C100">
        <v>0.13051599999999999</v>
      </c>
      <c r="D100">
        <v>0.13051599999999999</v>
      </c>
      <c r="E100" s="116">
        <v>0.11691500000000001</v>
      </c>
      <c r="F100">
        <v>0.11691500000000001</v>
      </c>
      <c r="G100">
        <v>0.13791</v>
      </c>
      <c r="H100">
        <v>0.13791</v>
      </c>
      <c r="I100">
        <v>13</v>
      </c>
      <c r="J100">
        <v>5688160.5</v>
      </c>
      <c r="K100">
        <v>15234292.6</v>
      </c>
    </row>
    <row r="101" spans="1:11" hidden="1">
      <c r="A101">
        <v>15</v>
      </c>
      <c r="B101" t="s">
        <v>521</v>
      </c>
      <c r="C101">
        <v>0.13051599999999999</v>
      </c>
      <c r="D101">
        <v>0.13051599999999999</v>
      </c>
      <c r="E101">
        <v>0.11691500000000001</v>
      </c>
      <c r="F101">
        <v>0.11691500000000001</v>
      </c>
      <c r="G101">
        <v>0.13791</v>
      </c>
      <c r="H101">
        <v>0.13791</v>
      </c>
      <c r="I101">
        <v>13</v>
      </c>
      <c r="J101">
        <v>5688160.5</v>
      </c>
      <c r="K101">
        <v>15234292.6</v>
      </c>
    </row>
    <row r="102" spans="1:11" hidden="1">
      <c r="A102">
        <v>21</v>
      </c>
      <c r="B102" t="s">
        <v>521</v>
      </c>
      <c r="C102">
        <v>0.13051599999999999</v>
      </c>
      <c r="D102">
        <v>0.13051599999999999</v>
      </c>
      <c r="E102">
        <v>0.11691500000000001</v>
      </c>
      <c r="F102">
        <v>0.11691500000000001</v>
      </c>
      <c r="G102">
        <v>0.13791</v>
      </c>
      <c r="H102">
        <v>0.13791</v>
      </c>
      <c r="I102">
        <v>13</v>
      </c>
      <c r="J102">
        <v>5688160.5</v>
      </c>
      <c r="K102">
        <v>15234292.6</v>
      </c>
    </row>
    <row r="103" spans="1:11" hidden="1">
      <c r="A103">
        <v>31</v>
      </c>
      <c r="B103" t="s">
        <v>521</v>
      </c>
      <c r="C103">
        <v>0.13051599999999999</v>
      </c>
      <c r="D103">
        <v>0.13051599999999999</v>
      </c>
      <c r="E103">
        <v>0.11691500000000001</v>
      </c>
      <c r="F103">
        <v>0.11691500000000001</v>
      </c>
      <c r="G103">
        <v>0.13791</v>
      </c>
      <c r="H103">
        <v>0.13791</v>
      </c>
      <c r="I103">
        <v>13</v>
      </c>
      <c r="J103">
        <v>5688160.5</v>
      </c>
      <c r="K103">
        <v>15234292.6</v>
      </c>
    </row>
    <row r="104" spans="1:11" hidden="1">
      <c r="A104">
        <v>63</v>
      </c>
      <c r="B104" t="s">
        <v>521</v>
      </c>
      <c r="C104">
        <v>0.13051599999999999</v>
      </c>
      <c r="D104">
        <v>0.13051599999999999</v>
      </c>
      <c r="E104">
        <v>0.11691500000000001</v>
      </c>
      <c r="F104">
        <v>0.11691500000000001</v>
      </c>
      <c r="G104">
        <v>0.13791</v>
      </c>
      <c r="H104">
        <v>0.13791</v>
      </c>
      <c r="I104">
        <v>13</v>
      </c>
      <c r="J104">
        <v>5688160.5</v>
      </c>
      <c r="K104">
        <v>15234292.6</v>
      </c>
    </row>
    <row r="105" spans="1:11" hidden="1">
      <c r="A105">
        <v>37</v>
      </c>
      <c r="B105" t="s">
        <v>521</v>
      </c>
      <c r="C105">
        <v>0.13051599999999999</v>
      </c>
      <c r="D105">
        <v>0.13051599999999999</v>
      </c>
      <c r="E105">
        <v>0.11691500000000001</v>
      </c>
      <c r="F105">
        <v>0.11691500000000001</v>
      </c>
      <c r="G105">
        <v>0.13791</v>
      </c>
      <c r="H105">
        <v>0.13791</v>
      </c>
      <c r="I105">
        <v>13</v>
      </c>
      <c r="J105">
        <v>5688160.5</v>
      </c>
      <c r="K105">
        <v>15234292.6</v>
      </c>
    </row>
    <row r="106" spans="1:11" hidden="1">
      <c r="A106">
        <v>47</v>
      </c>
      <c r="B106" t="s">
        <v>521</v>
      </c>
      <c r="C106">
        <v>0.13051599999999999</v>
      </c>
      <c r="D106">
        <v>0.13051599999999999</v>
      </c>
      <c r="E106">
        <v>0.11691500000000001</v>
      </c>
      <c r="F106">
        <v>0.11691500000000001</v>
      </c>
      <c r="G106">
        <v>0.13791</v>
      </c>
      <c r="H106">
        <v>0.13791</v>
      </c>
      <c r="I106">
        <v>13</v>
      </c>
      <c r="J106">
        <v>5688160.5</v>
      </c>
      <c r="K106">
        <v>15234292.6</v>
      </c>
    </row>
    <row r="107" spans="1:11" hidden="1">
      <c r="A107">
        <v>53</v>
      </c>
      <c r="B107" t="s">
        <v>521</v>
      </c>
      <c r="C107">
        <v>0.13051599999999999</v>
      </c>
      <c r="D107">
        <v>0.13051599999999999</v>
      </c>
      <c r="E107">
        <v>0.11691500000000001</v>
      </c>
      <c r="F107">
        <v>0.11691500000000001</v>
      </c>
      <c r="G107">
        <v>0.13791</v>
      </c>
      <c r="H107">
        <v>0.13791</v>
      </c>
      <c r="I107">
        <v>13</v>
      </c>
      <c r="J107">
        <v>5688160.5</v>
      </c>
      <c r="K107">
        <v>15234292.6</v>
      </c>
    </row>
    <row r="108" spans="1:11">
      <c r="A108">
        <v>5</v>
      </c>
      <c r="B108" t="s">
        <v>520</v>
      </c>
      <c r="C108">
        <v>9.4803999999999999E-2</v>
      </c>
      <c r="D108">
        <v>9.4803999999999999E-2</v>
      </c>
      <c r="E108" s="116">
        <v>1.9601E-2</v>
      </c>
      <c r="F108">
        <v>1.9601E-2</v>
      </c>
      <c r="G108">
        <v>6.0342E-2</v>
      </c>
      <c r="H108">
        <v>6.0342E-2</v>
      </c>
      <c r="I108">
        <v>14</v>
      </c>
      <c r="J108">
        <v>5974255.2699999996</v>
      </c>
      <c r="K108">
        <v>16328165.630000001</v>
      </c>
    </row>
    <row r="109" spans="1:11" hidden="1">
      <c r="A109">
        <v>15</v>
      </c>
      <c r="B109" t="s">
        <v>520</v>
      </c>
      <c r="C109">
        <v>9.4803999999999999E-2</v>
      </c>
      <c r="D109">
        <v>9.4803999999999999E-2</v>
      </c>
      <c r="E109">
        <v>1.9601E-2</v>
      </c>
      <c r="F109">
        <v>1.9601E-2</v>
      </c>
      <c r="G109">
        <v>6.0342E-2</v>
      </c>
      <c r="H109">
        <v>6.0342E-2</v>
      </c>
      <c r="I109">
        <v>14</v>
      </c>
      <c r="J109">
        <v>5974255.2699999996</v>
      </c>
      <c r="K109">
        <v>16328165.630000001</v>
      </c>
    </row>
    <row r="110" spans="1:11" hidden="1">
      <c r="A110">
        <v>21</v>
      </c>
      <c r="B110" t="s">
        <v>520</v>
      </c>
      <c r="C110">
        <v>9.4803999999999999E-2</v>
      </c>
      <c r="D110">
        <v>9.4803999999999999E-2</v>
      </c>
      <c r="E110">
        <v>1.9601E-2</v>
      </c>
      <c r="F110">
        <v>1.9601E-2</v>
      </c>
      <c r="G110">
        <v>6.0342E-2</v>
      </c>
      <c r="H110">
        <v>6.0342E-2</v>
      </c>
      <c r="I110">
        <v>14</v>
      </c>
      <c r="J110">
        <v>5974255.2699999996</v>
      </c>
      <c r="K110">
        <v>16328165.630000001</v>
      </c>
    </row>
    <row r="111" spans="1:11" hidden="1">
      <c r="A111">
        <v>31</v>
      </c>
      <c r="B111" t="s">
        <v>520</v>
      </c>
      <c r="C111">
        <v>9.4803999999999999E-2</v>
      </c>
      <c r="D111">
        <v>9.4803999999999999E-2</v>
      </c>
      <c r="E111">
        <v>1.9601E-2</v>
      </c>
      <c r="F111">
        <v>1.9601E-2</v>
      </c>
      <c r="G111">
        <v>6.0342E-2</v>
      </c>
      <c r="H111">
        <v>6.0342E-2</v>
      </c>
      <c r="I111">
        <v>14</v>
      </c>
      <c r="J111">
        <v>5974255.2699999996</v>
      </c>
      <c r="K111">
        <v>16328165.630000001</v>
      </c>
    </row>
    <row r="112" spans="1:11" hidden="1">
      <c r="A112">
        <v>63</v>
      </c>
      <c r="B112" t="s">
        <v>520</v>
      </c>
      <c r="C112">
        <v>9.4803999999999999E-2</v>
      </c>
      <c r="D112">
        <v>9.4803999999999999E-2</v>
      </c>
      <c r="E112">
        <v>1.9601E-2</v>
      </c>
      <c r="F112">
        <v>1.9601E-2</v>
      </c>
      <c r="G112">
        <v>6.0342E-2</v>
      </c>
      <c r="H112">
        <v>6.0342E-2</v>
      </c>
      <c r="I112">
        <v>14</v>
      </c>
      <c r="J112">
        <v>5974255.2699999996</v>
      </c>
      <c r="K112">
        <v>16328165.630000001</v>
      </c>
    </row>
    <row r="113" spans="1:11" hidden="1">
      <c r="A113">
        <v>37</v>
      </c>
      <c r="B113" t="s">
        <v>520</v>
      </c>
      <c r="C113">
        <v>9.4803999999999999E-2</v>
      </c>
      <c r="D113">
        <v>9.4803999999999999E-2</v>
      </c>
      <c r="E113">
        <v>1.9601E-2</v>
      </c>
      <c r="F113">
        <v>1.9601E-2</v>
      </c>
      <c r="G113">
        <v>6.0342E-2</v>
      </c>
      <c r="H113">
        <v>6.0342E-2</v>
      </c>
      <c r="I113">
        <v>14</v>
      </c>
      <c r="J113">
        <v>5974255.2699999996</v>
      </c>
      <c r="K113">
        <v>16328165.630000001</v>
      </c>
    </row>
    <row r="114" spans="1:11" hidden="1">
      <c r="A114">
        <v>47</v>
      </c>
      <c r="B114" t="s">
        <v>520</v>
      </c>
      <c r="C114">
        <v>9.4803999999999999E-2</v>
      </c>
      <c r="D114">
        <v>9.4803999999999999E-2</v>
      </c>
      <c r="E114">
        <v>1.9601E-2</v>
      </c>
      <c r="F114">
        <v>1.9601E-2</v>
      </c>
      <c r="G114">
        <v>6.0342E-2</v>
      </c>
      <c r="H114">
        <v>6.0342E-2</v>
      </c>
      <c r="I114">
        <v>14</v>
      </c>
      <c r="J114">
        <v>5974255.2699999996</v>
      </c>
      <c r="K114">
        <v>16328165.630000001</v>
      </c>
    </row>
    <row r="115" spans="1:11" hidden="1">
      <c r="A115">
        <v>53</v>
      </c>
      <c r="B115" t="s">
        <v>520</v>
      </c>
      <c r="C115">
        <v>9.4803999999999999E-2</v>
      </c>
      <c r="D115">
        <v>9.4803999999999999E-2</v>
      </c>
      <c r="E115">
        <v>1.9601E-2</v>
      </c>
      <c r="F115">
        <v>1.9601E-2</v>
      </c>
      <c r="G115">
        <v>6.0342E-2</v>
      </c>
      <c r="H115">
        <v>6.0342E-2</v>
      </c>
      <c r="I115">
        <v>14</v>
      </c>
      <c r="J115">
        <v>5974255.2699999996</v>
      </c>
      <c r="K115">
        <v>16328165.630000001</v>
      </c>
    </row>
    <row r="116" spans="1:11" hidden="1">
      <c r="A116">
        <v>10</v>
      </c>
      <c r="B116" t="s">
        <v>519</v>
      </c>
      <c r="E116"/>
      <c r="I116">
        <v>2</v>
      </c>
      <c r="J116">
        <v>524878.4</v>
      </c>
      <c r="K116">
        <v>524878.4</v>
      </c>
    </row>
    <row r="117" spans="1:11">
      <c r="A117">
        <v>5</v>
      </c>
      <c r="B117" t="s">
        <v>519</v>
      </c>
      <c r="C117">
        <v>0.21421299999999999</v>
      </c>
      <c r="D117">
        <v>0.21421299999999999</v>
      </c>
      <c r="E117" s="116">
        <v>4.5779E-2</v>
      </c>
      <c r="F117">
        <v>4.5779E-2</v>
      </c>
      <c r="G117">
        <v>5.7207000000000001E-2</v>
      </c>
      <c r="H117">
        <v>5.7207000000000001E-2</v>
      </c>
      <c r="I117">
        <v>15</v>
      </c>
      <c r="J117">
        <v>6426255.8899999997</v>
      </c>
      <c r="K117">
        <v>18223359.859999999</v>
      </c>
    </row>
    <row r="118" spans="1:11" hidden="1">
      <c r="A118">
        <v>15</v>
      </c>
      <c r="B118" t="s">
        <v>519</v>
      </c>
      <c r="C118">
        <v>0.21421299999999999</v>
      </c>
      <c r="D118">
        <v>0.21421299999999999</v>
      </c>
      <c r="E118">
        <v>4.5779E-2</v>
      </c>
      <c r="F118">
        <v>4.5779E-2</v>
      </c>
      <c r="G118">
        <v>5.7207000000000001E-2</v>
      </c>
      <c r="H118">
        <v>5.7207000000000001E-2</v>
      </c>
      <c r="I118">
        <v>17</v>
      </c>
      <c r="J118">
        <v>6951134.29</v>
      </c>
      <c r="K118">
        <v>18748238.260000002</v>
      </c>
    </row>
    <row r="119" spans="1:11" hidden="1">
      <c r="A119">
        <v>21</v>
      </c>
      <c r="B119" t="s">
        <v>519</v>
      </c>
      <c r="C119">
        <v>0.21421299999999999</v>
      </c>
      <c r="D119">
        <v>0.21421299999999999</v>
      </c>
      <c r="E119">
        <v>4.5779E-2</v>
      </c>
      <c r="F119">
        <v>4.5779E-2</v>
      </c>
      <c r="G119">
        <v>5.7207000000000001E-2</v>
      </c>
      <c r="H119">
        <v>5.7207000000000001E-2</v>
      </c>
      <c r="I119">
        <v>15</v>
      </c>
      <c r="J119">
        <v>6426255.8899999997</v>
      </c>
      <c r="K119">
        <v>18223359.859999999</v>
      </c>
    </row>
    <row r="120" spans="1:11" hidden="1">
      <c r="A120">
        <v>31</v>
      </c>
      <c r="B120" t="s">
        <v>519</v>
      </c>
      <c r="C120">
        <v>0.21421299999999999</v>
      </c>
      <c r="D120">
        <v>0.21421299999999999</v>
      </c>
      <c r="E120">
        <v>4.5779E-2</v>
      </c>
      <c r="F120">
        <v>4.5779E-2</v>
      </c>
      <c r="G120">
        <v>5.7207000000000001E-2</v>
      </c>
      <c r="H120">
        <v>5.7207000000000001E-2</v>
      </c>
      <c r="I120">
        <v>17</v>
      </c>
      <c r="J120">
        <v>6951134.29</v>
      </c>
      <c r="K120">
        <v>18748238.260000002</v>
      </c>
    </row>
    <row r="121" spans="1:11" hidden="1">
      <c r="A121">
        <v>63</v>
      </c>
      <c r="B121" t="s">
        <v>519</v>
      </c>
      <c r="C121">
        <v>0.21421299999999999</v>
      </c>
      <c r="D121">
        <v>0.21421299999999999</v>
      </c>
      <c r="E121">
        <v>4.5779E-2</v>
      </c>
      <c r="F121">
        <v>4.5779E-2</v>
      </c>
      <c r="G121">
        <v>5.7207000000000001E-2</v>
      </c>
      <c r="H121">
        <v>5.7207000000000001E-2</v>
      </c>
      <c r="I121">
        <v>17</v>
      </c>
      <c r="J121">
        <v>6951134.29</v>
      </c>
      <c r="K121">
        <v>18748238.260000002</v>
      </c>
    </row>
    <row r="122" spans="1:11" hidden="1">
      <c r="A122">
        <v>37</v>
      </c>
      <c r="B122" t="s">
        <v>519</v>
      </c>
      <c r="C122">
        <v>0.21421299999999999</v>
      </c>
      <c r="D122">
        <v>0.21421299999999999</v>
      </c>
      <c r="E122">
        <v>4.5779E-2</v>
      </c>
      <c r="F122">
        <v>4.5779E-2</v>
      </c>
      <c r="G122">
        <v>5.7207000000000001E-2</v>
      </c>
      <c r="H122">
        <v>5.7207000000000001E-2</v>
      </c>
      <c r="I122">
        <v>15</v>
      </c>
      <c r="J122">
        <v>6426255.8899999997</v>
      </c>
      <c r="K122">
        <v>18223359.859999999</v>
      </c>
    </row>
    <row r="123" spans="1:11" hidden="1">
      <c r="A123">
        <v>47</v>
      </c>
      <c r="B123" t="s">
        <v>519</v>
      </c>
      <c r="C123">
        <v>0.21421299999999999</v>
      </c>
      <c r="D123">
        <v>0.21421299999999999</v>
      </c>
      <c r="E123">
        <v>4.5779E-2</v>
      </c>
      <c r="F123">
        <v>4.5779E-2</v>
      </c>
      <c r="G123">
        <v>5.7207000000000001E-2</v>
      </c>
      <c r="H123">
        <v>5.7207000000000001E-2</v>
      </c>
      <c r="I123">
        <v>17</v>
      </c>
      <c r="J123">
        <v>6951134.29</v>
      </c>
      <c r="K123">
        <v>18748238.260000002</v>
      </c>
    </row>
    <row r="124" spans="1:11" hidden="1">
      <c r="A124">
        <v>53</v>
      </c>
      <c r="B124" t="s">
        <v>519</v>
      </c>
      <c r="C124">
        <v>0.21421299999999999</v>
      </c>
      <c r="D124">
        <v>0.21421299999999999</v>
      </c>
      <c r="E124">
        <v>4.5779E-2</v>
      </c>
      <c r="F124">
        <v>4.5779E-2</v>
      </c>
      <c r="G124">
        <v>5.7207000000000001E-2</v>
      </c>
      <c r="H124">
        <v>5.7207000000000001E-2</v>
      </c>
      <c r="I124">
        <v>15</v>
      </c>
      <c r="J124">
        <v>6426255.8899999997</v>
      </c>
      <c r="K124">
        <v>18223359.859999999</v>
      </c>
    </row>
    <row r="125" spans="1:11" hidden="1">
      <c r="A125">
        <v>10</v>
      </c>
      <c r="B125" t="s">
        <v>518</v>
      </c>
      <c r="C125">
        <v>0.11756999999999999</v>
      </c>
      <c r="D125">
        <v>0.11756999999999999</v>
      </c>
      <c r="E125">
        <v>-3.4311000000000001E-2</v>
      </c>
      <c r="F125">
        <v>-3.4311000000000001E-2</v>
      </c>
      <c r="G125">
        <v>-3.4311000000000001E-2</v>
      </c>
      <c r="H125">
        <v>-3.4311000000000001E-2</v>
      </c>
      <c r="I125">
        <v>5</v>
      </c>
      <c r="J125">
        <v>906972.47</v>
      </c>
      <c r="K125">
        <v>906972.47</v>
      </c>
    </row>
    <row r="126" spans="1:11">
      <c r="A126">
        <v>5</v>
      </c>
      <c r="B126" t="s">
        <v>518</v>
      </c>
      <c r="C126">
        <v>0.10352699999999999</v>
      </c>
      <c r="D126">
        <v>0.10344</v>
      </c>
      <c r="E126" s="116">
        <v>0.16530300000000001</v>
      </c>
      <c r="F126">
        <v>0.16503000000000001</v>
      </c>
      <c r="G126">
        <v>0.15151600000000001</v>
      </c>
      <c r="H126">
        <v>0.15131800000000001</v>
      </c>
      <c r="I126">
        <v>18</v>
      </c>
      <c r="J126">
        <v>8555380.6400000006</v>
      </c>
      <c r="K126">
        <v>27378718.93</v>
      </c>
    </row>
    <row r="127" spans="1:11" hidden="1">
      <c r="A127">
        <v>15</v>
      </c>
      <c r="B127" t="s">
        <v>518</v>
      </c>
      <c r="C127">
        <v>0.10517899999999999</v>
      </c>
      <c r="D127">
        <v>0.105102</v>
      </c>
      <c r="E127">
        <v>0.15023</v>
      </c>
      <c r="F127">
        <v>0.149978</v>
      </c>
      <c r="G127">
        <v>0.146313</v>
      </c>
      <c r="H127">
        <v>0.146121</v>
      </c>
      <c r="I127">
        <v>23</v>
      </c>
      <c r="J127">
        <v>9462353.1099999994</v>
      </c>
      <c r="K127">
        <v>28285691.399999999</v>
      </c>
    </row>
    <row r="128" spans="1:11" hidden="1">
      <c r="A128">
        <v>21</v>
      </c>
      <c r="B128" t="s">
        <v>518</v>
      </c>
      <c r="C128">
        <v>0.10352699999999999</v>
      </c>
      <c r="D128">
        <v>0.10344</v>
      </c>
      <c r="E128">
        <v>0.16530300000000001</v>
      </c>
      <c r="F128">
        <v>0.16503000000000001</v>
      </c>
      <c r="G128">
        <v>0.15151600000000001</v>
      </c>
      <c r="H128">
        <v>0.15131800000000001</v>
      </c>
      <c r="I128">
        <v>18</v>
      </c>
      <c r="J128">
        <v>8555380.6400000006</v>
      </c>
      <c r="K128">
        <v>27378718.93</v>
      </c>
    </row>
    <row r="129" spans="1:11" hidden="1">
      <c r="A129">
        <v>31</v>
      </c>
      <c r="B129" t="s">
        <v>518</v>
      </c>
      <c r="C129">
        <v>0.10517899999999999</v>
      </c>
      <c r="D129">
        <v>0.105102</v>
      </c>
      <c r="E129">
        <v>0.15023</v>
      </c>
      <c r="F129">
        <v>0.149978</v>
      </c>
      <c r="G129">
        <v>0.146313</v>
      </c>
      <c r="H129">
        <v>0.146121</v>
      </c>
      <c r="I129">
        <v>23</v>
      </c>
      <c r="J129">
        <v>9462353.1099999994</v>
      </c>
      <c r="K129">
        <v>28285691.399999999</v>
      </c>
    </row>
    <row r="130" spans="1:11" hidden="1">
      <c r="A130">
        <v>63</v>
      </c>
      <c r="B130" t="s">
        <v>518</v>
      </c>
      <c r="C130">
        <v>0.10517899999999999</v>
      </c>
      <c r="D130">
        <v>0.105102</v>
      </c>
      <c r="E130">
        <v>0.15023</v>
      </c>
      <c r="F130">
        <v>0.149978</v>
      </c>
      <c r="G130">
        <v>0.146313</v>
      </c>
      <c r="H130">
        <v>0.146121</v>
      </c>
      <c r="I130">
        <v>23</v>
      </c>
      <c r="J130">
        <v>9462353.1099999994</v>
      </c>
      <c r="K130">
        <v>28285691.399999999</v>
      </c>
    </row>
    <row r="131" spans="1:11" hidden="1">
      <c r="A131">
        <v>37</v>
      </c>
      <c r="B131" t="s">
        <v>518</v>
      </c>
      <c r="C131">
        <v>0.10352699999999999</v>
      </c>
      <c r="D131">
        <v>0.10344</v>
      </c>
      <c r="E131">
        <v>0.16530300000000001</v>
      </c>
      <c r="F131">
        <v>0.16503000000000001</v>
      </c>
      <c r="G131">
        <v>0.15151600000000001</v>
      </c>
      <c r="H131">
        <v>0.15131800000000001</v>
      </c>
      <c r="I131">
        <v>18</v>
      </c>
      <c r="J131">
        <v>8555380.6400000006</v>
      </c>
      <c r="K131">
        <v>27378718.93</v>
      </c>
    </row>
    <row r="132" spans="1:11" hidden="1">
      <c r="A132">
        <v>47</v>
      </c>
      <c r="B132" t="s">
        <v>518</v>
      </c>
      <c r="C132">
        <v>0.10517899999999999</v>
      </c>
      <c r="D132">
        <v>0.105102</v>
      </c>
      <c r="E132">
        <v>0.15023</v>
      </c>
      <c r="F132">
        <v>0.149978</v>
      </c>
      <c r="G132">
        <v>0.146313</v>
      </c>
      <c r="H132">
        <v>0.146121</v>
      </c>
      <c r="I132">
        <v>23</v>
      </c>
      <c r="J132">
        <v>9462353.1099999994</v>
      </c>
      <c r="K132">
        <v>28285691.399999999</v>
      </c>
    </row>
    <row r="133" spans="1:11" hidden="1">
      <c r="A133">
        <v>53</v>
      </c>
      <c r="B133" t="s">
        <v>518</v>
      </c>
      <c r="C133">
        <v>0.10352699999999999</v>
      </c>
      <c r="D133">
        <v>0.10344</v>
      </c>
      <c r="E133">
        <v>0.16530300000000001</v>
      </c>
      <c r="F133">
        <v>0.16503000000000001</v>
      </c>
      <c r="G133">
        <v>0.15151600000000001</v>
      </c>
      <c r="H133">
        <v>0.15131800000000001</v>
      </c>
      <c r="I133">
        <v>18</v>
      </c>
      <c r="J133">
        <v>8555380.6400000006</v>
      </c>
      <c r="K133">
        <v>27378718.93</v>
      </c>
    </row>
    <row r="134" spans="1:11" hidden="1">
      <c r="A134">
        <v>10</v>
      </c>
      <c r="B134" t="s">
        <v>517</v>
      </c>
      <c r="C134">
        <v>0.67286000000000001</v>
      </c>
      <c r="D134">
        <v>0.67286000000000001</v>
      </c>
      <c r="E134">
        <v>0.51395999999999997</v>
      </c>
      <c r="F134">
        <v>0.51395999999999997</v>
      </c>
      <c r="G134">
        <v>0.51395999999999997</v>
      </c>
      <c r="H134">
        <v>0.51395999999999997</v>
      </c>
      <c r="I134">
        <v>6</v>
      </c>
      <c r="J134">
        <v>1539855.38</v>
      </c>
      <c r="K134">
        <v>1539855.38</v>
      </c>
    </row>
    <row r="135" spans="1:11">
      <c r="A135">
        <v>5</v>
      </c>
      <c r="B135" t="s">
        <v>517</v>
      </c>
      <c r="C135">
        <v>0.27911599999999998</v>
      </c>
      <c r="D135">
        <v>0.27909499999999998</v>
      </c>
      <c r="E135" s="116">
        <v>0.36302000000000001</v>
      </c>
      <c r="F135">
        <v>0.36296400000000001</v>
      </c>
      <c r="G135">
        <v>0.31740400000000002</v>
      </c>
      <c r="H135">
        <v>0.317357</v>
      </c>
      <c r="I135">
        <v>26</v>
      </c>
      <c r="J135">
        <v>13941223.359999999</v>
      </c>
      <c r="K135">
        <v>45657336.539999999</v>
      </c>
    </row>
    <row r="136" spans="1:11" hidden="1">
      <c r="A136">
        <v>15</v>
      </c>
      <c r="B136" t="s">
        <v>517</v>
      </c>
      <c r="C136">
        <v>0.36471199999999998</v>
      </c>
      <c r="D136">
        <v>0.36469600000000002</v>
      </c>
      <c r="E136">
        <v>0.37748799999999999</v>
      </c>
      <c r="F136">
        <v>0.377438</v>
      </c>
      <c r="G136">
        <v>0.32370599999999999</v>
      </c>
      <c r="H136">
        <v>0.32366099999999998</v>
      </c>
      <c r="I136">
        <v>32</v>
      </c>
      <c r="J136">
        <v>15481078.74</v>
      </c>
      <c r="K136">
        <v>47197191.920000002</v>
      </c>
    </row>
    <row r="137" spans="1:11" hidden="1">
      <c r="A137">
        <v>21</v>
      </c>
      <c r="B137" t="s">
        <v>517</v>
      </c>
      <c r="C137">
        <v>0.27911599999999998</v>
      </c>
      <c r="D137">
        <v>0.27909499999999998</v>
      </c>
      <c r="E137">
        <v>0.36302000000000001</v>
      </c>
      <c r="F137">
        <v>0.36296400000000001</v>
      </c>
      <c r="G137">
        <v>0.31740400000000002</v>
      </c>
      <c r="H137">
        <v>0.317357</v>
      </c>
      <c r="I137">
        <v>26</v>
      </c>
      <c r="J137">
        <v>13941223.359999999</v>
      </c>
      <c r="K137">
        <v>45657336.539999999</v>
      </c>
    </row>
    <row r="138" spans="1:11" hidden="1">
      <c r="A138">
        <v>31</v>
      </c>
      <c r="B138" t="s">
        <v>517</v>
      </c>
      <c r="C138">
        <v>0.36471199999999998</v>
      </c>
      <c r="D138">
        <v>0.36469600000000002</v>
      </c>
      <c r="E138">
        <v>0.37748799999999999</v>
      </c>
      <c r="F138">
        <v>0.377438</v>
      </c>
      <c r="G138">
        <v>0.32370599999999999</v>
      </c>
      <c r="H138">
        <v>0.32366099999999998</v>
      </c>
      <c r="I138">
        <v>32</v>
      </c>
      <c r="J138">
        <v>15481078.74</v>
      </c>
      <c r="K138">
        <v>47197191.920000002</v>
      </c>
    </row>
    <row r="139" spans="1:11" hidden="1">
      <c r="A139">
        <v>63</v>
      </c>
      <c r="B139" t="s">
        <v>517</v>
      </c>
      <c r="C139">
        <v>0.36471199999999998</v>
      </c>
      <c r="D139">
        <v>0.36469600000000002</v>
      </c>
      <c r="E139">
        <v>0.37748799999999999</v>
      </c>
      <c r="F139">
        <v>0.377438</v>
      </c>
      <c r="G139">
        <v>0.32370599999999999</v>
      </c>
      <c r="H139">
        <v>0.32366099999999998</v>
      </c>
      <c r="I139">
        <v>32</v>
      </c>
      <c r="J139">
        <v>15481078.74</v>
      </c>
      <c r="K139">
        <v>47197191.920000002</v>
      </c>
    </row>
    <row r="140" spans="1:11" hidden="1">
      <c r="A140">
        <v>37</v>
      </c>
      <c r="B140" t="s">
        <v>517</v>
      </c>
      <c r="C140">
        <v>0.27911599999999998</v>
      </c>
      <c r="D140">
        <v>0.27909499999999998</v>
      </c>
      <c r="E140">
        <v>0.36302000000000001</v>
      </c>
      <c r="F140">
        <v>0.36296400000000001</v>
      </c>
      <c r="G140">
        <v>0.31740400000000002</v>
      </c>
      <c r="H140">
        <v>0.317357</v>
      </c>
      <c r="I140">
        <v>26</v>
      </c>
      <c r="J140">
        <v>13941223.359999999</v>
      </c>
      <c r="K140">
        <v>45657336.539999999</v>
      </c>
    </row>
    <row r="141" spans="1:11" hidden="1">
      <c r="A141">
        <v>47</v>
      </c>
      <c r="B141" t="s">
        <v>517</v>
      </c>
      <c r="C141">
        <v>0.36471199999999998</v>
      </c>
      <c r="D141">
        <v>0.36469600000000002</v>
      </c>
      <c r="E141">
        <v>0.37748799999999999</v>
      </c>
      <c r="F141">
        <v>0.377438</v>
      </c>
      <c r="G141">
        <v>0.32370599999999999</v>
      </c>
      <c r="H141">
        <v>0.32366099999999998</v>
      </c>
      <c r="I141">
        <v>32</v>
      </c>
      <c r="J141">
        <v>15481078.74</v>
      </c>
      <c r="K141">
        <v>47197191.920000002</v>
      </c>
    </row>
    <row r="142" spans="1:11" hidden="1">
      <c r="A142">
        <v>53</v>
      </c>
      <c r="B142" t="s">
        <v>517</v>
      </c>
      <c r="C142">
        <v>0.27911599999999998</v>
      </c>
      <c r="D142">
        <v>0.27909499999999998</v>
      </c>
      <c r="E142">
        <v>0.36302000000000001</v>
      </c>
      <c r="F142">
        <v>0.36296400000000001</v>
      </c>
      <c r="G142">
        <v>0.31740400000000002</v>
      </c>
      <c r="H142">
        <v>0.317357</v>
      </c>
      <c r="I142">
        <v>26</v>
      </c>
      <c r="J142">
        <v>13941223.359999999</v>
      </c>
      <c r="K142">
        <v>45657336.539999999</v>
      </c>
    </row>
    <row r="143" spans="1:11" hidden="1">
      <c r="A143">
        <v>10</v>
      </c>
      <c r="B143" t="s">
        <v>516</v>
      </c>
      <c r="C143">
        <v>0.56023800000000001</v>
      </c>
      <c r="D143">
        <v>0.56023800000000001</v>
      </c>
      <c r="E143">
        <v>0.48380499999999999</v>
      </c>
      <c r="F143">
        <v>0.48380499999999999</v>
      </c>
      <c r="G143">
        <v>0.48380499999999999</v>
      </c>
      <c r="H143">
        <v>0.48380499999999999</v>
      </c>
      <c r="I143">
        <v>7</v>
      </c>
      <c r="J143">
        <v>2545094.2999999998</v>
      </c>
      <c r="K143">
        <v>2545094.2999999998</v>
      </c>
    </row>
    <row r="144" spans="1:11">
      <c r="A144">
        <v>5</v>
      </c>
      <c r="B144" t="s">
        <v>516</v>
      </c>
      <c r="C144">
        <v>1.517747</v>
      </c>
      <c r="D144">
        <v>1.517747</v>
      </c>
      <c r="E144" s="116">
        <v>0.70486499999999996</v>
      </c>
      <c r="F144">
        <v>0.70486499999999996</v>
      </c>
      <c r="G144">
        <v>0.95557599999999998</v>
      </c>
      <c r="H144">
        <v>0.95557599999999998</v>
      </c>
      <c r="I144">
        <v>28</v>
      </c>
      <c r="J144">
        <v>24568282.050000001</v>
      </c>
      <c r="K144">
        <v>93045938.120000005</v>
      </c>
    </row>
    <row r="145" spans="1:11" hidden="1">
      <c r="A145">
        <v>15</v>
      </c>
      <c r="B145" t="s">
        <v>516</v>
      </c>
      <c r="C145">
        <v>1.338214</v>
      </c>
      <c r="D145">
        <v>1.338214</v>
      </c>
      <c r="E145">
        <v>0.68287699999999996</v>
      </c>
      <c r="F145">
        <v>0.68287699999999996</v>
      </c>
      <c r="G145">
        <v>0.94018400000000002</v>
      </c>
      <c r="H145">
        <v>0.94018400000000002</v>
      </c>
      <c r="I145">
        <v>35</v>
      </c>
      <c r="J145">
        <v>27113376.350000001</v>
      </c>
      <c r="K145">
        <v>95591032.420000002</v>
      </c>
    </row>
    <row r="146" spans="1:11" hidden="1">
      <c r="A146">
        <v>21</v>
      </c>
      <c r="B146" t="s">
        <v>516</v>
      </c>
      <c r="C146">
        <v>1.517747</v>
      </c>
      <c r="D146">
        <v>1.517747</v>
      </c>
      <c r="E146">
        <v>0.70486499999999996</v>
      </c>
      <c r="F146">
        <v>0.70486499999999996</v>
      </c>
      <c r="G146">
        <v>0.95557599999999998</v>
      </c>
      <c r="H146">
        <v>0.95557599999999998</v>
      </c>
      <c r="I146">
        <v>28</v>
      </c>
      <c r="J146">
        <v>24568282.050000001</v>
      </c>
      <c r="K146">
        <v>93045938.120000005</v>
      </c>
    </row>
    <row r="147" spans="1:11" hidden="1">
      <c r="A147">
        <v>31</v>
      </c>
      <c r="B147" t="s">
        <v>516</v>
      </c>
      <c r="C147">
        <v>1.338214</v>
      </c>
      <c r="D147">
        <v>1.338214</v>
      </c>
      <c r="E147">
        <v>0.68287699999999996</v>
      </c>
      <c r="F147">
        <v>0.68287699999999996</v>
      </c>
      <c r="G147">
        <v>0.94018400000000002</v>
      </c>
      <c r="H147">
        <v>0.94018400000000002</v>
      </c>
      <c r="I147">
        <v>35</v>
      </c>
      <c r="J147">
        <v>27113376.350000001</v>
      </c>
      <c r="K147">
        <v>95591032.420000002</v>
      </c>
    </row>
    <row r="148" spans="1:11" hidden="1">
      <c r="A148">
        <v>63</v>
      </c>
      <c r="B148" t="s">
        <v>516</v>
      </c>
      <c r="C148">
        <v>1.338214</v>
      </c>
      <c r="D148">
        <v>1.338214</v>
      </c>
      <c r="E148">
        <v>0.68287699999999996</v>
      </c>
      <c r="F148">
        <v>0.68287699999999996</v>
      </c>
      <c r="G148">
        <v>0.94018400000000002</v>
      </c>
      <c r="H148">
        <v>0.94018400000000002</v>
      </c>
      <c r="I148">
        <v>35</v>
      </c>
      <c r="J148">
        <v>27113376.350000001</v>
      </c>
      <c r="K148">
        <v>95591032.420000002</v>
      </c>
    </row>
    <row r="149" spans="1:11" hidden="1">
      <c r="A149">
        <v>37</v>
      </c>
      <c r="B149" t="s">
        <v>516</v>
      </c>
      <c r="C149">
        <v>1.517747</v>
      </c>
      <c r="D149">
        <v>1.517747</v>
      </c>
      <c r="E149">
        <v>0.70486499999999996</v>
      </c>
      <c r="F149">
        <v>0.70486499999999996</v>
      </c>
      <c r="G149">
        <v>0.95557599999999998</v>
      </c>
      <c r="H149">
        <v>0.95557599999999998</v>
      </c>
      <c r="I149">
        <v>28</v>
      </c>
      <c r="J149">
        <v>24568282.050000001</v>
      </c>
      <c r="K149">
        <v>93045938.120000005</v>
      </c>
    </row>
    <row r="150" spans="1:11" hidden="1">
      <c r="A150">
        <v>47</v>
      </c>
      <c r="B150" t="s">
        <v>516</v>
      </c>
      <c r="C150">
        <v>1.338214</v>
      </c>
      <c r="D150">
        <v>1.338214</v>
      </c>
      <c r="E150">
        <v>0.68287699999999996</v>
      </c>
      <c r="F150">
        <v>0.68287699999999996</v>
      </c>
      <c r="G150">
        <v>0.94018400000000002</v>
      </c>
      <c r="H150">
        <v>0.94018400000000002</v>
      </c>
      <c r="I150">
        <v>35</v>
      </c>
      <c r="J150">
        <v>27113376.350000001</v>
      </c>
      <c r="K150">
        <v>95591032.420000002</v>
      </c>
    </row>
    <row r="151" spans="1:11" hidden="1">
      <c r="A151">
        <v>53</v>
      </c>
      <c r="B151" t="s">
        <v>516</v>
      </c>
      <c r="C151">
        <v>1.517747</v>
      </c>
      <c r="D151">
        <v>1.517747</v>
      </c>
      <c r="E151">
        <v>0.70486499999999996</v>
      </c>
      <c r="F151">
        <v>0.70486499999999996</v>
      </c>
      <c r="G151">
        <v>0.95557599999999998</v>
      </c>
      <c r="H151">
        <v>0.95557599999999998</v>
      </c>
      <c r="I151">
        <v>28</v>
      </c>
      <c r="J151">
        <v>24568282.050000001</v>
      </c>
      <c r="K151">
        <v>93045938.120000005</v>
      </c>
    </row>
    <row r="152" spans="1:11" hidden="1">
      <c r="A152">
        <v>10</v>
      </c>
      <c r="B152" t="s">
        <v>515</v>
      </c>
      <c r="C152">
        <v>-0.11949899999999999</v>
      </c>
      <c r="D152">
        <v>-0.11949899999999999</v>
      </c>
      <c r="E152">
        <v>-0.114747</v>
      </c>
      <c r="F152">
        <v>-0.114747</v>
      </c>
      <c r="G152">
        <v>-0.114747</v>
      </c>
      <c r="H152">
        <v>-0.114747</v>
      </c>
      <c r="I152">
        <v>9</v>
      </c>
      <c r="J152">
        <v>2608918.46</v>
      </c>
      <c r="K152">
        <v>2608918.46</v>
      </c>
    </row>
    <row r="153" spans="1:11">
      <c r="A153">
        <v>5</v>
      </c>
      <c r="B153" t="s">
        <v>515</v>
      </c>
      <c r="C153">
        <v>-5.3928999999999998E-2</v>
      </c>
      <c r="D153">
        <v>-5.3775999999999997E-2</v>
      </c>
      <c r="E153" s="116">
        <v>-0.106771</v>
      </c>
      <c r="F153">
        <v>-0.106728</v>
      </c>
      <c r="G153">
        <v>-0.139987</v>
      </c>
      <c r="H153">
        <v>-0.13997499999999999</v>
      </c>
      <c r="I153">
        <v>31</v>
      </c>
      <c r="J153">
        <v>23263123.140000001</v>
      </c>
      <c r="K153">
        <v>85127418.099999994</v>
      </c>
    </row>
    <row r="154" spans="1:11" hidden="1">
      <c r="A154">
        <v>15</v>
      </c>
      <c r="B154" t="s">
        <v>515</v>
      </c>
      <c r="C154">
        <v>-6.7043000000000005E-2</v>
      </c>
      <c r="D154">
        <v>-6.6920999999999994E-2</v>
      </c>
      <c r="E154">
        <v>-0.10752</v>
      </c>
      <c r="F154">
        <v>-0.10748099999999999</v>
      </c>
      <c r="G154">
        <v>-0.13931499999999999</v>
      </c>
      <c r="H154">
        <v>-0.13930300000000001</v>
      </c>
      <c r="I154">
        <v>40</v>
      </c>
      <c r="J154">
        <v>25872041.600000001</v>
      </c>
      <c r="K154">
        <v>87736336.560000002</v>
      </c>
    </row>
    <row r="155" spans="1:11" hidden="1">
      <c r="A155">
        <v>21</v>
      </c>
      <c r="B155" t="s">
        <v>515</v>
      </c>
      <c r="C155">
        <v>-5.3928999999999998E-2</v>
      </c>
      <c r="D155">
        <v>-5.3775999999999997E-2</v>
      </c>
      <c r="E155">
        <v>-0.106771</v>
      </c>
      <c r="F155">
        <v>-0.106728</v>
      </c>
      <c r="G155">
        <v>-0.139987</v>
      </c>
      <c r="H155">
        <v>-0.13997499999999999</v>
      </c>
      <c r="I155">
        <v>31</v>
      </c>
      <c r="J155">
        <v>23263123.140000001</v>
      </c>
      <c r="K155">
        <v>85127418.099999994</v>
      </c>
    </row>
    <row r="156" spans="1:11" hidden="1">
      <c r="A156">
        <v>31</v>
      </c>
      <c r="B156" t="s">
        <v>515</v>
      </c>
      <c r="C156">
        <v>-6.7043000000000005E-2</v>
      </c>
      <c r="D156">
        <v>-6.6920999999999994E-2</v>
      </c>
      <c r="E156">
        <v>-0.10752</v>
      </c>
      <c r="F156">
        <v>-0.10748099999999999</v>
      </c>
      <c r="G156">
        <v>-0.13931499999999999</v>
      </c>
      <c r="H156">
        <v>-0.13930300000000001</v>
      </c>
      <c r="I156">
        <v>40</v>
      </c>
      <c r="J156">
        <v>25872041.600000001</v>
      </c>
      <c r="K156">
        <v>87736336.560000002</v>
      </c>
    </row>
    <row r="157" spans="1:11" hidden="1">
      <c r="A157">
        <v>63</v>
      </c>
      <c r="B157" t="s">
        <v>515</v>
      </c>
      <c r="C157">
        <v>-6.7043000000000005E-2</v>
      </c>
      <c r="D157">
        <v>-6.6920999999999994E-2</v>
      </c>
      <c r="E157">
        <v>-0.10752</v>
      </c>
      <c r="F157">
        <v>-0.10748099999999999</v>
      </c>
      <c r="G157">
        <v>-0.13931499999999999</v>
      </c>
      <c r="H157">
        <v>-0.13930300000000001</v>
      </c>
      <c r="I157">
        <v>40</v>
      </c>
      <c r="J157">
        <v>25872041.600000001</v>
      </c>
      <c r="K157">
        <v>87736336.560000002</v>
      </c>
    </row>
    <row r="158" spans="1:11" hidden="1">
      <c r="A158">
        <v>37</v>
      </c>
      <c r="B158" t="s">
        <v>515</v>
      </c>
      <c r="C158">
        <v>-5.3928999999999998E-2</v>
      </c>
      <c r="D158">
        <v>-5.3775999999999997E-2</v>
      </c>
      <c r="E158">
        <v>-0.106771</v>
      </c>
      <c r="F158">
        <v>-0.106728</v>
      </c>
      <c r="G158">
        <v>-0.139987</v>
      </c>
      <c r="H158">
        <v>-0.13997499999999999</v>
      </c>
      <c r="I158">
        <v>31</v>
      </c>
      <c r="J158">
        <v>23263123.140000001</v>
      </c>
      <c r="K158">
        <v>85127418.099999994</v>
      </c>
    </row>
    <row r="159" spans="1:11" hidden="1">
      <c r="A159">
        <v>47</v>
      </c>
      <c r="B159" t="s">
        <v>515</v>
      </c>
      <c r="C159">
        <v>-6.7043000000000005E-2</v>
      </c>
      <c r="D159">
        <v>-6.6920999999999994E-2</v>
      </c>
      <c r="E159">
        <v>-0.10752</v>
      </c>
      <c r="F159">
        <v>-0.10748099999999999</v>
      </c>
      <c r="G159">
        <v>-0.13931499999999999</v>
      </c>
      <c r="H159">
        <v>-0.13930300000000001</v>
      </c>
      <c r="I159">
        <v>40</v>
      </c>
      <c r="J159">
        <v>25872041.600000001</v>
      </c>
      <c r="K159">
        <v>87736336.560000002</v>
      </c>
    </row>
    <row r="160" spans="1:11" hidden="1">
      <c r="A160">
        <v>53</v>
      </c>
      <c r="B160" t="s">
        <v>515</v>
      </c>
      <c r="C160">
        <v>-5.3928999999999998E-2</v>
      </c>
      <c r="D160">
        <v>-5.3775999999999997E-2</v>
      </c>
      <c r="E160">
        <v>-0.106771</v>
      </c>
      <c r="F160">
        <v>-0.106728</v>
      </c>
      <c r="G160">
        <v>-0.139987</v>
      </c>
      <c r="H160">
        <v>-0.13997499999999999</v>
      </c>
      <c r="I160">
        <v>31</v>
      </c>
      <c r="J160">
        <v>23263123.140000001</v>
      </c>
      <c r="K160">
        <v>85127418.099999994</v>
      </c>
    </row>
    <row r="161" spans="1:11" hidden="1">
      <c r="A161">
        <v>10</v>
      </c>
      <c r="B161" t="s">
        <v>514</v>
      </c>
      <c r="C161">
        <v>-5.9465999999999998E-2</v>
      </c>
      <c r="D161">
        <v>-5.9465999999999998E-2</v>
      </c>
      <c r="E161">
        <v>-4.8189000000000003E-2</v>
      </c>
      <c r="F161">
        <v>-4.8189000000000003E-2</v>
      </c>
      <c r="G161">
        <v>-4.8189000000000003E-2</v>
      </c>
      <c r="H161">
        <v>-4.8189000000000003E-2</v>
      </c>
      <c r="I161">
        <v>15</v>
      </c>
      <c r="J161">
        <v>3483017.39</v>
      </c>
      <c r="K161">
        <v>3483017.39</v>
      </c>
    </row>
    <row r="162" spans="1:11">
      <c r="A162">
        <v>5</v>
      </c>
      <c r="B162" t="s">
        <v>514</v>
      </c>
      <c r="C162">
        <v>2.562E-2</v>
      </c>
      <c r="D162">
        <v>2.562E-2</v>
      </c>
      <c r="E162" s="116">
        <v>3.6357E-2</v>
      </c>
      <c r="F162">
        <v>3.6357E-2</v>
      </c>
      <c r="G162">
        <v>7.5199999999999996E-4</v>
      </c>
      <c r="H162">
        <v>7.5199999999999996E-4</v>
      </c>
      <c r="I162">
        <v>32</v>
      </c>
      <c r="J162">
        <v>36288905.450000003</v>
      </c>
      <c r="K162">
        <v>161719877.90000001</v>
      </c>
    </row>
    <row r="163" spans="1:11" hidden="1">
      <c r="A163">
        <v>15</v>
      </c>
      <c r="B163" t="s">
        <v>514</v>
      </c>
      <c r="C163">
        <v>6.476E-3</v>
      </c>
      <c r="D163">
        <v>6.476E-3</v>
      </c>
      <c r="E163">
        <v>2.7831000000000002E-2</v>
      </c>
      <c r="F163">
        <v>2.7831000000000002E-2</v>
      </c>
      <c r="G163">
        <v>-7.0200000000000004E-4</v>
      </c>
      <c r="H163">
        <v>-7.0200000000000004E-4</v>
      </c>
      <c r="I163">
        <v>47</v>
      </c>
      <c r="J163">
        <v>39771922.840000004</v>
      </c>
      <c r="K163">
        <v>165202895.28999999</v>
      </c>
    </row>
    <row r="164" spans="1:11" hidden="1">
      <c r="A164">
        <v>21</v>
      </c>
      <c r="B164" t="s">
        <v>514</v>
      </c>
      <c r="C164">
        <v>2.562E-2</v>
      </c>
      <c r="D164">
        <v>2.562E-2</v>
      </c>
      <c r="E164">
        <v>3.6357E-2</v>
      </c>
      <c r="F164">
        <v>3.6357E-2</v>
      </c>
      <c r="G164">
        <v>7.5199999999999996E-4</v>
      </c>
      <c r="H164">
        <v>7.5199999999999996E-4</v>
      </c>
      <c r="I164">
        <v>32</v>
      </c>
      <c r="J164">
        <v>36288905.450000003</v>
      </c>
      <c r="K164">
        <v>161719877.90000001</v>
      </c>
    </row>
    <row r="165" spans="1:11" hidden="1">
      <c r="A165">
        <v>31</v>
      </c>
      <c r="B165" t="s">
        <v>514</v>
      </c>
      <c r="C165">
        <v>6.476E-3</v>
      </c>
      <c r="D165">
        <v>6.476E-3</v>
      </c>
      <c r="E165">
        <v>2.7831000000000002E-2</v>
      </c>
      <c r="F165">
        <v>2.7831000000000002E-2</v>
      </c>
      <c r="G165">
        <v>-7.0200000000000004E-4</v>
      </c>
      <c r="H165">
        <v>-7.0200000000000004E-4</v>
      </c>
      <c r="I165">
        <v>47</v>
      </c>
      <c r="J165">
        <v>39771922.840000004</v>
      </c>
      <c r="K165">
        <v>165202895.28999999</v>
      </c>
    </row>
    <row r="166" spans="1:11" hidden="1">
      <c r="A166">
        <v>63</v>
      </c>
      <c r="B166" t="s">
        <v>514</v>
      </c>
      <c r="C166">
        <v>6.476E-3</v>
      </c>
      <c r="D166">
        <v>6.476E-3</v>
      </c>
      <c r="E166">
        <v>2.7831000000000002E-2</v>
      </c>
      <c r="F166">
        <v>2.7831000000000002E-2</v>
      </c>
      <c r="G166">
        <v>-7.0200000000000004E-4</v>
      </c>
      <c r="H166">
        <v>-7.0200000000000004E-4</v>
      </c>
      <c r="I166">
        <v>47</v>
      </c>
      <c r="J166">
        <v>39771922.840000004</v>
      </c>
      <c r="K166">
        <v>165202895.28999999</v>
      </c>
    </row>
    <row r="167" spans="1:11" hidden="1">
      <c r="A167">
        <v>37</v>
      </c>
      <c r="B167" t="s">
        <v>514</v>
      </c>
      <c r="C167">
        <v>2.562E-2</v>
      </c>
      <c r="D167">
        <v>2.562E-2</v>
      </c>
      <c r="E167">
        <v>3.6357E-2</v>
      </c>
      <c r="F167">
        <v>3.6357E-2</v>
      </c>
      <c r="G167">
        <v>7.5199999999999996E-4</v>
      </c>
      <c r="H167">
        <v>7.5199999999999996E-4</v>
      </c>
      <c r="I167">
        <v>32</v>
      </c>
      <c r="J167">
        <v>36288905.450000003</v>
      </c>
      <c r="K167">
        <v>161719877.90000001</v>
      </c>
    </row>
    <row r="168" spans="1:11" hidden="1">
      <c r="A168">
        <v>47</v>
      </c>
      <c r="B168" t="s">
        <v>514</v>
      </c>
      <c r="C168">
        <v>6.476E-3</v>
      </c>
      <c r="D168">
        <v>6.476E-3</v>
      </c>
      <c r="E168">
        <v>2.7831000000000002E-2</v>
      </c>
      <c r="F168">
        <v>2.7831000000000002E-2</v>
      </c>
      <c r="G168">
        <v>-7.0200000000000004E-4</v>
      </c>
      <c r="H168">
        <v>-7.0200000000000004E-4</v>
      </c>
      <c r="I168">
        <v>47</v>
      </c>
      <c r="J168">
        <v>39771922.840000004</v>
      </c>
      <c r="K168">
        <v>165202895.28999999</v>
      </c>
    </row>
    <row r="169" spans="1:11" hidden="1">
      <c r="A169">
        <v>53</v>
      </c>
      <c r="B169" t="s">
        <v>514</v>
      </c>
      <c r="C169">
        <v>2.562E-2</v>
      </c>
      <c r="D169">
        <v>2.562E-2</v>
      </c>
      <c r="E169">
        <v>3.6357E-2</v>
      </c>
      <c r="F169">
        <v>3.6357E-2</v>
      </c>
      <c r="G169">
        <v>7.5199999999999996E-4</v>
      </c>
      <c r="H169">
        <v>7.5199999999999996E-4</v>
      </c>
      <c r="I169">
        <v>32</v>
      </c>
      <c r="J169">
        <v>36288905.450000003</v>
      </c>
      <c r="K169">
        <v>161719877.90000001</v>
      </c>
    </row>
    <row r="170" spans="1:11">
      <c r="A170">
        <v>5</v>
      </c>
      <c r="B170" t="s">
        <v>513</v>
      </c>
      <c r="C170">
        <v>-0.162803</v>
      </c>
      <c r="D170">
        <v>-0.162803</v>
      </c>
      <c r="E170" s="116">
        <v>-0.14616699999999999</v>
      </c>
      <c r="F170">
        <v>-0.14616699999999999</v>
      </c>
      <c r="G170">
        <v>-0.153638</v>
      </c>
      <c r="H170">
        <v>-0.153638</v>
      </c>
      <c r="I170">
        <v>36</v>
      </c>
      <c r="J170">
        <v>31097339.32</v>
      </c>
      <c r="K170">
        <v>141814431.21000001</v>
      </c>
    </row>
    <row r="171" spans="1:11" hidden="1">
      <c r="A171">
        <v>10</v>
      </c>
      <c r="B171" t="s">
        <v>513</v>
      </c>
      <c r="C171">
        <v>-9.9385000000000001E-2</v>
      </c>
      <c r="D171">
        <v>-9.9385000000000001E-2</v>
      </c>
      <c r="E171">
        <v>-0.12685099999999999</v>
      </c>
      <c r="F171">
        <v>-0.12685099999999999</v>
      </c>
      <c r="G171">
        <v>-0.12685099999999999</v>
      </c>
      <c r="H171">
        <v>-0.12685099999999999</v>
      </c>
      <c r="I171">
        <v>17</v>
      </c>
      <c r="J171">
        <v>4907630.9800000004</v>
      </c>
      <c r="K171">
        <v>4907630.9800000004</v>
      </c>
    </row>
    <row r="172" spans="1:11" hidden="1">
      <c r="A172">
        <v>15</v>
      </c>
      <c r="B172" t="s">
        <v>513</v>
      </c>
      <c r="C172">
        <v>-0.142123</v>
      </c>
      <c r="D172">
        <v>-0.142123</v>
      </c>
      <c r="E172">
        <v>-0.144458</v>
      </c>
      <c r="F172">
        <v>-0.144458</v>
      </c>
      <c r="G172">
        <v>-0.15307000000000001</v>
      </c>
      <c r="H172">
        <v>-0.15307000000000001</v>
      </c>
      <c r="I172">
        <v>53</v>
      </c>
      <c r="J172">
        <v>36004970.299999997</v>
      </c>
      <c r="K172">
        <v>146722062.19</v>
      </c>
    </row>
    <row r="173" spans="1:11" hidden="1">
      <c r="A173">
        <v>21</v>
      </c>
      <c r="B173" t="s">
        <v>513</v>
      </c>
      <c r="C173">
        <v>-0.162803</v>
      </c>
      <c r="D173">
        <v>-0.162803</v>
      </c>
      <c r="E173">
        <v>-0.14616699999999999</v>
      </c>
      <c r="F173">
        <v>-0.14616699999999999</v>
      </c>
      <c r="G173">
        <v>-0.153638</v>
      </c>
      <c r="H173">
        <v>-0.153638</v>
      </c>
      <c r="I173">
        <v>36</v>
      </c>
      <c r="J173">
        <v>31097339.32</v>
      </c>
      <c r="K173">
        <v>141814431.21000001</v>
      </c>
    </row>
    <row r="174" spans="1:11" hidden="1">
      <c r="A174">
        <v>31</v>
      </c>
      <c r="B174" t="s">
        <v>513</v>
      </c>
      <c r="C174">
        <v>-0.142123</v>
      </c>
      <c r="D174">
        <v>-0.142123</v>
      </c>
      <c r="E174">
        <v>-0.144458</v>
      </c>
      <c r="F174">
        <v>-0.144458</v>
      </c>
      <c r="G174">
        <v>-0.15307000000000001</v>
      </c>
      <c r="H174">
        <v>-0.15307000000000001</v>
      </c>
      <c r="I174">
        <v>53</v>
      </c>
      <c r="J174">
        <v>36004970.299999997</v>
      </c>
      <c r="K174">
        <v>146722062.19</v>
      </c>
    </row>
    <row r="175" spans="1:11" hidden="1">
      <c r="A175">
        <v>63</v>
      </c>
      <c r="B175" t="s">
        <v>513</v>
      </c>
      <c r="C175">
        <v>-0.142123</v>
      </c>
      <c r="D175">
        <v>-0.142123</v>
      </c>
      <c r="E175">
        <v>-0.144458</v>
      </c>
      <c r="F175">
        <v>-0.144458</v>
      </c>
      <c r="G175">
        <v>-0.15307000000000001</v>
      </c>
      <c r="H175">
        <v>-0.15307000000000001</v>
      </c>
      <c r="I175">
        <v>53</v>
      </c>
      <c r="J175">
        <v>36004970.299999997</v>
      </c>
      <c r="K175">
        <v>146722062.19</v>
      </c>
    </row>
    <row r="176" spans="1:11" hidden="1">
      <c r="A176">
        <v>37</v>
      </c>
      <c r="B176" t="s">
        <v>513</v>
      </c>
      <c r="C176">
        <v>-0.162803</v>
      </c>
      <c r="D176">
        <v>-0.162803</v>
      </c>
      <c r="E176">
        <v>-0.14616699999999999</v>
      </c>
      <c r="F176">
        <v>-0.14616699999999999</v>
      </c>
      <c r="G176">
        <v>-0.153638</v>
      </c>
      <c r="H176">
        <v>-0.153638</v>
      </c>
      <c r="I176">
        <v>36</v>
      </c>
      <c r="J176">
        <v>31097339.32</v>
      </c>
      <c r="K176">
        <v>141814431.21000001</v>
      </c>
    </row>
    <row r="177" spans="1:11" hidden="1">
      <c r="A177">
        <v>47</v>
      </c>
      <c r="B177" t="s">
        <v>513</v>
      </c>
      <c r="C177">
        <v>-0.142123</v>
      </c>
      <c r="D177">
        <v>-0.142123</v>
      </c>
      <c r="E177">
        <v>-0.144458</v>
      </c>
      <c r="F177">
        <v>-0.144458</v>
      </c>
      <c r="G177">
        <v>-0.15307000000000001</v>
      </c>
      <c r="H177">
        <v>-0.15307000000000001</v>
      </c>
      <c r="I177">
        <v>53</v>
      </c>
      <c r="J177">
        <v>36004970.299999997</v>
      </c>
      <c r="K177">
        <v>146722062.19</v>
      </c>
    </row>
    <row r="178" spans="1:11" hidden="1">
      <c r="A178">
        <v>53</v>
      </c>
      <c r="B178" t="s">
        <v>513</v>
      </c>
      <c r="C178">
        <v>-0.162803</v>
      </c>
      <c r="D178">
        <v>-0.162803</v>
      </c>
      <c r="E178">
        <v>-0.14616699999999999</v>
      </c>
      <c r="F178">
        <v>-0.14616699999999999</v>
      </c>
      <c r="G178">
        <v>-0.153638</v>
      </c>
      <c r="H178">
        <v>-0.153638</v>
      </c>
      <c r="I178">
        <v>36</v>
      </c>
      <c r="J178">
        <v>31097339.32</v>
      </c>
      <c r="K178">
        <v>141814431.21000001</v>
      </c>
    </row>
    <row r="179" spans="1:11">
      <c r="A179">
        <v>5</v>
      </c>
      <c r="B179" t="s">
        <v>512</v>
      </c>
      <c r="C179">
        <v>-8.9883000000000005E-2</v>
      </c>
      <c r="D179">
        <v>-8.9883000000000005E-2</v>
      </c>
      <c r="E179" s="116">
        <v>-8.1337000000000007E-2</v>
      </c>
      <c r="F179">
        <v>-8.1337000000000007E-2</v>
      </c>
      <c r="G179">
        <v>-0.10501199999999999</v>
      </c>
      <c r="H179">
        <v>-0.10501199999999999</v>
      </c>
      <c r="I179">
        <v>39</v>
      </c>
      <c r="J179">
        <v>29060377.870000001</v>
      </c>
      <c r="K179">
        <v>130568936.93000001</v>
      </c>
    </row>
    <row r="180" spans="1:11" hidden="1">
      <c r="A180">
        <v>10</v>
      </c>
      <c r="B180" t="s">
        <v>512</v>
      </c>
      <c r="C180">
        <v>-0.12357899999999999</v>
      </c>
      <c r="D180">
        <v>-0.12357899999999999</v>
      </c>
      <c r="E180">
        <v>-0.17158200000000001</v>
      </c>
      <c r="F180">
        <v>-0.17158200000000001</v>
      </c>
      <c r="G180">
        <v>-0.17158200000000001</v>
      </c>
      <c r="H180">
        <v>-0.17158200000000001</v>
      </c>
      <c r="I180">
        <v>17</v>
      </c>
      <c r="J180">
        <v>4154987.46</v>
      </c>
      <c r="K180">
        <v>4154987.46</v>
      </c>
    </row>
    <row r="181" spans="1:11" hidden="1">
      <c r="A181">
        <v>15</v>
      </c>
      <c r="B181" t="s">
        <v>512</v>
      </c>
      <c r="C181">
        <v>-0.100691</v>
      </c>
      <c r="D181">
        <v>-0.100691</v>
      </c>
      <c r="E181">
        <v>-9.3637999999999999E-2</v>
      </c>
      <c r="F181">
        <v>-9.3637999999999999E-2</v>
      </c>
      <c r="G181">
        <v>-0.107239</v>
      </c>
      <c r="H181">
        <v>-0.107239</v>
      </c>
      <c r="I181">
        <v>56</v>
      </c>
      <c r="J181">
        <v>33215365.329999998</v>
      </c>
      <c r="K181">
        <v>134723924.38999999</v>
      </c>
    </row>
    <row r="182" spans="1:11" hidden="1">
      <c r="A182">
        <v>21</v>
      </c>
      <c r="B182" t="s">
        <v>512</v>
      </c>
      <c r="C182">
        <v>-8.9883000000000005E-2</v>
      </c>
      <c r="D182">
        <v>-8.9883000000000005E-2</v>
      </c>
      <c r="E182">
        <v>-8.1337000000000007E-2</v>
      </c>
      <c r="F182">
        <v>-8.1337000000000007E-2</v>
      </c>
      <c r="G182">
        <v>-0.10501199999999999</v>
      </c>
      <c r="H182">
        <v>-0.10501199999999999</v>
      </c>
      <c r="I182">
        <v>39</v>
      </c>
      <c r="J182">
        <v>29060377.870000001</v>
      </c>
      <c r="K182">
        <v>130568936.93000001</v>
      </c>
    </row>
    <row r="183" spans="1:11" hidden="1">
      <c r="A183">
        <v>31</v>
      </c>
      <c r="B183" t="s">
        <v>512</v>
      </c>
      <c r="C183">
        <v>-0.100691</v>
      </c>
      <c r="D183">
        <v>-0.100691</v>
      </c>
      <c r="E183">
        <v>-9.3637999999999999E-2</v>
      </c>
      <c r="F183">
        <v>-9.3637999999999999E-2</v>
      </c>
      <c r="G183">
        <v>-0.107239</v>
      </c>
      <c r="H183">
        <v>-0.107239</v>
      </c>
      <c r="I183">
        <v>56</v>
      </c>
      <c r="J183">
        <v>33215365.329999998</v>
      </c>
      <c r="K183">
        <v>134723924.38999999</v>
      </c>
    </row>
    <row r="184" spans="1:11" hidden="1">
      <c r="A184">
        <v>63</v>
      </c>
      <c r="B184" t="s">
        <v>512</v>
      </c>
      <c r="C184">
        <v>-0.100691</v>
      </c>
      <c r="D184">
        <v>-0.100691</v>
      </c>
      <c r="E184">
        <v>-9.3637999999999999E-2</v>
      </c>
      <c r="F184">
        <v>-9.3637999999999999E-2</v>
      </c>
      <c r="G184">
        <v>-0.107239</v>
      </c>
      <c r="H184">
        <v>-0.107239</v>
      </c>
      <c r="I184">
        <v>56</v>
      </c>
      <c r="J184">
        <v>33215365.329999998</v>
      </c>
      <c r="K184">
        <v>134723924.38999999</v>
      </c>
    </row>
    <row r="185" spans="1:11" hidden="1">
      <c r="A185">
        <v>37</v>
      </c>
      <c r="B185" t="s">
        <v>512</v>
      </c>
      <c r="C185">
        <v>-8.9883000000000005E-2</v>
      </c>
      <c r="D185">
        <v>-8.9883000000000005E-2</v>
      </c>
      <c r="E185">
        <v>-8.1337000000000007E-2</v>
      </c>
      <c r="F185">
        <v>-8.1337000000000007E-2</v>
      </c>
      <c r="G185">
        <v>-0.10501199999999999</v>
      </c>
      <c r="H185">
        <v>-0.10501199999999999</v>
      </c>
      <c r="I185">
        <v>39</v>
      </c>
      <c r="J185">
        <v>29060377.870000001</v>
      </c>
      <c r="K185">
        <v>130568936.93000001</v>
      </c>
    </row>
    <row r="186" spans="1:11" hidden="1">
      <c r="A186">
        <v>47</v>
      </c>
      <c r="B186" t="s">
        <v>512</v>
      </c>
      <c r="C186">
        <v>-0.100691</v>
      </c>
      <c r="D186">
        <v>-0.100691</v>
      </c>
      <c r="E186">
        <v>-9.3637999999999999E-2</v>
      </c>
      <c r="F186">
        <v>-9.3637999999999999E-2</v>
      </c>
      <c r="G186">
        <v>-0.107239</v>
      </c>
      <c r="H186">
        <v>-0.107239</v>
      </c>
      <c r="I186">
        <v>56</v>
      </c>
      <c r="J186">
        <v>33215365.329999998</v>
      </c>
      <c r="K186">
        <v>134723924.38999999</v>
      </c>
    </row>
    <row r="187" spans="1:11" hidden="1">
      <c r="A187">
        <v>53</v>
      </c>
      <c r="B187" t="s">
        <v>512</v>
      </c>
      <c r="C187">
        <v>-8.9883000000000005E-2</v>
      </c>
      <c r="D187">
        <v>-8.9883000000000005E-2</v>
      </c>
      <c r="E187">
        <v>-8.1337000000000007E-2</v>
      </c>
      <c r="F187">
        <v>-8.1337000000000007E-2</v>
      </c>
      <c r="G187">
        <v>-0.10501199999999999</v>
      </c>
      <c r="H187">
        <v>-0.10501199999999999</v>
      </c>
      <c r="I187">
        <v>39</v>
      </c>
      <c r="J187">
        <v>29060377.870000001</v>
      </c>
      <c r="K187">
        <v>130568936.93000001</v>
      </c>
    </row>
    <row r="188" spans="1:11">
      <c r="A188">
        <v>5</v>
      </c>
      <c r="B188" t="s">
        <v>511</v>
      </c>
      <c r="C188">
        <v>-0.25111800000000001</v>
      </c>
      <c r="D188">
        <v>-0.25111600000000001</v>
      </c>
      <c r="E188" s="116">
        <v>-0.19428100000000001</v>
      </c>
      <c r="F188">
        <v>-0.19427900000000001</v>
      </c>
      <c r="G188">
        <v>-0.21024100000000001</v>
      </c>
      <c r="H188">
        <v>-0.21024000000000001</v>
      </c>
      <c r="I188">
        <v>41</v>
      </c>
      <c r="J188">
        <v>23697596.920000002</v>
      </c>
      <c r="K188">
        <v>105502443.2</v>
      </c>
    </row>
    <row r="189" spans="1:11" hidden="1">
      <c r="A189">
        <v>10</v>
      </c>
      <c r="B189" t="s">
        <v>511</v>
      </c>
      <c r="C189">
        <v>-7.5818999999999998E-2</v>
      </c>
      <c r="D189">
        <v>-7.5818999999999998E-2</v>
      </c>
      <c r="E189">
        <v>-3.2786000000000003E-2</v>
      </c>
      <c r="F189">
        <v>-3.2786000000000003E-2</v>
      </c>
      <c r="G189">
        <v>-3.2786000000000003E-2</v>
      </c>
      <c r="H189">
        <v>-3.2786000000000003E-2</v>
      </c>
      <c r="I189">
        <v>18</v>
      </c>
      <c r="J189">
        <v>4084225.31</v>
      </c>
      <c r="K189">
        <v>4084225.31</v>
      </c>
    </row>
    <row r="190" spans="1:11" hidden="1">
      <c r="A190">
        <v>15</v>
      </c>
      <c r="B190" t="s">
        <v>511</v>
      </c>
      <c r="C190">
        <v>-0.197903</v>
      </c>
      <c r="D190">
        <v>-0.19790099999999999</v>
      </c>
      <c r="E190">
        <v>-0.17408000000000001</v>
      </c>
      <c r="F190">
        <v>-0.17407700000000001</v>
      </c>
      <c r="G190">
        <v>-0.20476800000000001</v>
      </c>
      <c r="H190">
        <v>-0.204767</v>
      </c>
      <c r="I190">
        <v>59</v>
      </c>
      <c r="J190">
        <v>27781822.23</v>
      </c>
      <c r="K190">
        <v>109586668.51000001</v>
      </c>
    </row>
    <row r="191" spans="1:11" hidden="1">
      <c r="A191">
        <v>21</v>
      </c>
      <c r="B191" t="s">
        <v>511</v>
      </c>
      <c r="C191">
        <v>-0.25111800000000001</v>
      </c>
      <c r="D191">
        <v>-0.25111600000000001</v>
      </c>
      <c r="E191">
        <v>-0.19428100000000001</v>
      </c>
      <c r="F191">
        <v>-0.19427900000000001</v>
      </c>
      <c r="G191">
        <v>-0.21024100000000001</v>
      </c>
      <c r="H191">
        <v>-0.21024000000000001</v>
      </c>
      <c r="I191">
        <v>41</v>
      </c>
      <c r="J191">
        <v>23697596.920000002</v>
      </c>
      <c r="K191">
        <v>105502443.2</v>
      </c>
    </row>
    <row r="192" spans="1:11" hidden="1">
      <c r="A192">
        <v>31</v>
      </c>
      <c r="B192" t="s">
        <v>511</v>
      </c>
      <c r="C192">
        <v>-0.197903</v>
      </c>
      <c r="D192">
        <v>-0.19790099999999999</v>
      </c>
      <c r="E192">
        <v>-0.17408000000000001</v>
      </c>
      <c r="F192">
        <v>-0.17407700000000001</v>
      </c>
      <c r="G192">
        <v>-0.20476800000000001</v>
      </c>
      <c r="H192">
        <v>-0.204767</v>
      </c>
      <c r="I192">
        <v>59</v>
      </c>
      <c r="J192">
        <v>27781822.23</v>
      </c>
      <c r="K192">
        <v>109586668.51000001</v>
      </c>
    </row>
    <row r="193" spans="1:11" hidden="1">
      <c r="A193">
        <v>63</v>
      </c>
      <c r="B193" t="s">
        <v>511</v>
      </c>
      <c r="C193">
        <v>-0.197903</v>
      </c>
      <c r="D193">
        <v>-0.19790099999999999</v>
      </c>
      <c r="E193">
        <v>-0.17408000000000001</v>
      </c>
      <c r="F193">
        <v>-0.17407700000000001</v>
      </c>
      <c r="G193">
        <v>-0.20476800000000001</v>
      </c>
      <c r="H193">
        <v>-0.204767</v>
      </c>
      <c r="I193">
        <v>59</v>
      </c>
      <c r="J193">
        <v>27781822.23</v>
      </c>
      <c r="K193">
        <v>109586668.51000001</v>
      </c>
    </row>
    <row r="194" spans="1:11" hidden="1">
      <c r="A194">
        <v>37</v>
      </c>
      <c r="B194" t="s">
        <v>511</v>
      </c>
      <c r="C194">
        <v>-0.25111800000000001</v>
      </c>
      <c r="D194">
        <v>-0.25111600000000001</v>
      </c>
      <c r="E194">
        <v>-0.19428100000000001</v>
      </c>
      <c r="F194">
        <v>-0.19427900000000001</v>
      </c>
      <c r="G194">
        <v>-0.21024100000000001</v>
      </c>
      <c r="H194">
        <v>-0.21024000000000001</v>
      </c>
      <c r="I194">
        <v>41</v>
      </c>
      <c r="J194">
        <v>23697596.920000002</v>
      </c>
      <c r="K194">
        <v>105502443.2</v>
      </c>
    </row>
    <row r="195" spans="1:11" hidden="1">
      <c r="A195">
        <v>47</v>
      </c>
      <c r="B195" t="s">
        <v>511</v>
      </c>
      <c r="C195">
        <v>-0.197903</v>
      </c>
      <c r="D195">
        <v>-0.19790099999999999</v>
      </c>
      <c r="E195">
        <v>-0.17408000000000001</v>
      </c>
      <c r="F195">
        <v>-0.17407700000000001</v>
      </c>
      <c r="G195">
        <v>-0.20476800000000001</v>
      </c>
      <c r="H195">
        <v>-0.204767</v>
      </c>
      <c r="I195">
        <v>59</v>
      </c>
      <c r="J195">
        <v>27781822.23</v>
      </c>
      <c r="K195">
        <v>109586668.51000001</v>
      </c>
    </row>
    <row r="196" spans="1:11" hidden="1">
      <c r="A196">
        <v>53</v>
      </c>
      <c r="B196" t="s">
        <v>511</v>
      </c>
      <c r="C196">
        <v>-0.25111800000000001</v>
      </c>
      <c r="D196">
        <v>-0.25111600000000001</v>
      </c>
      <c r="E196">
        <v>-0.19428100000000001</v>
      </c>
      <c r="F196">
        <v>-0.19427900000000001</v>
      </c>
      <c r="G196">
        <v>-0.21024100000000001</v>
      </c>
      <c r="H196">
        <v>-0.21024000000000001</v>
      </c>
      <c r="I196">
        <v>41</v>
      </c>
      <c r="J196">
        <v>23697596.920000002</v>
      </c>
      <c r="K196">
        <v>105502443.2</v>
      </c>
    </row>
    <row r="197" spans="1:11">
      <c r="A197">
        <v>5</v>
      </c>
      <c r="B197" t="s">
        <v>510</v>
      </c>
      <c r="C197">
        <v>0.23183599999999999</v>
      </c>
      <c r="D197">
        <v>0.23183699999999999</v>
      </c>
      <c r="E197" s="116">
        <v>0.15279100000000001</v>
      </c>
      <c r="F197">
        <v>0.15279200000000001</v>
      </c>
      <c r="G197">
        <v>0.21133399999999999</v>
      </c>
      <c r="H197">
        <v>0.21133399999999999</v>
      </c>
      <c r="I197">
        <v>47</v>
      </c>
      <c r="J197">
        <v>28427354.66</v>
      </c>
      <c r="K197">
        <v>139716903.80000001</v>
      </c>
    </row>
    <row r="198" spans="1:11" hidden="1">
      <c r="A198">
        <v>10</v>
      </c>
      <c r="B198" t="s">
        <v>510</v>
      </c>
      <c r="C198">
        <v>-9.2569999999999996E-3</v>
      </c>
      <c r="D198">
        <v>-9.2569999999999996E-3</v>
      </c>
      <c r="E198">
        <v>-3.375E-3</v>
      </c>
      <c r="F198">
        <v>-3.375E-3</v>
      </c>
      <c r="G198">
        <v>-3.375E-3</v>
      </c>
      <c r="H198">
        <v>-3.375E-3</v>
      </c>
      <c r="I198">
        <v>18</v>
      </c>
      <c r="J198">
        <v>4068596.53</v>
      </c>
      <c r="K198">
        <v>4068596.53</v>
      </c>
    </row>
    <row r="199" spans="1:11" hidden="1">
      <c r="A199">
        <v>15</v>
      </c>
      <c r="B199" t="s">
        <v>510</v>
      </c>
      <c r="C199">
        <v>0.15828200000000001</v>
      </c>
      <c r="D199">
        <v>0.15828200000000001</v>
      </c>
      <c r="E199">
        <v>0.129833</v>
      </c>
      <c r="F199">
        <v>0.129833</v>
      </c>
      <c r="G199">
        <v>0.20333200000000001</v>
      </c>
      <c r="H199">
        <v>0.20333200000000001</v>
      </c>
      <c r="I199">
        <v>65</v>
      </c>
      <c r="J199">
        <v>32495951.190000001</v>
      </c>
      <c r="K199">
        <v>143785500.33000001</v>
      </c>
    </row>
    <row r="200" spans="1:11" hidden="1">
      <c r="A200">
        <v>21</v>
      </c>
      <c r="B200" t="s">
        <v>510</v>
      </c>
      <c r="C200">
        <v>0.23183599999999999</v>
      </c>
      <c r="D200">
        <v>0.23183699999999999</v>
      </c>
      <c r="E200">
        <v>0.15279100000000001</v>
      </c>
      <c r="F200">
        <v>0.15279200000000001</v>
      </c>
      <c r="G200">
        <v>0.21133399999999999</v>
      </c>
      <c r="H200">
        <v>0.21133399999999999</v>
      </c>
      <c r="I200">
        <v>47</v>
      </c>
      <c r="J200">
        <v>28427354.66</v>
      </c>
      <c r="K200">
        <v>139716903.80000001</v>
      </c>
    </row>
    <row r="201" spans="1:11" hidden="1">
      <c r="A201">
        <v>31</v>
      </c>
      <c r="B201" t="s">
        <v>510</v>
      </c>
      <c r="C201">
        <v>0.15828200000000001</v>
      </c>
      <c r="D201">
        <v>0.15828200000000001</v>
      </c>
      <c r="E201">
        <v>0.129833</v>
      </c>
      <c r="F201">
        <v>0.129833</v>
      </c>
      <c r="G201">
        <v>0.20333200000000001</v>
      </c>
      <c r="H201">
        <v>0.20333200000000001</v>
      </c>
      <c r="I201">
        <v>65</v>
      </c>
      <c r="J201">
        <v>32495951.190000001</v>
      </c>
      <c r="K201">
        <v>143785500.33000001</v>
      </c>
    </row>
    <row r="202" spans="1:11" hidden="1">
      <c r="A202">
        <v>63</v>
      </c>
      <c r="B202" t="s">
        <v>510</v>
      </c>
      <c r="C202">
        <v>0.15828200000000001</v>
      </c>
      <c r="D202">
        <v>0.15828200000000001</v>
      </c>
      <c r="E202">
        <v>0.129833</v>
      </c>
      <c r="F202">
        <v>0.129833</v>
      </c>
      <c r="G202">
        <v>0.20333200000000001</v>
      </c>
      <c r="H202">
        <v>0.20333200000000001</v>
      </c>
      <c r="I202">
        <v>65</v>
      </c>
      <c r="J202">
        <v>32495951.190000001</v>
      </c>
      <c r="K202">
        <v>143785500.33000001</v>
      </c>
    </row>
    <row r="203" spans="1:11" hidden="1">
      <c r="A203">
        <v>37</v>
      </c>
      <c r="B203" t="s">
        <v>510</v>
      </c>
      <c r="C203">
        <v>0.23183599999999999</v>
      </c>
      <c r="D203">
        <v>0.23183699999999999</v>
      </c>
      <c r="E203">
        <v>0.15279100000000001</v>
      </c>
      <c r="F203">
        <v>0.15279200000000001</v>
      </c>
      <c r="G203">
        <v>0.21133399999999999</v>
      </c>
      <c r="H203">
        <v>0.21133399999999999</v>
      </c>
      <c r="I203">
        <v>47</v>
      </c>
      <c r="J203">
        <v>28427354.66</v>
      </c>
      <c r="K203">
        <v>139716903.80000001</v>
      </c>
    </row>
    <row r="204" spans="1:11" hidden="1">
      <c r="A204">
        <v>47</v>
      </c>
      <c r="B204" t="s">
        <v>510</v>
      </c>
      <c r="C204">
        <v>0.15828200000000001</v>
      </c>
      <c r="D204">
        <v>0.15828200000000001</v>
      </c>
      <c r="E204">
        <v>0.129833</v>
      </c>
      <c r="F204">
        <v>0.129833</v>
      </c>
      <c r="G204">
        <v>0.20333200000000001</v>
      </c>
      <c r="H204">
        <v>0.20333200000000001</v>
      </c>
      <c r="I204">
        <v>65</v>
      </c>
      <c r="J204">
        <v>32495951.190000001</v>
      </c>
      <c r="K204">
        <v>143785500.33000001</v>
      </c>
    </row>
    <row r="205" spans="1:11" hidden="1">
      <c r="A205">
        <v>53</v>
      </c>
      <c r="B205" t="s">
        <v>510</v>
      </c>
      <c r="C205">
        <v>0.23183599999999999</v>
      </c>
      <c r="D205">
        <v>0.23183699999999999</v>
      </c>
      <c r="E205">
        <v>0.15279100000000001</v>
      </c>
      <c r="F205">
        <v>0.15279200000000001</v>
      </c>
      <c r="G205">
        <v>0.21133399999999999</v>
      </c>
      <c r="H205">
        <v>0.21133399999999999</v>
      </c>
      <c r="I205">
        <v>47</v>
      </c>
      <c r="J205">
        <v>28427354.66</v>
      </c>
      <c r="K205">
        <v>139716903.80000001</v>
      </c>
    </row>
    <row r="206" spans="1:11">
      <c r="A206">
        <v>5</v>
      </c>
      <c r="B206" t="s">
        <v>509</v>
      </c>
      <c r="C206">
        <v>0.2626</v>
      </c>
      <c r="D206">
        <v>0.26260099999999997</v>
      </c>
      <c r="E206" s="116">
        <v>0.110128</v>
      </c>
      <c r="F206">
        <v>0.110129</v>
      </c>
      <c r="G206">
        <v>0.18046499999999999</v>
      </c>
      <c r="H206">
        <v>0.18046599999999999</v>
      </c>
      <c r="I206">
        <v>52</v>
      </c>
      <c r="J206">
        <v>22088064.75</v>
      </c>
      <c r="K206">
        <v>112653406.63</v>
      </c>
    </row>
    <row r="207" spans="1:11" hidden="1">
      <c r="A207">
        <v>10</v>
      </c>
      <c r="B207" t="s">
        <v>509</v>
      </c>
      <c r="C207">
        <v>-4.8105000000000002E-2</v>
      </c>
      <c r="D207">
        <v>-4.8105000000000002E-2</v>
      </c>
      <c r="E207">
        <v>-2.64E-2</v>
      </c>
      <c r="F207">
        <v>-2.64E-2</v>
      </c>
      <c r="G207">
        <v>-2.64E-2</v>
      </c>
      <c r="H207">
        <v>-2.64E-2</v>
      </c>
      <c r="I207">
        <v>18</v>
      </c>
      <c r="J207">
        <v>4186321.94</v>
      </c>
      <c r="K207">
        <v>4186321.94</v>
      </c>
    </row>
    <row r="208" spans="1:11" hidden="1">
      <c r="A208">
        <v>15</v>
      </c>
      <c r="B208" t="s">
        <v>509</v>
      </c>
      <c r="C208">
        <v>0.17655899999999999</v>
      </c>
      <c r="D208">
        <v>0.17655899999999999</v>
      </c>
      <c r="E208">
        <v>9.3034000000000006E-2</v>
      </c>
      <c r="F208">
        <v>9.3035000000000007E-2</v>
      </c>
      <c r="G208">
        <v>0.17461199999999999</v>
      </c>
      <c r="H208">
        <v>0.17461199999999999</v>
      </c>
      <c r="I208">
        <v>70</v>
      </c>
      <c r="J208">
        <v>26274386.690000001</v>
      </c>
      <c r="K208">
        <v>116839728.56999999</v>
      </c>
    </row>
    <row r="209" spans="1:11" hidden="1">
      <c r="A209">
        <v>21</v>
      </c>
      <c r="B209" t="s">
        <v>509</v>
      </c>
      <c r="C209">
        <v>0.2626</v>
      </c>
      <c r="D209">
        <v>0.26260099999999997</v>
      </c>
      <c r="E209">
        <v>0.110128</v>
      </c>
      <c r="F209">
        <v>0.110129</v>
      </c>
      <c r="G209">
        <v>0.18046499999999999</v>
      </c>
      <c r="H209">
        <v>0.18046599999999999</v>
      </c>
      <c r="I209">
        <v>52</v>
      </c>
      <c r="J209">
        <v>22088064.75</v>
      </c>
      <c r="K209">
        <v>112653406.63</v>
      </c>
    </row>
    <row r="210" spans="1:11" hidden="1">
      <c r="A210">
        <v>31</v>
      </c>
      <c r="B210" t="s">
        <v>509</v>
      </c>
      <c r="C210">
        <v>0.17655899999999999</v>
      </c>
      <c r="D210">
        <v>0.17655899999999999</v>
      </c>
      <c r="E210">
        <v>9.3034000000000006E-2</v>
      </c>
      <c r="F210">
        <v>9.3035000000000007E-2</v>
      </c>
      <c r="G210">
        <v>0.17461199999999999</v>
      </c>
      <c r="H210">
        <v>0.17461199999999999</v>
      </c>
      <c r="I210">
        <v>70</v>
      </c>
      <c r="J210">
        <v>26274386.690000001</v>
      </c>
      <c r="K210">
        <v>116839728.56999999</v>
      </c>
    </row>
    <row r="211" spans="1:11" hidden="1">
      <c r="A211">
        <v>63</v>
      </c>
      <c r="B211" t="s">
        <v>509</v>
      </c>
      <c r="C211">
        <v>0.17655899999999999</v>
      </c>
      <c r="D211">
        <v>0.17655899999999999</v>
      </c>
      <c r="E211">
        <v>9.3034000000000006E-2</v>
      </c>
      <c r="F211">
        <v>9.3035000000000007E-2</v>
      </c>
      <c r="G211">
        <v>0.17461199999999999</v>
      </c>
      <c r="H211">
        <v>0.17461199999999999</v>
      </c>
      <c r="I211">
        <v>70</v>
      </c>
      <c r="J211">
        <v>26274386.690000001</v>
      </c>
      <c r="K211">
        <v>116839728.56999999</v>
      </c>
    </row>
    <row r="212" spans="1:11" hidden="1">
      <c r="A212">
        <v>37</v>
      </c>
      <c r="B212" t="s">
        <v>509</v>
      </c>
      <c r="C212">
        <v>0.2626</v>
      </c>
      <c r="D212">
        <v>0.26260099999999997</v>
      </c>
      <c r="E212">
        <v>0.110128</v>
      </c>
      <c r="F212">
        <v>0.110129</v>
      </c>
      <c r="G212">
        <v>0.18046499999999999</v>
      </c>
      <c r="H212">
        <v>0.18046599999999999</v>
      </c>
      <c r="I212">
        <v>52</v>
      </c>
      <c r="J212">
        <v>22088064.75</v>
      </c>
      <c r="K212">
        <v>112653406.63</v>
      </c>
    </row>
    <row r="213" spans="1:11" hidden="1">
      <c r="A213">
        <v>47</v>
      </c>
      <c r="B213" t="s">
        <v>509</v>
      </c>
      <c r="C213">
        <v>0.17655899999999999</v>
      </c>
      <c r="D213">
        <v>0.17655899999999999</v>
      </c>
      <c r="E213">
        <v>9.3034000000000006E-2</v>
      </c>
      <c r="F213">
        <v>9.3035000000000007E-2</v>
      </c>
      <c r="G213">
        <v>0.17461199999999999</v>
      </c>
      <c r="H213">
        <v>0.17461199999999999</v>
      </c>
      <c r="I213">
        <v>70</v>
      </c>
      <c r="J213">
        <v>26274386.690000001</v>
      </c>
      <c r="K213">
        <v>116839728.56999999</v>
      </c>
    </row>
    <row r="214" spans="1:11" hidden="1">
      <c r="A214">
        <v>53</v>
      </c>
      <c r="B214" t="s">
        <v>509</v>
      </c>
      <c r="C214">
        <v>0.2626</v>
      </c>
      <c r="D214">
        <v>0.26260099999999997</v>
      </c>
      <c r="E214">
        <v>0.110128</v>
      </c>
      <c r="F214">
        <v>0.110129</v>
      </c>
      <c r="G214">
        <v>0.18046499999999999</v>
      </c>
      <c r="H214">
        <v>0.18046599999999999</v>
      </c>
      <c r="I214">
        <v>52</v>
      </c>
      <c r="J214">
        <v>22088064.75</v>
      </c>
      <c r="K214">
        <v>112653406.63</v>
      </c>
    </row>
    <row r="215" spans="1:11">
      <c r="A215">
        <v>5</v>
      </c>
      <c r="B215" t="s">
        <v>508</v>
      </c>
      <c r="C215">
        <v>0.40749099999999999</v>
      </c>
      <c r="D215">
        <v>0.40400000000000003</v>
      </c>
      <c r="E215" s="116">
        <v>0.30466399999999999</v>
      </c>
      <c r="F215">
        <v>0.29686499999999999</v>
      </c>
      <c r="G215">
        <v>0.45636599999999999</v>
      </c>
      <c r="H215">
        <v>0.44675900000000002</v>
      </c>
      <c r="I215">
        <v>57</v>
      </c>
      <c r="J215">
        <v>30086798.09</v>
      </c>
      <c r="K215">
        <v>171694186.15000001</v>
      </c>
    </row>
    <row r="216" spans="1:11" hidden="1">
      <c r="A216">
        <v>10</v>
      </c>
      <c r="B216" t="s">
        <v>508</v>
      </c>
      <c r="C216">
        <v>0.19789699999999999</v>
      </c>
      <c r="D216">
        <v>0.19789699999999999</v>
      </c>
      <c r="E216">
        <v>0.22506899999999999</v>
      </c>
      <c r="F216">
        <v>0.22506899999999999</v>
      </c>
      <c r="G216">
        <v>0.22506899999999999</v>
      </c>
      <c r="H216">
        <v>0.22506899999999999</v>
      </c>
      <c r="I216">
        <v>19</v>
      </c>
      <c r="J216">
        <v>6736433.29</v>
      </c>
      <c r="K216">
        <v>6736433.29</v>
      </c>
    </row>
    <row r="217" spans="1:11" hidden="1">
      <c r="A217">
        <v>15</v>
      </c>
      <c r="B217" t="s">
        <v>508</v>
      </c>
      <c r="C217">
        <v>0.35359499999999999</v>
      </c>
      <c r="D217">
        <v>0.35100199999999998</v>
      </c>
      <c r="E217">
        <v>0.29198200000000002</v>
      </c>
      <c r="F217">
        <v>0.28542499999999998</v>
      </c>
      <c r="G217">
        <v>0.44807900000000001</v>
      </c>
      <c r="H217">
        <v>0.43881599999999998</v>
      </c>
      <c r="I217">
        <v>76</v>
      </c>
      <c r="J217">
        <v>36823231.380000003</v>
      </c>
      <c r="K217">
        <v>178430619.44</v>
      </c>
    </row>
    <row r="218" spans="1:11" hidden="1">
      <c r="A218">
        <v>21</v>
      </c>
      <c r="B218" t="s">
        <v>508</v>
      </c>
      <c r="C218">
        <v>0.40749099999999999</v>
      </c>
      <c r="D218">
        <v>0.40400000000000003</v>
      </c>
      <c r="E218">
        <v>0.30466399999999999</v>
      </c>
      <c r="F218">
        <v>0.29686499999999999</v>
      </c>
      <c r="G218">
        <v>0.45636599999999999</v>
      </c>
      <c r="H218">
        <v>0.44675900000000002</v>
      </c>
      <c r="I218">
        <v>57</v>
      </c>
      <c r="J218">
        <v>30086798.09</v>
      </c>
      <c r="K218">
        <v>171694186.15000001</v>
      </c>
    </row>
    <row r="219" spans="1:11" hidden="1">
      <c r="A219">
        <v>31</v>
      </c>
      <c r="B219" t="s">
        <v>508</v>
      </c>
      <c r="C219">
        <v>0.35359499999999999</v>
      </c>
      <c r="D219">
        <v>0.35100199999999998</v>
      </c>
      <c r="E219">
        <v>0.29198200000000002</v>
      </c>
      <c r="F219">
        <v>0.28542499999999998</v>
      </c>
      <c r="G219">
        <v>0.44807900000000001</v>
      </c>
      <c r="H219">
        <v>0.43881599999999998</v>
      </c>
      <c r="I219">
        <v>76</v>
      </c>
      <c r="J219">
        <v>36823231.380000003</v>
      </c>
      <c r="K219">
        <v>178430619.44</v>
      </c>
    </row>
    <row r="220" spans="1:11" hidden="1">
      <c r="A220">
        <v>63</v>
      </c>
      <c r="B220" t="s">
        <v>508</v>
      </c>
      <c r="C220">
        <v>0.35359499999999999</v>
      </c>
      <c r="D220">
        <v>0.35100199999999998</v>
      </c>
      <c r="E220">
        <v>0.29198200000000002</v>
      </c>
      <c r="F220">
        <v>0.28542499999999998</v>
      </c>
      <c r="G220">
        <v>0.44807900000000001</v>
      </c>
      <c r="H220">
        <v>0.43881599999999998</v>
      </c>
      <c r="I220">
        <v>76</v>
      </c>
      <c r="J220">
        <v>36823231.380000003</v>
      </c>
      <c r="K220">
        <v>178430619.44</v>
      </c>
    </row>
    <row r="221" spans="1:11" hidden="1">
      <c r="A221">
        <v>37</v>
      </c>
      <c r="B221" t="s">
        <v>508</v>
      </c>
      <c r="C221">
        <v>0.40749099999999999</v>
      </c>
      <c r="D221">
        <v>0.40400000000000003</v>
      </c>
      <c r="E221">
        <v>0.30466399999999999</v>
      </c>
      <c r="F221">
        <v>0.29686499999999999</v>
      </c>
      <c r="G221">
        <v>0.45636599999999999</v>
      </c>
      <c r="H221">
        <v>0.44675900000000002</v>
      </c>
      <c r="I221">
        <v>57</v>
      </c>
      <c r="J221">
        <v>30086798.09</v>
      </c>
      <c r="K221">
        <v>171694186.15000001</v>
      </c>
    </row>
    <row r="222" spans="1:11" hidden="1">
      <c r="A222">
        <v>47</v>
      </c>
      <c r="B222" t="s">
        <v>508</v>
      </c>
      <c r="C222">
        <v>0.35359499999999999</v>
      </c>
      <c r="D222">
        <v>0.35100199999999998</v>
      </c>
      <c r="E222">
        <v>0.29198200000000002</v>
      </c>
      <c r="F222">
        <v>0.28542499999999998</v>
      </c>
      <c r="G222">
        <v>0.44807900000000001</v>
      </c>
      <c r="H222">
        <v>0.43881599999999998</v>
      </c>
      <c r="I222">
        <v>76</v>
      </c>
      <c r="J222">
        <v>36823231.380000003</v>
      </c>
      <c r="K222">
        <v>178430619.44</v>
      </c>
    </row>
    <row r="223" spans="1:11" hidden="1">
      <c r="A223">
        <v>53</v>
      </c>
      <c r="B223" t="s">
        <v>508</v>
      </c>
      <c r="C223">
        <v>0.40749099999999999</v>
      </c>
      <c r="D223">
        <v>0.40400000000000003</v>
      </c>
      <c r="E223">
        <v>0.30466399999999999</v>
      </c>
      <c r="F223">
        <v>0.29686499999999999</v>
      </c>
      <c r="G223">
        <v>0.45636599999999999</v>
      </c>
      <c r="H223">
        <v>0.44675900000000002</v>
      </c>
      <c r="I223">
        <v>57</v>
      </c>
      <c r="J223">
        <v>30086798.09</v>
      </c>
      <c r="K223">
        <v>171694186.15000001</v>
      </c>
    </row>
    <row r="224" spans="1:11">
      <c r="A224">
        <v>5</v>
      </c>
      <c r="B224" t="s">
        <v>507</v>
      </c>
      <c r="C224">
        <v>0.18623100000000001</v>
      </c>
      <c r="D224">
        <v>0.18623100000000001</v>
      </c>
      <c r="E224" s="116">
        <v>0.156802</v>
      </c>
      <c r="F224">
        <v>0.156802</v>
      </c>
      <c r="G224">
        <v>0.15196799999999999</v>
      </c>
      <c r="H224">
        <v>0.15196799999999999</v>
      </c>
      <c r="I224">
        <v>61</v>
      </c>
      <c r="J224">
        <v>37115045.579999998</v>
      </c>
      <c r="K224">
        <v>213695506.97</v>
      </c>
    </row>
    <row r="225" spans="1:11" hidden="1">
      <c r="A225">
        <v>10</v>
      </c>
      <c r="B225" t="s">
        <v>507</v>
      </c>
      <c r="C225">
        <v>0.21543100000000001</v>
      </c>
      <c r="D225">
        <v>0.21543100000000001</v>
      </c>
      <c r="E225">
        <v>0.187774</v>
      </c>
      <c r="F225">
        <v>0.187774</v>
      </c>
      <c r="G225">
        <v>0.187774</v>
      </c>
      <c r="H225">
        <v>0.187774</v>
      </c>
      <c r="I225">
        <v>19</v>
      </c>
      <c r="J225">
        <v>8001364.2400000002</v>
      </c>
      <c r="K225">
        <v>8001364.2400000002</v>
      </c>
    </row>
    <row r="226" spans="1:11" hidden="1">
      <c r="A226">
        <v>15</v>
      </c>
      <c r="B226" t="s">
        <v>507</v>
      </c>
      <c r="C226">
        <v>0.19353100000000001</v>
      </c>
      <c r="D226">
        <v>0.19353100000000001</v>
      </c>
      <c r="E226">
        <v>0.162468</v>
      </c>
      <c r="F226">
        <v>0.162468</v>
      </c>
      <c r="G226">
        <v>0.15332000000000001</v>
      </c>
      <c r="H226">
        <v>0.15332000000000001</v>
      </c>
      <c r="I226">
        <v>80</v>
      </c>
      <c r="J226">
        <v>45116409.82</v>
      </c>
      <c r="K226">
        <v>221696871.21000001</v>
      </c>
    </row>
    <row r="227" spans="1:11" hidden="1">
      <c r="A227">
        <v>21</v>
      </c>
      <c r="B227" t="s">
        <v>507</v>
      </c>
      <c r="C227">
        <v>0.18623100000000001</v>
      </c>
      <c r="D227">
        <v>0.18623100000000001</v>
      </c>
      <c r="E227">
        <v>0.156802</v>
      </c>
      <c r="F227">
        <v>0.156802</v>
      </c>
      <c r="G227">
        <v>0.15196799999999999</v>
      </c>
      <c r="H227">
        <v>0.15196799999999999</v>
      </c>
      <c r="I227">
        <v>61</v>
      </c>
      <c r="J227">
        <v>37115045.579999998</v>
      </c>
      <c r="K227">
        <v>213695506.97</v>
      </c>
    </row>
    <row r="228" spans="1:11" hidden="1">
      <c r="A228">
        <v>31</v>
      </c>
      <c r="B228" t="s">
        <v>507</v>
      </c>
      <c r="C228">
        <v>0.19353100000000001</v>
      </c>
      <c r="D228">
        <v>0.19353100000000001</v>
      </c>
      <c r="E228">
        <v>0.162468</v>
      </c>
      <c r="F228">
        <v>0.162468</v>
      </c>
      <c r="G228">
        <v>0.15332000000000001</v>
      </c>
      <c r="H228">
        <v>0.15332000000000001</v>
      </c>
      <c r="I228">
        <v>80</v>
      </c>
      <c r="J228">
        <v>45116409.82</v>
      </c>
      <c r="K228">
        <v>221696871.21000001</v>
      </c>
    </row>
    <row r="229" spans="1:11" hidden="1">
      <c r="A229">
        <v>63</v>
      </c>
      <c r="B229" t="s">
        <v>507</v>
      </c>
      <c r="C229">
        <v>0.19353100000000001</v>
      </c>
      <c r="D229">
        <v>0.19353100000000001</v>
      </c>
      <c r="E229">
        <v>0.162468</v>
      </c>
      <c r="F229">
        <v>0.162468</v>
      </c>
      <c r="G229">
        <v>0.15332000000000001</v>
      </c>
      <c r="H229">
        <v>0.15332000000000001</v>
      </c>
      <c r="I229">
        <v>80</v>
      </c>
      <c r="J229">
        <v>45116409.82</v>
      </c>
      <c r="K229">
        <v>221696871.21000001</v>
      </c>
    </row>
    <row r="230" spans="1:11" hidden="1">
      <c r="A230">
        <v>37</v>
      </c>
      <c r="B230" t="s">
        <v>507</v>
      </c>
      <c r="C230">
        <v>0.18623100000000001</v>
      </c>
      <c r="D230">
        <v>0.18623100000000001</v>
      </c>
      <c r="E230">
        <v>0.156802</v>
      </c>
      <c r="F230">
        <v>0.156802</v>
      </c>
      <c r="G230">
        <v>0.15196799999999999</v>
      </c>
      <c r="H230">
        <v>0.15196799999999999</v>
      </c>
      <c r="I230">
        <v>61</v>
      </c>
      <c r="J230">
        <v>37115045.579999998</v>
      </c>
      <c r="K230">
        <v>213695506.97</v>
      </c>
    </row>
    <row r="231" spans="1:11" hidden="1">
      <c r="A231">
        <v>47</v>
      </c>
      <c r="B231" t="s">
        <v>507</v>
      </c>
      <c r="C231">
        <v>0.19353100000000001</v>
      </c>
      <c r="D231">
        <v>0.19353100000000001</v>
      </c>
      <c r="E231">
        <v>0.162468</v>
      </c>
      <c r="F231">
        <v>0.162468</v>
      </c>
      <c r="G231">
        <v>0.15332000000000001</v>
      </c>
      <c r="H231">
        <v>0.15332000000000001</v>
      </c>
      <c r="I231">
        <v>80</v>
      </c>
      <c r="J231">
        <v>45116409.82</v>
      </c>
      <c r="K231">
        <v>221696871.21000001</v>
      </c>
    </row>
    <row r="232" spans="1:11" hidden="1">
      <c r="A232">
        <v>53</v>
      </c>
      <c r="B232" t="s">
        <v>507</v>
      </c>
      <c r="C232">
        <v>0.18623100000000001</v>
      </c>
      <c r="D232">
        <v>0.18623100000000001</v>
      </c>
      <c r="E232">
        <v>0.156802</v>
      </c>
      <c r="F232">
        <v>0.156802</v>
      </c>
      <c r="G232">
        <v>0.15196799999999999</v>
      </c>
      <c r="H232">
        <v>0.15196799999999999</v>
      </c>
      <c r="I232">
        <v>61</v>
      </c>
      <c r="J232">
        <v>37115045.579999998</v>
      </c>
      <c r="K232">
        <v>213695506.97</v>
      </c>
    </row>
    <row r="233" spans="1:11">
      <c r="A233">
        <v>5</v>
      </c>
      <c r="B233" t="s">
        <v>506</v>
      </c>
      <c r="C233">
        <v>-0.24296799999999999</v>
      </c>
      <c r="D233">
        <v>-0.24285699999999999</v>
      </c>
      <c r="E233" s="116">
        <v>-0.18993599999999999</v>
      </c>
      <c r="F233">
        <v>-0.189194</v>
      </c>
      <c r="G233">
        <v>-0.25972800000000001</v>
      </c>
      <c r="H233">
        <v>-0.25902599999999998</v>
      </c>
      <c r="I233">
        <v>70</v>
      </c>
      <c r="J233">
        <v>33237103.649999999</v>
      </c>
      <c r="K233">
        <v>176181930.61000001</v>
      </c>
    </row>
    <row r="234" spans="1:11" hidden="1">
      <c r="A234">
        <v>10</v>
      </c>
      <c r="B234" t="s">
        <v>506</v>
      </c>
      <c r="C234">
        <v>-0.194497</v>
      </c>
      <c r="D234">
        <v>-0.180258</v>
      </c>
      <c r="E234">
        <v>-0.15581700000000001</v>
      </c>
      <c r="F234">
        <v>-0.14377200000000001</v>
      </c>
      <c r="G234">
        <v>-0.15581700000000001</v>
      </c>
      <c r="H234">
        <v>-0.14377200000000001</v>
      </c>
      <c r="I234">
        <v>19</v>
      </c>
      <c r="J234">
        <v>6595795.9900000002</v>
      </c>
      <c r="K234">
        <v>6595795.9900000002</v>
      </c>
    </row>
    <row r="235" spans="1:11" hidden="1">
      <c r="A235">
        <v>15</v>
      </c>
      <c r="B235" t="s">
        <v>506</v>
      </c>
      <c r="C235">
        <v>-0.231456</v>
      </c>
      <c r="D235">
        <v>-0.22799</v>
      </c>
      <c r="E235">
        <v>-0.18388499999999999</v>
      </c>
      <c r="F235">
        <v>-0.18113799999999999</v>
      </c>
      <c r="G235">
        <v>-0.25597799999999998</v>
      </c>
      <c r="H235">
        <v>-0.25486599999999998</v>
      </c>
      <c r="I235">
        <v>89</v>
      </c>
      <c r="J235">
        <v>39832899.640000001</v>
      </c>
      <c r="K235">
        <v>182777726.59999999</v>
      </c>
    </row>
    <row r="236" spans="1:11" hidden="1">
      <c r="A236">
        <v>21</v>
      </c>
      <c r="B236" t="s">
        <v>506</v>
      </c>
      <c r="C236">
        <v>-0.24296799999999999</v>
      </c>
      <c r="D236">
        <v>-0.24285699999999999</v>
      </c>
      <c r="E236">
        <v>-0.18993599999999999</v>
      </c>
      <c r="F236">
        <v>-0.189194</v>
      </c>
      <c r="G236">
        <v>-0.25972800000000001</v>
      </c>
      <c r="H236">
        <v>-0.25902599999999998</v>
      </c>
      <c r="I236">
        <v>70</v>
      </c>
      <c r="J236">
        <v>33237103.649999999</v>
      </c>
      <c r="K236">
        <v>176181930.61000001</v>
      </c>
    </row>
    <row r="237" spans="1:11" hidden="1">
      <c r="A237">
        <v>31</v>
      </c>
      <c r="B237" t="s">
        <v>506</v>
      </c>
      <c r="C237">
        <v>-0.231456</v>
      </c>
      <c r="D237">
        <v>-0.22799</v>
      </c>
      <c r="E237">
        <v>-0.18388499999999999</v>
      </c>
      <c r="F237">
        <v>-0.18113799999999999</v>
      </c>
      <c r="G237">
        <v>-0.25597799999999998</v>
      </c>
      <c r="H237">
        <v>-0.25486599999999998</v>
      </c>
      <c r="I237">
        <v>89</v>
      </c>
      <c r="J237">
        <v>39832899.640000001</v>
      </c>
      <c r="K237">
        <v>182777726.59999999</v>
      </c>
    </row>
    <row r="238" spans="1:11" hidden="1">
      <c r="A238">
        <v>63</v>
      </c>
      <c r="B238" t="s">
        <v>506</v>
      </c>
      <c r="C238">
        <v>-0.231456</v>
      </c>
      <c r="D238">
        <v>-0.22799</v>
      </c>
      <c r="E238">
        <v>-0.18388499999999999</v>
      </c>
      <c r="F238">
        <v>-0.18113799999999999</v>
      </c>
      <c r="G238">
        <v>-0.25597799999999998</v>
      </c>
      <c r="H238">
        <v>-0.25486599999999998</v>
      </c>
      <c r="I238">
        <v>89</v>
      </c>
      <c r="J238">
        <v>39832899.640000001</v>
      </c>
      <c r="K238">
        <v>182777726.59999999</v>
      </c>
    </row>
    <row r="239" spans="1:11" hidden="1">
      <c r="A239">
        <v>37</v>
      </c>
      <c r="B239" t="s">
        <v>506</v>
      </c>
      <c r="C239">
        <v>-0.24296799999999999</v>
      </c>
      <c r="D239">
        <v>-0.24285699999999999</v>
      </c>
      <c r="E239">
        <v>-0.18993599999999999</v>
      </c>
      <c r="F239">
        <v>-0.189194</v>
      </c>
      <c r="G239">
        <v>-0.25972800000000001</v>
      </c>
      <c r="H239">
        <v>-0.25902599999999998</v>
      </c>
      <c r="I239">
        <v>70</v>
      </c>
      <c r="J239">
        <v>33237103.649999999</v>
      </c>
      <c r="K239">
        <v>176181930.61000001</v>
      </c>
    </row>
    <row r="240" spans="1:11" hidden="1">
      <c r="A240">
        <v>47</v>
      </c>
      <c r="B240" t="s">
        <v>506</v>
      </c>
      <c r="C240">
        <v>-0.231456</v>
      </c>
      <c r="D240">
        <v>-0.22799</v>
      </c>
      <c r="E240">
        <v>-0.18388499999999999</v>
      </c>
      <c r="F240">
        <v>-0.18113799999999999</v>
      </c>
      <c r="G240">
        <v>-0.25597799999999998</v>
      </c>
      <c r="H240">
        <v>-0.25486599999999998</v>
      </c>
      <c r="I240">
        <v>89</v>
      </c>
      <c r="J240">
        <v>39832899.640000001</v>
      </c>
      <c r="K240">
        <v>182777726.59999999</v>
      </c>
    </row>
    <row r="241" spans="1:11" hidden="1">
      <c r="A241">
        <v>53</v>
      </c>
      <c r="B241" t="s">
        <v>506</v>
      </c>
      <c r="C241">
        <v>-0.24296799999999999</v>
      </c>
      <c r="D241">
        <v>-0.24285699999999999</v>
      </c>
      <c r="E241">
        <v>-0.18993599999999999</v>
      </c>
      <c r="F241">
        <v>-0.189194</v>
      </c>
      <c r="G241">
        <v>-0.25972800000000001</v>
      </c>
      <c r="H241">
        <v>-0.25902599999999998</v>
      </c>
      <c r="I241">
        <v>70</v>
      </c>
      <c r="J241">
        <v>33237103.649999999</v>
      </c>
      <c r="K241">
        <v>176181930.61000001</v>
      </c>
    </row>
    <row r="242" spans="1:11">
      <c r="A242">
        <v>5</v>
      </c>
      <c r="B242" t="s">
        <v>505</v>
      </c>
      <c r="C242">
        <v>0.36474099999999998</v>
      </c>
      <c r="D242">
        <v>0.36470900000000001</v>
      </c>
      <c r="E242" s="116">
        <v>0.15965299999999999</v>
      </c>
      <c r="F242">
        <v>0.159637</v>
      </c>
      <c r="G242">
        <v>0.172072</v>
      </c>
      <c r="H242">
        <v>0.17207900000000001</v>
      </c>
      <c r="I242">
        <v>77</v>
      </c>
      <c r="J242">
        <v>43986508.140000001</v>
      </c>
      <c r="K242">
        <v>283685486.16000003</v>
      </c>
    </row>
    <row r="243" spans="1:11" hidden="1">
      <c r="A243">
        <v>10</v>
      </c>
      <c r="B243" t="s">
        <v>505</v>
      </c>
      <c r="C243">
        <v>-0.15562599999999999</v>
      </c>
      <c r="D243">
        <v>-0.15562599999999999</v>
      </c>
      <c r="E243">
        <v>-0.307253</v>
      </c>
      <c r="F243">
        <v>-0.307253</v>
      </c>
      <c r="G243">
        <v>-0.307253</v>
      </c>
      <c r="H243">
        <v>-0.307253</v>
      </c>
      <c r="I243">
        <v>19</v>
      </c>
      <c r="J243">
        <v>4569217.72</v>
      </c>
      <c r="K243">
        <v>4569217.72</v>
      </c>
    </row>
    <row r="244" spans="1:11" hidden="1">
      <c r="A244">
        <v>15</v>
      </c>
      <c r="B244" t="s">
        <v>505</v>
      </c>
      <c r="C244">
        <v>0.25365100000000002</v>
      </c>
      <c r="D244">
        <v>0.25362600000000002</v>
      </c>
      <c r="E244">
        <v>8.2339999999999997E-2</v>
      </c>
      <c r="F244">
        <v>8.2325999999999996E-2</v>
      </c>
      <c r="G244">
        <v>0.154775</v>
      </c>
      <c r="H244">
        <v>0.154782</v>
      </c>
      <c r="I244">
        <v>96</v>
      </c>
      <c r="J244">
        <v>48555725.859999999</v>
      </c>
      <c r="K244">
        <v>288254703.88</v>
      </c>
    </row>
    <row r="245" spans="1:11" hidden="1">
      <c r="A245">
        <v>21</v>
      </c>
      <c r="B245" t="s">
        <v>505</v>
      </c>
      <c r="C245">
        <v>0.36474099999999998</v>
      </c>
      <c r="D245">
        <v>0.36470900000000001</v>
      </c>
      <c r="E245">
        <v>0.15965299999999999</v>
      </c>
      <c r="F245">
        <v>0.159637</v>
      </c>
      <c r="G245">
        <v>0.172072</v>
      </c>
      <c r="H245">
        <v>0.17207900000000001</v>
      </c>
      <c r="I245">
        <v>77</v>
      </c>
      <c r="J245">
        <v>43986508.140000001</v>
      </c>
      <c r="K245">
        <v>283685486.16000003</v>
      </c>
    </row>
    <row r="246" spans="1:11" hidden="1">
      <c r="A246">
        <v>31</v>
      </c>
      <c r="B246" t="s">
        <v>505</v>
      </c>
      <c r="C246">
        <v>0.25365100000000002</v>
      </c>
      <c r="D246">
        <v>0.25362600000000002</v>
      </c>
      <c r="E246">
        <v>8.2339999999999997E-2</v>
      </c>
      <c r="F246">
        <v>8.2325999999999996E-2</v>
      </c>
      <c r="G246">
        <v>0.154775</v>
      </c>
      <c r="H246">
        <v>0.154782</v>
      </c>
      <c r="I246">
        <v>96</v>
      </c>
      <c r="J246">
        <v>48555725.859999999</v>
      </c>
      <c r="K246">
        <v>288254703.88</v>
      </c>
    </row>
    <row r="247" spans="1:11" hidden="1">
      <c r="A247">
        <v>63</v>
      </c>
      <c r="B247" t="s">
        <v>505</v>
      </c>
      <c r="C247">
        <v>0.25365100000000002</v>
      </c>
      <c r="D247">
        <v>0.25362600000000002</v>
      </c>
      <c r="E247">
        <v>8.2339999999999997E-2</v>
      </c>
      <c r="F247">
        <v>8.2325999999999996E-2</v>
      </c>
      <c r="G247">
        <v>0.154775</v>
      </c>
      <c r="H247">
        <v>0.154782</v>
      </c>
      <c r="I247">
        <v>96</v>
      </c>
      <c r="J247">
        <v>48555725.859999999</v>
      </c>
      <c r="K247">
        <v>288254703.88</v>
      </c>
    </row>
    <row r="248" spans="1:11" hidden="1">
      <c r="A248">
        <v>37</v>
      </c>
      <c r="B248" t="s">
        <v>505</v>
      </c>
      <c r="C248">
        <v>0.36474099999999998</v>
      </c>
      <c r="D248">
        <v>0.36470900000000001</v>
      </c>
      <c r="E248">
        <v>0.15965299999999999</v>
      </c>
      <c r="F248">
        <v>0.159637</v>
      </c>
      <c r="G248">
        <v>0.172072</v>
      </c>
      <c r="H248">
        <v>0.17207900000000001</v>
      </c>
      <c r="I248">
        <v>77</v>
      </c>
      <c r="J248">
        <v>43986508.140000001</v>
      </c>
      <c r="K248">
        <v>283685486.16000003</v>
      </c>
    </row>
    <row r="249" spans="1:11" hidden="1">
      <c r="A249">
        <v>47</v>
      </c>
      <c r="B249" t="s">
        <v>505</v>
      </c>
      <c r="C249">
        <v>0.25365100000000002</v>
      </c>
      <c r="D249">
        <v>0.25362600000000002</v>
      </c>
      <c r="E249">
        <v>8.2339999999999997E-2</v>
      </c>
      <c r="F249">
        <v>8.2325999999999996E-2</v>
      </c>
      <c r="G249">
        <v>0.154775</v>
      </c>
      <c r="H249">
        <v>0.154782</v>
      </c>
      <c r="I249">
        <v>96</v>
      </c>
      <c r="J249">
        <v>48555725.859999999</v>
      </c>
      <c r="K249">
        <v>288254703.88</v>
      </c>
    </row>
    <row r="250" spans="1:11" hidden="1">
      <c r="A250">
        <v>53</v>
      </c>
      <c r="B250" t="s">
        <v>505</v>
      </c>
      <c r="C250">
        <v>0.36474099999999998</v>
      </c>
      <c r="D250">
        <v>0.36470900000000001</v>
      </c>
      <c r="E250">
        <v>0.15965299999999999</v>
      </c>
      <c r="F250">
        <v>0.159637</v>
      </c>
      <c r="G250">
        <v>0.172072</v>
      </c>
      <c r="H250">
        <v>0.17207900000000001</v>
      </c>
      <c r="I250">
        <v>77</v>
      </c>
      <c r="J250">
        <v>43986508.140000001</v>
      </c>
      <c r="K250">
        <v>283685486.16000003</v>
      </c>
    </row>
    <row r="251" spans="1:11">
      <c r="A251">
        <v>5</v>
      </c>
      <c r="B251" t="s">
        <v>504</v>
      </c>
      <c r="C251">
        <v>-0.23946200000000001</v>
      </c>
      <c r="D251">
        <v>-0.237204</v>
      </c>
      <c r="E251" s="116">
        <v>-0.212343</v>
      </c>
      <c r="F251">
        <v>-0.210558</v>
      </c>
      <c r="G251">
        <v>-0.27127299999999999</v>
      </c>
      <c r="H251">
        <v>-0.270256</v>
      </c>
      <c r="I251">
        <v>89</v>
      </c>
      <c r="J251">
        <v>39175611.659999996</v>
      </c>
      <c r="K251">
        <v>233507699.56</v>
      </c>
    </row>
    <row r="252" spans="1:11" hidden="1">
      <c r="A252">
        <v>10</v>
      </c>
      <c r="B252" t="s">
        <v>504</v>
      </c>
      <c r="C252">
        <v>-0.118544</v>
      </c>
      <c r="D252">
        <v>-0.11301899999999999</v>
      </c>
      <c r="E252">
        <v>-0.14552699999999999</v>
      </c>
      <c r="F252">
        <v>-0.14271300000000001</v>
      </c>
      <c r="G252">
        <v>-0.14552699999999999</v>
      </c>
      <c r="H252">
        <v>-0.14271300000000001</v>
      </c>
      <c r="I252">
        <v>22</v>
      </c>
      <c r="J252">
        <v>4663101</v>
      </c>
      <c r="K252">
        <v>4663101</v>
      </c>
    </row>
    <row r="253" spans="1:11" hidden="1">
      <c r="A253">
        <v>15</v>
      </c>
      <c r="B253" t="s">
        <v>504</v>
      </c>
      <c r="C253">
        <v>-0.21553</v>
      </c>
      <c r="D253">
        <v>-0.21262600000000001</v>
      </c>
      <c r="E253">
        <v>-0.20605599999999999</v>
      </c>
      <c r="F253">
        <v>-0.20417299999999999</v>
      </c>
      <c r="G253">
        <v>-0.26928000000000002</v>
      </c>
      <c r="H253">
        <v>-0.268235</v>
      </c>
      <c r="I253">
        <v>111</v>
      </c>
      <c r="J253">
        <v>43838712.659999996</v>
      </c>
      <c r="K253">
        <v>238170800.56</v>
      </c>
    </row>
    <row r="254" spans="1:11" hidden="1">
      <c r="A254">
        <v>21</v>
      </c>
      <c r="B254" t="s">
        <v>504</v>
      </c>
      <c r="C254">
        <v>-0.23946200000000001</v>
      </c>
      <c r="D254">
        <v>-0.237204</v>
      </c>
      <c r="E254">
        <v>-0.212343</v>
      </c>
      <c r="F254">
        <v>-0.210558</v>
      </c>
      <c r="G254">
        <v>-0.27127299999999999</v>
      </c>
      <c r="H254">
        <v>-0.270256</v>
      </c>
      <c r="I254">
        <v>89</v>
      </c>
      <c r="J254">
        <v>39175611.659999996</v>
      </c>
      <c r="K254">
        <v>233507699.56</v>
      </c>
    </row>
    <row r="255" spans="1:11" hidden="1">
      <c r="A255">
        <v>31</v>
      </c>
      <c r="B255" t="s">
        <v>504</v>
      </c>
      <c r="C255">
        <v>-0.21553</v>
      </c>
      <c r="D255">
        <v>-0.21262600000000001</v>
      </c>
      <c r="E255">
        <v>-0.20605599999999999</v>
      </c>
      <c r="F255">
        <v>-0.20417299999999999</v>
      </c>
      <c r="G255">
        <v>-0.26928000000000002</v>
      </c>
      <c r="H255">
        <v>-0.268235</v>
      </c>
      <c r="I255">
        <v>111</v>
      </c>
      <c r="J255">
        <v>43838712.659999996</v>
      </c>
      <c r="K255">
        <v>238170800.56</v>
      </c>
    </row>
    <row r="256" spans="1:11" hidden="1">
      <c r="A256">
        <v>63</v>
      </c>
      <c r="B256" t="s">
        <v>504</v>
      </c>
      <c r="C256">
        <v>-0.21553</v>
      </c>
      <c r="D256">
        <v>-0.21262600000000001</v>
      </c>
      <c r="E256">
        <v>-0.20605599999999999</v>
      </c>
      <c r="F256">
        <v>-0.20417299999999999</v>
      </c>
      <c r="G256">
        <v>-0.26928000000000002</v>
      </c>
      <c r="H256">
        <v>-0.268235</v>
      </c>
      <c r="I256">
        <v>111</v>
      </c>
      <c r="J256">
        <v>43838712.659999996</v>
      </c>
      <c r="K256">
        <v>238170800.56</v>
      </c>
    </row>
    <row r="257" spans="1:11" hidden="1">
      <c r="A257">
        <v>37</v>
      </c>
      <c r="B257" t="s">
        <v>504</v>
      </c>
      <c r="C257">
        <v>-0.23946200000000001</v>
      </c>
      <c r="D257">
        <v>-0.237204</v>
      </c>
      <c r="E257">
        <v>-0.212343</v>
      </c>
      <c r="F257">
        <v>-0.210558</v>
      </c>
      <c r="G257">
        <v>-0.27127299999999999</v>
      </c>
      <c r="H257">
        <v>-0.270256</v>
      </c>
      <c r="I257">
        <v>89</v>
      </c>
      <c r="J257">
        <v>39175611.659999996</v>
      </c>
      <c r="K257">
        <v>233507699.56</v>
      </c>
    </row>
    <row r="258" spans="1:11" hidden="1">
      <c r="A258">
        <v>47</v>
      </c>
      <c r="B258" t="s">
        <v>504</v>
      </c>
      <c r="C258">
        <v>-0.21553</v>
      </c>
      <c r="D258">
        <v>-0.21262600000000001</v>
      </c>
      <c r="E258">
        <v>-0.20605599999999999</v>
      </c>
      <c r="F258">
        <v>-0.20417299999999999</v>
      </c>
      <c r="G258">
        <v>-0.26928000000000002</v>
      </c>
      <c r="H258">
        <v>-0.268235</v>
      </c>
      <c r="I258">
        <v>111</v>
      </c>
      <c r="J258">
        <v>43838712.659999996</v>
      </c>
      <c r="K258">
        <v>238170800.56</v>
      </c>
    </row>
    <row r="259" spans="1:11" hidden="1">
      <c r="A259">
        <v>53</v>
      </c>
      <c r="B259" t="s">
        <v>504</v>
      </c>
      <c r="C259">
        <v>-0.23946200000000001</v>
      </c>
      <c r="D259">
        <v>-0.237204</v>
      </c>
      <c r="E259">
        <v>-0.212343</v>
      </c>
      <c r="F259">
        <v>-0.210558</v>
      </c>
      <c r="G259">
        <v>-0.27127299999999999</v>
      </c>
      <c r="H259">
        <v>-0.270256</v>
      </c>
      <c r="I259">
        <v>89</v>
      </c>
      <c r="J259">
        <v>39175611.659999996</v>
      </c>
      <c r="K259">
        <v>233507699.56</v>
      </c>
    </row>
    <row r="260" spans="1:11">
      <c r="A260">
        <v>5</v>
      </c>
      <c r="B260" t="s">
        <v>503</v>
      </c>
      <c r="C260">
        <v>2.6466E-2</v>
      </c>
      <c r="D260">
        <v>2.5648000000000001E-2</v>
      </c>
      <c r="E260" s="116">
        <v>-1.7832000000000001E-2</v>
      </c>
      <c r="F260">
        <v>-1.8284999999999999E-2</v>
      </c>
      <c r="G260">
        <v>4.0163999999999998E-2</v>
      </c>
      <c r="H260">
        <v>3.9734999999999999E-2</v>
      </c>
      <c r="I260">
        <v>98</v>
      </c>
      <c r="J260">
        <v>44981973.090000004</v>
      </c>
      <c r="K260">
        <v>274959398.83999997</v>
      </c>
    </row>
    <row r="261" spans="1:11" hidden="1">
      <c r="A261">
        <v>10</v>
      </c>
      <c r="B261" t="s">
        <v>503</v>
      </c>
      <c r="C261">
        <v>-0.15709699999999999</v>
      </c>
      <c r="D261">
        <v>-0.139185</v>
      </c>
      <c r="E261">
        <v>-0.150479</v>
      </c>
      <c r="F261">
        <v>-0.133074</v>
      </c>
      <c r="G261">
        <v>-0.150479</v>
      </c>
      <c r="H261">
        <v>-0.133074</v>
      </c>
      <c r="I261">
        <v>26</v>
      </c>
      <c r="J261">
        <v>4310155.29</v>
      </c>
      <c r="K261">
        <v>4686286.8899999997</v>
      </c>
    </row>
    <row r="262" spans="1:11" hidden="1">
      <c r="A262">
        <v>15</v>
      </c>
      <c r="B262" t="s">
        <v>503</v>
      </c>
      <c r="C262">
        <v>-9.9150000000000002E-3</v>
      </c>
      <c r="D262">
        <v>-7.0210000000000003E-3</v>
      </c>
      <c r="E262">
        <v>-3.1940999999999997E-2</v>
      </c>
      <c r="F262">
        <v>-3.0495000000000001E-2</v>
      </c>
      <c r="G262">
        <v>3.6430999999999998E-2</v>
      </c>
      <c r="H262">
        <v>3.6352000000000002E-2</v>
      </c>
      <c r="I262">
        <v>124</v>
      </c>
      <c r="J262">
        <v>49292128.380000003</v>
      </c>
      <c r="K262">
        <v>279645685.73000002</v>
      </c>
    </row>
    <row r="263" spans="1:11" hidden="1">
      <c r="A263">
        <v>21</v>
      </c>
      <c r="B263" t="s">
        <v>503</v>
      </c>
      <c r="C263">
        <v>2.6466E-2</v>
      </c>
      <c r="D263">
        <v>2.5648000000000001E-2</v>
      </c>
      <c r="E263">
        <v>-1.7832000000000001E-2</v>
      </c>
      <c r="F263">
        <v>-1.8284999999999999E-2</v>
      </c>
      <c r="G263">
        <v>4.0163999999999998E-2</v>
      </c>
      <c r="H263">
        <v>3.9734999999999999E-2</v>
      </c>
      <c r="I263">
        <v>98</v>
      </c>
      <c r="J263">
        <v>44981973.090000004</v>
      </c>
      <c r="K263">
        <v>274959398.83999997</v>
      </c>
    </row>
    <row r="264" spans="1:11" hidden="1">
      <c r="A264">
        <v>31</v>
      </c>
      <c r="B264" t="s">
        <v>503</v>
      </c>
      <c r="C264">
        <v>-9.9150000000000002E-3</v>
      </c>
      <c r="D264">
        <v>-7.0210000000000003E-3</v>
      </c>
      <c r="E264">
        <v>-3.1940999999999997E-2</v>
      </c>
      <c r="F264">
        <v>-3.0495000000000001E-2</v>
      </c>
      <c r="G264">
        <v>3.6430999999999998E-2</v>
      </c>
      <c r="H264">
        <v>3.6352000000000002E-2</v>
      </c>
      <c r="I264">
        <v>124</v>
      </c>
      <c r="J264">
        <v>49292128.380000003</v>
      </c>
      <c r="K264">
        <v>279645685.73000002</v>
      </c>
    </row>
    <row r="265" spans="1:11" hidden="1">
      <c r="A265">
        <v>63</v>
      </c>
      <c r="B265" t="s">
        <v>503</v>
      </c>
      <c r="C265">
        <v>-9.9150000000000002E-3</v>
      </c>
      <c r="D265">
        <v>-7.0210000000000003E-3</v>
      </c>
      <c r="E265">
        <v>-3.1940999999999997E-2</v>
      </c>
      <c r="F265">
        <v>-3.0495000000000001E-2</v>
      </c>
      <c r="G265">
        <v>3.6430999999999998E-2</v>
      </c>
      <c r="H265">
        <v>3.6352000000000002E-2</v>
      </c>
      <c r="I265">
        <v>124</v>
      </c>
      <c r="J265">
        <v>49292128.380000003</v>
      </c>
      <c r="K265">
        <v>279645685.73000002</v>
      </c>
    </row>
    <row r="266" spans="1:11" hidden="1">
      <c r="A266">
        <v>37</v>
      </c>
      <c r="B266" t="s">
        <v>503</v>
      </c>
      <c r="C266">
        <v>2.6466E-2</v>
      </c>
      <c r="D266">
        <v>2.5648000000000001E-2</v>
      </c>
      <c r="E266">
        <v>-1.7832000000000001E-2</v>
      </c>
      <c r="F266">
        <v>-1.8284999999999999E-2</v>
      </c>
      <c r="G266">
        <v>4.0163999999999998E-2</v>
      </c>
      <c r="H266">
        <v>3.9734999999999999E-2</v>
      </c>
      <c r="I266">
        <v>98</v>
      </c>
      <c r="J266">
        <v>44981973.090000004</v>
      </c>
      <c r="K266">
        <v>274959398.83999997</v>
      </c>
    </row>
    <row r="267" spans="1:11" hidden="1">
      <c r="A267">
        <v>47</v>
      </c>
      <c r="B267" t="s">
        <v>503</v>
      </c>
      <c r="C267">
        <v>-9.9150000000000002E-3</v>
      </c>
      <c r="D267">
        <v>-7.0210000000000003E-3</v>
      </c>
      <c r="E267">
        <v>-3.1940999999999997E-2</v>
      </c>
      <c r="F267">
        <v>-3.0495000000000001E-2</v>
      </c>
      <c r="G267">
        <v>3.6430999999999998E-2</v>
      </c>
      <c r="H267">
        <v>3.6352000000000002E-2</v>
      </c>
      <c r="I267">
        <v>124</v>
      </c>
      <c r="J267">
        <v>49292128.380000003</v>
      </c>
      <c r="K267">
        <v>279645685.73000002</v>
      </c>
    </row>
    <row r="268" spans="1:11" hidden="1">
      <c r="A268">
        <v>53</v>
      </c>
      <c r="B268" t="s">
        <v>503</v>
      </c>
      <c r="C268">
        <v>2.6466E-2</v>
      </c>
      <c r="D268">
        <v>2.5648000000000001E-2</v>
      </c>
      <c r="E268">
        <v>-1.7832000000000001E-2</v>
      </c>
      <c r="F268">
        <v>-1.8284999999999999E-2</v>
      </c>
      <c r="G268">
        <v>4.0163999999999998E-2</v>
      </c>
      <c r="H268">
        <v>3.9734999999999999E-2</v>
      </c>
      <c r="I268">
        <v>98</v>
      </c>
      <c r="J268">
        <v>44981973.090000004</v>
      </c>
      <c r="K268">
        <v>274959398.83999997</v>
      </c>
    </row>
    <row r="269" spans="1:11">
      <c r="A269">
        <v>5</v>
      </c>
      <c r="B269" t="s">
        <v>502</v>
      </c>
      <c r="C269">
        <v>-0.11447599999999999</v>
      </c>
      <c r="D269">
        <v>-0.113403</v>
      </c>
      <c r="E269" s="116">
        <v>-0.10324</v>
      </c>
      <c r="F269">
        <v>-0.101809</v>
      </c>
      <c r="G269">
        <v>-0.16369500000000001</v>
      </c>
      <c r="H269">
        <v>-0.16267899999999999</v>
      </c>
      <c r="I269">
        <v>104</v>
      </c>
      <c r="J269">
        <v>42739634.18</v>
      </c>
      <c r="K269">
        <v>237763097.66999999</v>
      </c>
    </row>
    <row r="270" spans="1:11" hidden="1">
      <c r="A270">
        <v>10</v>
      </c>
      <c r="B270" t="s">
        <v>502</v>
      </c>
      <c r="C270">
        <v>-0.115991</v>
      </c>
      <c r="D270">
        <v>-0.14141899999999999</v>
      </c>
      <c r="E270">
        <v>-0.118368</v>
      </c>
      <c r="F270">
        <v>-0.133046</v>
      </c>
      <c r="G270">
        <v>-0.13295599999999999</v>
      </c>
      <c r="H270">
        <v>-0.14643999999999999</v>
      </c>
      <c r="I270">
        <v>28</v>
      </c>
      <c r="J270">
        <v>4192155.02</v>
      </c>
      <c r="K270">
        <v>4456247.42</v>
      </c>
    </row>
    <row r="271" spans="1:11" hidden="1">
      <c r="A271">
        <v>15</v>
      </c>
      <c r="B271" t="s">
        <v>502</v>
      </c>
      <c r="C271">
        <v>-0.114784</v>
      </c>
      <c r="D271">
        <v>-0.119098</v>
      </c>
      <c r="E271">
        <v>-0.104547</v>
      </c>
      <c r="F271">
        <v>-0.104507</v>
      </c>
      <c r="G271">
        <v>-0.163186</v>
      </c>
      <c r="H271">
        <v>-0.16241</v>
      </c>
      <c r="I271">
        <v>132</v>
      </c>
      <c r="J271">
        <v>46931789.200000003</v>
      </c>
      <c r="K271">
        <v>242219345.09</v>
      </c>
    </row>
    <row r="272" spans="1:11" hidden="1">
      <c r="A272">
        <v>21</v>
      </c>
      <c r="B272" t="s">
        <v>502</v>
      </c>
      <c r="C272">
        <v>-0.11447599999999999</v>
      </c>
      <c r="D272">
        <v>-0.113403</v>
      </c>
      <c r="E272">
        <v>-0.10324</v>
      </c>
      <c r="F272">
        <v>-0.101809</v>
      </c>
      <c r="G272">
        <v>-0.16369500000000001</v>
      </c>
      <c r="H272">
        <v>-0.16267899999999999</v>
      </c>
      <c r="I272">
        <v>104</v>
      </c>
      <c r="J272">
        <v>42739634.18</v>
      </c>
      <c r="K272">
        <v>237763097.66999999</v>
      </c>
    </row>
    <row r="273" spans="1:11" hidden="1">
      <c r="A273">
        <v>31</v>
      </c>
      <c r="B273" t="s">
        <v>502</v>
      </c>
      <c r="C273">
        <v>-0.114784</v>
      </c>
      <c r="D273">
        <v>-0.119098</v>
      </c>
      <c r="E273">
        <v>-0.104547</v>
      </c>
      <c r="F273">
        <v>-0.104507</v>
      </c>
      <c r="G273">
        <v>-0.163186</v>
      </c>
      <c r="H273">
        <v>-0.16241</v>
      </c>
      <c r="I273">
        <v>132</v>
      </c>
      <c r="J273">
        <v>46931789.200000003</v>
      </c>
      <c r="K273">
        <v>242219345.09</v>
      </c>
    </row>
    <row r="274" spans="1:11" hidden="1">
      <c r="A274">
        <v>63</v>
      </c>
      <c r="B274" t="s">
        <v>502</v>
      </c>
      <c r="C274">
        <v>-0.114784</v>
      </c>
      <c r="D274">
        <v>-0.119098</v>
      </c>
      <c r="E274">
        <v>-0.104547</v>
      </c>
      <c r="F274">
        <v>-0.104507</v>
      </c>
      <c r="G274">
        <v>-0.163186</v>
      </c>
      <c r="H274">
        <v>-0.16241</v>
      </c>
      <c r="I274">
        <v>132</v>
      </c>
      <c r="J274">
        <v>46931789.200000003</v>
      </c>
      <c r="K274">
        <v>242219345.09</v>
      </c>
    </row>
    <row r="275" spans="1:11" hidden="1">
      <c r="A275">
        <v>37</v>
      </c>
      <c r="B275" t="s">
        <v>502</v>
      </c>
      <c r="C275">
        <v>-0.11447599999999999</v>
      </c>
      <c r="D275">
        <v>-0.113403</v>
      </c>
      <c r="E275">
        <v>-0.10324</v>
      </c>
      <c r="F275">
        <v>-0.101809</v>
      </c>
      <c r="G275">
        <v>-0.16369500000000001</v>
      </c>
      <c r="H275">
        <v>-0.16267899999999999</v>
      </c>
      <c r="I275">
        <v>104</v>
      </c>
      <c r="J275">
        <v>42739634.18</v>
      </c>
      <c r="K275">
        <v>237763097.66999999</v>
      </c>
    </row>
    <row r="276" spans="1:11" hidden="1">
      <c r="A276">
        <v>47</v>
      </c>
      <c r="B276" t="s">
        <v>502</v>
      </c>
      <c r="C276">
        <v>-0.114784</v>
      </c>
      <c r="D276">
        <v>-0.119098</v>
      </c>
      <c r="E276">
        <v>-0.104547</v>
      </c>
      <c r="F276">
        <v>-0.104507</v>
      </c>
      <c r="G276">
        <v>-0.163186</v>
      </c>
      <c r="H276">
        <v>-0.16241</v>
      </c>
      <c r="I276">
        <v>132</v>
      </c>
      <c r="J276">
        <v>46931789.200000003</v>
      </c>
      <c r="K276">
        <v>242219345.09</v>
      </c>
    </row>
    <row r="277" spans="1:11" hidden="1">
      <c r="A277">
        <v>53</v>
      </c>
      <c r="B277" t="s">
        <v>502</v>
      </c>
      <c r="C277">
        <v>-0.11447599999999999</v>
      </c>
      <c r="D277">
        <v>-0.113403</v>
      </c>
      <c r="E277">
        <v>-0.10324</v>
      </c>
      <c r="F277">
        <v>-0.101809</v>
      </c>
      <c r="G277">
        <v>-0.16369500000000001</v>
      </c>
      <c r="H277">
        <v>-0.16267899999999999</v>
      </c>
      <c r="I277">
        <v>104</v>
      </c>
      <c r="J277">
        <v>42739634.18</v>
      </c>
      <c r="K277">
        <v>237763097.66999999</v>
      </c>
    </row>
    <row r="278" spans="1:11">
      <c r="A278">
        <v>5</v>
      </c>
      <c r="B278" t="s">
        <v>501</v>
      </c>
      <c r="C278">
        <v>6.3250000000000001E-2</v>
      </c>
      <c r="D278">
        <v>6.2421999999999998E-2</v>
      </c>
      <c r="E278" s="116">
        <v>6.9508E-2</v>
      </c>
      <c r="F278">
        <v>6.9188E-2</v>
      </c>
      <c r="G278">
        <v>4.7176000000000003E-2</v>
      </c>
      <c r="H278">
        <v>4.6698000000000003E-2</v>
      </c>
      <c r="I278">
        <v>111</v>
      </c>
      <c r="J278">
        <v>49963075.340000004</v>
      </c>
      <c r="K278">
        <v>258989401.24000001</v>
      </c>
    </row>
    <row r="279" spans="1:11" hidden="1">
      <c r="A279">
        <v>10</v>
      </c>
      <c r="B279" t="s">
        <v>501</v>
      </c>
      <c r="C279">
        <v>0.21796599999999999</v>
      </c>
      <c r="D279">
        <v>0.21796599999999999</v>
      </c>
      <c r="E279">
        <v>0.28063199999999999</v>
      </c>
      <c r="F279">
        <v>0.28063199999999999</v>
      </c>
      <c r="G279">
        <v>0.28371600000000002</v>
      </c>
      <c r="H279">
        <v>0.28371600000000002</v>
      </c>
      <c r="I279">
        <v>30</v>
      </c>
      <c r="J279">
        <v>5610253.2300000004</v>
      </c>
      <c r="K279">
        <v>5964752.4299999997</v>
      </c>
    </row>
    <row r="280" spans="1:11" hidden="1">
      <c r="A280">
        <v>15</v>
      </c>
      <c r="B280" t="s">
        <v>501</v>
      </c>
      <c r="C280">
        <v>9.6985000000000002E-2</v>
      </c>
      <c r="D280">
        <v>9.6337000000000006E-2</v>
      </c>
      <c r="E280">
        <v>8.8603000000000001E-2</v>
      </c>
      <c r="F280">
        <v>8.8312000000000002E-2</v>
      </c>
      <c r="G280">
        <v>5.1582999999999997E-2</v>
      </c>
      <c r="H280">
        <v>5.1114E-2</v>
      </c>
      <c r="I280">
        <v>141</v>
      </c>
      <c r="J280">
        <v>55573328.57</v>
      </c>
      <c r="K280">
        <v>264954153.66999999</v>
      </c>
    </row>
    <row r="281" spans="1:11" hidden="1">
      <c r="A281">
        <v>21</v>
      </c>
      <c r="B281" t="s">
        <v>501</v>
      </c>
      <c r="C281">
        <v>6.3250000000000001E-2</v>
      </c>
      <c r="D281">
        <v>6.2421999999999998E-2</v>
      </c>
      <c r="E281">
        <v>6.9508E-2</v>
      </c>
      <c r="F281">
        <v>6.9188E-2</v>
      </c>
      <c r="G281">
        <v>4.7176000000000003E-2</v>
      </c>
      <c r="H281">
        <v>4.6698000000000003E-2</v>
      </c>
      <c r="I281">
        <v>111</v>
      </c>
      <c r="J281">
        <v>49963075.340000004</v>
      </c>
      <c r="K281">
        <v>258989401.24000001</v>
      </c>
    </row>
    <row r="282" spans="1:11" hidden="1">
      <c r="A282">
        <v>31</v>
      </c>
      <c r="B282" t="s">
        <v>501</v>
      </c>
      <c r="C282">
        <v>9.6985000000000002E-2</v>
      </c>
      <c r="D282">
        <v>9.6337000000000006E-2</v>
      </c>
      <c r="E282">
        <v>8.8603000000000001E-2</v>
      </c>
      <c r="F282">
        <v>8.8312000000000002E-2</v>
      </c>
      <c r="G282">
        <v>5.1582999999999997E-2</v>
      </c>
      <c r="H282">
        <v>5.1114E-2</v>
      </c>
      <c r="I282">
        <v>141</v>
      </c>
      <c r="J282">
        <v>55573328.57</v>
      </c>
      <c r="K282">
        <v>264954153.66999999</v>
      </c>
    </row>
    <row r="283" spans="1:11" hidden="1">
      <c r="A283">
        <v>63</v>
      </c>
      <c r="B283" t="s">
        <v>501</v>
      </c>
      <c r="C283">
        <v>9.6985000000000002E-2</v>
      </c>
      <c r="D283">
        <v>9.6337000000000006E-2</v>
      </c>
      <c r="E283">
        <v>8.8603000000000001E-2</v>
      </c>
      <c r="F283">
        <v>8.8312000000000002E-2</v>
      </c>
      <c r="G283">
        <v>5.1582999999999997E-2</v>
      </c>
      <c r="H283">
        <v>5.1114E-2</v>
      </c>
      <c r="I283">
        <v>141</v>
      </c>
      <c r="J283">
        <v>55573328.57</v>
      </c>
      <c r="K283">
        <v>264954153.66999999</v>
      </c>
    </row>
    <row r="284" spans="1:11" hidden="1">
      <c r="A284">
        <v>37</v>
      </c>
      <c r="B284" t="s">
        <v>501</v>
      </c>
      <c r="C284">
        <v>6.3250000000000001E-2</v>
      </c>
      <c r="D284">
        <v>6.2421999999999998E-2</v>
      </c>
      <c r="E284">
        <v>6.9508E-2</v>
      </c>
      <c r="F284">
        <v>6.9188E-2</v>
      </c>
      <c r="G284">
        <v>4.7176000000000003E-2</v>
      </c>
      <c r="H284">
        <v>4.6698000000000003E-2</v>
      </c>
      <c r="I284">
        <v>111</v>
      </c>
      <c r="J284">
        <v>49963075.340000004</v>
      </c>
      <c r="K284">
        <v>258989401.24000001</v>
      </c>
    </row>
    <row r="285" spans="1:11" hidden="1">
      <c r="A285">
        <v>47</v>
      </c>
      <c r="B285" t="s">
        <v>501</v>
      </c>
      <c r="C285">
        <v>9.6985000000000002E-2</v>
      </c>
      <c r="D285">
        <v>9.6337000000000006E-2</v>
      </c>
      <c r="E285">
        <v>8.8603000000000001E-2</v>
      </c>
      <c r="F285">
        <v>8.8312000000000002E-2</v>
      </c>
      <c r="G285">
        <v>5.1582999999999997E-2</v>
      </c>
      <c r="H285">
        <v>5.1114E-2</v>
      </c>
      <c r="I285">
        <v>141</v>
      </c>
      <c r="J285">
        <v>55573328.57</v>
      </c>
      <c r="K285">
        <v>264954153.66999999</v>
      </c>
    </row>
    <row r="286" spans="1:11" hidden="1">
      <c r="A286">
        <v>53</v>
      </c>
      <c r="B286" t="s">
        <v>501</v>
      </c>
      <c r="C286">
        <v>6.3250000000000001E-2</v>
      </c>
      <c r="D286">
        <v>6.2421999999999998E-2</v>
      </c>
      <c r="E286">
        <v>6.9508E-2</v>
      </c>
      <c r="F286">
        <v>6.9188E-2</v>
      </c>
      <c r="G286">
        <v>4.7176000000000003E-2</v>
      </c>
      <c r="H286">
        <v>4.6698000000000003E-2</v>
      </c>
      <c r="I286">
        <v>111</v>
      </c>
      <c r="J286">
        <v>49963075.340000004</v>
      </c>
      <c r="K286">
        <v>258989401.24000001</v>
      </c>
    </row>
    <row r="287" spans="1:11">
      <c r="A287">
        <v>5</v>
      </c>
      <c r="B287" t="s">
        <v>500</v>
      </c>
      <c r="C287">
        <v>-8.1399999999999997E-3</v>
      </c>
      <c r="D287">
        <v>-8.1270000000000005E-3</v>
      </c>
      <c r="E287" s="116">
        <v>-2.5978000000000001E-2</v>
      </c>
      <c r="F287">
        <v>-2.5954000000000001E-2</v>
      </c>
      <c r="G287">
        <v>-2.6603999999999999E-2</v>
      </c>
      <c r="H287">
        <v>-2.6584E-2</v>
      </c>
      <c r="I287">
        <v>121</v>
      </c>
      <c r="J287">
        <v>53081803.869999997</v>
      </c>
      <c r="K287">
        <v>271808115.92000002</v>
      </c>
    </row>
    <row r="288" spans="1:11" hidden="1">
      <c r="A288">
        <v>10</v>
      </c>
      <c r="B288" t="s">
        <v>500</v>
      </c>
      <c r="C288">
        <v>7.8798999999999994E-2</v>
      </c>
      <c r="D288">
        <v>7.8712000000000004E-2</v>
      </c>
      <c r="E288">
        <v>6.8229999999999999E-2</v>
      </c>
      <c r="F288">
        <v>6.8140999999999993E-2</v>
      </c>
      <c r="G288">
        <v>6.7551E-2</v>
      </c>
      <c r="H288">
        <v>6.7468E-2</v>
      </c>
      <c r="I288">
        <v>32</v>
      </c>
      <c r="J288">
        <v>6468943.1900000004</v>
      </c>
      <c r="K288">
        <v>6843584.3899999997</v>
      </c>
    </row>
    <row r="289" spans="1:11" hidden="1">
      <c r="A289">
        <v>15</v>
      </c>
      <c r="B289" t="s">
        <v>500</v>
      </c>
      <c r="C289">
        <v>1.0357E-2</v>
      </c>
      <c r="D289">
        <v>1.0349000000000001E-2</v>
      </c>
      <c r="E289">
        <v>-1.6468E-2</v>
      </c>
      <c r="F289">
        <v>-1.6455000000000001E-2</v>
      </c>
      <c r="G289">
        <v>-2.4483999999999999E-2</v>
      </c>
      <c r="H289">
        <v>-2.4466999999999999E-2</v>
      </c>
      <c r="I289">
        <v>153</v>
      </c>
      <c r="J289">
        <v>59550747.060000002</v>
      </c>
      <c r="K289">
        <v>278651700.31</v>
      </c>
    </row>
    <row r="290" spans="1:11" hidden="1">
      <c r="A290">
        <v>21</v>
      </c>
      <c r="B290" t="s">
        <v>500</v>
      </c>
      <c r="C290">
        <v>-8.1399999999999997E-3</v>
      </c>
      <c r="D290">
        <v>-8.1270000000000005E-3</v>
      </c>
      <c r="E290">
        <v>-2.5978000000000001E-2</v>
      </c>
      <c r="F290">
        <v>-2.5954000000000001E-2</v>
      </c>
      <c r="G290">
        <v>-2.6603999999999999E-2</v>
      </c>
      <c r="H290">
        <v>-2.6584E-2</v>
      </c>
      <c r="I290">
        <v>121</v>
      </c>
      <c r="J290">
        <v>53081803.869999997</v>
      </c>
      <c r="K290">
        <v>271808115.92000002</v>
      </c>
    </row>
    <row r="291" spans="1:11" hidden="1">
      <c r="A291">
        <v>31</v>
      </c>
      <c r="B291" t="s">
        <v>500</v>
      </c>
      <c r="C291">
        <v>1.0357E-2</v>
      </c>
      <c r="D291">
        <v>1.0349000000000001E-2</v>
      </c>
      <c r="E291">
        <v>-1.6468E-2</v>
      </c>
      <c r="F291">
        <v>-1.6455000000000001E-2</v>
      </c>
      <c r="G291">
        <v>-2.4483999999999999E-2</v>
      </c>
      <c r="H291">
        <v>-2.4466999999999999E-2</v>
      </c>
      <c r="I291">
        <v>153</v>
      </c>
      <c r="J291">
        <v>59550747.060000002</v>
      </c>
      <c r="K291">
        <v>278651700.31</v>
      </c>
    </row>
    <row r="292" spans="1:11" hidden="1">
      <c r="A292">
        <v>63</v>
      </c>
      <c r="B292" t="s">
        <v>500</v>
      </c>
      <c r="C292">
        <v>1.0357E-2</v>
      </c>
      <c r="D292">
        <v>1.0349000000000001E-2</v>
      </c>
      <c r="E292">
        <v>-1.6468E-2</v>
      </c>
      <c r="F292">
        <v>-1.6455000000000001E-2</v>
      </c>
      <c r="G292">
        <v>-2.4483999999999999E-2</v>
      </c>
      <c r="H292">
        <v>-2.4466999999999999E-2</v>
      </c>
      <c r="I292">
        <v>153</v>
      </c>
      <c r="J292">
        <v>59550747.060000002</v>
      </c>
      <c r="K292">
        <v>278651700.31</v>
      </c>
    </row>
    <row r="293" spans="1:11" hidden="1">
      <c r="A293">
        <v>37</v>
      </c>
      <c r="B293" t="s">
        <v>500</v>
      </c>
      <c r="C293">
        <v>-8.1399999999999997E-3</v>
      </c>
      <c r="D293">
        <v>-8.1270000000000005E-3</v>
      </c>
      <c r="E293">
        <v>-2.5978000000000001E-2</v>
      </c>
      <c r="F293">
        <v>-2.5954000000000001E-2</v>
      </c>
      <c r="G293">
        <v>-2.6603999999999999E-2</v>
      </c>
      <c r="H293">
        <v>-2.6584E-2</v>
      </c>
      <c r="I293">
        <v>121</v>
      </c>
      <c r="J293">
        <v>53081803.869999997</v>
      </c>
      <c r="K293">
        <v>271808115.92000002</v>
      </c>
    </row>
    <row r="294" spans="1:11" hidden="1">
      <c r="A294">
        <v>47</v>
      </c>
      <c r="B294" t="s">
        <v>500</v>
      </c>
      <c r="C294">
        <v>1.0357E-2</v>
      </c>
      <c r="D294">
        <v>1.0349000000000001E-2</v>
      </c>
      <c r="E294">
        <v>-1.6468E-2</v>
      </c>
      <c r="F294">
        <v>-1.6455000000000001E-2</v>
      </c>
      <c r="G294">
        <v>-2.4483999999999999E-2</v>
      </c>
      <c r="H294">
        <v>-2.4466999999999999E-2</v>
      </c>
      <c r="I294">
        <v>153</v>
      </c>
      <c r="J294">
        <v>59550747.060000002</v>
      </c>
      <c r="K294">
        <v>278651700.31</v>
      </c>
    </row>
    <row r="295" spans="1:11" hidden="1">
      <c r="A295">
        <v>53</v>
      </c>
      <c r="B295" t="s">
        <v>500</v>
      </c>
      <c r="C295">
        <v>-8.1399999999999997E-3</v>
      </c>
      <c r="D295">
        <v>-8.1270000000000005E-3</v>
      </c>
      <c r="E295">
        <v>-2.5978000000000001E-2</v>
      </c>
      <c r="F295">
        <v>-2.5954000000000001E-2</v>
      </c>
      <c r="G295">
        <v>-2.6603999999999999E-2</v>
      </c>
      <c r="H295">
        <v>-2.6584E-2</v>
      </c>
      <c r="I295">
        <v>121</v>
      </c>
      <c r="J295">
        <v>53081803.869999997</v>
      </c>
      <c r="K295">
        <v>271808115.92000002</v>
      </c>
    </row>
    <row r="296" spans="1:11">
      <c r="A296">
        <v>5</v>
      </c>
      <c r="B296" t="s">
        <v>499</v>
      </c>
      <c r="C296">
        <v>-6.6422999999999996E-2</v>
      </c>
      <c r="D296">
        <v>-6.6191E-2</v>
      </c>
      <c r="E296" s="116">
        <v>-6.5529000000000004E-2</v>
      </c>
      <c r="F296">
        <v>-6.5331E-2</v>
      </c>
      <c r="G296">
        <v>-8.4585999999999995E-2</v>
      </c>
      <c r="H296">
        <v>-8.4386000000000003E-2</v>
      </c>
      <c r="I296">
        <v>136</v>
      </c>
      <c r="J296">
        <v>54687671.119999997</v>
      </c>
      <c r="K296">
        <v>269484129.38999999</v>
      </c>
    </row>
    <row r="297" spans="1:11" hidden="1">
      <c r="A297">
        <v>10</v>
      </c>
      <c r="B297" t="s">
        <v>499</v>
      </c>
      <c r="C297">
        <v>4.731E-3</v>
      </c>
      <c r="D297">
        <v>4.731E-3</v>
      </c>
      <c r="E297">
        <v>-1.9448E-2</v>
      </c>
      <c r="F297">
        <v>-1.9448E-2</v>
      </c>
      <c r="G297">
        <v>-1.8383E-2</v>
      </c>
      <c r="H297">
        <v>-1.8383E-2</v>
      </c>
      <c r="I297">
        <v>33</v>
      </c>
      <c r="J297">
        <v>6632434.4699999997</v>
      </c>
      <c r="K297">
        <v>7007075.6699999999</v>
      </c>
    </row>
    <row r="298" spans="1:11" hidden="1">
      <c r="A298">
        <v>15</v>
      </c>
      <c r="B298" t="s">
        <v>499</v>
      </c>
      <c r="C298">
        <v>-5.1540999999999997E-2</v>
      </c>
      <c r="D298">
        <v>-5.1358000000000001E-2</v>
      </c>
      <c r="E298">
        <v>-6.0523E-2</v>
      </c>
      <c r="F298">
        <v>-6.0346999999999998E-2</v>
      </c>
      <c r="G298">
        <v>-8.2960000000000006E-2</v>
      </c>
      <c r="H298">
        <v>-8.2765000000000005E-2</v>
      </c>
      <c r="I298">
        <v>169</v>
      </c>
      <c r="J298">
        <v>61320105.590000004</v>
      </c>
      <c r="K298">
        <v>276491205.06</v>
      </c>
    </row>
    <row r="299" spans="1:11" hidden="1">
      <c r="A299">
        <v>21</v>
      </c>
      <c r="B299" t="s">
        <v>499</v>
      </c>
      <c r="C299">
        <v>-6.6422999999999996E-2</v>
      </c>
      <c r="D299">
        <v>-6.6191E-2</v>
      </c>
      <c r="E299">
        <v>-6.5529000000000004E-2</v>
      </c>
      <c r="F299">
        <v>-6.5331E-2</v>
      </c>
      <c r="G299">
        <v>-8.4585999999999995E-2</v>
      </c>
      <c r="H299">
        <v>-8.4386000000000003E-2</v>
      </c>
      <c r="I299">
        <v>136</v>
      </c>
      <c r="J299">
        <v>54687671.119999997</v>
      </c>
      <c r="K299">
        <v>269484129.38999999</v>
      </c>
    </row>
    <row r="300" spans="1:11" hidden="1">
      <c r="A300">
        <v>31</v>
      </c>
      <c r="B300" t="s">
        <v>499</v>
      </c>
      <c r="C300">
        <v>-5.1540999999999997E-2</v>
      </c>
      <c r="D300">
        <v>-5.1358000000000001E-2</v>
      </c>
      <c r="E300">
        <v>-6.0523E-2</v>
      </c>
      <c r="F300">
        <v>-6.0346999999999998E-2</v>
      </c>
      <c r="G300">
        <v>-8.2960000000000006E-2</v>
      </c>
      <c r="H300">
        <v>-8.2765000000000005E-2</v>
      </c>
      <c r="I300">
        <v>169</v>
      </c>
      <c r="J300">
        <v>61320105.590000004</v>
      </c>
      <c r="K300">
        <v>276491205.06</v>
      </c>
    </row>
    <row r="301" spans="1:11" hidden="1">
      <c r="A301">
        <v>63</v>
      </c>
      <c r="B301" t="s">
        <v>499</v>
      </c>
      <c r="C301">
        <v>-5.1540999999999997E-2</v>
      </c>
      <c r="D301">
        <v>-5.1358000000000001E-2</v>
      </c>
      <c r="E301">
        <v>-6.0523E-2</v>
      </c>
      <c r="F301">
        <v>-6.0346999999999998E-2</v>
      </c>
      <c r="G301">
        <v>-8.2960000000000006E-2</v>
      </c>
      <c r="H301">
        <v>-8.2765000000000005E-2</v>
      </c>
      <c r="I301">
        <v>169</v>
      </c>
      <c r="J301">
        <v>61320105.590000004</v>
      </c>
      <c r="K301">
        <v>276491205.06</v>
      </c>
    </row>
    <row r="302" spans="1:11" hidden="1">
      <c r="A302">
        <v>37</v>
      </c>
      <c r="B302" t="s">
        <v>499</v>
      </c>
      <c r="C302">
        <v>-6.6422999999999996E-2</v>
      </c>
      <c r="D302">
        <v>-6.6191E-2</v>
      </c>
      <c r="E302">
        <v>-6.5529000000000004E-2</v>
      </c>
      <c r="F302">
        <v>-6.5331E-2</v>
      </c>
      <c r="G302">
        <v>-8.4585999999999995E-2</v>
      </c>
      <c r="H302">
        <v>-8.4386000000000003E-2</v>
      </c>
      <c r="I302">
        <v>136</v>
      </c>
      <c r="J302">
        <v>54687671.119999997</v>
      </c>
      <c r="K302">
        <v>269484129.38999999</v>
      </c>
    </row>
    <row r="303" spans="1:11" hidden="1">
      <c r="A303">
        <v>47</v>
      </c>
      <c r="B303" t="s">
        <v>499</v>
      </c>
      <c r="C303">
        <v>-5.1540999999999997E-2</v>
      </c>
      <c r="D303">
        <v>-5.1358000000000001E-2</v>
      </c>
      <c r="E303">
        <v>-6.0523E-2</v>
      </c>
      <c r="F303">
        <v>-6.0346999999999998E-2</v>
      </c>
      <c r="G303">
        <v>-8.2960000000000006E-2</v>
      </c>
      <c r="H303">
        <v>-8.2765000000000005E-2</v>
      </c>
      <c r="I303">
        <v>169</v>
      </c>
      <c r="J303">
        <v>61320105.590000004</v>
      </c>
      <c r="K303">
        <v>276491205.06</v>
      </c>
    </row>
    <row r="304" spans="1:11" hidden="1">
      <c r="A304">
        <v>53</v>
      </c>
      <c r="B304" t="s">
        <v>499</v>
      </c>
      <c r="C304">
        <v>-6.6422999999999996E-2</v>
      </c>
      <c r="D304">
        <v>-6.6191E-2</v>
      </c>
      <c r="E304">
        <v>-6.5529000000000004E-2</v>
      </c>
      <c r="F304">
        <v>-6.5331E-2</v>
      </c>
      <c r="G304">
        <v>-8.4585999999999995E-2</v>
      </c>
      <c r="H304">
        <v>-8.4386000000000003E-2</v>
      </c>
      <c r="I304">
        <v>136</v>
      </c>
      <c r="J304">
        <v>54687671.119999997</v>
      </c>
      <c r="K304">
        <v>269484129.38999999</v>
      </c>
    </row>
    <row r="305" spans="1:11">
      <c r="A305">
        <v>5</v>
      </c>
      <c r="B305" t="s">
        <v>498</v>
      </c>
      <c r="C305">
        <v>0.18650700000000001</v>
      </c>
      <c r="D305">
        <v>0.185804</v>
      </c>
      <c r="E305" s="116">
        <v>0.13201299999999999</v>
      </c>
      <c r="F305">
        <v>0.131575</v>
      </c>
      <c r="G305">
        <v>0.167208</v>
      </c>
      <c r="H305">
        <v>0.16440099999999999</v>
      </c>
      <c r="I305">
        <v>158</v>
      </c>
      <c r="J305">
        <v>70867427.170000002</v>
      </c>
      <c r="K305">
        <v>368843917.25999999</v>
      </c>
    </row>
    <row r="306" spans="1:11" hidden="1">
      <c r="A306">
        <v>10</v>
      </c>
      <c r="B306" t="s">
        <v>498</v>
      </c>
      <c r="C306">
        <v>0.17028299999999999</v>
      </c>
      <c r="D306">
        <v>0.17028299999999999</v>
      </c>
      <c r="E306">
        <v>0.18961900000000001</v>
      </c>
      <c r="F306">
        <v>0.18961900000000001</v>
      </c>
      <c r="G306">
        <v>0.18637999999999999</v>
      </c>
      <c r="H306">
        <v>0.18637999999999999</v>
      </c>
      <c r="I306">
        <v>35</v>
      </c>
      <c r="J306">
        <v>8456004.7699999996</v>
      </c>
      <c r="K306">
        <v>8881821.7699999996</v>
      </c>
    </row>
    <row r="307" spans="1:11" hidden="1">
      <c r="A307">
        <v>15</v>
      </c>
      <c r="B307" t="s">
        <v>498</v>
      </c>
      <c r="C307">
        <v>0.183339</v>
      </c>
      <c r="D307">
        <v>0.18277299999999999</v>
      </c>
      <c r="E307">
        <v>0.13824400000000001</v>
      </c>
      <c r="F307">
        <v>0.137853</v>
      </c>
      <c r="G307">
        <v>0.16769300000000001</v>
      </c>
      <c r="H307">
        <v>0.16495799999999999</v>
      </c>
      <c r="I307">
        <v>193</v>
      </c>
      <c r="J307">
        <v>79323431.939999998</v>
      </c>
      <c r="K307">
        <v>377725739.02999997</v>
      </c>
    </row>
    <row r="308" spans="1:11" hidden="1">
      <c r="A308">
        <v>21</v>
      </c>
      <c r="B308" t="s">
        <v>498</v>
      </c>
      <c r="C308">
        <v>0.18650700000000001</v>
      </c>
      <c r="D308">
        <v>0.185804</v>
      </c>
      <c r="E308">
        <v>0.13201299999999999</v>
      </c>
      <c r="F308">
        <v>0.131575</v>
      </c>
      <c r="G308">
        <v>0.167208</v>
      </c>
      <c r="H308">
        <v>0.16440099999999999</v>
      </c>
      <c r="I308">
        <v>158</v>
      </c>
      <c r="J308">
        <v>70867427.170000002</v>
      </c>
      <c r="K308">
        <v>368843917.25999999</v>
      </c>
    </row>
    <row r="309" spans="1:11" hidden="1">
      <c r="A309">
        <v>31</v>
      </c>
      <c r="B309" t="s">
        <v>498</v>
      </c>
      <c r="C309">
        <v>0.183339</v>
      </c>
      <c r="D309">
        <v>0.18277299999999999</v>
      </c>
      <c r="E309">
        <v>0.13824400000000001</v>
      </c>
      <c r="F309">
        <v>0.137853</v>
      </c>
      <c r="G309">
        <v>0.16769300000000001</v>
      </c>
      <c r="H309">
        <v>0.16495799999999999</v>
      </c>
      <c r="I309">
        <v>193</v>
      </c>
      <c r="J309">
        <v>79323431.939999998</v>
      </c>
      <c r="K309">
        <v>377725739.02999997</v>
      </c>
    </row>
    <row r="310" spans="1:11" hidden="1">
      <c r="A310">
        <v>63</v>
      </c>
      <c r="B310" t="s">
        <v>498</v>
      </c>
      <c r="C310">
        <v>0.183339</v>
      </c>
      <c r="D310">
        <v>0.18277299999999999</v>
      </c>
      <c r="E310">
        <v>0.13824400000000001</v>
      </c>
      <c r="F310">
        <v>0.137853</v>
      </c>
      <c r="G310">
        <v>0.16769300000000001</v>
      </c>
      <c r="H310">
        <v>0.16495799999999999</v>
      </c>
      <c r="I310">
        <v>193</v>
      </c>
      <c r="J310">
        <v>79323431.939999998</v>
      </c>
      <c r="K310">
        <v>377725739.02999997</v>
      </c>
    </row>
    <row r="311" spans="1:11" hidden="1">
      <c r="A311">
        <v>37</v>
      </c>
      <c r="B311" t="s">
        <v>498</v>
      </c>
      <c r="C311">
        <v>0.18650700000000001</v>
      </c>
      <c r="D311">
        <v>0.185804</v>
      </c>
      <c r="E311">
        <v>0.13201299999999999</v>
      </c>
      <c r="F311">
        <v>0.131575</v>
      </c>
      <c r="G311">
        <v>0.167208</v>
      </c>
      <c r="H311">
        <v>0.16440099999999999</v>
      </c>
      <c r="I311">
        <v>158</v>
      </c>
      <c r="J311">
        <v>70867427.170000002</v>
      </c>
      <c r="K311">
        <v>368843917.25999999</v>
      </c>
    </row>
    <row r="312" spans="1:11" hidden="1">
      <c r="A312">
        <v>47</v>
      </c>
      <c r="B312" t="s">
        <v>498</v>
      </c>
      <c r="C312">
        <v>0.183339</v>
      </c>
      <c r="D312">
        <v>0.18277299999999999</v>
      </c>
      <c r="E312">
        <v>0.13824400000000001</v>
      </c>
      <c r="F312">
        <v>0.137853</v>
      </c>
      <c r="G312">
        <v>0.16769300000000001</v>
      </c>
      <c r="H312">
        <v>0.16495799999999999</v>
      </c>
      <c r="I312">
        <v>193</v>
      </c>
      <c r="J312">
        <v>79323431.939999998</v>
      </c>
      <c r="K312">
        <v>377725739.02999997</v>
      </c>
    </row>
    <row r="313" spans="1:11" hidden="1">
      <c r="A313">
        <v>53</v>
      </c>
      <c r="B313" t="s">
        <v>498</v>
      </c>
      <c r="C313">
        <v>0.18650700000000001</v>
      </c>
      <c r="D313">
        <v>0.185804</v>
      </c>
      <c r="E313">
        <v>0.13201299999999999</v>
      </c>
      <c r="F313">
        <v>0.131575</v>
      </c>
      <c r="G313">
        <v>0.167208</v>
      </c>
      <c r="H313">
        <v>0.16440099999999999</v>
      </c>
      <c r="I313">
        <v>158</v>
      </c>
      <c r="J313">
        <v>70867427.170000002</v>
      </c>
      <c r="K313">
        <v>368843917.25999999</v>
      </c>
    </row>
    <row r="314" spans="1:11">
      <c r="A314">
        <v>5</v>
      </c>
      <c r="B314" t="s">
        <v>497</v>
      </c>
      <c r="C314">
        <v>-0.14008100000000001</v>
      </c>
      <c r="D314">
        <v>-0.13970399999999999</v>
      </c>
      <c r="E314" s="116">
        <v>-0.113148</v>
      </c>
      <c r="F314">
        <v>-0.112695</v>
      </c>
      <c r="G314">
        <v>-0.13426399999999999</v>
      </c>
      <c r="H314">
        <v>-0.13381000000000001</v>
      </c>
      <c r="I314">
        <v>176</v>
      </c>
      <c r="J314">
        <v>68521392.650000006</v>
      </c>
      <c r="K314">
        <v>336539667</v>
      </c>
    </row>
    <row r="315" spans="1:11" hidden="1">
      <c r="A315">
        <v>10</v>
      </c>
      <c r="B315" t="s">
        <v>497</v>
      </c>
      <c r="C315">
        <v>9.3627000000000002E-2</v>
      </c>
      <c r="D315">
        <v>9.5153000000000001E-2</v>
      </c>
      <c r="E315">
        <v>0.18448000000000001</v>
      </c>
      <c r="F315">
        <v>0.188222</v>
      </c>
      <c r="G315">
        <v>0.18065800000000001</v>
      </c>
      <c r="H315">
        <v>0.184221</v>
      </c>
      <c r="I315">
        <v>41</v>
      </c>
      <c r="J315">
        <v>12056458.210000001</v>
      </c>
      <c r="K315">
        <v>12526884.609999999</v>
      </c>
    </row>
    <row r="316" spans="1:11" hidden="1">
      <c r="A316">
        <v>15</v>
      </c>
      <c r="B316" t="s">
        <v>497</v>
      </c>
      <c r="C316">
        <v>-9.7698999999999994E-2</v>
      </c>
      <c r="D316">
        <v>-9.7113000000000005E-2</v>
      </c>
      <c r="E316">
        <v>-8.1420999999999993E-2</v>
      </c>
      <c r="F316">
        <v>-8.0615999999999993E-2</v>
      </c>
      <c r="G316">
        <v>-0.126858</v>
      </c>
      <c r="H316">
        <v>-0.126332</v>
      </c>
      <c r="I316">
        <v>217</v>
      </c>
      <c r="J316">
        <v>80577850.859999999</v>
      </c>
      <c r="K316">
        <v>349066551.61000001</v>
      </c>
    </row>
    <row r="317" spans="1:11" hidden="1">
      <c r="A317">
        <v>21</v>
      </c>
      <c r="B317" t="s">
        <v>497</v>
      </c>
      <c r="C317">
        <v>-0.14008100000000001</v>
      </c>
      <c r="D317">
        <v>-0.13970399999999999</v>
      </c>
      <c r="E317">
        <v>-0.113148</v>
      </c>
      <c r="F317">
        <v>-0.112695</v>
      </c>
      <c r="G317">
        <v>-0.13426399999999999</v>
      </c>
      <c r="H317">
        <v>-0.13381000000000001</v>
      </c>
      <c r="I317">
        <v>176</v>
      </c>
      <c r="J317">
        <v>68521392.650000006</v>
      </c>
      <c r="K317">
        <v>336539667</v>
      </c>
    </row>
    <row r="318" spans="1:11" hidden="1">
      <c r="A318">
        <v>31</v>
      </c>
      <c r="B318" t="s">
        <v>497</v>
      </c>
      <c r="C318">
        <v>-9.7698999999999994E-2</v>
      </c>
      <c r="D318">
        <v>-9.7113000000000005E-2</v>
      </c>
      <c r="E318">
        <v>-8.1420999999999993E-2</v>
      </c>
      <c r="F318">
        <v>-8.0615999999999993E-2</v>
      </c>
      <c r="G318">
        <v>-0.126858</v>
      </c>
      <c r="H318">
        <v>-0.126332</v>
      </c>
      <c r="I318">
        <v>217</v>
      </c>
      <c r="J318">
        <v>80577850.859999999</v>
      </c>
      <c r="K318">
        <v>349066551.61000001</v>
      </c>
    </row>
    <row r="319" spans="1:11" hidden="1">
      <c r="A319">
        <v>63</v>
      </c>
      <c r="B319" t="s">
        <v>497</v>
      </c>
      <c r="C319">
        <v>-9.7698999999999994E-2</v>
      </c>
      <c r="D319">
        <v>-9.7113000000000005E-2</v>
      </c>
      <c r="E319">
        <v>-8.1420999999999993E-2</v>
      </c>
      <c r="F319">
        <v>-8.0615999999999993E-2</v>
      </c>
      <c r="G319">
        <v>-0.126858</v>
      </c>
      <c r="H319">
        <v>-0.126332</v>
      </c>
      <c r="I319">
        <v>217</v>
      </c>
      <c r="J319">
        <v>80577850.859999999</v>
      </c>
      <c r="K319">
        <v>349066551.61000001</v>
      </c>
    </row>
    <row r="320" spans="1:11" hidden="1">
      <c r="A320">
        <v>37</v>
      </c>
      <c r="B320" t="s">
        <v>497</v>
      </c>
      <c r="C320">
        <v>-0.14008100000000001</v>
      </c>
      <c r="D320">
        <v>-0.13970399999999999</v>
      </c>
      <c r="E320">
        <v>-0.113148</v>
      </c>
      <c r="F320">
        <v>-0.112695</v>
      </c>
      <c r="G320">
        <v>-0.13426399999999999</v>
      </c>
      <c r="H320">
        <v>-0.13381000000000001</v>
      </c>
      <c r="I320">
        <v>176</v>
      </c>
      <c r="J320">
        <v>68521392.650000006</v>
      </c>
      <c r="K320">
        <v>336539667</v>
      </c>
    </row>
    <row r="321" spans="1:11" hidden="1">
      <c r="A321">
        <v>47</v>
      </c>
      <c r="B321" t="s">
        <v>497</v>
      </c>
      <c r="C321">
        <v>-9.7698999999999994E-2</v>
      </c>
      <c r="D321">
        <v>-9.7113000000000005E-2</v>
      </c>
      <c r="E321">
        <v>-8.1420999999999993E-2</v>
      </c>
      <c r="F321">
        <v>-8.0615999999999993E-2</v>
      </c>
      <c r="G321">
        <v>-0.126858</v>
      </c>
      <c r="H321">
        <v>-0.126332</v>
      </c>
      <c r="I321">
        <v>217</v>
      </c>
      <c r="J321">
        <v>80577850.859999999</v>
      </c>
      <c r="K321">
        <v>349066551.61000001</v>
      </c>
    </row>
    <row r="322" spans="1:11" hidden="1">
      <c r="A322">
        <v>53</v>
      </c>
      <c r="B322" t="s">
        <v>497</v>
      </c>
      <c r="C322">
        <v>-0.14008100000000001</v>
      </c>
      <c r="D322">
        <v>-0.13970399999999999</v>
      </c>
      <c r="E322">
        <v>-0.113148</v>
      </c>
      <c r="F322">
        <v>-0.112695</v>
      </c>
      <c r="G322">
        <v>-0.13426399999999999</v>
      </c>
      <c r="H322">
        <v>-0.13381000000000001</v>
      </c>
      <c r="I322">
        <v>176</v>
      </c>
      <c r="J322">
        <v>68521392.650000006</v>
      </c>
      <c r="K322">
        <v>336539667</v>
      </c>
    </row>
    <row r="323" spans="1:11">
      <c r="A323">
        <v>5</v>
      </c>
      <c r="B323" t="s">
        <v>496</v>
      </c>
      <c r="C323">
        <v>-0.111667</v>
      </c>
      <c r="D323">
        <v>-0.10875600000000001</v>
      </c>
      <c r="E323" s="116">
        <v>-0.13331299999999999</v>
      </c>
      <c r="F323">
        <v>-0.12836700000000001</v>
      </c>
      <c r="G323">
        <v>-0.101872</v>
      </c>
      <c r="H323">
        <v>-9.7992999999999997E-2</v>
      </c>
      <c r="I323">
        <v>208</v>
      </c>
      <c r="J323">
        <v>69611626.239999995</v>
      </c>
      <c r="K323">
        <v>355328816.25</v>
      </c>
    </row>
    <row r="324" spans="1:11" hidden="1">
      <c r="A324">
        <v>10</v>
      </c>
      <c r="B324" t="s">
        <v>496</v>
      </c>
      <c r="C324">
        <v>-0.106515</v>
      </c>
      <c r="D324">
        <v>-0.11484900000000001</v>
      </c>
      <c r="E324">
        <v>-0.16283600000000001</v>
      </c>
      <c r="F324">
        <v>-0.184728</v>
      </c>
      <c r="G324">
        <v>-0.16189999999999999</v>
      </c>
      <c r="H324">
        <v>-0.18297099999999999</v>
      </c>
      <c r="I324">
        <v>45</v>
      </c>
      <c r="J324">
        <v>16741110.140000001</v>
      </c>
      <c r="K324">
        <v>17349690.140000001</v>
      </c>
    </row>
    <row r="325" spans="1:11" hidden="1">
      <c r="A325">
        <v>15</v>
      </c>
      <c r="B325" t="s">
        <v>496</v>
      </c>
      <c r="C325">
        <v>-0.110698</v>
      </c>
      <c r="D325">
        <v>-0.109902</v>
      </c>
      <c r="E325">
        <v>-0.137708</v>
      </c>
      <c r="F325">
        <v>-0.13675799999999999</v>
      </c>
      <c r="G325">
        <v>-0.104021</v>
      </c>
      <c r="H325">
        <v>-0.101035</v>
      </c>
      <c r="I325">
        <v>253</v>
      </c>
      <c r="J325">
        <v>86352736.379999995</v>
      </c>
      <c r="K325">
        <v>372678506.38999999</v>
      </c>
    </row>
    <row r="326" spans="1:11" hidden="1">
      <c r="A326">
        <v>21</v>
      </c>
      <c r="B326" t="s">
        <v>496</v>
      </c>
      <c r="C326">
        <v>-0.111667</v>
      </c>
      <c r="D326">
        <v>-0.10875600000000001</v>
      </c>
      <c r="E326">
        <v>-0.13331299999999999</v>
      </c>
      <c r="F326">
        <v>-0.12836700000000001</v>
      </c>
      <c r="G326">
        <v>-0.101872</v>
      </c>
      <c r="H326">
        <v>-9.7992999999999997E-2</v>
      </c>
      <c r="I326">
        <v>208</v>
      </c>
      <c r="J326">
        <v>69611626.239999995</v>
      </c>
      <c r="K326">
        <v>355328816.25</v>
      </c>
    </row>
    <row r="327" spans="1:11" hidden="1">
      <c r="A327">
        <v>31</v>
      </c>
      <c r="B327" t="s">
        <v>496</v>
      </c>
      <c r="C327">
        <v>-0.110698</v>
      </c>
      <c r="D327">
        <v>-0.109902</v>
      </c>
      <c r="E327">
        <v>-0.137708</v>
      </c>
      <c r="F327">
        <v>-0.13675799999999999</v>
      </c>
      <c r="G327">
        <v>-0.104021</v>
      </c>
      <c r="H327">
        <v>-0.101035</v>
      </c>
      <c r="I327">
        <v>253</v>
      </c>
      <c r="J327">
        <v>86352736.379999995</v>
      </c>
      <c r="K327">
        <v>372678506.38999999</v>
      </c>
    </row>
    <row r="328" spans="1:11" hidden="1">
      <c r="A328">
        <v>63</v>
      </c>
      <c r="B328" t="s">
        <v>496</v>
      </c>
      <c r="C328">
        <v>-0.110698</v>
      </c>
      <c r="D328">
        <v>-0.109902</v>
      </c>
      <c r="E328">
        <v>-0.137708</v>
      </c>
      <c r="F328">
        <v>-0.13675799999999999</v>
      </c>
      <c r="G328">
        <v>-0.104021</v>
      </c>
      <c r="H328">
        <v>-0.101035</v>
      </c>
      <c r="I328">
        <v>253</v>
      </c>
      <c r="J328">
        <v>86352736.379999995</v>
      </c>
      <c r="K328">
        <v>372678506.38999999</v>
      </c>
    </row>
    <row r="329" spans="1:11" hidden="1">
      <c r="A329">
        <v>37</v>
      </c>
      <c r="B329" t="s">
        <v>496</v>
      </c>
      <c r="C329">
        <v>-0.111667</v>
      </c>
      <c r="D329">
        <v>-0.10875600000000001</v>
      </c>
      <c r="E329">
        <v>-0.13331299999999999</v>
      </c>
      <c r="F329">
        <v>-0.12836700000000001</v>
      </c>
      <c r="G329">
        <v>-0.101872</v>
      </c>
      <c r="H329">
        <v>-9.7992999999999997E-2</v>
      </c>
      <c r="I329">
        <v>208</v>
      </c>
      <c r="J329">
        <v>69611626.239999995</v>
      </c>
      <c r="K329">
        <v>355328816.25</v>
      </c>
    </row>
    <row r="330" spans="1:11" hidden="1">
      <c r="A330">
        <v>47</v>
      </c>
      <c r="B330" t="s">
        <v>496</v>
      </c>
      <c r="C330">
        <v>-0.110698</v>
      </c>
      <c r="D330">
        <v>-0.109902</v>
      </c>
      <c r="E330">
        <v>-0.137708</v>
      </c>
      <c r="F330">
        <v>-0.13675799999999999</v>
      </c>
      <c r="G330">
        <v>-0.104021</v>
      </c>
      <c r="H330">
        <v>-0.101035</v>
      </c>
      <c r="I330">
        <v>253</v>
      </c>
      <c r="J330">
        <v>86352736.379999995</v>
      </c>
      <c r="K330">
        <v>372678506.38999999</v>
      </c>
    </row>
    <row r="331" spans="1:11" hidden="1">
      <c r="A331">
        <v>53</v>
      </c>
      <c r="B331" t="s">
        <v>496</v>
      </c>
      <c r="C331">
        <v>-0.111667</v>
      </c>
      <c r="D331">
        <v>-0.10875600000000001</v>
      </c>
      <c r="E331">
        <v>-0.13331299999999999</v>
      </c>
      <c r="F331">
        <v>-0.12836700000000001</v>
      </c>
      <c r="G331">
        <v>-0.101872</v>
      </c>
      <c r="H331">
        <v>-9.7992999999999997E-2</v>
      </c>
      <c r="I331">
        <v>208</v>
      </c>
      <c r="J331">
        <v>69611626.239999995</v>
      </c>
      <c r="K331">
        <v>355328816.25</v>
      </c>
    </row>
    <row r="332" spans="1:11">
      <c r="A332">
        <v>5</v>
      </c>
      <c r="B332" t="s">
        <v>495</v>
      </c>
      <c r="C332">
        <v>3.1996999999999998E-2</v>
      </c>
      <c r="D332">
        <v>3.1996999999999998E-2</v>
      </c>
      <c r="E332" s="116">
        <v>2.6329999999999999E-2</v>
      </c>
      <c r="F332">
        <v>2.6329999999999999E-2</v>
      </c>
      <c r="G332">
        <v>7.5810000000000001E-3</v>
      </c>
      <c r="H332">
        <v>7.5810000000000001E-3</v>
      </c>
      <c r="I332">
        <v>229</v>
      </c>
      <c r="J332">
        <v>75835136.379999995</v>
      </c>
      <c r="K332">
        <v>392047542.37</v>
      </c>
    </row>
    <row r="333" spans="1:11" hidden="1">
      <c r="A333">
        <v>10</v>
      </c>
      <c r="B333" t="s">
        <v>495</v>
      </c>
      <c r="C333">
        <v>-9.6579999999999999E-3</v>
      </c>
      <c r="D333">
        <v>-9.6579999999999999E-3</v>
      </c>
      <c r="E333">
        <v>-1.5785E-2</v>
      </c>
      <c r="F333">
        <v>-1.5785E-2</v>
      </c>
      <c r="G333">
        <v>-1.2425E-2</v>
      </c>
      <c r="H333">
        <v>-1.2425E-2</v>
      </c>
      <c r="I333">
        <v>45</v>
      </c>
      <c r="J333">
        <v>16477805.539999999</v>
      </c>
      <c r="K333">
        <v>17134488.739999998</v>
      </c>
    </row>
    <row r="334" spans="1:11" hidden="1">
      <c r="A334">
        <v>15</v>
      </c>
      <c r="B334" t="s">
        <v>495</v>
      </c>
      <c r="C334">
        <v>2.4587999999999999E-2</v>
      </c>
      <c r="D334">
        <v>2.4587999999999999E-2</v>
      </c>
      <c r="E334">
        <v>1.8165000000000001E-2</v>
      </c>
      <c r="F334">
        <v>1.8165000000000001E-2</v>
      </c>
      <c r="G334">
        <v>6.6499999999999997E-3</v>
      </c>
      <c r="H334">
        <v>6.6499999999999997E-3</v>
      </c>
      <c r="I334">
        <v>274</v>
      </c>
      <c r="J334">
        <v>92312941.920000002</v>
      </c>
      <c r="K334">
        <v>409182031.11000001</v>
      </c>
    </row>
    <row r="335" spans="1:11" hidden="1">
      <c r="A335">
        <v>21</v>
      </c>
      <c r="B335" t="s">
        <v>495</v>
      </c>
      <c r="C335">
        <v>3.1996999999999998E-2</v>
      </c>
      <c r="D335">
        <v>3.1996999999999998E-2</v>
      </c>
      <c r="E335">
        <v>2.6329999999999999E-2</v>
      </c>
      <c r="F335">
        <v>2.6329999999999999E-2</v>
      </c>
      <c r="G335">
        <v>7.5810000000000001E-3</v>
      </c>
      <c r="H335">
        <v>7.5810000000000001E-3</v>
      </c>
      <c r="I335">
        <v>229</v>
      </c>
      <c r="J335">
        <v>75835136.379999995</v>
      </c>
      <c r="K335">
        <v>392047542.37</v>
      </c>
    </row>
    <row r="336" spans="1:11" hidden="1">
      <c r="A336">
        <v>31</v>
      </c>
      <c r="B336" t="s">
        <v>495</v>
      </c>
      <c r="C336">
        <v>2.4587999999999999E-2</v>
      </c>
      <c r="D336">
        <v>2.4587999999999999E-2</v>
      </c>
      <c r="E336">
        <v>1.8165000000000001E-2</v>
      </c>
      <c r="F336">
        <v>1.8165000000000001E-2</v>
      </c>
      <c r="G336">
        <v>6.6499999999999997E-3</v>
      </c>
      <c r="H336">
        <v>6.6499999999999997E-3</v>
      </c>
      <c r="I336">
        <v>274</v>
      </c>
      <c r="J336">
        <v>92312941.920000002</v>
      </c>
      <c r="K336">
        <v>409182031.11000001</v>
      </c>
    </row>
    <row r="337" spans="1:11" hidden="1">
      <c r="A337">
        <v>63</v>
      </c>
      <c r="B337" t="s">
        <v>495</v>
      </c>
      <c r="C337">
        <v>2.4587999999999999E-2</v>
      </c>
      <c r="D337">
        <v>2.4587999999999999E-2</v>
      </c>
      <c r="E337">
        <v>1.8165000000000001E-2</v>
      </c>
      <c r="F337">
        <v>1.8165000000000001E-2</v>
      </c>
      <c r="G337">
        <v>6.6499999999999997E-3</v>
      </c>
      <c r="H337">
        <v>6.6499999999999997E-3</v>
      </c>
      <c r="I337">
        <v>274</v>
      </c>
      <c r="J337">
        <v>92312941.920000002</v>
      </c>
      <c r="K337">
        <v>409182031.11000001</v>
      </c>
    </row>
    <row r="338" spans="1:11" hidden="1">
      <c r="A338">
        <v>37</v>
      </c>
      <c r="B338" t="s">
        <v>495</v>
      </c>
      <c r="C338">
        <v>3.1996999999999998E-2</v>
      </c>
      <c r="D338">
        <v>3.1996999999999998E-2</v>
      </c>
      <c r="E338">
        <v>2.6329999999999999E-2</v>
      </c>
      <c r="F338">
        <v>2.6329999999999999E-2</v>
      </c>
      <c r="G338">
        <v>7.5810000000000001E-3</v>
      </c>
      <c r="H338">
        <v>7.5810000000000001E-3</v>
      </c>
      <c r="I338">
        <v>229</v>
      </c>
      <c r="J338">
        <v>75835136.379999995</v>
      </c>
      <c r="K338">
        <v>392047542.37</v>
      </c>
    </row>
    <row r="339" spans="1:11" hidden="1">
      <c r="A339">
        <v>47</v>
      </c>
      <c r="B339" t="s">
        <v>495</v>
      </c>
      <c r="C339">
        <v>2.4587999999999999E-2</v>
      </c>
      <c r="D339">
        <v>2.4587999999999999E-2</v>
      </c>
      <c r="E339">
        <v>1.8165000000000001E-2</v>
      </c>
      <c r="F339">
        <v>1.8165000000000001E-2</v>
      </c>
      <c r="G339">
        <v>6.6499999999999997E-3</v>
      </c>
      <c r="H339">
        <v>6.6499999999999997E-3</v>
      </c>
      <c r="I339">
        <v>274</v>
      </c>
      <c r="J339">
        <v>92312941.920000002</v>
      </c>
      <c r="K339">
        <v>409182031.11000001</v>
      </c>
    </row>
    <row r="340" spans="1:11" hidden="1">
      <c r="A340">
        <v>53</v>
      </c>
      <c r="B340" t="s">
        <v>495</v>
      </c>
      <c r="C340">
        <v>3.1996999999999998E-2</v>
      </c>
      <c r="D340">
        <v>3.1996999999999998E-2</v>
      </c>
      <c r="E340">
        <v>2.6329999999999999E-2</v>
      </c>
      <c r="F340">
        <v>2.6329999999999999E-2</v>
      </c>
      <c r="G340">
        <v>7.5810000000000001E-3</v>
      </c>
      <c r="H340">
        <v>7.5810000000000001E-3</v>
      </c>
      <c r="I340">
        <v>229</v>
      </c>
      <c r="J340">
        <v>75835136.379999995</v>
      </c>
      <c r="K340">
        <v>392047542.37</v>
      </c>
    </row>
    <row r="341" spans="1:11">
      <c r="A341">
        <v>5</v>
      </c>
      <c r="B341" t="s">
        <v>494</v>
      </c>
      <c r="C341">
        <v>-5.6209000000000002E-2</v>
      </c>
      <c r="D341">
        <v>-5.4261999999999998E-2</v>
      </c>
      <c r="E341" s="116">
        <v>-9.5744999999999997E-2</v>
      </c>
      <c r="F341">
        <v>-9.5089000000000007E-2</v>
      </c>
      <c r="G341">
        <v>-0.100372</v>
      </c>
      <c r="H341">
        <v>-9.9805000000000005E-2</v>
      </c>
      <c r="I341">
        <v>241</v>
      </c>
      <c r="J341">
        <v>71811561.129999995</v>
      </c>
      <c r="K341">
        <v>370103658.10000002</v>
      </c>
    </row>
    <row r="342" spans="1:11" hidden="1">
      <c r="A342">
        <v>10</v>
      </c>
      <c r="B342" t="s">
        <v>494</v>
      </c>
      <c r="C342">
        <v>-0.139295</v>
      </c>
      <c r="D342">
        <v>-0.139295</v>
      </c>
      <c r="E342">
        <v>-0.177283</v>
      </c>
      <c r="F342">
        <v>-0.177283</v>
      </c>
      <c r="G342">
        <v>-0.174037</v>
      </c>
      <c r="H342">
        <v>-0.174037</v>
      </c>
      <c r="I342">
        <v>48</v>
      </c>
      <c r="J342">
        <v>14000205.130000001</v>
      </c>
      <c r="K342">
        <v>14596613.529999999</v>
      </c>
    </row>
    <row r="343" spans="1:11" hidden="1">
      <c r="A343">
        <v>15</v>
      </c>
      <c r="B343" t="s">
        <v>494</v>
      </c>
      <c r="C343">
        <v>-6.9853999999999999E-2</v>
      </c>
      <c r="D343">
        <v>-6.8226999999999996E-2</v>
      </c>
      <c r="E343">
        <v>-0.1103</v>
      </c>
      <c r="F343">
        <v>-0.10976</v>
      </c>
      <c r="G343">
        <v>-0.10345699999999999</v>
      </c>
      <c r="H343">
        <v>-0.102913</v>
      </c>
      <c r="I343">
        <v>289</v>
      </c>
      <c r="J343">
        <v>85811766.260000005</v>
      </c>
      <c r="K343">
        <v>384700271.63</v>
      </c>
    </row>
    <row r="344" spans="1:11" hidden="1">
      <c r="A344">
        <v>21</v>
      </c>
      <c r="B344" t="s">
        <v>494</v>
      </c>
      <c r="C344">
        <v>-5.6209000000000002E-2</v>
      </c>
      <c r="D344">
        <v>-5.4261999999999998E-2</v>
      </c>
      <c r="E344">
        <v>-9.5744999999999997E-2</v>
      </c>
      <c r="F344">
        <v>-9.5089000000000007E-2</v>
      </c>
      <c r="G344">
        <v>-0.100372</v>
      </c>
      <c r="H344">
        <v>-9.9805000000000005E-2</v>
      </c>
      <c r="I344">
        <v>241</v>
      </c>
      <c r="J344">
        <v>71811561.129999995</v>
      </c>
      <c r="K344">
        <v>370103658.10000002</v>
      </c>
    </row>
    <row r="345" spans="1:11" hidden="1">
      <c r="A345">
        <v>31</v>
      </c>
      <c r="B345" t="s">
        <v>494</v>
      </c>
      <c r="C345">
        <v>-6.9853999999999999E-2</v>
      </c>
      <c r="D345">
        <v>-6.8226999999999996E-2</v>
      </c>
      <c r="E345">
        <v>-0.1103</v>
      </c>
      <c r="F345">
        <v>-0.10976</v>
      </c>
      <c r="G345">
        <v>-0.10345699999999999</v>
      </c>
      <c r="H345">
        <v>-0.102913</v>
      </c>
      <c r="I345">
        <v>289</v>
      </c>
      <c r="J345">
        <v>85811766.260000005</v>
      </c>
      <c r="K345">
        <v>384700271.63</v>
      </c>
    </row>
    <row r="346" spans="1:11" hidden="1">
      <c r="A346">
        <v>63</v>
      </c>
      <c r="B346" t="s">
        <v>494</v>
      </c>
      <c r="C346">
        <v>-6.9853999999999999E-2</v>
      </c>
      <c r="D346">
        <v>-6.8226999999999996E-2</v>
      </c>
      <c r="E346">
        <v>-0.1103</v>
      </c>
      <c r="F346">
        <v>-0.10976</v>
      </c>
      <c r="G346">
        <v>-0.10345699999999999</v>
      </c>
      <c r="H346">
        <v>-0.102913</v>
      </c>
      <c r="I346">
        <v>289</v>
      </c>
      <c r="J346">
        <v>85811766.260000005</v>
      </c>
      <c r="K346">
        <v>384700271.63</v>
      </c>
    </row>
    <row r="347" spans="1:11" hidden="1">
      <c r="A347">
        <v>37</v>
      </c>
      <c r="B347" t="s">
        <v>494</v>
      </c>
      <c r="C347">
        <v>-5.6209000000000002E-2</v>
      </c>
      <c r="D347">
        <v>-5.4261999999999998E-2</v>
      </c>
      <c r="E347">
        <v>-9.5744999999999997E-2</v>
      </c>
      <c r="F347">
        <v>-9.5089000000000007E-2</v>
      </c>
      <c r="G347">
        <v>-0.100372</v>
      </c>
      <c r="H347">
        <v>-9.9805000000000005E-2</v>
      </c>
      <c r="I347">
        <v>241</v>
      </c>
      <c r="J347">
        <v>71811561.129999995</v>
      </c>
      <c r="K347">
        <v>370103658.10000002</v>
      </c>
    </row>
    <row r="348" spans="1:11" hidden="1">
      <c r="A348">
        <v>47</v>
      </c>
      <c r="B348" t="s">
        <v>494</v>
      </c>
      <c r="C348">
        <v>-6.9853999999999999E-2</v>
      </c>
      <c r="D348">
        <v>-6.8226999999999996E-2</v>
      </c>
      <c r="E348">
        <v>-0.1103</v>
      </c>
      <c r="F348">
        <v>-0.10976</v>
      </c>
      <c r="G348">
        <v>-0.10345699999999999</v>
      </c>
      <c r="H348">
        <v>-0.102913</v>
      </c>
      <c r="I348">
        <v>289</v>
      </c>
      <c r="J348">
        <v>85811766.260000005</v>
      </c>
      <c r="K348">
        <v>384700271.63</v>
      </c>
    </row>
    <row r="349" spans="1:11" hidden="1">
      <c r="A349">
        <v>53</v>
      </c>
      <c r="B349" t="s">
        <v>494</v>
      </c>
      <c r="C349">
        <v>-5.6209000000000002E-2</v>
      </c>
      <c r="D349">
        <v>-5.4261999999999998E-2</v>
      </c>
      <c r="E349">
        <v>-9.5744999999999997E-2</v>
      </c>
      <c r="F349">
        <v>-9.5089000000000007E-2</v>
      </c>
      <c r="G349">
        <v>-0.100372</v>
      </c>
      <c r="H349">
        <v>-9.9805000000000005E-2</v>
      </c>
      <c r="I349">
        <v>241</v>
      </c>
      <c r="J349">
        <v>71811561.129999995</v>
      </c>
      <c r="K349">
        <v>370103658.10000002</v>
      </c>
    </row>
    <row r="350" spans="1:11">
      <c r="A350">
        <v>5</v>
      </c>
      <c r="B350" t="s">
        <v>493</v>
      </c>
      <c r="C350">
        <v>-0.15487300000000001</v>
      </c>
      <c r="D350">
        <v>-0.154755</v>
      </c>
      <c r="E350" s="116">
        <v>-0.164631</v>
      </c>
      <c r="F350">
        <v>-0.16449900000000001</v>
      </c>
      <c r="G350">
        <v>-0.159827</v>
      </c>
      <c r="H350">
        <v>-0.15975800000000001</v>
      </c>
      <c r="I350">
        <v>253</v>
      </c>
      <c r="J350">
        <v>63602974.189999998</v>
      </c>
      <c r="K350">
        <v>321814133.97000003</v>
      </c>
    </row>
    <row r="351" spans="1:11" hidden="1">
      <c r="A351">
        <v>10</v>
      </c>
      <c r="B351" t="s">
        <v>493</v>
      </c>
      <c r="C351">
        <v>-4.4326999999999998E-2</v>
      </c>
      <c r="D351">
        <v>-3.0585999999999999E-2</v>
      </c>
      <c r="E351">
        <v>-3.9916E-2</v>
      </c>
      <c r="F351">
        <v>-2.8625999999999999E-2</v>
      </c>
      <c r="G351">
        <v>-4.1672000000000001E-2</v>
      </c>
      <c r="H351">
        <v>-3.0856999999999999E-2</v>
      </c>
      <c r="I351">
        <v>48</v>
      </c>
      <c r="J351">
        <v>13134472.789999999</v>
      </c>
      <c r="K351">
        <v>13681222.789999999</v>
      </c>
    </row>
    <row r="352" spans="1:11" hidden="1">
      <c r="A352">
        <v>15</v>
      </c>
      <c r="B352" t="s">
        <v>493</v>
      </c>
      <c r="C352">
        <v>-0.13683200000000001</v>
      </c>
      <c r="D352">
        <v>-0.134491</v>
      </c>
      <c r="E352">
        <v>-0.14480399999999999</v>
      </c>
      <c r="F352">
        <v>-0.142899</v>
      </c>
      <c r="G352">
        <v>-0.15547</v>
      </c>
      <c r="H352">
        <v>-0.155005</v>
      </c>
      <c r="I352">
        <v>301</v>
      </c>
      <c r="J352">
        <v>76737446.980000004</v>
      </c>
      <c r="K352">
        <v>335495356.75999999</v>
      </c>
    </row>
    <row r="353" spans="1:11" hidden="1">
      <c r="A353">
        <v>21</v>
      </c>
      <c r="B353" t="s">
        <v>493</v>
      </c>
      <c r="C353">
        <v>-0.15487300000000001</v>
      </c>
      <c r="D353">
        <v>-0.154755</v>
      </c>
      <c r="E353">
        <v>-0.164631</v>
      </c>
      <c r="F353">
        <v>-0.16449900000000001</v>
      </c>
      <c r="G353">
        <v>-0.159827</v>
      </c>
      <c r="H353">
        <v>-0.15975800000000001</v>
      </c>
      <c r="I353">
        <v>253</v>
      </c>
      <c r="J353">
        <v>63602974.189999998</v>
      </c>
      <c r="K353">
        <v>321814133.97000003</v>
      </c>
    </row>
    <row r="354" spans="1:11" hidden="1">
      <c r="A354">
        <v>31</v>
      </c>
      <c r="B354" t="s">
        <v>493</v>
      </c>
      <c r="C354">
        <v>-0.13683200000000001</v>
      </c>
      <c r="D354">
        <v>-0.134491</v>
      </c>
      <c r="E354">
        <v>-0.14480399999999999</v>
      </c>
      <c r="F354">
        <v>-0.142899</v>
      </c>
      <c r="G354">
        <v>-0.15547</v>
      </c>
      <c r="H354">
        <v>-0.155005</v>
      </c>
      <c r="I354">
        <v>301</v>
      </c>
      <c r="J354">
        <v>76737446.980000004</v>
      </c>
      <c r="K354">
        <v>335495356.75999999</v>
      </c>
    </row>
    <row r="355" spans="1:11" hidden="1">
      <c r="A355">
        <v>63</v>
      </c>
      <c r="B355" t="s">
        <v>493</v>
      </c>
      <c r="C355">
        <v>-0.13683200000000001</v>
      </c>
      <c r="D355">
        <v>-0.134491</v>
      </c>
      <c r="E355">
        <v>-0.14480399999999999</v>
      </c>
      <c r="F355">
        <v>-0.142899</v>
      </c>
      <c r="G355">
        <v>-0.15547</v>
      </c>
      <c r="H355">
        <v>-0.155005</v>
      </c>
      <c r="I355">
        <v>301</v>
      </c>
      <c r="J355">
        <v>76737446.980000004</v>
      </c>
      <c r="K355">
        <v>335495356.75999999</v>
      </c>
    </row>
    <row r="356" spans="1:11" hidden="1">
      <c r="A356">
        <v>37</v>
      </c>
      <c r="B356" t="s">
        <v>493</v>
      </c>
      <c r="C356">
        <v>-0.15487300000000001</v>
      </c>
      <c r="D356">
        <v>-0.154755</v>
      </c>
      <c r="E356">
        <v>-0.164631</v>
      </c>
      <c r="F356">
        <v>-0.16449900000000001</v>
      </c>
      <c r="G356">
        <v>-0.159827</v>
      </c>
      <c r="H356">
        <v>-0.15975800000000001</v>
      </c>
      <c r="I356">
        <v>253</v>
      </c>
      <c r="J356">
        <v>63602974.189999998</v>
      </c>
      <c r="K356">
        <v>321814133.97000003</v>
      </c>
    </row>
    <row r="357" spans="1:11" hidden="1">
      <c r="A357">
        <v>47</v>
      </c>
      <c r="B357" t="s">
        <v>493</v>
      </c>
      <c r="C357">
        <v>-0.13683200000000001</v>
      </c>
      <c r="D357">
        <v>-0.134491</v>
      </c>
      <c r="E357">
        <v>-0.14480399999999999</v>
      </c>
      <c r="F357">
        <v>-0.142899</v>
      </c>
      <c r="G357">
        <v>-0.15547</v>
      </c>
      <c r="H357">
        <v>-0.155005</v>
      </c>
      <c r="I357">
        <v>301</v>
      </c>
      <c r="J357">
        <v>76737446.980000004</v>
      </c>
      <c r="K357">
        <v>335495356.75999999</v>
      </c>
    </row>
    <row r="358" spans="1:11" hidden="1">
      <c r="A358">
        <v>53</v>
      </c>
      <c r="B358" t="s">
        <v>493</v>
      </c>
      <c r="C358">
        <v>-0.15487300000000001</v>
      </c>
      <c r="D358">
        <v>-0.154755</v>
      </c>
      <c r="E358">
        <v>-0.164631</v>
      </c>
      <c r="F358">
        <v>-0.16449900000000001</v>
      </c>
      <c r="G358">
        <v>-0.159827</v>
      </c>
      <c r="H358">
        <v>-0.15975800000000001</v>
      </c>
      <c r="I358">
        <v>253</v>
      </c>
      <c r="J358">
        <v>63602974.189999998</v>
      </c>
      <c r="K358">
        <v>321814133.97000003</v>
      </c>
    </row>
    <row r="359" spans="1:11">
      <c r="A359">
        <v>5</v>
      </c>
      <c r="B359" t="s">
        <v>492</v>
      </c>
      <c r="C359">
        <v>-7.3263999999999996E-2</v>
      </c>
      <c r="D359">
        <v>-7.2886999999999993E-2</v>
      </c>
      <c r="E359" s="116">
        <v>-6.2877000000000002E-2</v>
      </c>
      <c r="F359">
        <v>-6.2489000000000003E-2</v>
      </c>
      <c r="G359">
        <v>-6.2647999999999995E-2</v>
      </c>
      <c r="H359">
        <v>-6.2254999999999998E-2</v>
      </c>
      <c r="I359">
        <v>267</v>
      </c>
      <c r="J359">
        <v>64183654.149999999</v>
      </c>
      <c r="K359">
        <v>311555365.41000003</v>
      </c>
    </row>
    <row r="360" spans="1:11" hidden="1">
      <c r="A360">
        <v>10</v>
      </c>
      <c r="B360" t="s">
        <v>492</v>
      </c>
      <c r="C360">
        <v>0.118746</v>
      </c>
      <c r="D360">
        <v>0.18280199999999999</v>
      </c>
      <c r="E360">
        <v>0.14044100000000001</v>
      </c>
      <c r="F360">
        <v>0.22033900000000001</v>
      </c>
      <c r="G360">
        <v>0.13756699999999999</v>
      </c>
      <c r="H360">
        <v>0.21435399999999999</v>
      </c>
      <c r="I360">
        <v>49</v>
      </c>
      <c r="J360">
        <v>15164645</v>
      </c>
      <c r="K360">
        <v>15881815.960000001</v>
      </c>
    </row>
    <row r="361" spans="1:11" hidden="1">
      <c r="A361">
        <v>15</v>
      </c>
      <c r="B361" t="s">
        <v>492</v>
      </c>
      <c r="C361">
        <v>-4.2644000000000001E-2</v>
      </c>
      <c r="D361">
        <v>-3.2113000000000003E-2</v>
      </c>
      <c r="E361">
        <v>-2.7295E-2</v>
      </c>
      <c r="F361">
        <v>-1.2992999999999999E-2</v>
      </c>
      <c r="G361">
        <v>-5.4279000000000001E-2</v>
      </c>
      <c r="H361">
        <v>-5.0693000000000002E-2</v>
      </c>
      <c r="I361">
        <v>316</v>
      </c>
      <c r="J361">
        <v>79348299.150000006</v>
      </c>
      <c r="K361">
        <v>327437181.37</v>
      </c>
    </row>
    <row r="362" spans="1:11" hidden="1">
      <c r="A362">
        <v>21</v>
      </c>
      <c r="B362" t="s">
        <v>492</v>
      </c>
      <c r="C362">
        <v>-7.3263999999999996E-2</v>
      </c>
      <c r="D362">
        <v>-7.2886999999999993E-2</v>
      </c>
      <c r="E362">
        <v>-6.2877000000000002E-2</v>
      </c>
      <c r="F362">
        <v>-6.2489000000000003E-2</v>
      </c>
      <c r="G362">
        <v>-6.2647999999999995E-2</v>
      </c>
      <c r="H362">
        <v>-6.2254999999999998E-2</v>
      </c>
      <c r="I362">
        <v>267</v>
      </c>
      <c r="J362">
        <v>64183654.149999999</v>
      </c>
      <c r="K362">
        <v>311555365.41000003</v>
      </c>
    </row>
    <row r="363" spans="1:11" hidden="1">
      <c r="A363">
        <v>31</v>
      </c>
      <c r="B363" t="s">
        <v>492</v>
      </c>
      <c r="C363">
        <v>-4.2644000000000001E-2</v>
      </c>
      <c r="D363">
        <v>-3.2113000000000003E-2</v>
      </c>
      <c r="E363">
        <v>-2.7295E-2</v>
      </c>
      <c r="F363">
        <v>-1.2992999999999999E-2</v>
      </c>
      <c r="G363">
        <v>-5.4279000000000001E-2</v>
      </c>
      <c r="H363">
        <v>-5.0693000000000002E-2</v>
      </c>
      <c r="I363">
        <v>316</v>
      </c>
      <c r="J363">
        <v>79348299.150000006</v>
      </c>
      <c r="K363">
        <v>327437181.37</v>
      </c>
    </row>
    <row r="364" spans="1:11" hidden="1">
      <c r="A364">
        <v>63</v>
      </c>
      <c r="B364" t="s">
        <v>492</v>
      </c>
      <c r="C364">
        <v>-4.2644000000000001E-2</v>
      </c>
      <c r="D364">
        <v>-3.2113000000000003E-2</v>
      </c>
      <c r="E364">
        <v>-2.7295E-2</v>
      </c>
      <c r="F364">
        <v>-1.2992999999999999E-2</v>
      </c>
      <c r="G364">
        <v>-5.4279000000000001E-2</v>
      </c>
      <c r="H364">
        <v>-5.0693000000000002E-2</v>
      </c>
      <c r="I364">
        <v>316</v>
      </c>
      <c r="J364">
        <v>79348299.150000006</v>
      </c>
      <c r="K364">
        <v>327437181.37</v>
      </c>
    </row>
    <row r="365" spans="1:11" hidden="1">
      <c r="A365">
        <v>37</v>
      </c>
      <c r="B365" t="s">
        <v>492</v>
      </c>
      <c r="C365">
        <v>-7.3263999999999996E-2</v>
      </c>
      <c r="D365">
        <v>-7.2886999999999993E-2</v>
      </c>
      <c r="E365">
        <v>-6.2877000000000002E-2</v>
      </c>
      <c r="F365">
        <v>-6.2489000000000003E-2</v>
      </c>
      <c r="G365">
        <v>-6.2647999999999995E-2</v>
      </c>
      <c r="H365">
        <v>-6.2254999999999998E-2</v>
      </c>
      <c r="I365">
        <v>267</v>
      </c>
      <c r="J365">
        <v>64183654.149999999</v>
      </c>
      <c r="K365">
        <v>311555365.41000003</v>
      </c>
    </row>
    <row r="366" spans="1:11" hidden="1">
      <c r="A366">
        <v>47</v>
      </c>
      <c r="B366" t="s">
        <v>492</v>
      </c>
      <c r="C366">
        <v>-4.2644000000000001E-2</v>
      </c>
      <c r="D366">
        <v>-3.2113000000000003E-2</v>
      </c>
      <c r="E366">
        <v>-2.7295E-2</v>
      </c>
      <c r="F366">
        <v>-1.2992999999999999E-2</v>
      </c>
      <c r="G366">
        <v>-5.4279000000000001E-2</v>
      </c>
      <c r="H366">
        <v>-5.0693000000000002E-2</v>
      </c>
      <c r="I366">
        <v>316</v>
      </c>
      <c r="J366">
        <v>79348299.150000006</v>
      </c>
      <c r="K366">
        <v>327437181.37</v>
      </c>
    </row>
    <row r="367" spans="1:11" hidden="1">
      <c r="A367">
        <v>53</v>
      </c>
      <c r="B367" t="s">
        <v>492</v>
      </c>
      <c r="C367">
        <v>-7.3263999999999996E-2</v>
      </c>
      <c r="D367">
        <v>-7.2886999999999993E-2</v>
      </c>
      <c r="E367">
        <v>-6.2877000000000002E-2</v>
      </c>
      <c r="F367">
        <v>-6.2489000000000003E-2</v>
      </c>
      <c r="G367">
        <v>-6.2647999999999995E-2</v>
      </c>
      <c r="H367">
        <v>-6.2254999999999998E-2</v>
      </c>
      <c r="I367">
        <v>267</v>
      </c>
      <c r="J367">
        <v>64183654.149999999</v>
      </c>
      <c r="K367">
        <v>311555365.41000003</v>
      </c>
    </row>
    <row r="368" spans="1:11" hidden="1">
      <c r="A368">
        <v>10</v>
      </c>
      <c r="B368" t="s">
        <v>491</v>
      </c>
      <c r="C368">
        <v>-6.0111999999999999E-2</v>
      </c>
      <c r="D368">
        <v>-4.8621999999999999E-2</v>
      </c>
      <c r="E368">
        <v>-7.4505000000000002E-2</v>
      </c>
      <c r="F368">
        <v>-7.0017999999999997E-2</v>
      </c>
      <c r="G368">
        <v>-7.2801000000000005E-2</v>
      </c>
      <c r="H368">
        <v>-6.8515999999999994E-2</v>
      </c>
      <c r="I368">
        <v>50</v>
      </c>
      <c r="J368">
        <v>14109876.550000001</v>
      </c>
      <c r="K368">
        <v>14800177.35</v>
      </c>
    </row>
    <row r="369" spans="1:11">
      <c r="A369">
        <v>5</v>
      </c>
      <c r="B369" t="s">
        <v>491</v>
      </c>
      <c r="C369">
        <v>-0.18620900000000001</v>
      </c>
      <c r="D369">
        <v>-0.18590100000000001</v>
      </c>
      <c r="E369" s="116">
        <v>-0.168819</v>
      </c>
      <c r="F369">
        <v>-0.168491</v>
      </c>
      <c r="G369">
        <v>-0.16625200000000001</v>
      </c>
      <c r="H369">
        <v>-0.166045</v>
      </c>
      <c r="I369">
        <v>269</v>
      </c>
      <c r="J369">
        <v>54711741.329999998</v>
      </c>
      <c r="K369">
        <v>259485823.5</v>
      </c>
    </row>
    <row r="370" spans="1:11" hidden="1">
      <c r="A370">
        <v>15</v>
      </c>
      <c r="B370" t="s">
        <v>491</v>
      </c>
      <c r="C370">
        <v>-0.16632</v>
      </c>
      <c r="D370">
        <v>-0.16424800000000001</v>
      </c>
      <c r="E370">
        <v>-0.150728</v>
      </c>
      <c r="F370">
        <v>-0.14960300000000001</v>
      </c>
      <c r="G370">
        <v>-0.16170100000000001</v>
      </c>
      <c r="H370">
        <v>-0.16129499999999999</v>
      </c>
      <c r="I370">
        <v>319</v>
      </c>
      <c r="J370">
        <v>68821617.879999995</v>
      </c>
      <c r="K370">
        <v>274286000.85000002</v>
      </c>
    </row>
    <row r="371" spans="1:11" hidden="1">
      <c r="A371">
        <v>21</v>
      </c>
      <c r="B371" t="s">
        <v>491</v>
      </c>
      <c r="C371">
        <v>-0.18620900000000001</v>
      </c>
      <c r="D371">
        <v>-0.18590100000000001</v>
      </c>
      <c r="E371">
        <v>-0.168819</v>
      </c>
      <c r="F371">
        <v>-0.168491</v>
      </c>
      <c r="G371">
        <v>-0.16625200000000001</v>
      </c>
      <c r="H371">
        <v>-0.166045</v>
      </c>
      <c r="I371">
        <v>269</v>
      </c>
      <c r="J371">
        <v>54711741.329999998</v>
      </c>
      <c r="K371">
        <v>259485823.5</v>
      </c>
    </row>
    <row r="372" spans="1:11" hidden="1">
      <c r="A372">
        <v>31</v>
      </c>
      <c r="B372" t="s">
        <v>491</v>
      </c>
      <c r="C372">
        <v>-0.16632</v>
      </c>
      <c r="D372">
        <v>-0.16424800000000001</v>
      </c>
      <c r="E372">
        <v>-0.150728</v>
      </c>
      <c r="F372">
        <v>-0.14960300000000001</v>
      </c>
      <c r="G372">
        <v>-0.16170100000000001</v>
      </c>
      <c r="H372">
        <v>-0.16129499999999999</v>
      </c>
      <c r="I372">
        <v>319</v>
      </c>
      <c r="J372">
        <v>68821617.879999995</v>
      </c>
      <c r="K372">
        <v>274286000.85000002</v>
      </c>
    </row>
    <row r="373" spans="1:11" hidden="1">
      <c r="A373">
        <v>63</v>
      </c>
      <c r="B373" t="s">
        <v>491</v>
      </c>
      <c r="C373">
        <v>-0.16632</v>
      </c>
      <c r="D373">
        <v>-0.16424800000000001</v>
      </c>
      <c r="E373">
        <v>-0.150728</v>
      </c>
      <c r="F373">
        <v>-0.14960300000000001</v>
      </c>
      <c r="G373">
        <v>-0.16170100000000001</v>
      </c>
      <c r="H373">
        <v>-0.16129499999999999</v>
      </c>
      <c r="I373">
        <v>319</v>
      </c>
      <c r="J373">
        <v>68821617.879999995</v>
      </c>
      <c r="K373">
        <v>274286000.85000002</v>
      </c>
    </row>
    <row r="374" spans="1:11" hidden="1">
      <c r="A374">
        <v>37</v>
      </c>
      <c r="B374" t="s">
        <v>491</v>
      </c>
      <c r="C374">
        <v>-0.18620900000000001</v>
      </c>
      <c r="D374">
        <v>-0.18590100000000001</v>
      </c>
      <c r="E374">
        <v>-0.168819</v>
      </c>
      <c r="F374">
        <v>-0.168491</v>
      </c>
      <c r="G374">
        <v>-0.16625200000000001</v>
      </c>
      <c r="H374">
        <v>-0.166045</v>
      </c>
      <c r="I374">
        <v>269</v>
      </c>
      <c r="J374">
        <v>54711741.329999998</v>
      </c>
      <c r="K374">
        <v>259485823.5</v>
      </c>
    </row>
    <row r="375" spans="1:11" hidden="1">
      <c r="A375">
        <v>47</v>
      </c>
      <c r="B375" t="s">
        <v>491</v>
      </c>
      <c r="C375">
        <v>-0.16632</v>
      </c>
      <c r="D375">
        <v>-0.16424800000000001</v>
      </c>
      <c r="E375">
        <v>-0.150728</v>
      </c>
      <c r="F375">
        <v>-0.14960300000000001</v>
      </c>
      <c r="G375">
        <v>-0.16170100000000001</v>
      </c>
      <c r="H375">
        <v>-0.16129499999999999</v>
      </c>
      <c r="I375">
        <v>319</v>
      </c>
      <c r="J375">
        <v>68821617.879999995</v>
      </c>
      <c r="K375">
        <v>274286000.85000002</v>
      </c>
    </row>
    <row r="376" spans="1:11" hidden="1">
      <c r="A376">
        <v>53</v>
      </c>
      <c r="B376" t="s">
        <v>491</v>
      </c>
      <c r="C376">
        <v>-0.18620900000000001</v>
      </c>
      <c r="D376">
        <v>-0.18590100000000001</v>
      </c>
      <c r="E376">
        <v>-0.168819</v>
      </c>
      <c r="F376">
        <v>-0.168491</v>
      </c>
      <c r="G376">
        <v>-0.16625200000000001</v>
      </c>
      <c r="H376">
        <v>-0.166045</v>
      </c>
      <c r="I376">
        <v>269</v>
      </c>
      <c r="J376">
        <v>54711741.329999998</v>
      </c>
      <c r="K376">
        <v>259485823.5</v>
      </c>
    </row>
    <row r="377" spans="1:11" hidden="1">
      <c r="A377">
        <v>10</v>
      </c>
      <c r="B377" t="s">
        <v>490</v>
      </c>
      <c r="C377">
        <v>3.4099999999999999E-4</v>
      </c>
      <c r="D377">
        <v>-3.689E-3</v>
      </c>
      <c r="E377">
        <v>1.9665999999999999E-2</v>
      </c>
      <c r="F377">
        <v>2.6400000000000002E-4</v>
      </c>
      <c r="G377">
        <v>2.0798000000000001E-2</v>
      </c>
      <c r="H377">
        <v>2.7620000000000001E-3</v>
      </c>
      <c r="I377">
        <v>48</v>
      </c>
      <c r="J377">
        <v>14343813.07</v>
      </c>
      <c r="K377">
        <v>15006761.710000001</v>
      </c>
    </row>
    <row r="378" spans="1:11">
      <c r="A378">
        <v>5</v>
      </c>
      <c r="B378" t="s">
        <v>490</v>
      </c>
      <c r="C378">
        <v>-0.27972799999999998</v>
      </c>
      <c r="D378">
        <v>-0.27927999999999997</v>
      </c>
      <c r="E378" s="116">
        <v>-0.252664</v>
      </c>
      <c r="F378">
        <v>-0.25219599999999998</v>
      </c>
      <c r="G378">
        <v>-0.27796399999999999</v>
      </c>
      <c r="H378">
        <v>-0.27738400000000002</v>
      </c>
      <c r="I378">
        <v>271</v>
      </c>
      <c r="J378">
        <v>41927463.32</v>
      </c>
      <c r="K378">
        <v>188146001.41999999</v>
      </c>
    </row>
    <row r="379" spans="1:11" hidden="1">
      <c r="A379">
        <v>15</v>
      </c>
      <c r="B379" t="s">
        <v>490</v>
      </c>
      <c r="C379">
        <v>-0.23732</v>
      </c>
      <c r="D379">
        <v>-0.23755000000000001</v>
      </c>
      <c r="E379">
        <v>-0.197379</v>
      </c>
      <c r="F379">
        <v>-0.20094500000000001</v>
      </c>
      <c r="G379">
        <v>-0.26202300000000001</v>
      </c>
      <c r="H379">
        <v>-0.262436</v>
      </c>
      <c r="I379">
        <v>319</v>
      </c>
      <c r="J379">
        <v>56271276.390000001</v>
      </c>
      <c r="K379">
        <v>203152763.13</v>
      </c>
    </row>
    <row r="380" spans="1:11" hidden="1">
      <c r="A380">
        <v>21</v>
      </c>
      <c r="B380" t="s">
        <v>490</v>
      </c>
      <c r="C380">
        <v>-0.27972799999999998</v>
      </c>
      <c r="D380">
        <v>-0.27927999999999997</v>
      </c>
      <c r="E380">
        <v>-0.252664</v>
      </c>
      <c r="F380">
        <v>-0.25219599999999998</v>
      </c>
      <c r="G380">
        <v>-0.27796399999999999</v>
      </c>
      <c r="H380">
        <v>-0.27738400000000002</v>
      </c>
      <c r="I380">
        <v>271</v>
      </c>
      <c r="J380">
        <v>41927463.32</v>
      </c>
      <c r="K380">
        <v>188146001.41999999</v>
      </c>
    </row>
    <row r="381" spans="1:11" hidden="1">
      <c r="A381">
        <v>31</v>
      </c>
      <c r="B381" t="s">
        <v>490</v>
      </c>
      <c r="C381">
        <v>-0.23732</v>
      </c>
      <c r="D381">
        <v>-0.23755000000000001</v>
      </c>
      <c r="E381">
        <v>-0.197379</v>
      </c>
      <c r="F381">
        <v>-0.20094500000000001</v>
      </c>
      <c r="G381">
        <v>-0.26202300000000001</v>
      </c>
      <c r="H381">
        <v>-0.262436</v>
      </c>
      <c r="I381">
        <v>319</v>
      </c>
      <c r="J381">
        <v>56271276.390000001</v>
      </c>
      <c r="K381">
        <v>203152763.13</v>
      </c>
    </row>
    <row r="382" spans="1:11" hidden="1">
      <c r="A382">
        <v>63</v>
      </c>
      <c r="B382" t="s">
        <v>490</v>
      </c>
      <c r="C382">
        <v>-0.23732</v>
      </c>
      <c r="D382">
        <v>-0.23755000000000001</v>
      </c>
      <c r="E382">
        <v>-0.197379</v>
      </c>
      <c r="F382">
        <v>-0.20094500000000001</v>
      </c>
      <c r="G382">
        <v>-0.26202300000000001</v>
      </c>
      <c r="H382">
        <v>-0.262436</v>
      </c>
      <c r="I382">
        <v>319</v>
      </c>
      <c r="J382">
        <v>56271276.390000001</v>
      </c>
      <c r="K382">
        <v>203152763.13</v>
      </c>
    </row>
    <row r="383" spans="1:11" hidden="1">
      <c r="A383">
        <v>37</v>
      </c>
      <c r="B383" t="s">
        <v>490</v>
      </c>
      <c r="C383">
        <v>-0.27972799999999998</v>
      </c>
      <c r="D383">
        <v>-0.27927999999999997</v>
      </c>
      <c r="E383">
        <v>-0.252664</v>
      </c>
      <c r="F383">
        <v>-0.25219599999999998</v>
      </c>
      <c r="G383">
        <v>-0.27796399999999999</v>
      </c>
      <c r="H383">
        <v>-0.27738400000000002</v>
      </c>
      <c r="I383">
        <v>271</v>
      </c>
      <c r="J383">
        <v>41927463.32</v>
      </c>
      <c r="K383">
        <v>188146001.41999999</v>
      </c>
    </row>
    <row r="384" spans="1:11" hidden="1">
      <c r="A384">
        <v>47</v>
      </c>
      <c r="B384" t="s">
        <v>490</v>
      </c>
      <c r="C384">
        <v>-0.23732</v>
      </c>
      <c r="D384">
        <v>-0.23755000000000001</v>
      </c>
      <c r="E384">
        <v>-0.197379</v>
      </c>
      <c r="F384">
        <v>-0.20094500000000001</v>
      </c>
      <c r="G384">
        <v>-0.26202300000000001</v>
      </c>
      <c r="H384">
        <v>-0.262436</v>
      </c>
      <c r="I384">
        <v>319</v>
      </c>
      <c r="J384">
        <v>56271276.390000001</v>
      </c>
      <c r="K384">
        <v>203152763.13</v>
      </c>
    </row>
    <row r="385" spans="1:11" hidden="1">
      <c r="A385">
        <v>53</v>
      </c>
      <c r="B385" t="s">
        <v>490</v>
      </c>
      <c r="C385">
        <v>-0.27972799999999998</v>
      </c>
      <c r="D385">
        <v>-0.27927999999999997</v>
      </c>
      <c r="E385">
        <v>-0.252664</v>
      </c>
      <c r="F385">
        <v>-0.25219599999999998</v>
      </c>
      <c r="G385">
        <v>-0.27796399999999999</v>
      </c>
      <c r="H385">
        <v>-0.27738400000000002</v>
      </c>
      <c r="I385">
        <v>271</v>
      </c>
      <c r="J385">
        <v>41927463.32</v>
      </c>
      <c r="K385">
        <v>188146001.41999999</v>
      </c>
    </row>
    <row r="386" spans="1:11" hidden="1">
      <c r="A386">
        <v>10</v>
      </c>
      <c r="B386" t="s">
        <v>489</v>
      </c>
      <c r="C386">
        <v>0.13594200000000001</v>
      </c>
      <c r="D386">
        <v>0.136073</v>
      </c>
      <c r="E386">
        <v>0.12441000000000001</v>
      </c>
      <c r="F386">
        <v>0.124443</v>
      </c>
      <c r="G386">
        <v>0.118933</v>
      </c>
      <c r="H386">
        <v>0.118965</v>
      </c>
      <c r="I386">
        <v>51</v>
      </c>
      <c r="J386">
        <v>16277789.52</v>
      </c>
      <c r="K386">
        <v>16935332.120000001</v>
      </c>
    </row>
    <row r="387" spans="1:11">
      <c r="A387">
        <v>5</v>
      </c>
      <c r="B387" t="s">
        <v>489</v>
      </c>
      <c r="C387">
        <v>1.2200329999999999</v>
      </c>
      <c r="D387">
        <v>1.2167380000000001</v>
      </c>
      <c r="E387" s="116">
        <v>1.0801050000000001</v>
      </c>
      <c r="F387">
        <v>1.0783320000000001</v>
      </c>
      <c r="G387">
        <v>1.1996009999999999</v>
      </c>
      <c r="H387">
        <v>1.194612</v>
      </c>
      <c r="I387">
        <v>280</v>
      </c>
      <c r="J387">
        <v>90823544.739999995</v>
      </c>
      <c r="K387">
        <v>418845454.51999998</v>
      </c>
    </row>
    <row r="388" spans="1:11" hidden="1">
      <c r="A388">
        <v>15</v>
      </c>
      <c r="B388" t="s">
        <v>489</v>
      </c>
      <c r="C388">
        <v>1.051172</v>
      </c>
      <c r="D388">
        <v>1.0484100000000001</v>
      </c>
      <c r="E388">
        <v>0.83429900000000001</v>
      </c>
      <c r="F388">
        <v>0.83299000000000001</v>
      </c>
      <c r="G388">
        <v>1.118916</v>
      </c>
      <c r="H388">
        <v>1.1143019999999999</v>
      </c>
      <c r="I388">
        <v>331</v>
      </c>
      <c r="J388">
        <v>107101334.26000001</v>
      </c>
      <c r="K388">
        <v>435780786.63999999</v>
      </c>
    </row>
    <row r="389" spans="1:11" hidden="1">
      <c r="A389">
        <v>21</v>
      </c>
      <c r="B389" t="s">
        <v>489</v>
      </c>
      <c r="C389">
        <v>1.2200329999999999</v>
      </c>
      <c r="D389">
        <v>1.2167380000000001</v>
      </c>
      <c r="E389">
        <v>1.0801050000000001</v>
      </c>
      <c r="F389">
        <v>1.0783320000000001</v>
      </c>
      <c r="G389">
        <v>1.1996009999999999</v>
      </c>
      <c r="H389">
        <v>1.194612</v>
      </c>
      <c r="I389">
        <v>280</v>
      </c>
      <c r="J389">
        <v>90823544.739999995</v>
      </c>
      <c r="K389">
        <v>418845454.51999998</v>
      </c>
    </row>
    <row r="390" spans="1:11" hidden="1">
      <c r="A390">
        <v>31</v>
      </c>
      <c r="B390" t="s">
        <v>489</v>
      </c>
      <c r="C390">
        <v>1.051172</v>
      </c>
      <c r="D390">
        <v>1.0484100000000001</v>
      </c>
      <c r="E390">
        <v>0.83429900000000001</v>
      </c>
      <c r="F390">
        <v>0.83299000000000001</v>
      </c>
      <c r="G390">
        <v>1.118916</v>
      </c>
      <c r="H390">
        <v>1.1143019999999999</v>
      </c>
      <c r="I390">
        <v>331</v>
      </c>
      <c r="J390">
        <v>107101334.26000001</v>
      </c>
      <c r="K390">
        <v>435780786.63999999</v>
      </c>
    </row>
    <row r="391" spans="1:11" hidden="1">
      <c r="A391">
        <v>63</v>
      </c>
      <c r="B391" t="s">
        <v>489</v>
      </c>
      <c r="C391">
        <v>1.051172</v>
      </c>
      <c r="D391">
        <v>1.0484100000000001</v>
      </c>
      <c r="E391">
        <v>0.83429900000000001</v>
      </c>
      <c r="F391">
        <v>0.83299000000000001</v>
      </c>
      <c r="G391">
        <v>1.118916</v>
      </c>
      <c r="H391">
        <v>1.1143019999999999</v>
      </c>
      <c r="I391">
        <v>331</v>
      </c>
      <c r="J391">
        <v>107101334.26000001</v>
      </c>
      <c r="K391">
        <v>435780786.63999999</v>
      </c>
    </row>
    <row r="392" spans="1:11" hidden="1">
      <c r="A392">
        <v>37</v>
      </c>
      <c r="B392" t="s">
        <v>489</v>
      </c>
      <c r="C392">
        <v>1.2200329999999999</v>
      </c>
      <c r="D392">
        <v>1.2167380000000001</v>
      </c>
      <c r="E392">
        <v>1.0801050000000001</v>
      </c>
      <c r="F392">
        <v>1.0783320000000001</v>
      </c>
      <c r="G392">
        <v>1.1996009999999999</v>
      </c>
      <c r="H392">
        <v>1.194612</v>
      </c>
      <c r="I392">
        <v>280</v>
      </c>
      <c r="J392">
        <v>90823544.739999995</v>
      </c>
      <c r="K392">
        <v>418845454.51999998</v>
      </c>
    </row>
    <row r="393" spans="1:11" hidden="1">
      <c r="A393">
        <v>47</v>
      </c>
      <c r="B393" t="s">
        <v>489</v>
      </c>
      <c r="C393">
        <v>1.051172</v>
      </c>
      <c r="D393">
        <v>1.0484100000000001</v>
      </c>
      <c r="E393">
        <v>0.83429900000000001</v>
      </c>
      <c r="F393">
        <v>0.83299000000000001</v>
      </c>
      <c r="G393">
        <v>1.118916</v>
      </c>
      <c r="H393">
        <v>1.1143019999999999</v>
      </c>
      <c r="I393">
        <v>331</v>
      </c>
      <c r="J393">
        <v>107101334.26000001</v>
      </c>
      <c r="K393">
        <v>435780786.63999999</v>
      </c>
    </row>
    <row r="394" spans="1:11" hidden="1">
      <c r="A394">
        <v>53</v>
      </c>
      <c r="B394" t="s">
        <v>489</v>
      </c>
      <c r="C394">
        <v>1.2200329999999999</v>
      </c>
      <c r="D394">
        <v>1.2167380000000001</v>
      </c>
      <c r="E394">
        <v>1.0801050000000001</v>
      </c>
      <c r="F394">
        <v>1.0783320000000001</v>
      </c>
      <c r="G394">
        <v>1.1996009999999999</v>
      </c>
      <c r="H394">
        <v>1.194612</v>
      </c>
      <c r="I394">
        <v>280</v>
      </c>
      <c r="J394">
        <v>90823544.739999995</v>
      </c>
      <c r="K394">
        <v>418845454.51999998</v>
      </c>
    </row>
    <row r="395" spans="1:11" hidden="1">
      <c r="A395">
        <v>10</v>
      </c>
      <c r="B395" t="s">
        <v>488</v>
      </c>
      <c r="C395">
        <v>4.4391E-2</v>
      </c>
      <c r="D395">
        <v>3.6789000000000002E-2</v>
      </c>
      <c r="E395">
        <v>2.6572999999999999E-2</v>
      </c>
      <c r="F395">
        <v>-3.5300000000000002E-3</v>
      </c>
      <c r="G395">
        <v>2.1999000000000001E-2</v>
      </c>
      <c r="H395">
        <v>-6.9360000000000003E-3</v>
      </c>
      <c r="I395">
        <v>52</v>
      </c>
      <c r="J395">
        <v>17317992.469999999</v>
      </c>
      <c r="K395">
        <v>18167307.530000001</v>
      </c>
    </row>
    <row r="396" spans="1:11">
      <c r="A396">
        <v>5</v>
      </c>
      <c r="B396" t="s">
        <v>488</v>
      </c>
      <c r="C396">
        <v>0.116156</v>
      </c>
      <c r="D396">
        <v>0.114289</v>
      </c>
      <c r="E396" s="116">
        <v>5.7563000000000003E-2</v>
      </c>
      <c r="F396">
        <v>5.6279999999999997E-2</v>
      </c>
      <c r="G396">
        <v>5.9006000000000003E-2</v>
      </c>
      <c r="H396">
        <v>5.8356999999999999E-2</v>
      </c>
      <c r="I396">
        <v>285</v>
      </c>
      <c r="J396">
        <v>99933152.819999993</v>
      </c>
      <c r="K396">
        <v>448388686.66000003</v>
      </c>
    </row>
    <row r="397" spans="1:11" hidden="1">
      <c r="A397">
        <v>15</v>
      </c>
      <c r="B397" t="s">
        <v>488</v>
      </c>
      <c r="C397">
        <v>0.105098</v>
      </c>
      <c r="D397">
        <v>0.10234799999999999</v>
      </c>
      <c r="E397">
        <v>5.2852999999999997E-2</v>
      </c>
      <c r="F397">
        <v>4.7190000000000003E-2</v>
      </c>
      <c r="G397">
        <v>5.7568000000000001E-2</v>
      </c>
      <c r="H397">
        <v>5.5819000000000001E-2</v>
      </c>
      <c r="I397">
        <v>337</v>
      </c>
      <c r="J397">
        <v>117251145.29000001</v>
      </c>
      <c r="K397">
        <v>466555994.19</v>
      </c>
    </row>
    <row r="398" spans="1:11" hidden="1">
      <c r="A398">
        <v>21</v>
      </c>
      <c r="B398" t="s">
        <v>488</v>
      </c>
      <c r="C398">
        <v>0.116156</v>
      </c>
      <c r="D398">
        <v>0.114289</v>
      </c>
      <c r="E398">
        <v>5.7563000000000003E-2</v>
      </c>
      <c r="F398">
        <v>5.6279999999999997E-2</v>
      </c>
      <c r="G398">
        <v>5.9006000000000003E-2</v>
      </c>
      <c r="H398">
        <v>5.8356999999999999E-2</v>
      </c>
      <c r="I398">
        <v>285</v>
      </c>
      <c r="J398">
        <v>99933152.819999993</v>
      </c>
      <c r="K398">
        <v>448388686.66000003</v>
      </c>
    </row>
    <row r="399" spans="1:11" hidden="1">
      <c r="A399">
        <v>31</v>
      </c>
      <c r="B399" t="s">
        <v>488</v>
      </c>
      <c r="C399">
        <v>0.105098</v>
      </c>
      <c r="D399">
        <v>0.10234799999999999</v>
      </c>
      <c r="E399">
        <v>5.2852999999999997E-2</v>
      </c>
      <c r="F399">
        <v>4.7190000000000003E-2</v>
      </c>
      <c r="G399">
        <v>5.7568000000000001E-2</v>
      </c>
      <c r="H399">
        <v>5.5819000000000001E-2</v>
      </c>
      <c r="I399">
        <v>337</v>
      </c>
      <c r="J399">
        <v>117251145.29000001</v>
      </c>
      <c r="K399">
        <v>466555994.19</v>
      </c>
    </row>
    <row r="400" spans="1:11" hidden="1">
      <c r="A400">
        <v>63</v>
      </c>
      <c r="B400" t="s">
        <v>488</v>
      </c>
      <c r="C400">
        <v>0.105098</v>
      </c>
      <c r="D400">
        <v>0.10234799999999999</v>
      </c>
      <c r="E400">
        <v>5.2852999999999997E-2</v>
      </c>
      <c r="F400">
        <v>4.7190000000000003E-2</v>
      </c>
      <c r="G400">
        <v>5.7568000000000001E-2</v>
      </c>
      <c r="H400">
        <v>5.5819000000000001E-2</v>
      </c>
      <c r="I400">
        <v>337</v>
      </c>
      <c r="J400">
        <v>117251145.29000001</v>
      </c>
      <c r="K400">
        <v>466555994.19</v>
      </c>
    </row>
    <row r="401" spans="1:11" hidden="1">
      <c r="A401">
        <v>37</v>
      </c>
      <c r="B401" t="s">
        <v>488</v>
      </c>
      <c r="C401">
        <v>0.116156</v>
      </c>
      <c r="D401">
        <v>0.114289</v>
      </c>
      <c r="E401">
        <v>5.7563000000000003E-2</v>
      </c>
      <c r="F401">
        <v>5.6279999999999997E-2</v>
      </c>
      <c r="G401">
        <v>5.9006000000000003E-2</v>
      </c>
      <c r="H401">
        <v>5.8356999999999999E-2</v>
      </c>
      <c r="I401">
        <v>285</v>
      </c>
      <c r="J401">
        <v>99933152.819999993</v>
      </c>
      <c r="K401">
        <v>448388686.66000003</v>
      </c>
    </row>
    <row r="402" spans="1:11" hidden="1">
      <c r="A402">
        <v>47</v>
      </c>
      <c r="B402" t="s">
        <v>488</v>
      </c>
      <c r="C402">
        <v>0.105098</v>
      </c>
      <c r="D402">
        <v>0.10234799999999999</v>
      </c>
      <c r="E402">
        <v>5.2852999999999997E-2</v>
      </c>
      <c r="F402">
        <v>4.7190000000000003E-2</v>
      </c>
      <c r="G402">
        <v>5.7568000000000001E-2</v>
      </c>
      <c r="H402">
        <v>5.5819000000000001E-2</v>
      </c>
      <c r="I402">
        <v>337</v>
      </c>
      <c r="J402">
        <v>117251145.29000001</v>
      </c>
      <c r="K402">
        <v>466555994.19</v>
      </c>
    </row>
    <row r="403" spans="1:11" hidden="1">
      <c r="A403">
        <v>53</v>
      </c>
      <c r="B403" t="s">
        <v>488</v>
      </c>
      <c r="C403">
        <v>0.116156</v>
      </c>
      <c r="D403">
        <v>0.114289</v>
      </c>
      <c r="E403">
        <v>5.7563000000000003E-2</v>
      </c>
      <c r="F403">
        <v>5.6279999999999997E-2</v>
      </c>
      <c r="G403">
        <v>5.9006000000000003E-2</v>
      </c>
      <c r="H403">
        <v>5.8356999999999999E-2</v>
      </c>
      <c r="I403">
        <v>285</v>
      </c>
      <c r="J403">
        <v>99933152.819999993</v>
      </c>
      <c r="K403">
        <v>448388686.66000003</v>
      </c>
    </row>
    <row r="404" spans="1:11" hidden="1">
      <c r="A404">
        <v>10</v>
      </c>
      <c r="B404" t="s">
        <v>487</v>
      </c>
      <c r="C404">
        <v>-4.7817999999999999E-2</v>
      </c>
      <c r="D404">
        <v>-4.7817999999999999E-2</v>
      </c>
      <c r="E404">
        <v>-3.6482000000000001E-2</v>
      </c>
      <c r="F404">
        <v>-3.6482000000000001E-2</v>
      </c>
      <c r="G404">
        <v>-3.6761000000000002E-2</v>
      </c>
      <c r="H404">
        <v>-3.6761000000000002E-2</v>
      </c>
      <c r="I404">
        <v>52</v>
      </c>
      <c r="J404">
        <v>16910426.809999999</v>
      </c>
      <c r="K404">
        <v>17723090.800000001</v>
      </c>
    </row>
    <row r="405" spans="1:11">
      <c r="A405">
        <v>5</v>
      </c>
      <c r="B405" t="s">
        <v>487</v>
      </c>
      <c r="C405">
        <v>-0.18009800000000001</v>
      </c>
      <c r="D405">
        <v>-0.179899</v>
      </c>
      <c r="E405" s="116">
        <v>-0.193333</v>
      </c>
      <c r="F405">
        <v>-0.19312000000000001</v>
      </c>
      <c r="G405">
        <v>-0.19059100000000001</v>
      </c>
      <c r="H405">
        <v>-0.19042600000000001</v>
      </c>
      <c r="I405">
        <v>286</v>
      </c>
      <c r="J405">
        <v>81827017.200000003</v>
      </c>
      <c r="K405">
        <v>363671225.38</v>
      </c>
    </row>
    <row r="406" spans="1:11" hidden="1">
      <c r="A406">
        <v>15</v>
      </c>
      <c r="B406" t="s">
        <v>487</v>
      </c>
      <c r="C406">
        <v>-0.16002</v>
      </c>
      <c r="D406">
        <v>-0.15985099999999999</v>
      </c>
      <c r="E406">
        <v>-0.17024900000000001</v>
      </c>
      <c r="F406">
        <v>-0.170068</v>
      </c>
      <c r="G406">
        <v>-0.18462400000000001</v>
      </c>
      <c r="H406">
        <v>-0.18446599999999999</v>
      </c>
      <c r="I406">
        <v>338</v>
      </c>
      <c r="J406">
        <v>98737444.010000005</v>
      </c>
      <c r="K406">
        <v>381394316.18000001</v>
      </c>
    </row>
    <row r="407" spans="1:11" hidden="1">
      <c r="A407">
        <v>21</v>
      </c>
      <c r="B407" t="s">
        <v>487</v>
      </c>
      <c r="C407">
        <v>-0.18009800000000001</v>
      </c>
      <c r="D407">
        <v>-0.179899</v>
      </c>
      <c r="E407">
        <v>-0.193333</v>
      </c>
      <c r="F407">
        <v>-0.19312000000000001</v>
      </c>
      <c r="G407">
        <v>-0.19059100000000001</v>
      </c>
      <c r="H407">
        <v>-0.19042600000000001</v>
      </c>
      <c r="I407">
        <v>286</v>
      </c>
      <c r="J407">
        <v>81827017.200000003</v>
      </c>
      <c r="K407">
        <v>363671225.38</v>
      </c>
    </row>
    <row r="408" spans="1:11" hidden="1">
      <c r="A408">
        <v>31</v>
      </c>
      <c r="B408" t="s">
        <v>487</v>
      </c>
      <c r="C408">
        <v>-0.16002</v>
      </c>
      <c r="D408">
        <v>-0.15985099999999999</v>
      </c>
      <c r="E408">
        <v>-0.17024900000000001</v>
      </c>
      <c r="F408">
        <v>-0.170068</v>
      </c>
      <c r="G408">
        <v>-0.18462400000000001</v>
      </c>
      <c r="H408">
        <v>-0.18446599999999999</v>
      </c>
      <c r="I408">
        <v>338</v>
      </c>
      <c r="J408">
        <v>98737444.010000005</v>
      </c>
      <c r="K408">
        <v>381394316.18000001</v>
      </c>
    </row>
    <row r="409" spans="1:11" hidden="1">
      <c r="A409">
        <v>63</v>
      </c>
      <c r="B409" t="s">
        <v>487</v>
      </c>
      <c r="C409">
        <v>-0.16002</v>
      </c>
      <c r="D409">
        <v>-0.15985099999999999</v>
      </c>
      <c r="E409">
        <v>-0.17024900000000001</v>
      </c>
      <c r="F409">
        <v>-0.170068</v>
      </c>
      <c r="G409">
        <v>-0.18462400000000001</v>
      </c>
      <c r="H409">
        <v>-0.18446599999999999</v>
      </c>
      <c r="I409">
        <v>338</v>
      </c>
      <c r="J409">
        <v>98737444.010000005</v>
      </c>
      <c r="K409">
        <v>381394316.18000001</v>
      </c>
    </row>
    <row r="410" spans="1:11" hidden="1">
      <c r="A410">
        <v>37</v>
      </c>
      <c r="B410" t="s">
        <v>487</v>
      </c>
      <c r="C410">
        <v>-0.18009800000000001</v>
      </c>
      <c r="D410">
        <v>-0.179899</v>
      </c>
      <c r="E410">
        <v>-0.193333</v>
      </c>
      <c r="F410">
        <v>-0.19312000000000001</v>
      </c>
      <c r="G410">
        <v>-0.19059100000000001</v>
      </c>
      <c r="H410">
        <v>-0.19042600000000001</v>
      </c>
      <c r="I410">
        <v>286</v>
      </c>
      <c r="J410">
        <v>81827017.200000003</v>
      </c>
      <c r="K410">
        <v>363671225.38</v>
      </c>
    </row>
    <row r="411" spans="1:11" hidden="1">
      <c r="A411">
        <v>47</v>
      </c>
      <c r="B411" t="s">
        <v>487</v>
      </c>
      <c r="C411">
        <v>-0.16002</v>
      </c>
      <c r="D411">
        <v>-0.15985099999999999</v>
      </c>
      <c r="E411">
        <v>-0.17024900000000001</v>
      </c>
      <c r="F411">
        <v>-0.170068</v>
      </c>
      <c r="G411">
        <v>-0.18462400000000001</v>
      </c>
      <c r="H411">
        <v>-0.18446599999999999</v>
      </c>
      <c r="I411">
        <v>338</v>
      </c>
      <c r="J411">
        <v>98737444.010000005</v>
      </c>
      <c r="K411">
        <v>381394316.18000001</v>
      </c>
    </row>
    <row r="412" spans="1:11" hidden="1">
      <c r="A412">
        <v>53</v>
      </c>
      <c r="B412" t="s">
        <v>487</v>
      </c>
      <c r="C412">
        <v>-0.18009800000000001</v>
      </c>
      <c r="D412">
        <v>-0.179899</v>
      </c>
      <c r="E412">
        <v>-0.193333</v>
      </c>
      <c r="F412">
        <v>-0.19312000000000001</v>
      </c>
      <c r="G412">
        <v>-0.19059100000000001</v>
      </c>
      <c r="H412">
        <v>-0.19042600000000001</v>
      </c>
      <c r="I412">
        <v>286</v>
      </c>
      <c r="J412">
        <v>81827017.200000003</v>
      </c>
      <c r="K412">
        <v>363671225.38</v>
      </c>
    </row>
    <row r="413" spans="1:11" hidden="1">
      <c r="A413">
        <v>10</v>
      </c>
      <c r="B413" t="s">
        <v>486</v>
      </c>
      <c r="C413">
        <v>-0.123558</v>
      </c>
      <c r="D413">
        <v>-0.123558</v>
      </c>
      <c r="E413">
        <v>-0.13462399999999999</v>
      </c>
      <c r="F413">
        <v>-0.13462399999999999</v>
      </c>
      <c r="G413">
        <v>-0.13970399999999999</v>
      </c>
      <c r="H413">
        <v>-0.13970399999999999</v>
      </c>
      <c r="I413">
        <v>55</v>
      </c>
      <c r="J413">
        <v>16193587.43</v>
      </c>
      <c r="K413">
        <v>16805982.550000001</v>
      </c>
    </row>
    <row r="414" spans="1:11">
      <c r="A414">
        <v>5</v>
      </c>
      <c r="B414" t="s">
        <v>486</v>
      </c>
      <c r="C414">
        <v>3.0183999999999999E-2</v>
      </c>
      <c r="D414">
        <v>3.0183000000000001E-2</v>
      </c>
      <c r="E414" s="116">
        <v>2.7751000000000001E-2</v>
      </c>
      <c r="F414">
        <v>2.7744999999999999E-2</v>
      </c>
      <c r="G414">
        <v>3.9205999999999998E-2</v>
      </c>
      <c r="H414">
        <v>3.9190000000000003E-2</v>
      </c>
      <c r="I414">
        <v>287</v>
      </c>
      <c r="J414">
        <v>84640498.709999993</v>
      </c>
      <c r="K414">
        <v>373826182.5</v>
      </c>
    </row>
    <row r="415" spans="1:11" hidden="1">
      <c r="A415">
        <v>15</v>
      </c>
      <c r="B415" t="s">
        <v>486</v>
      </c>
      <c r="C415">
        <v>6.5310000000000003E-3</v>
      </c>
      <c r="D415">
        <v>6.5300000000000002E-3</v>
      </c>
      <c r="E415">
        <v>3.4E-5</v>
      </c>
      <c r="F415">
        <v>2.9E-5</v>
      </c>
      <c r="G415">
        <v>3.0922000000000002E-2</v>
      </c>
      <c r="H415">
        <v>3.0907E-2</v>
      </c>
      <c r="I415">
        <v>342</v>
      </c>
      <c r="J415">
        <v>100834086.14</v>
      </c>
      <c r="K415">
        <v>390632165.05000001</v>
      </c>
    </row>
    <row r="416" spans="1:11" hidden="1">
      <c r="A416">
        <v>21</v>
      </c>
      <c r="B416" t="s">
        <v>486</v>
      </c>
      <c r="C416">
        <v>3.0183999999999999E-2</v>
      </c>
      <c r="D416">
        <v>3.0183000000000001E-2</v>
      </c>
      <c r="E416">
        <v>2.7751000000000001E-2</v>
      </c>
      <c r="F416">
        <v>2.7744999999999999E-2</v>
      </c>
      <c r="G416">
        <v>3.9205999999999998E-2</v>
      </c>
      <c r="H416">
        <v>3.9190000000000003E-2</v>
      </c>
      <c r="I416">
        <v>287</v>
      </c>
      <c r="J416">
        <v>84640498.709999993</v>
      </c>
      <c r="K416">
        <v>373826182.5</v>
      </c>
    </row>
    <row r="417" spans="1:11" hidden="1">
      <c r="A417">
        <v>31</v>
      </c>
      <c r="B417" t="s">
        <v>486</v>
      </c>
      <c r="C417">
        <v>6.5310000000000003E-3</v>
      </c>
      <c r="D417">
        <v>6.5300000000000002E-3</v>
      </c>
      <c r="E417">
        <v>3.4E-5</v>
      </c>
      <c r="F417">
        <v>2.9E-5</v>
      </c>
      <c r="G417">
        <v>3.0922000000000002E-2</v>
      </c>
      <c r="H417">
        <v>3.0907E-2</v>
      </c>
      <c r="I417">
        <v>342</v>
      </c>
      <c r="J417">
        <v>100834086.14</v>
      </c>
      <c r="K417">
        <v>390632165.05000001</v>
      </c>
    </row>
    <row r="418" spans="1:11" hidden="1">
      <c r="A418">
        <v>63</v>
      </c>
      <c r="B418" t="s">
        <v>486</v>
      </c>
      <c r="C418">
        <v>6.5310000000000003E-3</v>
      </c>
      <c r="D418">
        <v>6.5300000000000002E-3</v>
      </c>
      <c r="E418">
        <v>3.4E-5</v>
      </c>
      <c r="F418">
        <v>2.9E-5</v>
      </c>
      <c r="G418">
        <v>3.0922000000000002E-2</v>
      </c>
      <c r="H418">
        <v>3.0907E-2</v>
      </c>
      <c r="I418">
        <v>342</v>
      </c>
      <c r="J418">
        <v>100834086.14</v>
      </c>
      <c r="K418">
        <v>390632165.05000001</v>
      </c>
    </row>
    <row r="419" spans="1:11" hidden="1">
      <c r="A419">
        <v>37</v>
      </c>
      <c r="B419" t="s">
        <v>486</v>
      </c>
      <c r="C419">
        <v>3.0183999999999999E-2</v>
      </c>
      <c r="D419">
        <v>3.0183000000000001E-2</v>
      </c>
      <c r="E419">
        <v>2.7751000000000001E-2</v>
      </c>
      <c r="F419">
        <v>2.7744999999999999E-2</v>
      </c>
      <c r="G419">
        <v>3.9205999999999998E-2</v>
      </c>
      <c r="H419">
        <v>3.9190000000000003E-2</v>
      </c>
      <c r="I419">
        <v>287</v>
      </c>
      <c r="J419">
        <v>84640498.709999993</v>
      </c>
      <c r="K419">
        <v>373826182.5</v>
      </c>
    </row>
    <row r="420" spans="1:11" hidden="1">
      <c r="A420">
        <v>47</v>
      </c>
      <c r="B420" t="s">
        <v>486</v>
      </c>
      <c r="C420">
        <v>6.5310000000000003E-3</v>
      </c>
      <c r="D420">
        <v>6.5300000000000002E-3</v>
      </c>
      <c r="E420">
        <v>3.4E-5</v>
      </c>
      <c r="F420">
        <v>2.9E-5</v>
      </c>
      <c r="G420">
        <v>3.0922000000000002E-2</v>
      </c>
      <c r="H420">
        <v>3.0907E-2</v>
      </c>
      <c r="I420">
        <v>342</v>
      </c>
      <c r="J420">
        <v>100834086.14</v>
      </c>
      <c r="K420">
        <v>390632165.05000001</v>
      </c>
    </row>
    <row r="421" spans="1:11" hidden="1">
      <c r="A421">
        <v>53</v>
      </c>
      <c r="B421" t="s">
        <v>486</v>
      </c>
      <c r="C421">
        <v>3.0183999999999999E-2</v>
      </c>
      <c r="D421">
        <v>3.0183000000000001E-2</v>
      </c>
      <c r="E421">
        <v>2.7751000000000001E-2</v>
      </c>
      <c r="F421">
        <v>2.7744999999999999E-2</v>
      </c>
      <c r="G421">
        <v>3.9205999999999998E-2</v>
      </c>
      <c r="H421">
        <v>3.9190000000000003E-2</v>
      </c>
      <c r="I421">
        <v>287</v>
      </c>
      <c r="J421">
        <v>84640498.709999993</v>
      </c>
      <c r="K421">
        <v>373826182.5</v>
      </c>
    </row>
    <row r="422" spans="1:11" hidden="1">
      <c r="A422">
        <v>10</v>
      </c>
      <c r="B422" t="s">
        <v>485</v>
      </c>
      <c r="C422">
        <v>-6.2669000000000002E-2</v>
      </c>
      <c r="D422">
        <v>-6.2669000000000002E-2</v>
      </c>
      <c r="E422">
        <v>-8.2493999999999998E-2</v>
      </c>
      <c r="F422">
        <v>-8.2493999999999998E-2</v>
      </c>
      <c r="G422">
        <v>-7.3993000000000003E-2</v>
      </c>
      <c r="H422">
        <v>-7.3993000000000003E-2</v>
      </c>
      <c r="I422">
        <v>54</v>
      </c>
      <c r="J422">
        <v>15111974.57</v>
      </c>
      <c r="K422">
        <v>15750064.710000001</v>
      </c>
    </row>
    <row r="423" spans="1:11">
      <c r="A423">
        <v>5</v>
      </c>
      <c r="B423" t="s">
        <v>485</v>
      </c>
      <c r="C423">
        <v>-5.0513000000000002E-2</v>
      </c>
      <c r="D423">
        <v>-5.0708000000000003E-2</v>
      </c>
      <c r="E423" s="116">
        <v>-5.5188000000000001E-2</v>
      </c>
      <c r="F423">
        <v>-5.5335000000000002E-2</v>
      </c>
      <c r="G423">
        <v>-5.4724000000000002E-2</v>
      </c>
      <c r="H423">
        <v>-5.4838999999999999E-2</v>
      </c>
      <c r="I423">
        <v>287</v>
      </c>
      <c r="J423">
        <v>80444741.719999999</v>
      </c>
      <c r="K423">
        <v>353478341.01999998</v>
      </c>
    </row>
    <row r="424" spans="1:11" hidden="1">
      <c r="A424">
        <v>15</v>
      </c>
      <c r="B424" t="s">
        <v>485</v>
      </c>
      <c r="C424">
        <v>-5.2377E-2</v>
      </c>
      <c r="D424">
        <v>-5.2542999999999999E-2</v>
      </c>
      <c r="E424">
        <v>-5.9540000000000003E-2</v>
      </c>
      <c r="F424">
        <v>-5.9664000000000002E-2</v>
      </c>
      <c r="G424">
        <v>-5.5543000000000002E-2</v>
      </c>
      <c r="H424">
        <v>-5.5653000000000001E-2</v>
      </c>
      <c r="I424">
        <v>341</v>
      </c>
      <c r="J424">
        <v>95556716.290000007</v>
      </c>
      <c r="K424">
        <v>369228405.73000002</v>
      </c>
    </row>
    <row r="425" spans="1:11" hidden="1">
      <c r="A425">
        <v>21</v>
      </c>
      <c r="B425" t="s">
        <v>485</v>
      </c>
      <c r="C425">
        <v>-5.0513000000000002E-2</v>
      </c>
      <c r="D425">
        <v>-5.0708000000000003E-2</v>
      </c>
      <c r="E425">
        <v>-5.5188000000000001E-2</v>
      </c>
      <c r="F425">
        <v>-5.5335000000000002E-2</v>
      </c>
      <c r="G425">
        <v>-5.4724000000000002E-2</v>
      </c>
      <c r="H425">
        <v>-5.4838999999999999E-2</v>
      </c>
      <c r="I425">
        <v>287</v>
      </c>
      <c r="J425">
        <v>80444741.719999999</v>
      </c>
      <c r="K425">
        <v>353478341.01999998</v>
      </c>
    </row>
    <row r="426" spans="1:11" hidden="1">
      <c r="A426">
        <v>31</v>
      </c>
      <c r="B426" t="s">
        <v>485</v>
      </c>
      <c r="C426">
        <v>-5.2377E-2</v>
      </c>
      <c r="D426">
        <v>-5.2542999999999999E-2</v>
      </c>
      <c r="E426">
        <v>-5.9540000000000003E-2</v>
      </c>
      <c r="F426">
        <v>-5.9664000000000002E-2</v>
      </c>
      <c r="G426">
        <v>-5.5543000000000002E-2</v>
      </c>
      <c r="H426">
        <v>-5.5653000000000001E-2</v>
      </c>
      <c r="I426">
        <v>341</v>
      </c>
      <c r="J426">
        <v>95556716.290000007</v>
      </c>
      <c r="K426">
        <v>369228405.73000002</v>
      </c>
    </row>
    <row r="427" spans="1:11" hidden="1">
      <c r="A427">
        <v>63</v>
      </c>
      <c r="B427" t="s">
        <v>485</v>
      </c>
      <c r="C427">
        <v>-5.2377E-2</v>
      </c>
      <c r="D427">
        <v>-5.2542999999999999E-2</v>
      </c>
      <c r="E427">
        <v>-5.9540000000000003E-2</v>
      </c>
      <c r="F427">
        <v>-5.9664000000000002E-2</v>
      </c>
      <c r="G427">
        <v>-5.5543000000000002E-2</v>
      </c>
      <c r="H427">
        <v>-5.5653000000000001E-2</v>
      </c>
      <c r="I427">
        <v>341</v>
      </c>
      <c r="J427">
        <v>95556716.290000007</v>
      </c>
      <c r="K427">
        <v>369228405.73000002</v>
      </c>
    </row>
    <row r="428" spans="1:11" hidden="1">
      <c r="A428">
        <v>37</v>
      </c>
      <c r="B428" t="s">
        <v>485</v>
      </c>
      <c r="C428">
        <v>-5.0513000000000002E-2</v>
      </c>
      <c r="D428">
        <v>-5.0708000000000003E-2</v>
      </c>
      <c r="E428">
        <v>-5.5188000000000001E-2</v>
      </c>
      <c r="F428">
        <v>-5.5335000000000002E-2</v>
      </c>
      <c r="G428">
        <v>-5.4724000000000002E-2</v>
      </c>
      <c r="H428">
        <v>-5.4838999999999999E-2</v>
      </c>
      <c r="I428">
        <v>287</v>
      </c>
      <c r="J428">
        <v>80444741.719999999</v>
      </c>
      <c r="K428">
        <v>353478341.01999998</v>
      </c>
    </row>
    <row r="429" spans="1:11" hidden="1">
      <c r="A429">
        <v>47</v>
      </c>
      <c r="B429" t="s">
        <v>485</v>
      </c>
      <c r="C429">
        <v>-5.2377E-2</v>
      </c>
      <c r="D429">
        <v>-5.2542999999999999E-2</v>
      </c>
      <c r="E429">
        <v>-5.9540000000000003E-2</v>
      </c>
      <c r="F429">
        <v>-5.9664000000000002E-2</v>
      </c>
      <c r="G429">
        <v>-5.5543000000000002E-2</v>
      </c>
      <c r="H429">
        <v>-5.5653000000000001E-2</v>
      </c>
      <c r="I429">
        <v>341</v>
      </c>
      <c r="J429">
        <v>95556716.290000007</v>
      </c>
      <c r="K429">
        <v>369228405.73000002</v>
      </c>
    </row>
    <row r="430" spans="1:11" hidden="1">
      <c r="A430">
        <v>53</v>
      </c>
      <c r="B430" t="s">
        <v>485</v>
      </c>
      <c r="C430">
        <v>-5.0513000000000002E-2</v>
      </c>
      <c r="D430">
        <v>-5.0708000000000003E-2</v>
      </c>
      <c r="E430">
        <v>-5.5188000000000001E-2</v>
      </c>
      <c r="F430">
        <v>-5.5335000000000002E-2</v>
      </c>
      <c r="G430">
        <v>-5.4724000000000002E-2</v>
      </c>
      <c r="H430">
        <v>-5.4838999999999999E-2</v>
      </c>
      <c r="I430">
        <v>287</v>
      </c>
      <c r="J430">
        <v>80444741.719999999</v>
      </c>
      <c r="K430">
        <v>353478341.01999998</v>
      </c>
    </row>
    <row r="431" spans="1:11" hidden="1">
      <c r="A431">
        <v>10</v>
      </c>
      <c r="B431" t="s">
        <v>484</v>
      </c>
      <c r="C431">
        <v>-0.107969</v>
      </c>
      <c r="D431">
        <v>-0.115533</v>
      </c>
      <c r="E431">
        <v>-0.139101</v>
      </c>
      <c r="F431">
        <v>-0.15279300000000001</v>
      </c>
      <c r="G431">
        <v>-0.14194999999999999</v>
      </c>
      <c r="H431">
        <v>-0.15503400000000001</v>
      </c>
      <c r="I431">
        <v>55</v>
      </c>
      <c r="J431">
        <v>13083377.76</v>
      </c>
      <c r="K431">
        <v>13642950.939999999</v>
      </c>
    </row>
    <row r="432" spans="1:11">
      <c r="A432">
        <v>5</v>
      </c>
      <c r="B432" t="s">
        <v>484</v>
      </c>
      <c r="C432">
        <v>-0.125837</v>
      </c>
      <c r="D432">
        <v>-0.125689</v>
      </c>
      <c r="E432" s="116">
        <v>-0.116298</v>
      </c>
      <c r="F432">
        <v>-0.116172</v>
      </c>
      <c r="G432">
        <v>-0.125162</v>
      </c>
      <c r="H432">
        <v>-0.12506400000000001</v>
      </c>
      <c r="I432">
        <v>288</v>
      </c>
      <c r="J432">
        <v>71952381.920000002</v>
      </c>
      <c r="K432">
        <v>311040873.06999999</v>
      </c>
    </row>
    <row r="433" spans="1:11" hidden="1">
      <c r="A433">
        <v>15</v>
      </c>
      <c r="B433" t="s">
        <v>484</v>
      </c>
      <c r="C433">
        <v>-0.122964</v>
      </c>
      <c r="D433">
        <v>-0.124056</v>
      </c>
      <c r="E433">
        <v>-0.119909</v>
      </c>
      <c r="F433">
        <v>-0.121971</v>
      </c>
      <c r="G433">
        <v>-0.12588199999999999</v>
      </c>
      <c r="H433">
        <v>-0.12634999999999999</v>
      </c>
      <c r="I433">
        <v>343</v>
      </c>
      <c r="J433">
        <v>85035759.680000007</v>
      </c>
      <c r="K433">
        <v>324683824.00999999</v>
      </c>
    </row>
    <row r="434" spans="1:11" hidden="1">
      <c r="A434">
        <v>21</v>
      </c>
      <c r="B434" t="s">
        <v>484</v>
      </c>
      <c r="C434">
        <v>-0.125837</v>
      </c>
      <c r="D434">
        <v>-0.125689</v>
      </c>
      <c r="E434">
        <v>-0.116298</v>
      </c>
      <c r="F434">
        <v>-0.116172</v>
      </c>
      <c r="G434">
        <v>-0.125162</v>
      </c>
      <c r="H434">
        <v>-0.12506400000000001</v>
      </c>
      <c r="I434">
        <v>288</v>
      </c>
      <c r="J434">
        <v>71952381.920000002</v>
      </c>
      <c r="K434">
        <v>311040873.06999999</v>
      </c>
    </row>
    <row r="435" spans="1:11" hidden="1">
      <c r="A435">
        <v>31</v>
      </c>
      <c r="B435" t="s">
        <v>484</v>
      </c>
      <c r="C435">
        <v>-0.122964</v>
      </c>
      <c r="D435">
        <v>-0.124056</v>
      </c>
      <c r="E435">
        <v>-0.119909</v>
      </c>
      <c r="F435">
        <v>-0.121971</v>
      </c>
      <c r="G435">
        <v>-0.12588199999999999</v>
      </c>
      <c r="H435">
        <v>-0.12634999999999999</v>
      </c>
      <c r="I435">
        <v>343</v>
      </c>
      <c r="J435">
        <v>85035759.680000007</v>
      </c>
      <c r="K435">
        <v>324683824.00999999</v>
      </c>
    </row>
    <row r="436" spans="1:11" hidden="1">
      <c r="A436">
        <v>63</v>
      </c>
      <c r="B436" t="s">
        <v>484</v>
      </c>
      <c r="C436">
        <v>-0.122964</v>
      </c>
      <c r="D436">
        <v>-0.124056</v>
      </c>
      <c r="E436">
        <v>-0.119909</v>
      </c>
      <c r="F436">
        <v>-0.121971</v>
      </c>
      <c r="G436">
        <v>-0.12588199999999999</v>
      </c>
      <c r="H436">
        <v>-0.12634999999999999</v>
      </c>
      <c r="I436">
        <v>343</v>
      </c>
      <c r="J436">
        <v>85035759.680000007</v>
      </c>
      <c r="K436">
        <v>324683824.00999999</v>
      </c>
    </row>
    <row r="437" spans="1:11" hidden="1">
      <c r="A437">
        <v>37</v>
      </c>
      <c r="B437" t="s">
        <v>484</v>
      </c>
      <c r="C437">
        <v>-0.125837</v>
      </c>
      <c r="D437">
        <v>-0.125689</v>
      </c>
      <c r="E437">
        <v>-0.116298</v>
      </c>
      <c r="F437">
        <v>-0.116172</v>
      </c>
      <c r="G437">
        <v>-0.125162</v>
      </c>
      <c r="H437">
        <v>-0.12506400000000001</v>
      </c>
      <c r="I437">
        <v>288</v>
      </c>
      <c r="J437">
        <v>71952381.920000002</v>
      </c>
      <c r="K437">
        <v>311040873.06999999</v>
      </c>
    </row>
    <row r="438" spans="1:11" hidden="1">
      <c r="A438">
        <v>47</v>
      </c>
      <c r="B438" t="s">
        <v>484</v>
      </c>
      <c r="C438">
        <v>-0.122964</v>
      </c>
      <c r="D438">
        <v>-0.124056</v>
      </c>
      <c r="E438">
        <v>-0.119909</v>
      </c>
      <c r="F438">
        <v>-0.121971</v>
      </c>
      <c r="G438">
        <v>-0.12588199999999999</v>
      </c>
      <c r="H438">
        <v>-0.12634999999999999</v>
      </c>
      <c r="I438">
        <v>343</v>
      </c>
      <c r="J438">
        <v>85035759.680000007</v>
      </c>
      <c r="K438">
        <v>324683824.00999999</v>
      </c>
    </row>
    <row r="439" spans="1:11" hidden="1">
      <c r="A439">
        <v>53</v>
      </c>
      <c r="B439" t="s">
        <v>484</v>
      </c>
      <c r="C439">
        <v>-0.125837</v>
      </c>
      <c r="D439">
        <v>-0.125689</v>
      </c>
      <c r="E439">
        <v>-0.116298</v>
      </c>
      <c r="F439">
        <v>-0.116172</v>
      </c>
      <c r="G439">
        <v>-0.125162</v>
      </c>
      <c r="H439">
        <v>-0.12506400000000001</v>
      </c>
      <c r="I439">
        <v>288</v>
      </c>
      <c r="J439">
        <v>71952381.920000002</v>
      </c>
      <c r="K439">
        <v>311040873.06999999</v>
      </c>
    </row>
    <row r="440" spans="1:11" hidden="1">
      <c r="A440">
        <v>10</v>
      </c>
      <c r="B440" t="s">
        <v>483</v>
      </c>
      <c r="C440">
        <v>-1.1228999999999999E-2</v>
      </c>
      <c r="D440">
        <v>-1.1228999999999999E-2</v>
      </c>
      <c r="E440">
        <v>2.5996999999999999E-2</v>
      </c>
      <c r="F440">
        <v>2.5996999999999999E-2</v>
      </c>
      <c r="G440">
        <v>2.2513999999999999E-2</v>
      </c>
      <c r="H440">
        <v>2.2513999999999999E-2</v>
      </c>
      <c r="I440">
        <v>56</v>
      </c>
      <c r="J440">
        <v>13453520.66</v>
      </c>
      <c r="K440">
        <v>13979534.23</v>
      </c>
    </row>
    <row r="441" spans="1:11">
      <c r="A441">
        <v>5</v>
      </c>
      <c r="B441" t="s">
        <v>483</v>
      </c>
      <c r="C441">
        <v>-1.3693E-2</v>
      </c>
      <c r="D441">
        <v>-1.3767E-2</v>
      </c>
      <c r="E441" s="116">
        <v>-1.4059E-2</v>
      </c>
      <c r="F441">
        <v>-1.4083E-2</v>
      </c>
      <c r="G441">
        <v>-1.6771999999999999E-2</v>
      </c>
      <c r="H441">
        <v>-1.6802000000000001E-2</v>
      </c>
      <c r="I441">
        <v>291</v>
      </c>
      <c r="J441">
        <v>71703222.590000004</v>
      </c>
      <c r="K441">
        <v>307622009.32999998</v>
      </c>
    </row>
    <row r="442" spans="1:11" hidden="1">
      <c r="A442">
        <v>15</v>
      </c>
      <c r="B442" t="s">
        <v>483</v>
      </c>
      <c r="C442">
        <v>-1.3292E-2</v>
      </c>
      <c r="D442">
        <v>-1.3354E-2</v>
      </c>
      <c r="E442">
        <v>-7.8799999999999999E-3</v>
      </c>
      <c r="F442">
        <v>-7.9000000000000008E-3</v>
      </c>
      <c r="G442">
        <v>-1.5115999999999999E-2</v>
      </c>
      <c r="H442">
        <v>-1.5145E-2</v>
      </c>
      <c r="I442">
        <v>347</v>
      </c>
      <c r="J442">
        <v>85156743.25</v>
      </c>
      <c r="K442">
        <v>321601543.56</v>
      </c>
    </row>
    <row r="443" spans="1:11" hidden="1">
      <c r="A443">
        <v>21</v>
      </c>
      <c r="B443" t="s">
        <v>483</v>
      </c>
      <c r="C443">
        <v>-1.3693E-2</v>
      </c>
      <c r="D443">
        <v>-1.3767E-2</v>
      </c>
      <c r="E443">
        <v>-1.4059E-2</v>
      </c>
      <c r="F443">
        <v>-1.4083E-2</v>
      </c>
      <c r="G443">
        <v>-1.6771999999999999E-2</v>
      </c>
      <c r="H443">
        <v>-1.6802000000000001E-2</v>
      </c>
      <c r="I443">
        <v>291</v>
      </c>
      <c r="J443">
        <v>71703222.590000004</v>
      </c>
      <c r="K443">
        <v>307622009.32999998</v>
      </c>
    </row>
    <row r="444" spans="1:11" hidden="1">
      <c r="A444">
        <v>31</v>
      </c>
      <c r="B444" t="s">
        <v>483</v>
      </c>
      <c r="C444">
        <v>-1.3292E-2</v>
      </c>
      <c r="D444">
        <v>-1.3354E-2</v>
      </c>
      <c r="E444">
        <v>-7.8799999999999999E-3</v>
      </c>
      <c r="F444">
        <v>-7.9000000000000008E-3</v>
      </c>
      <c r="G444">
        <v>-1.5115999999999999E-2</v>
      </c>
      <c r="H444">
        <v>-1.5145E-2</v>
      </c>
      <c r="I444">
        <v>347</v>
      </c>
      <c r="J444">
        <v>85156743.25</v>
      </c>
      <c r="K444">
        <v>321601543.56</v>
      </c>
    </row>
    <row r="445" spans="1:11" hidden="1">
      <c r="A445">
        <v>63</v>
      </c>
      <c r="B445" t="s">
        <v>483</v>
      </c>
      <c r="C445">
        <v>-1.3292E-2</v>
      </c>
      <c r="D445">
        <v>-1.3354E-2</v>
      </c>
      <c r="E445">
        <v>-7.8799999999999999E-3</v>
      </c>
      <c r="F445">
        <v>-7.9000000000000008E-3</v>
      </c>
      <c r="G445">
        <v>-1.5115999999999999E-2</v>
      </c>
      <c r="H445">
        <v>-1.5145E-2</v>
      </c>
      <c r="I445">
        <v>347</v>
      </c>
      <c r="J445">
        <v>85156743.25</v>
      </c>
      <c r="K445">
        <v>321601543.56</v>
      </c>
    </row>
    <row r="446" spans="1:11" hidden="1">
      <c r="A446">
        <v>37</v>
      </c>
      <c r="B446" t="s">
        <v>483</v>
      </c>
      <c r="C446">
        <v>-1.3693E-2</v>
      </c>
      <c r="D446">
        <v>-1.3767E-2</v>
      </c>
      <c r="E446">
        <v>-1.4059E-2</v>
      </c>
      <c r="F446">
        <v>-1.4083E-2</v>
      </c>
      <c r="G446">
        <v>-1.6771999999999999E-2</v>
      </c>
      <c r="H446">
        <v>-1.6802000000000001E-2</v>
      </c>
      <c r="I446">
        <v>291</v>
      </c>
      <c r="J446">
        <v>71703222.590000004</v>
      </c>
      <c r="K446">
        <v>307622009.32999998</v>
      </c>
    </row>
    <row r="447" spans="1:11" hidden="1">
      <c r="A447">
        <v>47</v>
      </c>
      <c r="B447" t="s">
        <v>483</v>
      </c>
      <c r="C447">
        <v>-1.3292E-2</v>
      </c>
      <c r="D447">
        <v>-1.3354E-2</v>
      </c>
      <c r="E447">
        <v>-7.8799999999999999E-3</v>
      </c>
      <c r="F447">
        <v>-7.9000000000000008E-3</v>
      </c>
      <c r="G447">
        <v>-1.5115999999999999E-2</v>
      </c>
      <c r="H447">
        <v>-1.5145E-2</v>
      </c>
      <c r="I447">
        <v>347</v>
      </c>
      <c r="J447">
        <v>85156743.25</v>
      </c>
      <c r="K447">
        <v>321601543.56</v>
      </c>
    </row>
    <row r="448" spans="1:11" hidden="1">
      <c r="A448">
        <v>53</v>
      </c>
      <c r="B448" t="s">
        <v>483</v>
      </c>
      <c r="C448">
        <v>-1.3693E-2</v>
      </c>
      <c r="D448">
        <v>-1.3767E-2</v>
      </c>
      <c r="E448">
        <v>-1.4059E-2</v>
      </c>
      <c r="F448">
        <v>-1.4083E-2</v>
      </c>
      <c r="G448">
        <v>-1.6771999999999999E-2</v>
      </c>
      <c r="H448">
        <v>-1.6802000000000001E-2</v>
      </c>
      <c r="I448">
        <v>291</v>
      </c>
      <c r="J448">
        <v>71703222.590000004</v>
      </c>
      <c r="K448">
        <v>307622009.32999998</v>
      </c>
    </row>
    <row r="449" spans="1:11" hidden="1">
      <c r="A449">
        <v>10</v>
      </c>
      <c r="B449" t="s">
        <v>482</v>
      </c>
      <c r="C449">
        <v>3.4182999999999998E-2</v>
      </c>
      <c r="D449">
        <v>3.4182999999999998E-2</v>
      </c>
      <c r="E449">
        <v>1.4666E-2</v>
      </c>
      <c r="F449">
        <v>1.4666E-2</v>
      </c>
      <c r="G449">
        <v>1.5748000000000002E-2</v>
      </c>
      <c r="H449">
        <v>1.5748000000000002E-2</v>
      </c>
      <c r="I449">
        <v>56</v>
      </c>
      <c r="J449">
        <v>13736145.35</v>
      </c>
      <c r="K449">
        <v>14284646.65</v>
      </c>
    </row>
    <row r="450" spans="1:11">
      <c r="A450">
        <v>5</v>
      </c>
      <c r="B450" t="s">
        <v>482</v>
      </c>
      <c r="C450">
        <v>0.14695900000000001</v>
      </c>
      <c r="D450">
        <v>0.14688200000000001</v>
      </c>
      <c r="E450" s="116">
        <v>0.130882</v>
      </c>
      <c r="F450">
        <v>0.13081899999999999</v>
      </c>
      <c r="G450">
        <v>0.15257100000000001</v>
      </c>
      <c r="H450">
        <v>0.15251999999999999</v>
      </c>
      <c r="I450">
        <v>294</v>
      </c>
      <c r="J450">
        <v>82175317.879999995</v>
      </c>
      <c r="K450">
        <v>356089959.06</v>
      </c>
    </row>
    <row r="451" spans="1:11" hidden="1">
      <c r="A451">
        <v>15</v>
      </c>
      <c r="B451" t="s">
        <v>482</v>
      </c>
      <c r="C451">
        <v>0.12875900000000001</v>
      </c>
      <c r="D451">
        <v>0.128694</v>
      </c>
      <c r="E451">
        <v>0.112414</v>
      </c>
      <c r="F451">
        <v>0.112361</v>
      </c>
      <c r="G451">
        <v>0.14658499999999999</v>
      </c>
      <c r="H451">
        <v>0.146536</v>
      </c>
      <c r="I451">
        <v>350</v>
      </c>
      <c r="J451">
        <v>95911463.230000004</v>
      </c>
      <c r="K451">
        <v>370374605.70999998</v>
      </c>
    </row>
    <row r="452" spans="1:11" hidden="1">
      <c r="A452">
        <v>21</v>
      </c>
      <c r="B452" t="s">
        <v>482</v>
      </c>
      <c r="C452">
        <v>0.14695900000000001</v>
      </c>
      <c r="D452">
        <v>0.14688200000000001</v>
      </c>
      <c r="E452">
        <v>0.130882</v>
      </c>
      <c r="F452">
        <v>0.13081899999999999</v>
      </c>
      <c r="G452">
        <v>0.15257100000000001</v>
      </c>
      <c r="H452">
        <v>0.15251999999999999</v>
      </c>
      <c r="I452">
        <v>294</v>
      </c>
      <c r="J452">
        <v>82175317.879999995</v>
      </c>
      <c r="K452">
        <v>356089959.06</v>
      </c>
    </row>
    <row r="453" spans="1:11" hidden="1">
      <c r="A453">
        <v>31</v>
      </c>
      <c r="B453" t="s">
        <v>482</v>
      </c>
      <c r="C453">
        <v>0.12875900000000001</v>
      </c>
      <c r="D453">
        <v>0.128694</v>
      </c>
      <c r="E453">
        <v>0.112414</v>
      </c>
      <c r="F453">
        <v>0.112361</v>
      </c>
      <c r="G453">
        <v>0.14658499999999999</v>
      </c>
      <c r="H453">
        <v>0.146536</v>
      </c>
      <c r="I453">
        <v>350</v>
      </c>
      <c r="J453">
        <v>95911463.230000004</v>
      </c>
      <c r="K453">
        <v>370374605.70999998</v>
      </c>
    </row>
    <row r="454" spans="1:11" hidden="1">
      <c r="A454">
        <v>63</v>
      </c>
      <c r="B454" t="s">
        <v>482</v>
      </c>
      <c r="C454">
        <v>0.12875900000000001</v>
      </c>
      <c r="D454">
        <v>0.128694</v>
      </c>
      <c r="E454">
        <v>0.112414</v>
      </c>
      <c r="F454">
        <v>0.112361</v>
      </c>
      <c r="G454">
        <v>0.14658499999999999</v>
      </c>
      <c r="H454">
        <v>0.146536</v>
      </c>
      <c r="I454">
        <v>350</v>
      </c>
      <c r="J454">
        <v>95911463.230000004</v>
      </c>
      <c r="K454">
        <v>370374605.70999998</v>
      </c>
    </row>
    <row r="455" spans="1:11" hidden="1">
      <c r="A455">
        <v>37</v>
      </c>
      <c r="B455" t="s">
        <v>482</v>
      </c>
      <c r="C455">
        <v>0.14695900000000001</v>
      </c>
      <c r="D455">
        <v>0.14688200000000001</v>
      </c>
      <c r="E455">
        <v>0.130882</v>
      </c>
      <c r="F455">
        <v>0.13081899999999999</v>
      </c>
      <c r="G455">
        <v>0.15257100000000001</v>
      </c>
      <c r="H455">
        <v>0.15251999999999999</v>
      </c>
      <c r="I455">
        <v>294</v>
      </c>
      <c r="J455">
        <v>82175317.879999995</v>
      </c>
      <c r="K455">
        <v>356089959.06</v>
      </c>
    </row>
    <row r="456" spans="1:11" hidden="1">
      <c r="A456">
        <v>47</v>
      </c>
      <c r="B456" t="s">
        <v>482</v>
      </c>
      <c r="C456">
        <v>0.12875900000000001</v>
      </c>
      <c r="D456">
        <v>0.128694</v>
      </c>
      <c r="E456">
        <v>0.112414</v>
      </c>
      <c r="F456">
        <v>0.112361</v>
      </c>
      <c r="G456">
        <v>0.14658499999999999</v>
      </c>
      <c r="H456">
        <v>0.146536</v>
      </c>
      <c r="I456">
        <v>350</v>
      </c>
      <c r="J456">
        <v>95911463.230000004</v>
      </c>
      <c r="K456">
        <v>370374605.70999998</v>
      </c>
    </row>
    <row r="457" spans="1:11" hidden="1">
      <c r="A457">
        <v>53</v>
      </c>
      <c r="B457" t="s">
        <v>482</v>
      </c>
      <c r="C457">
        <v>0.14695900000000001</v>
      </c>
      <c r="D457">
        <v>0.14688200000000001</v>
      </c>
      <c r="E457">
        <v>0.130882</v>
      </c>
      <c r="F457">
        <v>0.13081899999999999</v>
      </c>
      <c r="G457">
        <v>0.15257100000000001</v>
      </c>
      <c r="H457">
        <v>0.15251999999999999</v>
      </c>
      <c r="I457">
        <v>294</v>
      </c>
      <c r="J457">
        <v>82175317.879999995</v>
      </c>
      <c r="K457">
        <v>356089959.06</v>
      </c>
    </row>
    <row r="458" spans="1:11" hidden="1">
      <c r="A458">
        <v>10</v>
      </c>
      <c r="B458" t="s">
        <v>481</v>
      </c>
      <c r="C458">
        <v>-9.0620000000000006E-2</v>
      </c>
      <c r="D458">
        <v>-8.2832000000000003E-2</v>
      </c>
      <c r="E458">
        <v>-0.105326</v>
      </c>
      <c r="F458">
        <v>-9.6171999999999994E-2</v>
      </c>
      <c r="G458">
        <v>-0.104032</v>
      </c>
      <c r="H458">
        <v>-9.5227000000000006E-2</v>
      </c>
      <c r="I458">
        <v>57</v>
      </c>
      <c r="J458">
        <v>12328521.82</v>
      </c>
      <c r="K458">
        <v>12836558.779999999</v>
      </c>
    </row>
    <row r="459" spans="1:11">
      <c r="A459">
        <v>5</v>
      </c>
      <c r="B459" t="s">
        <v>481</v>
      </c>
      <c r="C459">
        <v>-0.101424</v>
      </c>
      <c r="D459">
        <v>-0.10133200000000001</v>
      </c>
      <c r="E459" s="116">
        <v>-0.10430399999999999</v>
      </c>
      <c r="F459">
        <v>-0.10420699999999999</v>
      </c>
      <c r="G459">
        <v>-0.10079200000000001</v>
      </c>
      <c r="H459">
        <v>-0.100684</v>
      </c>
      <c r="I459">
        <v>295</v>
      </c>
      <c r="J459">
        <v>74311613.319999993</v>
      </c>
      <c r="K459">
        <v>327303080.55000001</v>
      </c>
    </row>
    <row r="460" spans="1:11" hidden="1">
      <c r="A460">
        <v>15</v>
      </c>
      <c r="B460" t="s">
        <v>481</v>
      </c>
      <c r="C460">
        <v>-9.9668999999999994E-2</v>
      </c>
      <c r="D460">
        <v>-9.8327999999999999E-2</v>
      </c>
      <c r="E460">
        <v>-0.104451</v>
      </c>
      <c r="F460">
        <v>-0.10305</v>
      </c>
      <c r="G460">
        <v>-0.10091700000000001</v>
      </c>
      <c r="H460">
        <v>-0.10047200000000001</v>
      </c>
      <c r="I460">
        <v>352</v>
      </c>
      <c r="J460">
        <v>86640135.140000001</v>
      </c>
      <c r="K460">
        <v>340139639.32999998</v>
      </c>
    </row>
    <row r="461" spans="1:11" hidden="1">
      <c r="A461">
        <v>21</v>
      </c>
      <c r="B461" t="s">
        <v>481</v>
      </c>
      <c r="C461">
        <v>-0.101424</v>
      </c>
      <c r="D461">
        <v>-0.10133200000000001</v>
      </c>
      <c r="E461">
        <v>-0.10430399999999999</v>
      </c>
      <c r="F461">
        <v>-0.10420699999999999</v>
      </c>
      <c r="G461">
        <v>-0.10079200000000001</v>
      </c>
      <c r="H461">
        <v>-0.100684</v>
      </c>
      <c r="I461">
        <v>295</v>
      </c>
      <c r="J461">
        <v>74311613.319999993</v>
      </c>
      <c r="K461">
        <v>327303080.55000001</v>
      </c>
    </row>
    <row r="462" spans="1:11" hidden="1">
      <c r="A462">
        <v>31</v>
      </c>
      <c r="B462" t="s">
        <v>481</v>
      </c>
      <c r="C462">
        <v>-9.9668999999999994E-2</v>
      </c>
      <c r="D462">
        <v>-9.8327999999999999E-2</v>
      </c>
      <c r="E462">
        <v>-0.104451</v>
      </c>
      <c r="F462">
        <v>-0.10305</v>
      </c>
      <c r="G462">
        <v>-0.10091700000000001</v>
      </c>
      <c r="H462">
        <v>-0.10047200000000001</v>
      </c>
      <c r="I462">
        <v>352</v>
      </c>
      <c r="J462">
        <v>86640135.140000001</v>
      </c>
      <c r="K462">
        <v>340139639.32999998</v>
      </c>
    </row>
    <row r="463" spans="1:11" hidden="1">
      <c r="A463">
        <v>63</v>
      </c>
      <c r="B463" t="s">
        <v>481</v>
      </c>
      <c r="C463">
        <v>-9.9668999999999994E-2</v>
      </c>
      <c r="D463">
        <v>-9.8327999999999999E-2</v>
      </c>
      <c r="E463">
        <v>-0.104451</v>
      </c>
      <c r="F463">
        <v>-0.10305</v>
      </c>
      <c r="G463">
        <v>-0.10091700000000001</v>
      </c>
      <c r="H463">
        <v>-0.10047200000000001</v>
      </c>
      <c r="I463">
        <v>352</v>
      </c>
      <c r="J463">
        <v>86640135.140000001</v>
      </c>
      <c r="K463">
        <v>340139639.32999998</v>
      </c>
    </row>
    <row r="464" spans="1:11" hidden="1">
      <c r="A464">
        <v>37</v>
      </c>
      <c r="B464" t="s">
        <v>481</v>
      </c>
      <c r="C464">
        <v>-0.101424</v>
      </c>
      <c r="D464">
        <v>-0.10133200000000001</v>
      </c>
      <c r="E464">
        <v>-0.10430399999999999</v>
      </c>
      <c r="F464">
        <v>-0.10420699999999999</v>
      </c>
      <c r="G464">
        <v>-0.10079200000000001</v>
      </c>
      <c r="H464">
        <v>-0.100684</v>
      </c>
      <c r="I464">
        <v>295</v>
      </c>
      <c r="J464">
        <v>74311613.319999993</v>
      </c>
      <c r="K464">
        <v>327303080.55000001</v>
      </c>
    </row>
    <row r="465" spans="1:11" hidden="1">
      <c r="A465">
        <v>47</v>
      </c>
      <c r="B465" t="s">
        <v>481</v>
      </c>
      <c r="C465">
        <v>-9.9668999999999994E-2</v>
      </c>
      <c r="D465">
        <v>-9.8327999999999999E-2</v>
      </c>
      <c r="E465">
        <v>-0.104451</v>
      </c>
      <c r="F465">
        <v>-0.10305</v>
      </c>
      <c r="G465">
        <v>-0.10091700000000001</v>
      </c>
      <c r="H465">
        <v>-0.10047200000000001</v>
      </c>
      <c r="I465">
        <v>352</v>
      </c>
      <c r="J465">
        <v>86640135.140000001</v>
      </c>
      <c r="K465">
        <v>340139639.32999998</v>
      </c>
    </row>
    <row r="466" spans="1:11" hidden="1">
      <c r="A466">
        <v>53</v>
      </c>
      <c r="B466" t="s">
        <v>481</v>
      </c>
      <c r="C466">
        <v>-0.101424</v>
      </c>
      <c r="D466">
        <v>-0.10133200000000001</v>
      </c>
      <c r="E466">
        <v>-0.10430399999999999</v>
      </c>
      <c r="F466">
        <v>-0.10420699999999999</v>
      </c>
      <c r="G466">
        <v>-0.10079200000000001</v>
      </c>
      <c r="H466">
        <v>-0.100684</v>
      </c>
      <c r="I466">
        <v>295</v>
      </c>
      <c r="J466">
        <v>74311613.319999993</v>
      </c>
      <c r="K466">
        <v>327303080.55000001</v>
      </c>
    </row>
    <row r="467" spans="1:11" hidden="1">
      <c r="A467">
        <v>10</v>
      </c>
      <c r="B467" t="s">
        <v>480</v>
      </c>
      <c r="C467">
        <v>7.0691000000000004E-2</v>
      </c>
      <c r="D467">
        <v>0.21982199999999999</v>
      </c>
      <c r="E467">
        <v>9.4575999999999993E-2</v>
      </c>
      <c r="F467">
        <v>0.31884400000000002</v>
      </c>
      <c r="G467">
        <v>8.9996999999999994E-2</v>
      </c>
      <c r="H467">
        <v>0.305419</v>
      </c>
      <c r="I467">
        <v>58</v>
      </c>
      <c r="J467">
        <v>12976422.970000001</v>
      </c>
      <c r="K467">
        <v>13468140.380000001</v>
      </c>
    </row>
    <row r="468" spans="1:11">
      <c r="A468">
        <v>5</v>
      </c>
      <c r="B468" t="s">
        <v>480</v>
      </c>
      <c r="C468">
        <v>0.19941600000000001</v>
      </c>
      <c r="D468">
        <v>0.19847999999999999</v>
      </c>
      <c r="E468" s="116">
        <v>0.175455</v>
      </c>
      <c r="F468">
        <v>0.174536</v>
      </c>
      <c r="G468">
        <v>0.18584000000000001</v>
      </c>
      <c r="H468">
        <v>0.184479</v>
      </c>
      <c r="I468">
        <v>295</v>
      </c>
      <c r="J468">
        <v>87320880.819999993</v>
      </c>
      <c r="K468">
        <v>382335874.89999998</v>
      </c>
    </row>
    <row r="469" spans="1:11" hidden="1">
      <c r="A469">
        <v>15</v>
      </c>
      <c r="B469" t="s">
        <v>480</v>
      </c>
      <c r="C469">
        <v>0.17826600000000001</v>
      </c>
      <c r="D469">
        <v>0.201987</v>
      </c>
      <c r="E469">
        <v>0.163913</v>
      </c>
      <c r="F469">
        <v>0.195131</v>
      </c>
      <c r="G469">
        <v>0.18221100000000001</v>
      </c>
      <c r="H469">
        <v>0.189057</v>
      </c>
      <c r="I469">
        <v>353</v>
      </c>
      <c r="J469">
        <v>100297303.79000001</v>
      </c>
      <c r="K469">
        <v>395804015.27999997</v>
      </c>
    </row>
    <row r="470" spans="1:11" hidden="1">
      <c r="A470">
        <v>21</v>
      </c>
      <c r="B470" t="s">
        <v>480</v>
      </c>
      <c r="C470">
        <v>0.19941600000000001</v>
      </c>
      <c r="D470">
        <v>0.19847999999999999</v>
      </c>
      <c r="E470">
        <v>0.175455</v>
      </c>
      <c r="F470">
        <v>0.174536</v>
      </c>
      <c r="G470">
        <v>0.18584000000000001</v>
      </c>
      <c r="H470">
        <v>0.184479</v>
      </c>
      <c r="I470">
        <v>295</v>
      </c>
      <c r="J470">
        <v>87320880.819999993</v>
      </c>
      <c r="K470">
        <v>382335874.89999998</v>
      </c>
    </row>
    <row r="471" spans="1:11" hidden="1">
      <c r="A471">
        <v>31</v>
      </c>
      <c r="B471" t="s">
        <v>480</v>
      </c>
      <c r="C471">
        <v>0.17826600000000001</v>
      </c>
      <c r="D471">
        <v>0.201987</v>
      </c>
      <c r="E471">
        <v>0.163913</v>
      </c>
      <c r="F471">
        <v>0.195131</v>
      </c>
      <c r="G471">
        <v>0.18221100000000001</v>
      </c>
      <c r="H471">
        <v>0.189057</v>
      </c>
      <c r="I471">
        <v>353</v>
      </c>
      <c r="J471">
        <v>100297303.79000001</v>
      </c>
      <c r="K471">
        <v>395804015.27999997</v>
      </c>
    </row>
    <row r="472" spans="1:11" hidden="1">
      <c r="A472">
        <v>63</v>
      </c>
      <c r="B472" t="s">
        <v>480</v>
      </c>
      <c r="C472">
        <v>0.17826600000000001</v>
      </c>
      <c r="D472">
        <v>0.201987</v>
      </c>
      <c r="E472">
        <v>0.163913</v>
      </c>
      <c r="F472">
        <v>0.195131</v>
      </c>
      <c r="G472">
        <v>0.18221100000000001</v>
      </c>
      <c r="H472">
        <v>0.189057</v>
      </c>
      <c r="I472">
        <v>353</v>
      </c>
      <c r="J472">
        <v>100297303.79000001</v>
      </c>
      <c r="K472">
        <v>395804015.27999997</v>
      </c>
    </row>
    <row r="473" spans="1:11" hidden="1">
      <c r="A473">
        <v>37</v>
      </c>
      <c r="B473" t="s">
        <v>480</v>
      </c>
      <c r="C473">
        <v>0.19941600000000001</v>
      </c>
      <c r="D473">
        <v>0.19847999999999999</v>
      </c>
      <c r="E473">
        <v>0.175455</v>
      </c>
      <c r="F473">
        <v>0.174536</v>
      </c>
      <c r="G473">
        <v>0.18584000000000001</v>
      </c>
      <c r="H473">
        <v>0.184479</v>
      </c>
      <c r="I473">
        <v>295</v>
      </c>
      <c r="J473">
        <v>87320880.819999993</v>
      </c>
      <c r="K473">
        <v>382335874.89999998</v>
      </c>
    </row>
    <row r="474" spans="1:11" hidden="1">
      <c r="A474">
        <v>47</v>
      </c>
      <c r="B474" t="s">
        <v>480</v>
      </c>
      <c r="C474">
        <v>0.17826600000000001</v>
      </c>
      <c r="D474">
        <v>0.201987</v>
      </c>
      <c r="E474">
        <v>0.163913</v>
      </c>
      <c r="F474">
        <v>0.195131</v>
      </c>
      <c r="G474">
        <v>0.18221100000000001</v>
      </c>
      <c r="H474">
        <v>0.189057</v>
      </c>
      <c r="I474">
        <v>353</v>
      </c>
      <c r="J474">
        <v>100297303.79000001</v>
      </c>
      <c r="K474">
        <v>395804015.27999997</v>
      </c>
    </row>
    <row r="475" spans="1:11" hidden="1">
      <c r="A475">
        <v>53</v>
      </c>
      <c r="B475" t="s">
        <v>480</v>
      </c>
      <c r="C475">
        <v>0.19941600000000001</v>
      </c>
      <c r="D475">
        <v>0.19847999999999999</v>
      </c>
      <c r="E475">
        <v>0.175455</v>
      </c>
      <c r="F475">
        <v>0.174536</v>
      </c>
      <c r="G475">
        <v>0.18584000000000001</v>
      </c>
      <c r="H475">
        <v>0.184479</v>
      </c>
      <c r="I475">
        <v>295</v>
      </c>
      <c r="J475">
        <v>87320880.819999993</v>
      </c>
      <c r="K475">
        <v>382335874.89999998</v>
      </c>
    </row>
    <row r="476" spans="1:11" hidden="1">
      <c r="A476">
        <v>10</v>
      </c>
      <c r="B476" t="s">
        <v>479</v>
      </c>
      <c r="C476">
        <v>-2.4844999999999999E-2</v>
      </c>
      <c r="D476">
        <v>9.587E-3</v>
      </c>
      <c r="E476">
        <v>-1.8505000000000001E-2</v>
      </c>
      <c r="F476">
        <v>3.1237000000000001E-2</v>
      </c>
      <c r="G476">
        <v>-1.9460000000000002E-2</v>
      </c>
      <c r="H476">
        <v>2.9336999999999998E-2</v>
      </c>
      <c r="I476">
        <v>58</v>
      </c>
      <c r="J476">
        <v>13602822.210000001</v>
      </c>
      <c r="K476">
        <v>13833141.380000001</v>
      </c>
    </row>
    <row r="477" spans="1:11">
      <c r="A477">
        <v>5</v>
      </c>
      <c r="B477" t="s">
        <v>479</v>
      </c>
      <c r="C477">
        <v>-8.2170000000000007E-2</v>
      </c>
      <c r="D477">
        <v>-8.2048999999999997E-2</v>
      </c>
      <c r="E477" s="116">
        <v>-8.6022000000000001E-2</v>
      </c>
      <c r="F477">
        <v>-8.5880999999999999E-2</v>
      </c>
      <c r="G477">
        <v>-9.1822000000000001E-2</v>
      </c>
      <c r="H477">
        <v>-9.1647000000000006E-2</v>
      </c>
      <c r="I477">
        <v>296</v>
      </c>
      <c r="J477">
        <v>79962337.849999994</v>
      </c>
      <c r="K477">
        <v>348964469.06</v>
      </c>
    </row>
    <row r="478" spans="1:11" hidden="1">
      <c r="A478">
        <v>15</v>
      </c>
      <c r="B478" t="s">
        <v>479</v>
      </c>
      <c r="C478">
        <v>-7.3024000000000006E-2</v>
      </c>
      <c r="D478">
        <v>-6.7429000000000003E-2</v>
      </c>
      <c r="E478">
        <v>-7.7391000000000001E-2</v>
      </c>
      <c r="F478">
        <v>-7.0909E-2</v>
      </c>
      <c r="G478">
        <v>-8.9434E-2</v>
      </c>
      <c r="H478">
        <v>-8.7654999999999997E-2</v>
      </c>
      <c r="I478">
        <v>354</v>
      </c>
      <c r="J478">
        <v>93565160.060000002</v>
      </c>
      <c r="K478">
        <v>362797610.44</v>
      </c>
    </row>
    <row r="479" spans="1:11" hidden="1">
      <c r="A479">
        <v>21</v>
      </c>
      <c r="B479" t="s">
        <v>479</v>
      </c>
      <c r="C479">
        <v>-8.2170000000000007E-2</v>
      </c>
      <c r="D479">
        <v>-8.2048999999999997E-2</v>
      </c>
      <c r="E479">
        <v>-8.6022000000000001E-2</v>
      </c>
      <c r="F479">
        <v>-8.5880999999999999E-2</v>
      </c>
      <c r="G479">
        <v>-9.1822000000000001E-2</v>
      </c>
      <c r="H479">
        <v>-9.1647000000000006E-2</v>
      </c>
      <c r="I479">
        <v>296</v>
      </c>
      <c r="J479">
        <v>79962337.849999994</v>
      </c>
      <c r="K479">
        <v>348964469.06</v>
      </c>
    </row>
    <row r="480" spans="1:11" hidden="1">
      <c r="A480">
        <v>31</v>
      </c>
      <c r="B480" t="s">
        <v>479</v>
      </c>
      <c r="C480">
        <v>-7.3024000000000006E-2</v>
      </c>
      <c r="D480">
        <v>-6.7429000000000003E-2</v>
      </c>
      <c r="E480">
        <v>-7.7391000000000001E-2</v>
      </c>
      <c r="F480">
        <v>-7.0909E-2</v>
      </c>
      <c r="G480">
        <v>-8.9434E-2</v>
      </c>
      <c r="H480">
        <v>-8.7654999999999997E-2</v>
      </c>
      <c r="I480">
        <v>354</v>
      </c>
      <c r="J480">
        <v>93565160.060000002</v>
      </c>
      <c r="K480">
        <v>362797610.44</v>
      </c>
    </row>
    <row r="481" spans="1:11" hidden="1">
      <c r="A481">
        <v>63</v>
      </c>
      <c r="B481" t="s">
        <v>479</v>
      </c>
      <c r="C481">
        <v>-7.3024000000000006E-2</v>
      </c>
      <c r="D481">
        <v>-6.7429000000000003E-2</v>
      </c>
      <c r="E481">
        <v>-7.7391000000000001E-2</v>
      </c>
      <c r="F481">
        <v>-7.0909E-2</v>
      </c>
      <c r="G481">
        <v>-8.9434E-2</v>
      </c>
      <c r="H481">
        <v>-8.7654999999999997E-2</v>
      </c>
      <c r="I481">
        <v>354</v>
      </c>
      <c r="J481">
        <v>93565160.060000002</v>
      </c>
      <c r="K481">
        <v>362797610.44</v>
      </c>
    </row>
    <row r="482" spans="1:11" hidden="1">
      <c r="A482">
        <v>37</v>
      </c>
      <c r="B482" t="s">
        <v>479</v>
      </c>
      <c r="C482">
        <v>-8.2170000000000007E-2</v>
      </c>
      <c r="D482">
        <v>-8.2048999999999997E-2</v>
      </c>
      <c r="E482">
        <v>-8.6022000000000001E-2</v>
      </c>
      <c r="F482">
        <v>-8.5880999999999999E-2</v>
      </c>
      <c r="G482">
        <v>-9.1822000000000001E-2</v>
      </c>
      <c r="H482">
        <v>-9.1647000000000006E-2</v>
      </c>
      <c r="I482">
        <v>296</v>
      </c>
      <c r="J482">
        <v>79962337.849999994</v>
      </c>
      <c r="K482">
        <v>348964469.06</v>
      </c>
    </row>
    <row r="483" spans="1:11" hidden="1">
      <c r="A483">
        <v>47</v>
      </c>
      <c r="B483" t="s">
        <v>479</v>
      </c>
      <c r="C483">
        <v>-7.3024000000000006E-2</v>
      </c>
      <c r="D483">
        <v>-6.7429000000000003E-2</v>
      </c>
      <c r="E483">
        <v>-7.7391000000000001E-2</v>
      </c>
      <c r="F483">
        <v>-7.0909E-2</v>
      </c>
      <c r="G483">
        <v>-8.9434E-2</v>
      </c>
      <c r="H483">
        <v>-8.7654999999999997E-2</v>
      </c>
      <c r="I483">
        <v>354</v>
      </c>
      <c r="J483">
        <v>93565160.060000002</v>
      </c>
      <c r="K483">
        <v>362797610.44</v>
      </c>
    </row>
    <row r="484" spans="1:11" hidden="1">
      <c r="A484">
        <v>53</v>
      </c>
      <c r="B484" t="s">
        <v>479</v>
      </c>
      <c r="C484">
        <v>-8.2170000000000007E-2</v>
      </c>
      <c r="D484">
        <v>-8.2048999999999997E-2</v>
      </c>
      <c r="E484">
        <v>-8.6022000000000001E-2</v>
      </c>
      <c r="F484">
        <v>-8.5880999999999999E-2</v>
      </c>
      <c r="G484">
        <v>-9.1822000000000001E-2</v>
      </c>
      <c r="H484">
        <v>-9.1647000000000006E-2</v>
      </c>
      <c r="I484">
        <v>296</v>
      </c>
      <c r="J484">
        <v>79962337.849999994</v>
      </c>
      <c r="K484">
        <v>348964469.06</v>
      </c>
    </row>
    <row r="485" spans="1:11" hidden="1">
      <c r="A485">
        <v>10</v>
      </c>
      <c r="B485" t="s">
        <v>478</v>
      </c>
      <c r="C485">
        <v>5.4278E-2</v>
      </c>
      <c r="D485">
        <v>5.4669000000000002E-2</v>
      </c>
      <c r="E485">
        <v>8.0940999999999999E-2</v>
      </c>
      <c r="F485">
        <v>8.1196000000000004E-2</v>
      </c>
      <c r="G485">
        <v>7.8874E-2</v>
      </c>
      <c r="H485">
        <v>7.9128000000000004E-2</v>
      </c>
      <c r="I485">
        <v>61</v>
      </c>
      <c r="J485">
        <v>15613185.65</v>
      </c>
      <c r="K485">
        <v>18508736.780000001</v>
      </c>
    </row>
    <row r="486" spans="1:11">
      <c r="A486">
        <v>5</v>
      </c>
      <c r="B486" t="s">
        <v>478</v>
      </c>
      <c r="C486">
        <v>6.6559999999999994E-2</v>
      </c>
      <c r="D486">
        <v>6.6339999999999996E-2</v>
      </c>
      <c r="E486" s="116">
        <v>6.8390000000000006E-2</v>
      </c>
      <c r="F486">
        <v>6.8049999999999999E-2</v>
      </c>
      <c r="G486">
        <v>8.5736000000000007E-2</v>
      </c>
      <c r="H486">
        <v>8.5458000000000006E-2</v>
      </c>
      <c r="I486">
        <v>296</v>
      </c>
      <c r="J486">
        <v>86462830.680000007</v>
      </c>
      <c r="K486">
        <v>378557642.88</v>
      </c>
    </row>
    <row r="487" spans="1:11" hidden="1">
      <c r="A487">
        <v>15</v>
      </c>
      <c r="B487" t="s">
        <v>478</v>
      </c>
      <c r="C487">
        <v>6.4547999999999994E-2</v>
      </c>
      <c r="D487">
        <v>6.4427999999999999E-2</v>
      </c>
      <c r="E487">
        <v>7.0206000000000005E-2</v>
      </c>
      <c r="F487">
        <v>6.9952E-2</v>
      </c>
      <c r="G487">
        <v>8.5471000000000005E-2</v>
      </c>
      <c r="H487">
        <v>8.5213999999999998E-2</v>
      </c>
      <c r="I487">
        <v>357</v>
      </c>
      <c r="J487">
        <v>102076016.33</v>
      </c>
      <c r="K487">
        <v>397066379.66000003</v>
      </c>
    </row>
    <row r="488" spans="1:11" hidden="1">
      <c r="A488">
        <v>21</v>
      </c>
      <c r="B488" t="s">
        <v>478</v>
      </c>
      <c r="C488">
        <v>6.6559999999999994E-2</v>
      </c>
      <c r="D488">
        <v>6.6339999999999996E-2</v>
      </c>
      <c r="E488">
        <v>6.8390000000000006E-2</v>
      </c>
      <c r="F488">
        <v>6.8049999999999999E-2</v>
      </c>
      <c r="G488">
        <v>8.5736000000000007E-2</v>
      </c>
      <c r="H488">
        <v>8.5458000000000006E-2</v>
      </c>
      <c r="I488">
        <v>296</v>
      </c>
      <c r="J488">
        <v>86462830.680000007</v>
      </c>
      <c r="K488">
        <v>378557642.88</v>
      </c>
    </row>
    <row r="489" spans="1:11" hidden="1">
      <c r="A489">
        <v>31</v>
      </c>
      <c r="B489" t="s">
        <v>478</v>
      </c>
      <c r="C489">
        <v>6.4547999999999994E-2</v>
      </c>
      <c r="D489">
        <v>6.4427999999999999E-2</v>
      </c>
      <c r="E489">
        <v>7.0206000000000005E-2</v>
      </c>
      <c r="F489">
        <v>6.9952E-2</v>
      </c>
      <c r="G489">
        <v>8.5471000000000005E-2</v>
      </c>
      <c r="H489">
        <v>8.5213999999999998E-2</v>
      </c>
      <c r="I489">
        <v>357</v>
      </c>
      <c r="J489">
        <v>102076016.33</v>
      </c>
      <c r="K489">
        <v>397066379.66000003</v>
      </c>
    </row>
    <row r="490" spans="1:11" hidden="1">
      <c r="A490">
        <v>63</v>
      </c>
      <c r="B490" t="s">
        <v>478</v>
      </c>
      <c r="C490">
        <v>6.4547999999999994E-2</v>
      </c>
      <c r="D490">
        <v>6.4427999999999999E-2</v>
      </c>
      <c r="E490">
        <v>7.0206000000000005E-2</v>
      </c>
      <c r="F490">
        <v>6.9952E-2</v>
      </c>
      <c r="G490">
        <v>8.5471000000000005E-2</v>
      </c>
      <c r="H490">
        <v>8.5213999999999998E-2</v>
      </c>
      <c r="I490">
        <v>357</v>
      </c>
      <c r="J490">
        <v>102076016.33</v>
      </c>
      <c r="K490">
        <v>397066379.66000003</v>
      </c>
    </row>
    <row r="491" spans="1:11" hidden="1">
      <c r="A491">
        <v>37</v>
      </c>
      <c r="B491" t="s">
        <v>478</v>
      </c>
      <c r="C491">
        <v>6.6559999999999994E-2</v>
      </c>
      <c r="D491">
        <v>6.6339999999999996E-2</v>
      </c>
      <c r="E491">
        <v>6.8390000000000006E-2</v>
      </c>
      <c r="F491">
        <v>6.8049999999999999E-2</v>
      </c>
      <c r="G491">
        <v>8.5736000000000007E-2</v>
      </c>
      <c r="H491">
        <v>8.5458000000000006E-2</v>
      </c>
      <c r="I491">
        <v>296</v>
      </c>
      <c r="J491">
        <v>86462830.680000007</v>
      </c>
      <c r="K491">
        <v>378557642.88</v>
      </c>
    </row>
    <row r="492" spans="1:11" hidden="1">
      <c r="A492">
        <v>47</v>
      </c>
      <c r="B492" t="s">
        <v>478</v>
      </c>
      <c r="C492">
        <v>6.4547999999999994E-2</v>
      </c>
      <c r="D492">
        <v>6.4427999999999999E-2</v>
      </c>
      <c r="E492">
        <v>7.0206000000000005E-2</v>
      </c>
      <c r="F492">
        <v>6.9952E-2</v>
      </c>
      <c r="G492">
        <v>8.5471000000000005E-2</v>
      </c>
      <c r="H492">
        <v>8.5213999999999998E-2</v>
      </c>
      <c r="I492">
        <v>357</v>
      </c>
      <c r="J492">
        <v>102076016.33</v>
      </c>
      <c r="K492">
        <v>397066379.66000003</v>
      </c>
    </row>
    <row r="493" spans="1:11" hidden="1">
      <c r="A493">
        <v>53</v>
      </c>
      <c r="B493" t="s">
        <v>478</v>
      </c>
      <c r="C493">
        <v>6.6559999999999994E-2</v>
      </c>
      <c r="D493">
        <v>6.6339999999999996E-2</v>
      </c>
      <c r="E493">
        <v>6.8390000000000006E-2</v>
      </c>
      <c r="F493">
        <v>6.8049999999999999E-2</v>
      </c>
      <c r="G493">
        <v>8.5736000000000007E-2</v>
      </c>
      <c r="H493">
        <v>8.5458000000000006E-2</v>
      </c>
      <c r="I493">
        <v>296</v>
      </c>
      <c r="J493">
        <v>86462830.680000007</v>
      </c>
      <c r="K493">
        <v>378557642.88</v>
      </c>
    </row>
    <row r="494" spans="1:11" hidden="1">
      <c r="A494">
        <v>10</v>
      </c>
      <c r="B494" t="s">
        <v>477</v>
      </c>
      <c r="C494">
        <v>6.1262999999999998E-2</v>
      </c>
      <c r="D494">
        <v>7.0803000000000005E-2</v>
      </c>
      <c r="E494">
        <v>4.2659999999999997E-2</v>
      </c>
      <c r="F494">
        <v>4.4891E-2</v>
      </c>
      <c r="G494">
        <v>4.981E-2</v>
      </c>
      <c r="H494">
        <v>5.1723999999999999E-2</v>
      </c>
      <c r="I494">
        <v>64</v>
      </c>
      <c r="J494">
        <v>16889170.899999999</v>
      </c>
      <c r="K494">
        <v>20046079.359999999</v>
      </c>
    </row>
    <row r="495" spans="1:11">
      <c r="A495">
        <v>5</v>
      </c>
      <c r="B495" t="s">
        <v>477</v>
      </c>
      <c r="C495">
        <v>3.4462E-2</v>
      </c>
      <c r="D495">
        <v>3.4051999999999999E-2</v>
      </c>
      <c r="E495" s="116">
        <v>4.9758999999999998E-2</v>
      </c>
      <c r="F495">
        <v>4.9294999999999999E-2</v>
      </c>
      <c r="G495">
        <v>4.6406999999999997E-2</v>
      </c>
      <c r="H495">
        <v>4.6067999999999998E-2</v>
      </c>
      <c r="I495">
        <v>296</v>
      </c>
      <c r="J495">
        <v>91588032.510000005</v>
      </c>
      <c r="K495">
        <v>395077841.94999999</v>
      </c>
    </row>
    <row r="496" spans="1:11" hidden="1">
      <c r="A496">
        <v>15</v>
      </c>
      <c r="B496" t="s">
        <v>477</v>
      </c>
      <c r="C496">
        <v>3.9164999999999998E-2</v>
      </c>
      <c r="D496">
        <v>4.0501000000000002E-2</v>
      </c>
      <c r="E496">
        <v>4.8658E-2</v>
      </c>
      <c r="F496">
        <v>4.8612000000000002E-2</v>
      </c>
      <c r="G496">
        <v>4.6567999999999998E-2</v>
      </c>
      <c r="H496">
        <v>4.6335000000000001E-2</v>
      </c>
      <c r="I496">
        <v>360</v>
      </c>
      <c r="J496">
        <v>108477203.41</v>
      </c>
      <c r="K496">
        <v>415123921.31</v>
      </c>
    </row>
    <row r="497" spans="1:11" hidden="1">
      <c r="A497">
        <v>21</v>
      </c>
      <c r="B497" t="s">
        <v>477</v>
      </c>
      <c r="C497">
        <v>3.4462E-2</v>
      </c>
      <c r="D497">
        <v>3.4051999999999999E-2</v>
      </c>
      <c r="E497">
        <v>4.9758999999999998E-2</v>
      </c>
      <c r="F497">
        <v>4.9294999999999999E-2</v>
      </c>
      <c r="G497">
        <v>4.6406999999999997E-2</v>
      </c>
      <c r="H497">
        <v>4.6067999999999998E-2</v>
      </c>
      <c r="I497">
        <v>296</v>
      </c>
      <c r="J497">
        <v>91588032.510000005</v>
      </c>
      <c r="K497">
        <v>395077841.94999999</v>
      </c>
    </row>
    <row r="498" spans="1:11" hidden="1">
      <c r="A498">
        <v>31</v>
      </c>
      <c r="B498" t="s">
        <v>477</v>
      </c>
      <c r="C498">
        <v>3.9164999999999998E-2</v>
      </c>
      <c r="D498">
        <v>4.0501000000000002E-2</v>
      </c>
      <c r="E498">
        <v>4.8658E-2</v>
      </c>
      <c r="F498">
        <v>4.8612000000000002E-2</v>
      </c>
      <c r="G498">
        <v>4.6567999999999998E-2</v>
      </c>
      <c r="H498">
        <v>4.6335000000000001E-2</v>
      </c>
      <c r="I498">
        <v>360</v>
      </c>
      <c r="J498">
        <v>108477203.41</v>
      </c>
      <c r="K498">
        <v>415123921.31</v>
      </c>
    </row>
    <row r="499" spans="1:11" hidden="1">
      <c r="A499">
        <v>63</v>
      </c>
      <c r="B499" t="s">
        <v>477</v>
      </c>
      <c r="C499">
        <v>3.9164999999999998E-2</v>
      </c>
      <c r="D499">
        <v>4.0501000000000002E-2</v>
      </c>
      <c r="E499">
        <v>4.8658E-2</v>
      </c>
      <c r="F499">
        <v>4.8612000000000002E-2</v>
      </c>
      <c r="G499">
        <v>4.6567999999999998E-2</v>
      </c>
      <c r="H499">
        <v>4.6335000000000001E-2</v>
      </c>
      <c r="I499">
        <v>360</v>
      </c>
      <c r="J499">
        <v>108477203.41</v>
      </c>
      <c r="K499">
        <v>415123921.31</v>
      </c>
    </row>
    <row r="500" spans="1:11" hidden="1">
      <c r="A500">
        <v>37</v>
      </c>
      <c r="B500" t="s">
        <v>477</v>
      </c>
      <c r="C500">
        <v>3.4462E-2</v>
      </c>
      <c r="D500">
        <v>3.4051999999999999E-2</v>
      </c>
      <c r="E500">
        <v>4.9758999999999998E-2</v>
      </c>
      <c r="F500">
        <v>4.9294999999999999E-2</v>
      </c>
      <c r="G500">
        <v>4.6406999999999997E-2</v>
      </c>
      <c r="H500">
        <v>4.6067999999999998E-2</v>
      </c>
      <c r="I500">
        <v>296</v>
      </c>
      <c r="J500">
        <v>91588032.510000005</v>
      </c>
      <c r="K500">
        <v>395077841.94999999</v>
      </c>
    </row>
    <row r="501" spans="1:11" hidden="1">
      <c r="A501">
        <v>47</v>
      </c>
      <c r="B501" t="s">
        <v>477</v>
      </c>
      <c r="C501">
        <v>3.9164999999999998E-2</v>
      </c>
      <c r="D501">
        <v>4.0501000000000002E-2</v>
      </c>
      <c r="E501">
        <v>4.8658E-2</v>
      </c>
      <c r="F501">
        <v>4.8612000000000002E-2</v>
      </c>
      <c r="G501">
        <v>4.6567999999999998E-2</v>
      </c>
      <c r="H501">
        <v>4.6335000000000001E-2</v>
      </c>
      <c r="I501">
        <v>360</v>
      </c>
      <c r="J501">
        <v>108477203.41</v>
      </c>
      <c r="K501">
        <v>415123921.31</v>
      </c>
    </row>
    <row r="502" spans="1:11" hidden="1">
      <c r="A502">
        <v>53</v>
      </c>
      <c r="B502" t="s">
        <v>477</v>
      </c>
      <c r="C502">
        <v>3.4462E-2</v>
      </c>
      <c r="D502">
        <v>3.4051999999999999E-2</v>
      </c>
      <c r="E502">
        <v>4.9758999999999998E-2</v>
      </c>
      <c r="F502">
        <v>4.9294999999999999E-2</v>
      </c>
      <c r="G502">
        <v>4.6406999999999997E-2</v>
      </c>
      <c r="H502">
        <v>4.6067999999999998E-2</v>
      </c>
      <c r="I502">
        <v>296</v>
      </c>
      <c r="J502">
        <v>91588032.510000005</v>
      </c>
      <c r="K502">
        <v>395077841.94999999</v>
      </c>
    </row>
    <row r="503" spans="1:11" hidden="1">
      <c r="A503">
        <v>10</v>
      </c>
      <c r="B503" t="s">
        <v>476</v>
      </c>
      <c r="C503">
        <v>-3.9201E-2</v>
      </c>
      <c r="D503">
        <v>-3.6079E-2</v>
      </c>
      <c r="E503">
        <v>-4.1350999999999999E-2</v>
      </c>
      <c r="F503">
        <v>-4.0349999999999997E-2</v>
      </c>
      <c r="G503">
        <v>-3.9119000000000001E-2</v>
      </c>
      <c r="H503">
        <v>-3.8275000000000003E-2</v>
      </c>
      <c r="I503">
        <v>66</v>
      </c>
      <c r="J503">
        <v>16672071.27</v>
      </c>
      <c r="K503">
        <v>19748110.52</v>
      </c>
    </row>
    <row r="504" spans="1:11">
      <c r="A504">
        <v>5</v>
      </c>
      <c r="B504" t="s">
        <v>476</v>
      </c>
      <c r="C504">
        <v>-1.2806E-2</v>
      </c>
      <c r="D504">
        <v>-1.2819000000000001E-2</v>
      </c>
      <c r="E504" s="116">
        <v>-5.5420000000000001E-3</v>
      </c>
      <c r="F504">
        <v>-5.5380000000000004E-3</v>
      </c>
      <c r="G504">
        <v>-4.1469999999999996E-3</v>
      </c>
      <c r="H504">
        <v>-4.1590000000000004E-3</v>
      </c>
      <c r="I504">
        <v>295</v>
      </c>
      <c r="J504">
        <v>89791060.5</v>
      </c>
      <c r="K504">
        <v>387873100.88999999</v>
      </c>
    </row>
    <row r="505" spans="1:11" hidden="1">
      <c r="A505">
        <v>15</v>
      </c>
      <c r="B505" t="s">
        <v>476</v>
      </c>
      <c r="C505">
        <v>-1.7512E-2</v>
      </c>
      <c r="D505">
        <v>-1.6965999999999998E-2</v>
      </c>
      <c r="E505">
        <v>-1.1195E-2</v>
      </c>
      <c r="F505">
        <v>-1.1034E-2</v>
      </c>
      <c r="G505">
        <v>-5.8560000000000001E-3</v>
      </c>
      <c r="H505">
        <v>-5.8269999999999997E-3</v>
      </c>
      <c r="I505">
        <v>361</v>
      </c>
      <c r="J505">
        <v>106463131.77</v>
      </c>
      <c r="K505">
        <v>407621211.41000003</v>
      </c>
    </row>
    <row r="506" spans="1:11" hidden="1">
      <c r="A506">
        <v>21</v>
      </c>
      <c r="B506" t="s">
        <v>476</v>
      </c>
      <c r="C506">
        <v>-1.2806E-2</v>
      </c>
      <c r="D506">
        <v>-1.2819000000000001E-2</v>
      </c>
      <c r="E506">
        <v>-5.5420000000000001E-3</v>
      </c>
      <c r="F506">
        <v>-5.5380000000000004E-3</v>
      </c>
      <c r="G506">
        <v>-4.1469999999999996E-3</v>
      </c>
      <c r="H506">
        <v>-4.1590000000000004E-3</v>
      </c>
      <c r="I506">
        <v>295</v>
      </c>
      <c r="J506">
        <v>89791060.5</v>
      </c>
      <c r="K506">
        <v>387873100.88999999</v>
      </c>
    </row>
    <row r="507" spans="1:11" hidden="1">
      <c r="A507">
        <v>31</v>
      </c>
      <c r="B507" t="s">
        <v>476</v>
      </c>
      <c r="C507">
        <v>-1.7512E-2</v>
      </c>
      <c r="D507">
        <v>-1.6965999999999998E-2</v>
      </c>
      <c r="E507">
        <v>-1.1195E-2</v>
      </c>
      <c r="F507">
        <v>-1.1034E-2</v>
      </c>
      <c r="G507">
        <v>-5.8560000000000001E-3</v>
      </c>
      <c r="H507">
        <v>-5.8269999999999997E-3</v>
      </c>
      <c r="I507">
        <v>361</v>
      </c>
      <c r="J507">
        <v>106463131.77</v>
      </c>
      <c r="K507">
        <v>407621211.41000003</v>
      </c>
    </row>
    <row r="508" spans="1:11" hidden="1">
      <c r="A508">
        <v>63</v>
      </c>
      <c r="B508" t="s">
        <v>476</v>
      </c>
      <c r="C508">
        <v>-1.7512E-2</v>
      </c>
      <c r="D508">
        <v>-1.6965999999999998E-2</v>
      </c>
      <c r="E508">
        <v>-1.1195E-2</v>
      </c>
      <c r="F508">
        <v>-1.1034E-2</v>
      </c>
      <c r="G508">
        <v>-5.8560000000000001E-3</v>
      </c>
      <c r="H508">
        <v>-5.8269999999999997E-3</v>
      </c>
      <c r="I508">
        <v>361</v>
      </c>
      <c r="J508">
        <v>106463131.77</v>
      </c>
      <c r="K508">
        <v>407621211.41000003</v>
      </c>
    </row>
    <row r="509" spans="1:11" hidden="1">
      <c r="A509">
        <v>37</v>
      </c>
      <c r="B509" t="s">
        <v>476</v>
      </c>
      <c r="C509">
        <v>-1.2806E-2</v>
      </c>
      <c r="D509">
        <v>-1.2819000000000001E-2</v>
      </c>
      <c r="E509">
        <v>-5.5420000000000001E-3</v>
      </c>
      <c r="F509">
        <v>-5.5380000000000004E-3</v>
      </c>
      <c r="G509">
        <v>-4.1469999999999996E-3</v>
      </c>
      <c r="H509">
        <v>-4.1590000000000004E-3</v>
      </c>
      <c r="I509">
        <v>295</v>
      </c>
      <c r="J509">
        <v>89791060.5</v>
      </c>
      <c r="K509">
        <v>387873100.88999999</v>
      </c>
    </row>
    <row r="510" spans="1:11" hidden="1">
      <c r="A510">
        <v>47</v>
      </c>
      <c r="B510" t="s">
        <v>476</v>
      </c>
      <c r="C510">
        <v>-1.7512E-2</v>
      </c>
      <c r="D510">
        <v>-1.6965999999999998E-2</v>
      </c>
      <c r="E510">
        <v>-1.1195E-2</v>
      </c>
      <c r="F510">
        <v>-1.1034E-2</v>
      </c>
      <c r="G510">
        <v>-5.8560000000000001E-3</v>
      </c>
      <c r="H510">
        <v>-5.8269999999999997E-3</v>
      </c>
      <c r="I510">
        <v>361</v>
      </c>
      <c r="J510">
        <v>106463131.77</v>
      </c>
      <c r="K510">
        <v>407621211.41000003</v>
      </c>
    </row>
    <row r="511" spans="1:11" hidden="1">
      <c r="A511">
        <v>53</v>
      </c>
      <c r="B511" t="s">
        <v>476</v>
      </c>
      <c r="C511">
        <v>-1.2806E-2</v>
      </c>
      <c r="D511">
        <v>-1.2819000000000001E-2</v>
      </c>
      <c r="E511">
        <v>-5.5420000000000001E-3</v>
      </c>
      <c r="F511">
        <v>-5.5380000000000004E-3</v>
      </c>
      <c r="G511">
        <v>-4.1469999999999996E-3</v>
      </c>
      <c r="H511">
        <v>-4.1590000000000004E-3</v>
      </c>
      <c r="I511">
        <v>295</v>
      </c>
      <c r="J511">
        <v>89791060.5</v>
      </c>
      <c r="K511">
        <v>387873100.88999999</v>
      </c>
    </row>
    <row r="512" spans="1:11" hidden="1">
      <c r="A512">
        <v>10</v>
      </c>
      <c r="B512" t="s">
        <v>475</v>
      </c>
      <c r="C512">
        <v>1.1110999999999999E-2</v>
      </c>
      <c r="D512">
        <v>1.12E-2</v>
      </c>
      <c r="E512">
        <v>-3.3550000000000003E-2</v>
      </c>
      <c r="F512">
        <v>-3.3505E-2</v>
      </c>
      <c r="G512">
        <v>-2.7574000000000001E-2</v>
      </c>
      <c r="H512">
        <v>-2.7536000000000001E-2</v>
      </c>
      <c r="I512">
        <v>68</v>
      </c>
      <c r="J512">
        <v>16594484.08</v>
      </c>
      <c r="K512">
        <v>19685145.579999998</v>
      </c>
    </row>
    <row r="513" spans="1:11">
      <c r="A513">
        <v>5</v>
      </c>
      <c r="B513" t="s">
        <v>475</v>
      </c>
      <c r="C513">
        <v>1.1573E-2</v>
      </c>
      <c r="D513">
        <v>1.1556E-2</v>
      </c>
      <c r="E513" s="116">
        <v>9.4809999999999998E-3</v>
      </c>
      <c r="F513">
        <v>9.4599999999999997E-3</v>
      </c>
      <c r="G513">
        <v>4.4559999999999999E-3</v>
      </c>
      <c r="H513">
        <v>4.4209999999999996E-3</v>
      </c>
      <c r="I513">
        <v>300</v>
      </c>
      <c r="J513">
        <v>94155047.599999994</v>
      </c>
      <c r="K513">
        <v>405076793.06</v>
      </c>
    </row>
    <row r="514" spans="1:11" hidden="1">
      <c r="A514">
        <v>15</v>
      </c>
      <c r="B514" t="s">
        <v>475</v>
      </c>
      <c r="C514">
        <v>1.1488999999999999E-2</v>
      </c>
      <c r="D514">
        <v>1.1490999999999999E-2</v>
      </c>
      <c r="E514">
        <v>2.7420000000000001E-3</v>
      </c>
      <c r="F514">
        <v>2.7309999999999999E-3</v>
      </c>
      <c r="G514">
        <v>2.9039999999999999E-3</v>
      </c>
      <c r="H514">
        <v>2.8730000000000001E-3</v>
      </c>
      <c r="I514">
        <v>368</v>
      </c>
      <c r="J514">
        <v>110749531.68000001</v>
      </c>
      <c r="K514">
        <v>424761938.63999999</v>
      </c>
    </row>
    <row r="515" spans="1:11" hidden="1">
      <c r="A515">
        <v>21</v>
      </c>
      <c r="B515" t="s">
        <v>475</v>
      </c>
      <c r="C515">
        <v>1.1573E-2</v>
      </c>
      <c r="D515">
        <v>1.1556E-2</v>
      </c>
      <c r="E515">
        <v>9.4809999999999998E-3</v>
      </c>
      <c r="F515">
        <v>9.4599999999999997E-3</v>
      </c>
      <c r="G515">
        <v>4.4559999999999999E-3</v>
      </c>
      <c r="H515">
        <v>4.4209999999999996E-3</v>
      </c>
      <c r="I515">
        <v>300</v>
      </c>
      <c r="J515">
        <v>94155047.599999994</v>
      </c>
      <c r="K515">
        <v>405076793.06</v>
      </c>
    </row>
    <row r="516" spans="1:11" hidden="1">
      <c r="A516">
        <v>31</v>
      </c>
      <c r="B516" t="s">
        <v>475</v>
      </c>
      <c r="C516">
        <v>1.1488999999999999E-2</v>
      </c>
      <c r="D516">
        <v>1.1490999999999999E-2</v>
      </c>
      <c r="E516">
        <v>2.7420000000000001E-3</v>
      </c>
      <c r="F516">
        <v>2.7309999999999999E-3</v>
      </c>
      <c r="G516">
        <v>2.9039999999999999E-3</v>
      </c>
      <c r="H516">
        <v>2.8730000000000001E-3</v>
      </c>
      <c r="I516">
        <v>368</v>
      </c>
      <c r="J516">
        <v>110749531.68000001</v>
      </c>
      <c r="K516">
        <v>424761938.63999999</v>
      </c>
    </row>
    <row r="517" spans="1:11" hidden="1">
      <c r="A517">
        <v>63</v>
      </c>
      <c r="B517" t="s">
        <v>475</v>
      </c>
      <c r="C517">
        <v>1.1488999999999999E-2</v>
      </c>
      <c r="D517">
        <v>1.1490999999999999E-2</v>
      </c>
      <c r="E517">
        <v>2.7420000000000001E-3</v>
      </c>
      <c r="F517">
        <v>2.7309999999999999E-3</v>
      </c>
      <c r="G517">
        <v>2.9039999999999999E-3</v>
      </c>
      <c r="H517">
        <v>2.8730000000000001E-3</v>
      </c>
      <c r="I517">
        <v>368</v>
      </c>
      <c r="J517">
        <v>110749531.68000001</v>
      </c>
      <c r="K517">
        <v>424761938.63999999</v>
      </c>
    </row>
    <row r="518" spans="1:11" hidden="1">
      <c r="A518">
        <v>37</v>
      </c>
      <c r="B518" t="s">
        <v>475</v>
      </c>
      <c r="C518">
        <v>1.1573E-2</v>
      </c>
      <c r="D518">
        <v>1.1556E-2</v>
      </c>
      <c r="E518">
        <v>9.4809999999999998E-3</v>
      </c>
      <c r="F518">
        <v>9.4599999999999997E-3</v>
      </c>
      <c r="G518">
        <v>4.4559999999999999E-3</v>
      </c>
      <c r="H518">
        <v>4.4209999999999996E-3</v>
      </c>
      <c r="I518">
        <v>300</v>
      </c>
      <c r="J518">
        <v>94155047.599999994</v>
      </c>
      <c r="K518">
        <v>405076793.06</v>
      </c>
    </row>
    <row r="519" spans="1:11" hidden="1">
      <c r="A519">
        <v>47</v>
      </c>
      <c r="B519" t="s">
        <v>475</v>
      </c>
      <c r="C519">
        <v>1.1488999999999999E-2</v>
      </c>
      <c r="D519">
        <v>1.1490999999999999E-2</v>
      </c>
      <c r="E519">
        <v>2.7420000000000001E-3</v>
      </c>
      <c r="F519">
        <v>2.7309999999999999E-3</v>
      </c>
      <c r="G519">
        <v>2.9039999999999999E-3</v>
      </c>
      <c r="H519">
        <v>2.8730000000000001E-3</v>
      </c>
      <c r="I519">
        <v>368</v>
      </c>
      <c r="J519">
        <v>110749531.68000001</v>
      </c>
      <c r="K519">
        <v>424761938.63999999</v>
      </c>
    </row>
    <row r="520" spans="1:11" hidden="1">
      <c r="A520">
        <v>53</v>
      </c>
      <c r="B520" t="s">
        <v>475</v>
      </c>
      <c r="C520">
        <v>1.1573E-2</v>
      </c>
      <c r="D520">
        <v>1.1556E-2</v>
      </c>
      <c r="E520">
        <v>9.4809999999999998E-3</v>
      </c>
      <c r="F520">
        <v>9.4599999999999997E-3</v>
      </c>
      <c r="G520">
        <v>4.4559999999999999E-3</v>
      </c>
      <c r="H520">
        <v>4.4209999999999996E-3</v>
      </c>
      <c r="I520">
        <v>300</v>
      </c>
      <c r="J520">
        <v>94155047.599999994</v>
      </c>
      <c r="K520">
        <v>405076793.06</v>
      </c>
    </row>
    <row r="521" spans="1:11" hidden="1">
      <c r="A521">
        <v>10</v>
      </c>
      <c r="B521" t="s">
        <v>474</v>
      </c>
      <c r="C521">
        <v>-8.8408E-2</v>
      </c>
      <c r="D521">
        <v>-8.8382000000000002E-2</v>
      </c>
      <c r="E521">
        <v>-0.10109600000000001</v>
      </c>
      <c r="F521">
        <v>-0.10106</v>
      </c>
      <c r="G521">
        <v>-0.113577</v>
      </c>
      <c r="H521">
        <v>-0.113547</v>
      </c>
      <c r="I521">
        <v>69</v>
      </c>
      <c r="J521">
        <v>14985522.59</v>
      </c>
      <c r="K521">
        <v>17515894.329999998</v>
      </c>
    </row>
    <row r="522" spans="1:11">
      <c r="A522">
        <v>5</v>
      </c>
      <c r="B522" t="s">
        <v>474</v>
      </c>
      <c r="C522">
        <v>-6.5485000000000002E-2</v>
      </c>
      <c r="D522">
        <v>-6.5331E-2</v>
      </c>
      <c r="E522" s="116">
        <v>-8.2806000000000005E-2</v>
      </c>
      <c r="F522">
        <v>-8.2665000000000002E-2</v>
      </c>
      <c r="G522">
        <v>-9.3217999999999995E-2</v>
      </c>
      <c r="H522">
        <v>-9.3133999999999995E-2</v>
      </c>
      <c r="I522">
        <v>307</v>
      </c>
      <c r="J522">
        <v>89147640.560000002</v>
      </c>
      <c r="K522">
        <v>375847363.86000001</v>
      </c>
    </row>
    <row r="523" spans="1:11" hidden="1">
      <c r="A523">
        <v>15</v>
      </c>
      <c r="B523" t="s">
        <v>474</v>
      </c>
      <c r="C523">
        <v>-6.9709999999999994E-2</v>
      </c>
      <c r="D523">
        <v>-6.9579000000000002E-2</v>
      </c>
      <c r="E523">
        <v>-8.5510000000000003E-2</v>
      </c>
      <c r="F523">
        <v>-8.5384000000000002E-2</v>
      </c>
      <c r="G523">
        <v>-9.4150999999999999E-2</v>
      </c>
      <c r="H523">
        <v>-9.4069E-2</v>
      </c>
      <c r="I523">
        <v>376</v>
      </c>
      <c r="J523">
        <v>104133163.15000001</v>
      </c>
      <c r="K523">
        <v>393363258.19</v>
      </c>
    </row>
    <row r="524" spans="1:11" hidden="1">
      <c r="A524">
        <v>21</v>
      </c>
      <c r="B524" t="s">
        <v>474</v>
      </c>
      <c r="C524">
        <v>-6.5485000000000002E-2</v>
      </c>
      <c r="D524">
        <v>-6.5331E-2</v>
      </c>
      <c r="E524">
        <v>-8.2806000000000005E-2</v>
      </c>
      <c r="F524">
        <v>-8.2665000000000002E-2</v>
      </c>
      <c r="G524">
        <v>-9.3217999999999995E-2</v>
      </c>
      <c r="H524">
        <v>-9.3133999999999995E-2</v>
      </c>
      <c r="I524">
        <v>307</v>
      </c>
      <c r="J524">
        <v>89147640.560000002</v>
      </c>
      <c r="K524">
        <v>375847363.86000001</v>
      </c>
    </row>
    <row r="525" spans="1:11" hidden="1">
      <c r="A525">
        <v>31</v>
      </c>
      <c r="B525" t="s">
        <v>474</v>
      </c>
      <c r="C525">
        <v>-6.9709999999999994E-2</v>
      </c>
      <c r="D525">
        <v>-6.9579000000000002E-2</v>
      </c>
      <c r="E525">
        <v>-8.5510000000000003E-2</v>
      </c>
      <c r="F525">
        <v>-8.5384000000000002E-2</v>
      </c>
      <c r="G525">
        <v>-9.4150999999999999E-2</v>
      </c>
      <c r="H525">
        <v>-9.4069E-2</v>
      </c>
      <c r="I525">
        <v>376</v>
      </c>
      <c r="J525">
        <v>104133163.15000001</v>
      </c>
      <c r="K525">
        <v>393363258.19</v>
      </c>
    </row>
    <row r="526" spans="1:11" hidden="1">
      <c r="A526">
        <v>63</v>
      </c>
      <c r="B526" t="s">
        <v>474</v>
      </c>
      <c r="C526">
        <v>-6.9709999999999994E-2</v>
      </c>
      <c r="D526">
        <v>-6.9579000000000002E-2</v>
      </c>
      <c r="E526">
        <v>-8.5510000000000003E-2</v>
      </c>
      <c r="F526">
        <v>-8.5384000000000002E-2</v>
      </c>
      <c r="G526">
        <v>-9.4150999999999999E-2</v>
      </c>
      <c r="H526">
        <v>-9.4069E-2</v>
      </c>
      <c r="I526">
        <v>376</v>
      </c>
      <c r="J526">
        <v>104133163.15000001</v>
      </c>
      <c r="K526">
        <v>393363258.19</v>
      </c>
    </row>
    <row r="527" spans="1:11" hidden="1">
      <c r="A527">
        <v>37</v>
      </c>
      <c r="B527" t="s">
        <v>474</v>
      </c>
      <c r="C527">
        <v>-6.5485000000000002E-2</v>
      </c>
      <c r="D527">
        <v>-6.5331E-2</v>
      </c>
      <c r="E527">
        <v>-8.2806000000000005E-2</v>
      </c>
      <c r="F527">
        <v>-8.2665000000000002E-2</v>
      </c>
      <c r="G527">
        <v>-9.3217999999999995E-2</v>
      </c>
      <c r="H527">
        <v>-9.3133999999999995E-2</v>
      </c>
      <c r="I527">
        <v>307</v>
      </c>
      <c r="J527">
        <v>89147640.560000002</v>
      </c>
      <c r="K527">
        <v>375847363.86000001</v>
      </c>
    </row>
    <row r="528" spans="1:11" hidden="1">
      <c r="A528">
        <v>47</v>
      </c>
      <c r="B528" t="s">
        <v>474</v>
      </c>
      <c r="C528">
        <v>-6.9709999999999994E-2</v>
      </c>
      <c r="D528">
        <v>-6.9579000000000002E-2</v>
      </c>
      <c r="E528">
        <v>-8.5510000000000003E-2</v>
      </c>
      <c r="F528">
        <v>-8.5384000000000002E-2</v>
      </c>
      <c r="G528">
        <v>-9.4150999999999999E-2</v>
      </c>
      <c r="H528">
        <v>-9.4069E-2</v>
      </c>
      <c r="I528">
        <v>376</v>
      </c>
      <c r="J528">
        <v>104133163.15000001</v>
      </c>
      <c r="K528">
        <v>393363258.19</v>
      </c>
    </row>
    <row r="529" spans="1:11" hidden="1">
      <c r="A529">
        <v>53</v>
      </c>
      <c r="B529" t="s">
        <v>474</v>
      </c>
      <c r="C529">
        <v>-6.5485000000000002E-2</v>
      </c>
      <c r="D529">
        <v>-6.5331E-2</v>
      </c>
      <c r="E529">
        <v>-8.2806000000000005E-2</v>
      </c>
      <c r="F529">
        <v>-8.2665000000000002E-2</v>
      </c>
      <c r="G529">
        <v>-9.3217999999999995E-2</v>
      </c>
      <c r="H529">
        <v>-9.3133999999999995E-2</v>
      </c>
      <c r="I529">
        <v>307</v>
      </c>
      <c r="J529">
        <v>89147640.560000002</v>
      </c>
      <c r="K529">
        <v>375847363.86000001</v>
      </c>
    </row>
    <row r="530" spans="1:11" hidden="1">
      <c r="A530">
        <v>10</v>
      </c>
      <c r="B530" t="s">
        <v>473</v>
      </c>
      <c r="C530">
        <v>-5.3504000000000003E-2</v>
      </c>
      <c r="D530">
        <v>-5.3325999999999998E-2</v>
      </c>
      <c r="E530">
        <v>-5.1656000000000001E-2</v>
      </c>
      <c r="F530">
        <v>-5.1293999999999999E-2</v>
      </c>
      <c r="G530">
        <v>-5.0904999999999999E-2</v>
      </c>
      <c r="H530">
        <v>-5.0595000000000001E-2</v>
      </c>
      <c r="I530">
        <v>70</v>
      </c>
      <c r="J530">
        <v>14446785.380000001</v>
      </c>
      <c r="K530">
        <v>16997342.5</v>
      </c>
    </row>
    <row r="531" spans="1:11">
      <c r="A531">
        <v>5</v>
      </c>
      <c r="B531" t="s">
        <v>473</v>
      </c>
      <c r="C531">
        <v>-0.118952</v>
      </c>
      <c r="D531">
        <v>-0.118772</v>
      </c>
      <c r="E531" s="116">
        <v>-0.116272</v>
      </c>
      <c r="F531">
        <v>-0.116161</v>
      </c>
      <c r="G531">
        <v>-0.12401</v>
      </c>
      <c r="H531">
        <v>-0.123861</v>
      </c>
      <c r="I531">
        <v>311</v>
      </c>
      <c r="J531">
        <v>79683503.709999993</v>
      </c>
      <c r="K531">
        <v>333782668.08999997</v>
      </c>
    </row>
    <row r="532" spans="1:11" hidden="1">
      <c r="A532">
        <v>15</v>
      </c>
      <c r="B532" t="s">
        <v>473</v>
      </c>
      <c r="C532">
        <v>-0.10694099999999999</v>
      </c>
      <c r="D532">
        <v>-0.106762</v>
      </c>
      <c r="E532">
        <v>-0.106973</v>
      </c>
      <c r="F532">
        <v>-0.10682700000000001</v>
      </c>
      <c r="G532">
        <v>-0.120755</v>
      </c>
      <c r="H532">
        <v>-0.120598</v>
      </c>
      <c r="I532">
        <v>381</v>
      </c>
      <c r="J532">
        <v>94130289.090000004</v>
      </c>
      <c r="K532">
        <v>350780010.58999997</v>
      </c>
    </row>
    <row r="533" spans="1:11" hidden="1">
      <c r="A533">
        <v>21</v>
      </c>
      <c r="B533" t="s">
        <v>473</v>
      </c>
      <c r="C533">
        <v>-0.118952</v>
      </c>
      <c r="D533">
        <v>-0.118772</v>
      </c>
      <c r="E533">
        <v>-0.116272</v>
      </c>
      <c r="F533">
        <v>-0.116161</v>
      </c>
      <c r="G533">
        <v>-0.12401</v>
      </c>
      <c r="H533">
        <v>-0.123861</v>
      </c>
      <c r="I533">
        <v>311</v>
      </c>
      <c r="J533">
        <v>79683503.709999993</v>
      </c>
      <c r="K533">
        <v>333782668.08999997</v>
      </c>
    </row>
    <row r="534" spans="1:11" hidden="1">
      <c r="A534">
        <v>31</v>
      </c>
      <c r="B534" t="s">
        <v>473</v>
      </c>
      <c r="C534">
        <v>-0.10694099999999999</v>
      </c>
      <c r="D534">
        <v>-0.106762</v>
      </c>
      <c r="E534">
        <v>-0.106973</v>
      </c>
      <c r="F534">
        <v>-0.10682700000000001</v>
      </c>
      <c r="G534">
        <v>-0.120755</v>
      </c>
      <c r="H534">
        <v>-0.120598</v>
      </c>
      <c r="I534">
        <v>381</v>
      </c>
      <c r="J534">
        <v>94130289.090000004</v>
      </c>
      <c r="K534">
        <v>350780010.58999997</v>
      </c>
    </row>
    <row r="535" spans="1:11" hidden="1">
      <c r="A535">
        <v>63</v>
      </c>
      <c r="B535" t="s">
        <v>473</v>
      </c>
      <c r="C535">
        <v>-0.10694099999999999</v>
      </c>
      <c r="D535">
        <v>-0.106762</v>
      </c>
      <c r="E535">
        <v>-0.106973</v>
      </c>
      <c r="F535">
        <v>-0.10682700000000001</v>
      </c>
      <c r="G535">
        <v>-0.120755</v>
      </c>
      <c r="H535">
        <v>-0.120598</v>
      </c>
      <c r="I535">
        <v>381</v>
      </c>
      <c r="J535">
        <v>94130289.090000004</v>
      </c>
      <c r="K535">
        <v>350780010.58999997</v>
      </c>
    </row>
    <row r="536" spans="1:11" hidden="1">
      <c r="A536">
        <v>37</v>
      </c>
      <c r="B536" t="s">
        <v>473</v>
      </c>
      <c r="C536">
        <v>-0.118952</v>
      </c>
      <c r="D536">
        <v>-0.118772</v>
      </c>
      <c r="E536">
        <v>-0.116272</v>
      </c>
      <c r="F536">
        <v>-0.116161</v>
      </c>
      <c r="G536">
        <v>-0.12401</v>
      </c>
      <c r="H536">
        <v>-0.123861</v>
      </c>
      <c r="I536">
        <v>311</v>
      </c>
      <c r="J536">
        <v>79683503.709999993</v>
      </c>
      <c r="K536">
        <v>333782668.08999997</v>
      </c>
    </row>
    <row r="537" spans="1:11" hidden="1">
      <c r="A537">
        <v>47</v>
      </c>
      <c r="B537" t="s">
        <v>473</v>
      </c>
      <c r="C537">
        <v>-0.10694099999999999</v>
      </c>
      <c r="D537">
        <v>-0.106762</v>
      </c>
      <c r="E537">
        <v>-0.106973</v>
      </c>
      <c r="F537">
        <v>-0.10682700000000001</v>
      </c>
      <c r="G537">
        <v>-0.120755</v>
      </c>
      <c r="H537">
        <v>-0.120598</v>
      </c>
      <c r="I537">
        <v>381</v>
      </c>
      <c r="J537">
        <v>94130289.090000004</v>
      </c>
      <c r="K537">
        <v>350780010.58999997</v>
      </c>
    </row>
    <row r="538" spans="1:11" hidden="1">
      <c r="A538">
        <v>53</v>
      </c>
      <c r="B538" t="s">
        <v>473</v>
      </c>
      <c r="C538">
        <v>-0.118952</v>
      </c>
      <c r="D538">
        <v>-0.118772</v>
      </c>
      <c r="E538">
        <v>-0.116272</v>
      </c>
      <c r="F538">
        <v>-0.116161</v>
      </c>
      <c r="G538">
        <v>-0.12401</v>
      </c>
      <c r="H538">
        <v>-0.123861</v>
      </c>
      <c r="I538">
        <v>311</v>
      </c>
      <c r="J538">
        <v>79683503.709999993</v>
      </c>
      <c r="K538">
        <v>333782668.08999997</v>
      </c>
    </row>
    <row r="539" spans="1:11" hidden="1">
      <c r="A539">
        <v>10</v>
      </c>
      <c r="B539" t="s">
        <v>472</v>
      </c>
      <c r="C539">
        <v>3.4696999999999999E-2</v>
      </c>
      <c r="D539">
        <v>3.4696999999999999E-2</v>
      </c>
      <c r="E539">
        <v>6.1650000000000003E-2</v>
      </c>
      <c r="F539">
        <v>6.1650000000000003E-2</v>
      </c>
      <c r="G539">
        <v>5.1789000000000002E-2</v>
      </c>
      <c r="H539">
        <v>5.1789000000000002E-2</v>
      </c>
      <c r="I539">
        <v>69</v>
      </c>
      <c r="J539">
        <v>15190145</v>
      </c>
      <c r="K539">
        <v>17114394.690000001</v>
      </c>
    </row>
    <row r="540" spans="1:11">
      <c r="A540">
        <v>5</v>
      </c>
      <c r="B540" t="s">
        <v>472</v>
      </c>
      <c r="C540">
        <v>-4.2944999999999997E-2</v>
      </c>
      <c r="D540">
        <v>-4.2948E-2</v>
      </c>
      <c r="E540" s="116">
        <v>-3.7137999999999997E-2</v>
      </c>
      <c r="F540">
        <v>-3.7138999999999998E-2</v>
      </c>
      <c r="G540">
        <v>-3.7488E-2</v>
      </c>
      <c r="H540">
        <v>-3.7489000000000001E-2</v>
      </c>
      <c r="I540">
        <v>315</v>
      </c>
      <c r="J540">
        <v>77558942.939999998</v>
      </c>
      <c r="K540">
        <v>323526774.91000003</v>
      </c>
    </row>
    <row r="541" spans="1:11" hidden="1">
      <c r="A541">
        <v>15</v>
      </c>
      <c r="B541" t="s">
        <v>472</v>
      </c>
      <c r="C541">
        <v>-2.8847000000000001E-2</v>
      </c>
      <c r="D541">
        <v>-2.8849E-2</v>
      </c>
      <c r="E541">
        <v>-2.2159999999999999E-2</v>
      </c>
      <c r="F541">
        <v>-2.2161E-2</v>
      </c>
      <c r="G541">
        <v>-3.3355000000000003E-2</v>
      </c>
      <c r="H541">
        <v>-3.3355999999999997E-2</v>
      </c>
      <c r="I541">
        <v>384</v>
      </c>
      <c r="J541">
        <v>92749087.939999998</v>
      </c>
      <c r="K541">
        <v>340641169.60000002</v>
      </c>
    </row>
    <row r="542" spans="1:11" hidden="1">
      <c r="A542">
        <v>21</v>
      </c>
      <c r="B542" t="s">
        <v>472</v>
      </c>
      <c r="C542">
        <v>-4.2944999999999997E-2</v>
      </c>
      <c r="D542">
        <v>-4.2948E-2</v>
      </c>
      <c r="E542">
        <v>-3.7137999999999997E-2</v>
      </c>
      <c r="F542">
        <v>-3.7138999999999998E-2</v>
      </c>
      <c r="G542">
        <v>-3.7488E-2</v>
      </c>
      <c r="H542">
        <v>-3.7489000000000001E-2</v>
      </c>
      <c r="I542">
        <v>315</v>
      </c>
      <c r="J542">
        <v>77558942.939999998</v>
      </c>
      <c r="K542">
        <v>323526774.91000003</v>
      </c>
    </row>
    <row r="543" spans="1:11" hidden="1">
      <c r="A543">
        <v>31</v>
      </c>
      <c r="B543" t="s">
        <v>472</v>
      </c>
      <c r="C543">
        <v>-2.8847000000000001E-2</v>
      </c>
      <c r="D543">
        <v>-2.8849E-2</v>
      </c>
      <c r="E543">
        <v>-2.2159999999999999E-2</v>
      </c>
      <c r="F543">
        <v>-2.2161E-2</v>
      </c>
      <c r="G543">
        <v>-3.3355000000000003E-2</v>
      </c>
      <c r="H543">
        <v>-3.3355999999999997E-2</v>
      </c>
      <c r="I543">
        <v>384</v>
      </c>
      <c r="J543">
        <v>92749087.939999998</v>
      </c>
      <c r="K543">
        <v>340641169.60000002</v>
      </c>
    </row>
    <row r="544" spans="1:11" hidden="1">
      <c r="A544">
        <v>63</v>
      </c>
      <c r="B544" t="s">
        <v>472</v>
      </c>
      <c r="C544">
        <v>-2.8847000000000001E-2</v>
      </c>
      <c r="D544">
        <v>-2.8849E-2</v>
      </c>
      <c r="E544">
        <v>-2.2159999999999999E-2</v>
      </c>
      <c r="F544">
        <v>-2.2161E-2</v>
      </c>
      <c r="G544">
        <v>-3.3355000000000003E-2</v>
      </c>
      <c r="H544">
        <v>-3.3355999999999997E-2</v>
      </c>
      <c r="I544">
        <v>384</v>
      </c>
      <c r="J544">
        <v>92749087.939999998</v>
      </c>
      <c r="K544">
        <v>340641169.60000002</v>
      </c>
    </row>
    <row r="545" spans="1:11" hidden="1">
      <c r="A545">
        <v>37</v>
      </c>
      <c r="B545" t="s">
        <v>472</v>
      </c>
      <c r="C545">
        <v>-4.2944999999999997E-2</v>
      </c>
      <c r="D545">
        <v>-4.2948E-2</v>
      </c>
      <c r="E545">
        <v>-3.7137999999999997E-2</v>
      </c>
      <c r="F545">
        <v>-3.7138999999999998E-2</v>
      </c>
      <c r="G545">
        <v>-3.7488E-2</v>
      </c>
      <c r="H545">
        <v>-3.7489000000000001E-2</v>
      </c>
      <c r="I545">
        <v>315</v>
      </c>
      <c r="J545">
        <v>77558942.939999998</v>
      </c>
      <c r="K545">
        <v>323526774.91000003</v>
      </c>
    </row>
    <row r="546" spans="1:11" hidden="1">
      <c r="A546">
        <v>47</v>
      </c>
      <c r="B546" t="s">
        <v>472</v>
      </c>
      <c r="C546">
        <v>-2.8847000000000001E-2</v>
      </c>
      <c r="D546">
        <v>-2.8849E-2</v>
      </c>
      <c r="E546">
        <v>-2.2159999999999999E-2</v>
      </c>
      <c r="F546">
        <v>-2.2161E-2</v>
      </c>
      <c r="G546">
        <v>-3.3355000000000003E-2</v>
      </c>
      <c r="H546">
        <v>-3.3355999999999997E-2</v>
      </c>
      <c r="I546">
        <v>384</v>
      </c>
      <c r="J546">
        <v>92749087.939999998</v>
      </c>
      <c r="K546">
        <v>340641169.60000002</v>
      </c>
    </row>
    <row r="547" spans="1:11" hidden="1">
      <c r="A547">
        <v>53</v>
      </c>
      <c r="B547" t="s">
        <v>472</v>
      </c>
      <c r="C547">
        <v>-4.2944999999999997E-2</v>
      </c>
      <c r="D547">
        <v>-4.2948E-2</v>
      </c>
      <c r="E547">
        <v>-3.7137999999999997E-2</v>
      </c>
      <c r="F547">
        <v>-3.7138999999999998E-2</v>
      </c>
      <c r="G547">
        <v>-3.7488E-2</v>
      </c>
      <c r="H547">
        <v>-3.7489000000000001E-2</v>
      </c>
      <c r="I547">
        <v>315</v>
      </c>
      <c r="J547">
        <v>77558942.939999998</v>
      </c>
      <c r="K547">
        <v>323526774.91000003</v>
      </c>
    </row>
    <row r="548" spans="1:11" hidden="1">
      <c r="A548">
        <v>10</v>
      </c>
      <c r="B548" t="s">
        <v>471</v>
      </c>
      <c r="C548">
        <v>3.3203000000000003E-2</v>
      </c>
      <c r="D548">
        <v>3.3203000000000003E-2</v>
      </c>
      <c r="E548">
        <v>2.0264000000000001E-2</v>
      </c>
      <c r="F548">
        <v>2.0264000000000001E-2</v>
      </c>
      <c r="G548">
        <v>2.2419999999999999E-2</v>
      </c>
      <c r="H548">
        <v>2.2419999999999999E-2</v>
      </c>
      <c r="I548">
        <v>69</v>
      </c>
      <c r="J548">
        <v>15510276.859999999</v>
      </c>
      <c r="K548">
        <v>17512190.07</v>
      </c>
    </row>
    <row r="549" spans="1:11">
      <c r="A549">
        <v>5</v>
      </c>
      <c r="B549" t="s">
        <v>471</v>
      </c>
      <c r="C549">
        <v>2.7681999999999998E-2</v>
      </c>
      <c r="D549">
        <v>2.7681999999999998E-2</v>
      </c>
      <c r="E549" s="116">
        <v>3.4016999999999999E-2</v>
      </c>
      <c r="F549">
        <v>3.4016999999999999E-2</v>
      </c>
      <c r="G549">
        <v>2.9780999999999998E-2</v>
      </c>
      <c r="H549">
        <v>2.9780999999999998E-2</v>
      </c>
      <c r="I549">
        <v>318</v>
      </c>
      <c r="J549">
        <v>80584451.150000006</v>
      </c>
      <c r="K549">
        <v>334624956</v>
      </c>
    </row>
    <row r="550" spans="1:11" hidden="1">
      <c r="A550">
        <v>15</v>
      </c>
      <c r="B550" t="s">
        <v>471</v>
      </c>
      <c r="C550">
        <v>2.8674000000000002E-2</v>
      </c>
      <c r="D550">
        <v>2.8674000000000002E-2</v>
      </c>
      <c r="E550">
        <v>3.1765000000000002E-2</v>
      </c>
      <c r="F550">
        <v>3.1765000000000002E-2</v>
      </c>
      <c r="G550">
        <v>2.9411E-2</v>
      </c>
      <c r="H550">
        <v>2.9411E-2</v>
      </c>
      <c r="I550">
        <v>387</v>
      </c>
      <c r="J550">
        <v>96094728.010000005</v>
      </c>
      <c r="K550">
        <v>352137146.06999999</v>
      </c>
    </row>
    <row r="551" spans="1:11" hidden="1">
      <c r="A551">
        <v>21</v>
      </c>
      <c r="B551" t="s">
        <v>471</v>
      </c>
      <c r="C551">
        <v>2.7681999999999998E-2</v>
      </c>
      <c r="D551">
        <v>2.7681999999999998E-2</v>
      </c>
      <c r="E551">
        <v>3.4016999999999999E-2</v>
      </c>
      <c r="F551">
        <v>3.4016999999999999E-2</v>
      </c>
      <c r="G551">
        <v>2.9780999999999998E-2</v>
      </c>
      <c r="H551">
        <v>2.9780999999999998E-2</v>
      </c>
      <c r="I551">
        <v>318</v>
      </c>
      <c r="J551">
        <v>80584451.150000006</v>
      </c>
      <c r="K551">
        <v>334624956</v>
      </c>
    </row>
    <row r="552" spans="1:11" hidden="1">
      <c r="A552">
        <v>31</v>
      </c>
      <c r="B552" t="s">
        <v>471</v>
      </c>
      <c r="C552">
        <v>2.8674000000000002E-2</v>
      </c>
      <c r="D552">
        <v>2.8674000000000002E-2</v>
      </c>
      <c r="E552">
        <v>3.1765000000000002E-2</v>
      </c>
      <c r="F552">
        <v>3.1765000000000002E-2</v>
      </c>
      <c r="G552">
        <v>2.9411E-2</v>
      </c>
      <c r="H552">
        <v>2.9411E-2</v>
      </c>
      <c r="I552">
        <v>387</v>
      </c>
      <c r="J552">
        <v>96094728.010000005</v>
      </c>
      <c r="K552">
        <v>352137146.06999999</v>
      </c>
    </row>
    <row r="553" spans="1:11" hidden="1">
      <c r="A553">
        <v>63</v>
      </c>
      <c r="B553" t="s">
        <v>471</v>
      </c>
      <c r="C553">
        <v>2.8674000000000002E-2</v>
      </c>
      <c r="D553">
        <v>2.8674000000000002E-2</v>
      </c>
      <c r="E553">
        <v>3.1765000000000002E-2</v>
      </c>
      <c r="F553">
        <v>3.1765000000000002E-2</v>
      </c>
      <c r="G553">
        <v>2.9411E-2</v>
      </c>
      <c r="H553">
        <v>2.9411E-2</v>
      </c>
      <c r="I553">
        <v>387</v>
      </c>
      <c r="J553">
        <v>96094728.010000005</v>
      </c>
      <c r="K553">
        <v>352137146.06999999</v>
      </c>
    </row>
    <row r="554" spans="1:11" hidden="1">
      <c r="A554">
        <v>37</v>
      </c>
      <c r="B554" t="s">
        <v>471</v>
      </c>
      <c r="C554">
        <v>2.7681999999999998E-2</v>
      </c>
      <c r="D554">
        <v>2.7681999999999998E-2</v>
      </c>
      <c r="E554">
        <v>3.4016999999999999E-2</v>
      </c>
      <c r="F554">
        <v>3.4016999999999999E-2</v>
      </c>
      <c r="G554">
        <v>2.9780999999999998E-2</v>
      </c>
      <c r="H554">
        <v>2.9780999999999998E-2</v>
      </c>
      <c r="I554">
        <v>318</v>
      </c>
      <c r="J554">
        <v>80584451.150000006</v>
      </c>
      <c r="K554">
        <v>334624956</v>
      </c>
    </row>
    <row r="555" spans="1:11" hidden="1">
      <c r="A555">
        <v>47</v>
      </c>
      <c r="B555" t="s">
        <v>471</v>
      </c>
      <c r="C555">
        <v>2.8674000000000002E-2</v>
      </c>
      <c r="D555">
        <v>2.8674000000000002E-2</v>
      </c>
      <c r="E555">
        <v>3.1765000000000002E-2</v>
      </c>
      <c r="F555">
        <v>3.1765000000000002E-2</v>
      </c>
      <c r="G555">
        <v>2.9411E-2</v>
      </c>
      <c r="H555">
        <v>2.9411E-2</v>
      </c>
      <c r="I555">
        <v>387</v>
      </c>
      <c r="J555">
        <v>96094728.010000005</v>
      </c>
      <c r="K555">
        <v>352137146.06999999</v>
      </c>
    </row>
    <row r="556" spans="1:11" hidden="1">
      <c r="A556">
        <v>53</v>
      </c>
      <c r="B556" t="s">
        <v>471</v>
      </c>
      <c r="C556">
        <v>2.7681999999999998E-2</v>
      </c>
      <c r="D556">
        <v>2.7681999999999998E-2</v>
      </c>
      <c r="E556">
        <v>3.4016999999999999E-2</v>
      </c>
      <c r="F556">
        <v>3.4016999999999999E-2</v>
      </c>
      <c r="G556">
        <v>2.9780999999999998E-2</v>
      </c>
      <c r="H556">
        <v>2.9780999999999998E-2</v>
      </c>
      <c r="I556">
        <v>318</v>
      </c>
      <c r="J556">
        <v>80584451.150000006</v>
      </c>
      <c r="K556">
        <v>334624956</v>
      </c>
    </row>
    <row r="557" spans="1:11" hidden="1">
      <c r="A557">
        <v>10</v>
      </c>
      <c r="B557" t="s">
        <v>470</v>
      </c>
      <c r="C557">
        <v>-3.1151000000000002E-2</v>
      </c>
      <c r="D557">
        <v>-3.1151000000000002E-2</v>
      </c>
      <c r="E557">
        <v>-3.7838999999999998E-2</v>
      </c>
      <c r="F557">
        <v>-3.7838999999999998E-2</v>
      </c>
      <c r="G557">
        <v>-4.0164999999999999E-2</v>
      </c>
      <c r="H557">
        <v>-4.0164999999999999E-2</v>
      </c>
      <c r="I557">
        <v>68</v>
      </c>
      <c r="J557">
        <v>14860690.84</v>
      </c>
      <c r="K557">
        <v>16750259.57</v>
      </c>
    </row>
    <row r="558" spans="1:11">
      <c r="A558">
        <v>5</v>
      </c>
      <c r="B558" t="s">
        <v>470</v>
      </c>
      <c r="C558">
        <v>3.8639999999999998E-3</v>
      </c>
      <c r="D558">
        <v>3.8809999999999999E-3</v>
      </c>
      <c r="E558" s="116">
        <v>8.2089999999999993E-3</v>
      </c>
      <c r="F558">
        <v>8.2240000000000004E-3</v>
      </c>
      <c r="G558">
        <v>6.6759999999999996E-3</v>
      </c>
      <c r="H558">
        <v>6.6969999999999998E-3</v>
      </c>
      <c r="I558">
        <v>328</v>
      </c>
      <c r="J558">
        <v>83237806.060000002</v>
      </c>
      <c r="K558">
        <v>344358799.25</v>
      </c>
    </row>
    <row r="559" spans="1:11" hidden="1">
      <c r="A559">
        <v>15</v>
      </c>
      <c r="B559" t="s">
        <v>470</v>
      </c>
      <c r="C559">
        <v>-2.3040000000000001E-3</v>
      </c>
      <c r="D559">
        <v>-2.2889999999999998E-3</v>
      </c>
      <c r="E559">
        <v>8.8900000000000003E-4</v>
      </c>
      <c r="F559">
        <v>9.0200000000000002E-4</v>
      </c>
      <c r="G559">
        <v>4.3819999999999996E-3</v>
      </c>
      <c r="H559">
        <v>4.4019999999999997E-3</v>
      </c>
      <c r="I559">
        <v>396</v>
      </c>
      <c r="J559">
        <v>98098496.900000006</v>
      </c>
      <c r="K559">
        <v>361109058.81999999</v>
      </c>
    </row>
    <row r="560" spans="1:11" hidden="1">
      <c r="A560">
        <v>21</v>
      </c>
      <c r="B560" t="s">
        <v>470</v>
      </c>
      <c r="C560">
        <v>3.8639999999999998E-3</v>
      </c>
      <c r="D560">
        <v>3.8809999999999999E-3</v>
      </c>
      <c r="E560">
        <v>8.2089999999999993E-3</v>
      </c>
      <c r="F560">
        <v>8.2240000000000004E-3</v>
      </c>
      <c r="G560">
        <v>6.6759999999999996E-3</v>
      </c>
      <c r="H560">
        <v>6.6969999999999998E-3</v>
      </c>
      <c r="I560">
        <v>328</v>
      </c>
      <c r="J560">
        <v>83237806.060000002</v>
      </c>
      <c r="K560">
        <v>344358799.25</v>
      </c>
    </row>
    <row r="561" spans="1:11" hidden="1">
      <c r="A561">
        <v>31</v>
      </c>
      <c r="B561" t="s">
        <v>470</v>
      </c>
      <c r="C561">
        <v>-2.3040000000000001E-3</v>
      </c>
      <c r="D561">
        <v>-2.2889999999999998E-3</v>
      </c>
      <c r="E561">
        <v>8.8900000000000003E-4</v>
      </c>
      <c r="F561">
        <v>9.0200000000000002E-4</v>
      </c>
      <c r="G561">
        <v>4.3819999999999996E-3</v>
      </c>
      <c r="H561">
        <v>4.4019999999999997E-3</v>
      </c>
      <c r="I561">
        <v>396</v>
      </c>
      <c r="J561">
        <v>98098496.900000006</v>
      </c>
      <c r="K561">
        <v>361109058.81999999</v>
      </c>
    </row>
    <row r="562" spans="1:11" hidden="1">
      <c r="A562">
        <v>63</v>
      </c>
      <c r="B562" t="s">
        <v>470</v>
      </c>
      <c r="C562">
        <v>-2.3040000000000001E-3</v>
      </c>
      <c r="D562">
        <v>-2.2889999999999998E-3</v>
      </c>
      <c r="E562">
        <v>8.8900000000000003E-4</v>
      </c>
      <c r="F562">
        <v>9.0200000000000002E-4</v>
      </c>
      <c r="G562">
        <v>4.3819999999999996E-3</v>
      </c>
      <c r="H562">
        <v>4.4019999999999997E-3</v>
      </c>
      <c r="I562">
        <v>396</v>
      </c>
      <c r="J562">
        <v>98098496.900000006</v>
      </c>
      <c r="K562">
        <v>361109058.81999999</v>
      </c>
    </row>
    <row r="563" spans="1:11" hidden="1">
      <c r="A563">
        <v>37</v>
      </c>
      <c r="B563" t="s">
        <v>470</v>
      </c>
      <c r="C563">
        <v>3.8639999999999998E-3</v>
      </c>
      <c r="D563">
        <v>3.8809999999999999E-3</v>
      </c>
      <c r="E563">
        <v>8.2089999999999993E-3</v>
      </c>
      <c r="F563">
        <v>8.2240000000000004E-3</v>
      </c>
      <c r="G563">
        <v>6.6759999999999996E-3</v>
      </c>
      <c r="H563">
        <v>6.6969999999999998E-3</v>
      </c>
      <c r="I563">
        <v>328</v>
      </c>
      <c r="J563">
        <v>83237806.060000002</v>
      </c>
      <c r="K563">
        <v>344358799.25</v>
      </c>
    </row>
    <row r="564" spans="1:11" hidden="1">
      <c r="A564">
        <v>47</v>
      </c>
      <c r="B564" t="s">
        <v>470</v>
      </c>
      <c r="C564">
        <v>-2.3040000000000001E-3</v>
      </c>
      <c r="D564">
        <v>-2.2889999999999998E-3</v>
      </c>
      <c r="E564">
        <v>8.8900000000000003E-4</v>
      </c>
      <c r="F564">
        <v>9.0200000000000002E-4</v>
      </c>
      <c r="G564">
        <v>4.3819999999999996E-3</v>
      </c>
      <c r="H564">
        <v>4.4019999999999997E-3</v>
      </c>
      <c r="I564">
        <v>396</v>
      </c>
      <c r="J564">
        <v>98098496.900000006</v>
      </c>
      <c r="K564">
        <v>361109058.81999999</v>
      </c>
    </row>
    <row r="565" spans="1:11" hidden="1">
      <c r="A565">
        <v>53</v>
      </c>
      <c r="B565" t="s">
        <v>470</v>
      </c>
      <c r="C565">
        <v>3.8639999999999998E-3</v>
      </c>
      <c r="D565">
        <v>3.8809999999999999E-3</v>
      </c>
      <c r="E565">
        <v>8.2089999999999993E-3</v>
      </c>
      <c r="F565">
        <v>8.2240000000000004E-3</v>
      </c>
      <c r="G565">
        <v>6.6759999999999996E-3</v>
      </c>
      <c r="H565">
        <v>6.6969999999999998E-3</v>
      </c>
      <c r="I565">
        <v>328</v>
      </c>
      <c r="J565">
        <v>83237806.060000002</v>
      </c>
      <c r="K565">
        <v>344358799.25</v>
      </c>
    </row>
    <row r="566" spans="1:11" hidden="1">
      <c r="A566">
        <v>10</v>
      </c>
      <c r="B566" t="s">
        <v>469</v>
      </c>
      <c r="C566">
        <v>0.106139</v>
      </c>
      <c r="D566">
        <v>0.10585799999999999</v>
      </c>
      <c r="E566">
        <v>4.8966999999999997E-2</v>
      </c>
      <c r="F566">
        <v>4.8806000000000002E-2</v>
      </c>
      <c r="G566">
        <v>4.8208000000000001E-2</v>
      </c>
      <c r="H566">
        <v>4.8064000000000003E-2</v>
      </c>
      <c r="I566">
        <v>71</v>
      </c>
      <c r="J566">
        <v>16493559.210000001</v>
      </c>
      <c r="K566">
        <v>18459534.640000001</v>
      </c>
    </row>
    <row r="567" spans="1:11">
      <c r="A567">
        <v>5</v>
      </c>
      <c r="B567" t="s">
        <v>469</v>
      </c>
      <c r="C567">
        <v>0.33619700000000002</v>
      </c>
      <c r="D567">
        <v>0.33564899999999998</v>
      </c>
      <c r="E567" s="116">
        <v>0.33909600000000001</v>
      </c>
      <c r="F567">
        <v>0.33792499999999998</v>
      </c>
      <c r="G567">
        <v>0.29403400000000002</v>
      </c>
      <c r="H567">
        <v>0.29341699999999998</v>
      </c>
      <c r="I567">
        <v>337</v>
      </c>
      <c r="J567">
        <v>115534008.59999999</v>
      </c>
      <c r="K567">
        <v>455511670.30000001</v>
      </c>
    </row>
    <row r="568" spans="1:11" hidden="1">
      <c r="A568">
        <v>15</v>
      </c>
      <c r="B568" t="s">
        <v>469</v>
      </c>
      <c r="C568">
        <v>0.29621199999999998</v>
      </c>
      <c r="D568">
        <v>0.29570999999999997</v>
      </c>
      <c r="E568">
        <v>0.29444500000000001</v>
      </c>
      <c r="F568">
        <v>0.293429</v>
      </c>
      <c r="G568">
        <v>0.28244999999999998</v>
      </c>
      <c r="H568">
        <v>0.28185399999999999</v>
      </c>
      <c r="I568">
        <v>408</v>
      </c>
      <c r="J568">
        <v>132027567.81</v>
      </c>
      <c r="K568">
        <v>473971204.94</v>
      </c>
    </row>
    <row r="569" spans="1:11" hidden="1">
      <c r="A569">
        <v>21</v>
      </c>
      <c r="B569" t="s">
        <v>469</v>
      </c>
      <c r="C569">
        <v>0.33619700000000002</v>
      </c>
      <c r="D569">
        <v>0.33564899999999998</v>
      </c>
      <c r="E569">
        <v>0.33909600000000001</v>
      </c>
      <c r="F569">
        <v>0.33792499999999998</v>
      </c>
      <c r="G569">
        <v>0.29403400000000002</v>
      </c>
      <c r="H569">
        <v>0.29341699999999998</v>
      </c>
      <c r="I569">
        <v>337</v>
      </c>
      <c r="J569">
        <v>115534008.59999999</v>
      </c>
      <c r="K569">
        <v>455511670.30000001</v>
      </c>
    </row>
    <row r="570" spans="1:11" hidden="1">
      <c r="A570">
        <v>31</v>
      </c>
      <c r="B570" t="s">
        <v>469</v>
      </c>
      <c r="C570">
        <v>0.29621199999999998</v>
      </c>
      <c r="D570">
        <v>0.29570999999999997</v>
      </c>
      <c r="E570">
        <v>0.29444500000000001</v>
      </c>
      <c r="F570">
        <v>0.293429</v>
      </c>
      <c r="G570">
        <v>0.28244999999999998</v>
      </c>
      <c r="H570">
        <v>0.28185399999999999</v>
      </c>
      <c r="I570">
        <v>408</v>
      </c>
      <c r="J570">
        <v>132027567.81</v>
      </c>
      <c r="K570">
        <v>473971204.94</v>
      </c>
    </row>
    <row r="571" spans="1:11" hidden="1">
      <c r="A571">
        <v>63</v>
      </c>
      <c r="B571" t="s">
        <v>469</v>
      </c>
      <c r="C571">
        <v>0.29621199999999998</v>
      </c>
      <c r="D571">
        <v>0.29570999999999997</v>
      </c>
      <c r="E571">
        <v>0.29444500000000001</v>
      </c>
      <c r="F571">
        <v>0.293429</v>
      </c>
      <c r="G571">
        <v>0.28244999999999998</v>
      </c>
      <c r="H571">
        <v>0.28185399999999999</v>
      </c>
      <c r="I571">
        <v>408</v>
      </c>
      <c r="J571">
        <v>132027567.81</v>
      </c>
      <c r="K571">
        <v>473971204.94</v>
      </c>
    </row>
    <row r="572" spans="1:11" hidden="1">
      <c r="A572">
        <v>37</v>
      </c>
      <c r="B572" t="s">
        <v>469</v>
      </c>
      <c r="C572">
        <v>0.33619700000000002</v>
      </c>
      <c r="D572">
        <v>0.33564899999999998</v>
      </c>
      <c r="E572">
        <v>0.33909600000000001</v>
      </c>
      <c r="F572">
        <v>0.33792499999999998</v>
      </c>
      <c r="G572">
        <v>0.29403400000000002</v>
      </c>
      <c r="H572">
        <v>0.29341699999999998</v>
      </c>
      <c r="I572">
        <v>337</v>
      </c>
      <c r="J572">
        <v>115534008.59999999</v>
      </c>
      <c r="K572">
        <v>455511670.30000001</v>
      </c>
    </row>
    <row r="573" spans="1:11" hidden="1">
      <c r="A573">
        <v>47</v>
      </c>
      <c r="B573" t="s">
        <v>469</v>
      </c>
      <c r="C573">
        <v>0.29621199999999998</v>
      </c>
      <c r="D573">
        <v>0.29570999999999997</v>
      </c>
      <c r="E573">
        <v>0.29444500000000001</v>
      </c>
      <c r="F573">
        <v>0.293429</v>
      </c>
      <c r="G573">
        <v>0.28244999999999998</v>
      </c>
      <c r="H573">
        <v>0.28185399999999999</v>
      </c>
      <c r="I573">
        <v>408</v>
      </c>
      <c r="J573">
        <v>132027567.81</v>
      </c>
      <c r="K573">
        <v>473971204.94</v>
      </c>
    </row>
    <row r="574" spans="1:11" hidden="1">
      <c r="A574">
        <v>53</v>
      </c>
      <c r="B574" t="s">
        <v>469</v>
      </c>
      <c r="C574">
        <v>0.33619700000000002</v>
      </c>
      <c r="D574">
        <v>0.33564899999999998</v>
      </c>
      <c r="E574">
        <v>0.33909600000000001</v>
      </c>
      <c r="F574">
        <v>0.33792499999999998</v>
      </c>
      <c r="G574">
        <v>0.29403400000000002</v>
      </c>
      <c r="H574">
        <v>0.29341699999999998</v>
      </c>
      <c r="I574">
        <v>337</v>
      </c>
      <c r="J574">
        <v>115534008.59999999</v>
      </c>
      <c r="K574">
        <v>455511670.30000001</v>
      </c>
    </row>
    <row r="575" spans="1:11" hidden="1">
      <c r="A575">
        <v>10</v>
      </c>
      <c r="B575" t="s">
        <v>468</v>
      </c>
      <c r="C575">
        <v>-6.4749999999999999E-3</v>
      </c>
      <c r="D575">
        <v>1.0179000000000001E-2</v>
      </c>
      <c r="E575">
        <v>-9.0349999999999996E-3</v>
      </c>
      <c r="F575">
        <v>2.0781000000000001E-2</v>
      </c>
      <c r="G575">
        <v>-9.3340000000000003E-3</v>
      </c>
      <c r="H575">
        <v>2.3157000000000001E-2</v>
      </c>
      <c r="I575">
        <v>72</v>
      </c>
      <c r="J575">
        <v>16474048.33</v>
      </c>
      <c r="K575">
        <v>18981407.609999999</v>
      </c>
    </row>
    <row r="576" spans="1:11">
      <c r="A576">
        <v>5</v>
      </c>
      <c r="B576" t="s">
        <v>468</v>
      </c>
      <c r="C576">
        <v>-6.1894999999999999E-2</v>
      </c>
      <c r="D576">
        <v>-6.2045000000000003E-2</v>
      </c>
      <c r="E576" s="116">
        <v>-5.7540000000000004E-3</v>
      </c>
      <c r="F576">
        <v>-5.8760000000000001E-3</v>
      </c>
      <c r="G576">
        <v>-3.048E-2</v>
      </c>
      <c r="H576">
        <v>-3.0636E-2</v>
      </c>
      <c r="I576">
        <v>348</v>
      </c>
      <c r="J576">
        <v>118665393.09999999</v>
      </c>
      <c r="K576">
        <v>454190568.64999998</v>
      </c>
    </row>
    <row r="577" spans="1:11" hidden="1">
      <c r="A577">
        <v>15</v>
      </c>
      <c r="B577" t="s">
        <v>468</v>
      </c>
      <c r="C577">
        <v>-5.2045000000000001E-2</v>
      </c>
      <c r="D577">
        <v>-4.9231999999999998E-2</v>
      </c>
      <c r="E577">
        <v>-6.1139999999999996E-3</v>
      </c>
      <c r="F577">
        <v>-2.4520000000000002E-3</v>
      </c>
      <c r="G577">
        <v>-2.9607000000000001E-2</v>
      </c>
      <c r="H577">
        <v>-2.8438000000000001E-2</v>
      </c>
      <c r="I577">
        <v>420</v>
      </c>
      <c r="J577">
        <v>135139441.43000001</v>
      </c>
      <c r="K577">
        <v>473171976.25999999</v>
      </c>
    </row>
    <row r="578" spans="1:11" hidden="1">
      <c r="A578">
        <v>21</v>
      </c>
      <c r="B578" t="s">
        <v>468</v>
      </c>
      <c r="C578">
        <v>-6.1894999999999999E-2</v>
      </c>
      <c r="D578">
        <v>-6.2045000000000003E-2</v>
      </c>
      <c r="E578">
        <v>-5.7540000000000004E-3</v>
      </c>
      <c r="F578">
        <v>-5.8760000000000001E-3</v>
      </c>
      <c r="G578">
        <v>-3.048E-2</v>
      </c>
      <c r="H578">
        <v>-3.0636E-2</v>
      </c>
      <c r="I578">
        <v>348</v>
      </c>
      <c r="J578">
        <v>118665393.09999999</v>
      </c>
      <c r="K578">
        <v>454190568.64999998</v>
      </c>
    </row>
    <row r="579" spans="1:11" hidden="1">
      <c r="A579">
        <v>31</v>
      </c>
      <c r="B579" t="s">
        <v>468</v>
      </c>
      <c r="C579">
        <v>-5.2045000000000001E-2</v>
      </c>
      <c r="D579">
        <v>-4.9231999999999998E-2</v>
      </c>
      <c r="E579">
        <v>-6.1139999999999996E-3</v>
      </c>
      <c r="F579">
        <v>-2.4520000000000002E-3</v>
      </c>
      <c r="G579">
        <v>-2.9607000000000001E-2</v>
      </c>
      <c r="H579">
        <v>-2.8438000000000001E-2</v>
      </c>
      <c r="I579">
        <v>420</v>
      </c>
      <c r="J579">
        <v>135139441.43000001</v>
      </c>
      <c r="K579">
        <v>473171976.25999999</v>
      </c>
    </row>
    <row r="580" spans="1:11" hidden="1">
      <c r="A580">
        <v>63</v>
      </c>
      <c r="B580" t="s">
        <v>468</v>
      </c>
      <c r="C580">
        <v>-5.2045000000000001E-2</v>
      </c>
      <c r="D580">
        <v>-4.9231999999999998E-2</v>
      </c>
      <c r="E580">
        <v>-6.1139999999999996E-3</v>
      </c>
      <c r="F580">
        <v>-2.4520000000000002E-3</v>
      </c>
      <c r="G580">
        <v>-2.9607000000000001E-2</v>
      </c>
      <c r="H580">
        <v>-2.8438000000000001E-2</v>
      </c>
      <c r="I580">
        <v>420</v>
      </c>
      <c r="J580">
        <v>135139441.43000001</v>
      </c>
      <c r="K580">
        <v>473171976.25999999</v>
      </c>
    </row>
    <row r="581" spans="1:11" hidden="1">
      <c r="A581">
        <v>37</v>
      </c>
      <c r="B581" t="s">
        <v>468</v>
      </c>
      <c r="C581">
        <v>-6.1894999999999999E-2</v>
      </c>
      <c r="D581">
        <v>-6.2045000000000003E-2</v>
      </c>
      <c r="E581">
        <v>-5.7540000000000004E-3</v>
      </c>
      <c r="F581">
        <v>-5.8760000000000001E-3</v>
      </c>
      <c r="G581">
        <v>-3.048E-2</v>
      </c>
      <c r="H581">
        <v>-3.0636E-2</v>
      </c>
      <c r="I581">
        <v>348</v>
      </c>
      <c r="J581">
        <v>118665393.09999999</v>
      </c>
      <c r="K581">
        <v>454190568.64999998</v>
      </c>
    </row>
    <row r="582" spans="1:11" hidden="1">
      <c r="A582">
        <v>47</v>
      </c>
      <c r="B582" t="s">
        <v>468</v>
      </c>
      <c r="C582">
        <v>-5.2045000000000001E-2</v>
      </c>
      <c r="D582">
        <v>-4.9231999999999998E-2</v>
      </c>
      <c r="E582">
        <v>-6.1139999999999996E-3</v>
      </c>
      <c r="F582">
        <v>-2.4520000000000002E-3</v>
      </c>
      <c r="G582">
        <v>-2.9607000000000001E-2</v>
      </c>
      <c r="H582">
        <v>-2.8438000000000001E-2</v>
      </c>
      <c r="I582">
        <v>420</v>
      </c>
      <c r="J582">
        <v>135139441.43000001</v>
      </c>
      <c r="K582">
        <v>473171976.25999999</v>
      </c>
    </row>
    <row r="583" spans="1:11" hidden="1">
      <c r="A583">
        <v>53</v>
      </c>
      <c r="B583" t="s">
        <v>468</v>
      </c>
      <c r="C583">
        <v>-6.1894999999999999E-2</v>
      </c>
      <c r="D583">
        <v>-6.2045000000000003E-2</v>
      </c>
      <c r="E583">
        <v>-5.7540000000000004E-3</v>
      </c>
      <c r="F583">
        <v>-5.8760000000000001E-3</v>
      </c>
      <c r="G583">
        <v>-3.048E-2</v>
      </c>
      <c r="H583">
        <v>-3.0636E-2</v>
      </c>
      <c r="I583">
        <v>348</v>
      </c>
      <c r="J583">
        <v>118665393.09999999</v>
      </c>
      <c r="K583">
        <v>454190568.64999998</v>
      </c>
    </row>
    <row r="584" spans="1:11">
      <c r="A584">
        <v>5</v>
      </c>
      <c r="B584" t="s">
        <v>467</v>
      </c>
      <c r="C584">
        <v>0.154448</v>
      </c>
      <c r="D584">
        <v>0.15412899999999999</v>
      </c>
      <c r="E584" s="116">
        <v>0.21227799999999999</v>
      </c>
      <c r="F584">
        <v>0.21194399999999999</v>
      </c>
      <c r="G584">
        <v>0.240369</v>
      </c>
      <c r="H584">
        <v>0.240119</v>
      </c>
      <c r="I584">
        <v>366</v>
      </c>
      <c r="J584">
        <v>148152537.88999999</v>
      </c>
      <c r="K584">
        <v>578050460.42999995</v>
      </c>
    </row>
    <row r="585" spans="1:11" hidden="1">
      <c r="A585">
        <v>10</v>
      </c>
      <c r="B585" t="s">
        <v>467</v>
      </c>
      <c r="C585">
        <v>0.125782</v>
      </c>
      <c r="D585">
        <v>0.15687200000000001</v>
      </c>
      <c r="E585">
        <v>0.10782899999999999</v>
      </c>
      <c r="F585">
        <v>0.139849</v>
      </c>
      <c r="G585">
        <v>0.11394899999999999</v>
      </c>
      <c r="H585">
        <v>0.14502699999999999</v>
      </c>
      <c r="I585">
        <v>74</v>
      </c>
      <c r="J585">
        <v>18405102.469999999</v>
      </c>
      <c r="K585">
        <v>21423531.899999999</v>
      </c>
    </row>
    <row r="586" spans="1:11" hidden="1">
      <c r="A586">
        <v>15</v>
      </c>
      <c r="B586" t="s">
        <v>467</v>
      </c>
      <c r="C586">
        <v>0.149534</v>
      </c>
      <c r="D586">
        <v>0.15459999999999999</v>
      </c>
      <c r="E586">
        <v>0.199545</v>
      </c>
      <c r="F586">
        <v>0.203155</v>
      </c>
      <c r="G586">
        <v>0.23529800000000001</v>
      </c>
      <c r="H586">
        <v>0.23630499999999999</v>
      </c>
      <c r="I586">
        <v>440</v>
      </c>
      <c r="J586">
        <v>166557640.36000001</v>
      </c>
      <c r="K586">
        <v>599473992.33000004</v>
      </c>
    </row>
    <row r="587" spans="1:11" hidden="1">
      <c r="A587">
        <v>21</v>
      </c>
      <c r="B587" t="s">
        <v>467</v>
      </c>
      <c r="C587">
        <v>0.154448</v>
      </c>
      <c r="D587">
        <v>0.15412899999999999</v>
      </c>
      <c r="E587">
        <v>0.21227799999999999</v>
      </c>
      <c r="F587">
        <v>0.21194399999999999</v>
      </c>
      <c r="G587">
        <v>0.240369</v>
      </c>
      <c r="H587">
        <v>0.240119</v>
      </c>
      <c r="I587">
        <v>366</v>
      </c>
      <c r="J587">
        <v>148152537.88999999</v>
      </c>
      <c r="K587">
        <v>578050460.42999995</v>
      </c>
    </row>
    <row r="588" spans="1:11" hidden="1">
      <c r="A588">
        <v>31</v>
      </c>
      <c r="B588" t="s">
        <v>467</v>
      </c>
      <c r="C588">
        <v>0.149534</v>
      </c>
      <c r="D588">
        <v>0.15459999999999999</v>
      </c>
      <c r="E588">
        <v>0.199545</v>
      </c>
      <c r="F588">
        <v>0.203155</v>
      </c>
      <c r="G588">
        <v>0.23529800000000001</v>
      </c>
      <c r="H588">
        <v>0.23630499999999999</v>
      </c>
      <c r="I588">
        <v>440</v>
      </c>
      <c r="J588">
        <v>166557640.36000001</v>
      </c>
      <c r="K588">
        <v>599473992.33000004</v>
      </c>
    </row>
    <row r="589" spans="1:11" hidden="1">
      <c r="A589">
        <v>63</v>
      </c>
      <c r="B589" t="s">
        <v>467</v>
      </c>
      <c r="C589">
        <v>0.149534</v>
      </c>
      <c r="D589">
        <v>0.15459999999999999</v>
      </c>
      <c r="E589">
        <v>0.199545</v>
      </c>
      <c r="F589">
        <v>0.203155</v>
      </c>
      <c r="G589">
        <v>0.23529800000000001</v>
      </c>
      <c r="H589">
        <v>0.23630499999999999</v>
      </c>
      <c r="I589">
        <v>440</v>
      </c>
      <c r="J589">
        <v>166557640.36000001</v>
      </c>
      <c r="K589">
        <v>599473992.33000004</v>
      </c>
    </row>
    <row r="590" spans="1:11" hidden="1">
      <c r="A590">
        <v>37</v>
      </c>
      <c r="B590" t="s">
        <v>467</v>
      </c>
      <c r="C590">
        <v>0.154448</v>
      </c>
      <c r="D590">
        <v>0.15412899999999999</v>
      </c>
      <c r="E590">
        <v>0.21227799999999999</v>
      </c>
      <c r="F590">
        <v>0.21194399999999999</v>
      </c>
      <c r="G590">
        <v>0.240369</v>
      </c>
      <c r="H590">
        <v>0.240119</v>
      </c>
      <c r="I590">
        <v>366</v>
      </c>
      <c r="J590">
        <v>148152537.88999999</v>
      </c>
      <c r="K590">
        <v>578050460.42999995</v>
      </c>
    </row>
    <row r="591" spans="1:11" hidden="1">
      <c r="A591">
        <v>47</v>
      </c>
      <c r="B591" t="s">
        <v>467</v>
      </c>
      <c r="C591">
        <v>0.149534</v>
      </c>
      <c r="D591">
        <v>0.15459999999999999</v>
      </c>
      <c r="E591">
        <v>0.199545</v>
      </c>
      <c r="F591">
        <v>0.203155</v>
      </c>
      <c r="G591">
        <v>0.23529800000000001</v>
      </c>
      <c r="H591">
        <v>0.23630499999999999</v>
      </c>
      <c r="I591">
        <v>440</v>
      </c>
      <c r="J591">
        <v>166557640.36000001</v>
      </c>
      <c r="K591">
        <v>599473992.33000004</v>
      </c>
    </row>
    <row r="592" spans="1:11" hidden="1">
      <c r="A592">
        <v>53</v>
      </c>
      <c r="B592" t="s">
        <v>467</v>
      </c>
      <c r="C592">
        <v>0.154448</v>
      </c>
      <c r="D592">
        <v>0.15412899999999999</v>
      </c>
      <c r="E592">
        <v>0.21227799999999999</v>
      </c>
      <c r="F592">
        <v>0.21194399999999999</v>
      </c>
      <c r="G592">
        <v>0.240369</v>
      </c>
      <c r="H592">
        <v>0.240119</v>
      </c>
      <c r="I592">
        <v>366</v>
      </c>
      <c r="J592">
        <v>148152537.88999999</v>
      </c>
      <c r="K592">
        <v>578050460.42999995</v>
      </c>
    </row>
    <row r="593" spans="1:11">
      <c r="A593">
        <v>5</v>
      </c>
      <c r="B593" t="s">
        <v>466</v>
      </c>
      <c r="C593">
        <v>0.186111</v>
      </c>
      <c r="D593">
        <v>0.18507000000000001</v>
      </c>
      <c r="E593" s="116">
        <v>0.162216</v>
      </c>
      <c r="F593">
        <v>0.161359</v>
      </c>
      <c r="G593">
        <v>0.123955</v>
      </c>
      <c r="H593">
        <v>0.12307800000000001</v>
      </c>
      <c r="I593">
        <v>390</v>
      </c>
      <c r="J593">
        <v>178828273.44999999</v>
      </c>
      <c r="K593">
        <v>673633828.42999995</v>
      </c>
    </row>
    <row r="594" spans="1:11" hidden="1">
      <c r="A594">
        <v>10</v>
      </c>
      <c r="B594" t="s">
        <v>466</v>
      </c>
      <c r="C594">
        <v>8.2221000000000002E-2</v>
      </c>
      <c r="D594">
        <v>0.113138</v>
      </c>
      <c r="E594">
        <v>7.0715E-2</v>
      </c>
      <c r="F594">
        <v>0.122845</v>
      </c>
      <c r="G594">
        <v>8.2683000000000006E-2</v>
      </c>
      <c r="H594">
        <v>0.12681300000000001</v>
      </c>
      <c r="I594">
        <v>78</v>
      </c>
      <c r="J594">
        <v>20786475.75</v>
      </c>
      <c r="K594">
        <v>24201647.140000001</v>
      </c>
    </row>
    <row r="595" spans="1:11" hidden="1">
      <c r="A595">
        <v>15</v>
      </c>
      <c r="B595" t="s">
        <v>466</v>
      </c>
      <c r="C595">
        <v>0.16863800000000001</v>
      </c>
      <c r="D595">
        <v>0.17297199999999999</v>
      </c>
      <c r="E595">
        <v>0.15210499999999999</v>
      </c>
      <c r="F595">
        <v>0.15710299999999999</v>
      </c>
      <c r="G595">
        <v>0.12248000000000001</v>
      </c>
      <c r="H595">
        <v>0.123211</v>
      </c>
      <c r="I595">
        <v>468</v>
      </c>
      <c r="J595">
        <v>199614749.19999999</v>
      </c>
      <c r="K595">
        <v>697835475.57000005</v>
      </c>
    </row>
    <row r="596" spans="1:11" hidden="1">
      <c r="A596">
        <v>21</v>
      </c>
      <c r="B596" t="s">
        <v>466</v>
      </c>
      <c r="C596">
        <v>0.186111</v>
      </c>
      <c r="D596">
        <v>0.18507000000000001</v>
      </c>
      <c r="E596">
        <v>0.162216</v>
      </c>
      <c r="F596">
        <v>0.161359</v>
      </c>
      <c r="G596">
        <v>0.123955</v>
      </c>
      <c r="H596">
        <v>0.12307800000000001</v>
      </c>
      <c r="I596">
        <v>390</v>
      </c>
      <c r="J596">
        <v>178828273.44999999</v>
      </c>
      <c r="K596">
        <v>673633828.42999995</v>
      </c>
    </row>
    <row r="597" spans="1:11" hidden="1">
      <c r="A597">
        <v>31</v>
      </c>
      <c r="B597" t="s">
        <v>466</v>
      </c>
      <c r="C597">
        <v>0.16863800000000001</v>
      </c>
      <c r="D597">
        <v>0.17297199999999999</v>
      </c>
      <c r="E597">
        <v>0.15210499999999999</v>
      </c>
      <c r="F597">
        <v>0.15710299999999999</v>
      </c>
      <c r="G597">
        <v>0.12248000000000001</v>
      </c>
      <c r="H597">
        <v>0.123211</v>
      </c>
      <c r="I597">
        <v>468</v>
      </c>
      <c r="J597">
        <v>199614749.19999999</v>
      </c>
      <c r="K597">
        <v>697835475.57000005</v>
      </c>
    </row>
    <row r="598" spans="1:11" hidden="1">
      <c r="A598">
        <v>63</v>
      </c>
      <c r="B598" t="s">
        <v>466</v>
      </c>
      <c r="C598">
        <v>0.16863800000000001</v>
      </c>
      <c r="D598">
        <v>0.17297199999999999</v>
      </c>
      <c r="E598">
        <v>0.15210499999999999</v>
      </c>
      <c r="F598">
        <v>0.15710299999999999</v>
      </c>
      <c r="G598">
        <v>0.12248000000000001</v>
      </c>
      <c r="H598">
        <v>0.123211</v>
      </c>
      <c r="I598">
        <v>468</v>
      </c>
      <c r="J598">
        <v>199614749.19999999</v>
      </c>
      <c r="K598">
        <v>697835475.57000005</v>
      </c>
    </row>
    <row r="599" spans="1:11" hidden="1">
      <c r="A599">
        <v>37</v>
      </c>
      <c r="B599" t="s">
        <v>466</v>
      </c>
      <c r="C599">
        <v>0.186111</v>
      </c>
      <c r="D599">
        <v>0.18507000000000001</v>
      </c>
      <c r="E599">
        <v>0.162216</v>
      </c>
      <c r="F599">
        <v>0.161359</v>
      </c>
      <c r="G599">
        <v>0.123955</v>
      </c>
      <c r="H599">
        <v>0.12307800000000001</v>
      </c>
      <c r="I599">
        <v>390</v>
      </c>
      <c r="J599">
        <v>178828273.44999999</v>
      </c>
      <c r="K599">
        <v>673633828.42999995</v>
      </c>
    </row>
    <row r="600" spans="1:11" hidden="1">
      <c r="A600">
        <v>47</v>
      </c>
      <c r="B600" t="s">
        <v>466</v>
      </c>
      <c r="C600">
        <v>0.16863800000000001</v>
      </c>
      <c r="D600">
        <v>0.17297199999999999</v>
      </c>
      <c r="E600">
        <v>0.15210499999999999</v>
      </c>
      <c r="F600">
        <v>0.15710299999999999</v>
      </c>
      <c r="G600">
        <v>0.12248000000000001</v>
      </c>
      <c r="H600">
        <v>0.123211</v>
      </c>
      <c r="I600">
        <v>468</v>
      </c>
      <c r="J600">
        <v>199614749.19999999</v>
      </c>
      <c r="K600">
        <v>697835475.57000005</v>
      </c>
    </row>
    <row r="601" spans="1:11" hidden="1">
      <c r="A601">
        <v>53</v>
      </c>
      <c r="B601" t="s">
        <v>466</v>
      </c>
      <c r="C601">
        <v>0.186111</v>
      </c>
      <c r="D601">
        <v>0.18507000000000001</v>
      </c>
      <c r="E601">
        <v>0.162216</v>
      </c>
      <c r="F601">
        <v>0.161359</v>
      </c>
      <c r="G601">
        <v>0.123955</v>
      </c>
      <c r="H601">
        <v>0.12307800000000001</v>
      </c>
      <c r="I601">
        <v>390</v>
      </c>
      <c r="J601">
        <v>178828273.44999999</v>
      </c>
      <c r="K601">
        <v>673633828.42999995</v>
      </c>
    </row>
    <row r="602" spans="1:11">
      <c r="A602">
        <v>5</v>
      </c>
      <c r="B602" t="s">
        <v>465</v>
      </c>
      <c r="C602">
        <v>-1.5365999999999999E-2</v>
      </c>
      <c r="D602">
        <v>-1.5381000000000001E-2</v>
      </c>
      <c r="E602" s="116">
        <v>8.6320000000000008E-3</v>
      </c>
      <c r="F602">
        <v>8.5719999999999998E-3</v>
      </c>
      <c r="G602">
        <v>-2.0639999999999999E-3</v>
      </c>
      <c r="H602">
        <v>-2.0699999999999998E-3</v>
      </c>
      <c r="I602">
        <v>414</v>
      </c>
      <c r="J602">
        <v>186492257.21000001</v>
      </c>
      <c r="K602">
        <v>693465320.84000003</v>
      </c>
    </row>
    <row r="603" spans="1:11" hidden="1">
      <c r="A603">
        <v>10</v>
      </c>
      <c r="B603" t="s">
        <v>465</v>
      </c>
      <c r="C603">
        <v>-7.5479000000000004E-2</v>
      </c>
      <c r="D603">
        <v>-7.4717000000000006E-2</v>
      </c>
      <c r="E603">
        <v>-4.9804000000000001E-2</v>
      </c>
      <c r="F603">
        <v>-4.9314999999999998E-2</v>
      </c>
      <c r="G603">
        <v>-7.5290999999999997E-2</v>
      </c>
      <c r="H603">
        <v>-7.4629000000000001E-2</v>
      </c>
      <c r="I603">
        <v>81</v>
      </c>
      <c r="J603">
        <v>21437195.640000001</v>
      </c>
      <c r="K603">
        <v>24045372.710000001</v>
      </c>
    </row>
    <row r="604" spans="1:11" hidden="1">
      <c r="A604">
        <v>15</v>
      </c>
      <c r="B604" t="s">
        <v>465</v>
      </c>
      <c r="C604">
        <v>-2.5385000000000001E-2</v>
      </c>
      <c r="D604">
        <v>-2.5270000000000001E-2</v>
      </c>
      <c r="E604">
        <v>2.5460000000000001E-3</v>
      </c>
      <c r="F604">
        <v>2.5439999999999998E-3</v>
      </c>
      <c r="G604">
        <v>-4.6030000000000003E-3</v>
      </c>
      <c r="H604">
        <v>-4.5869999999999999E-3</v>
      </c>
      <c r="I604">
        <v>495</v>
      </c>
      <c r="J604">
        <v>207929452.84999999</v>
      </c>
      <c r="K604">
        <v>717510693.54999995</v>
      </c>
    </row>
    <row r="605" spans="1:11" hidden="1">
      <c r="A605">
        <v>21</v>
      </c>
      <c r="B605" t="s">
        <v>465</v>
      </c>
      <c r="C605">
        <v>-1.5365999999999999E-2</v>
      </c>
      <c r="D605">
        <v>-1.5381000000000001E-2</v>
      </c>
      <c r="E605">
        <v>8.6320000000000008E-3</v>
      </c>
      <c r="F605">
        <v>8.5719999999999998E-3</v>
      </c>
      <c r="G605">
        <v>-2.0639999999999999E-3</v>
      </c>
      <c r="H605">
        <v>-2.0699999999999998E-3</v>
      </c>
      <c r="I605">
        <v>414</v>
      </c>
      <c r="J605">
        <v>186492257.21000001</v>
      </c>
      <c r="K605">
        <v>693465320.84000003</v>
      </c>
    </row>
    <row r="606" spans="1:11" hidden="1">
      <c r="A606">
        <v>31</v>
      </c>
      <c r="B606" t="s">
        <v>465</v>
      </c>
      <c r="C606">
        <v>-2.5385000000000001E-2</v>
      </c>
      <c r="D606">
        <v>-2.5270000000000001E-2</v>
      </c>
      <c r="E606">
        <v>2.5460000000000001E-3</v>
      </c>
      <c r="F606">
        <v>2.5439999999999998E-3</v>
      </c>
      <c r="G606">
        <v>-4.6030000000000003E-3</v>
      </c>
      <c r="H606">
        <v>-4.5869999999999999E-3</v>
      </c>
      <c r="I606">
        <v>495</v>
      </c>
      <c r="J606">
        <v>207929452.84999999</v>
      </c>
      <c r="K606">
        <v>717510693.54999995</v>
      </c>
    </row>
    <row r="607" spans="1:11" hidden="1">
      <c r="A607">
        <v>63</v>
      </c>
      <c r="B607" t="s">
        <v>465</v>
      </c>
      <c r="C607">
        <v>-2.5385000000000001E-2</v>
      </c>
      <c r="D607">
        <v>-2.5270000000000001E-2</v>
      </c>
      <c r="E607">
        <v>2.5460000000000001E-3</v>
      </c>
      <c r="F607">
        <v>2.5439999999999998E-3</v>
      </c>
      <c r="G607">
        <v>-4.6030000000000003E-3</v>
      </c>
      <c r="H607">
        <v>-4.5869999999999999E-3</v>
      </c>
      <c r="I607">
        <v>495</v>
      </c>
      <c r="J607">
        <v>207929452.84999999</v>
      </c>
      <c r="K607">
        <v>717510693.54999995</v>
      </c>
    </row>
    <row r="608" spans="1:11" hidden="1">
      <c r="A608">
        <v>37</v>
      </c>
      <c r="B608" t="s">
        <v>465</v>
      </c>
      <c r="C608">
        <v>-1.5365999999999999E-2</v>
      </c>
      <c r="D608">
        <v>-1.5381000000000001E-2</v>
      </c>
      <c r="E608">
        <v>8.6320000000000008E-3</v>
      </c>
      <c r="F608">
        <v>8.5719999999999998E-3</v>
      </c>
      <c r="G608">
        <v>-2.0639999999999999E-3</v>
      </c>
      <c r="H608">
        <v>-2.0699999999999998E-3</v>
      </c>
      <c r="I608">
        <v>414</v>
      </c>
      <c r="J608">
        <v>186492257.21000001</v>
      </c>
      <c r="K608">
        <v>693465320.84000003</v>
      </c>
    </row>
    <row r="609" spans="1:11" hidden="1">
      <c r="A609">
        <v>47</v>
      </c>
      <c r="B609" t="s">
        <v>465</v>
      </c>
      <c r="C609">
        <v>-2.5385000000000001E-2</v>
      </c>
      <c r="D609">
        <v>-2.5270000000000001E-2</v>
      </c>
      <c r="E609">
        <v>2.5460000000000001E-3</v>
      </c>
      <c r="F609">
        <v>2.5439999999999998E-3</v>
      </c>
      <c r="G609">
        <v>-4.6030000000000003E-3</v>
      </c>
      <c r="H609">
        <v>-4.5869999999999999E-3</v>
      </c>
      <c r="I609">
        <v>495</v>
      </c>
      <c r="J609">
        <v>207929452.84999999</v>
      </c>
      <c r="K609">
        <v>717510693.54999995</v>
      </c>
    </row>
    <row r="610" spans="1:11" hidden="1">
      <c r="A610">
        <v>53</v>
      </c>
      <c r="B610" t="s">
        <v>465</v>
      </c>
      <c r="C610">
        <v>-1.5365999999999999E-2</v>
      </c>
      <c r="D610">
        <v>-1.5381000000000001E-2</v>
      </c>
      <c r="E610">
        <v>8.6320000000000008E-3</v>
      </c>
      <c r="F610">
        <v>8.5719999999999998E-3</v>
      </c>
      <c r="G610">
        <v>-2.0639999999999999E-3</v>
      </c>
      <c r="H610">
        <v>-2.0699999999999998E-3</v>
      </c>
      <c r="I610">
        <v>414</v>
      </c>
      <c r="J610">
        <v>186492257.21000001</v>
      </c>
      <c r="K610">
        <v>693465320.84000003</v>
      </c>
    </row>
    <row r="611" spans="1:11">
      <c r="A611">
        <v>5</v>
      </c>
      <c r="B611" t="s">
        <v>464</v>
      </c>
      <c r="C611">
        <v>5.2490000000000002E-2</v>
      </c>
      <c r="D611">
        <v>5.2512000000000003E-2</v>
      </c>
      <c r="E611" s="116">
        <v>6.1560999999999998E-2</v>
      </c>
      <c r="F611">
        <v>6.1588999999999998E-2</v>
      </c>
      <c r="G611">
        <v>6.3073000000000004E-2</v>
      </c>
      <c r="H611">
        <v>6.3074000000000005E-2</v>
      </c>
      <c r="I611">
        <v>429</v>
      </c>
      <c r="J611">
        <v>202903178.93000001</v>
      </c>
      <c r="K611">
        <v>760861333.60000002</v>
      </c>
    </row>
    <row r="612" spans="1:11" hidden="1">
      <c r="A612">
        <v>10</v>
      </c>
      <c r="B612" t="s">
        <v>464</v>
      </c>
      <c r="C612">
        <v>-9.6240000000000006E-3</v>
      </c>
      <c r="D612">
        <v>-9.5619999999999993E-3</v>
      </c>
      <c r="E612">
        <v>-1.7569000000000001E-2</v>
      </c>
      <c r="F612">
        <v>-1.7558000000000001E-2</v>
      </c>
      <c r="G612">
        <v>-1.4042000000000001E-2</v>
      </c>
      <c r="H612">
        <v>-1.4031999999999999E-2</v>
      </c>
      <c r="I612">
        <v>82</v>
      </c>
      <c r="J612">
        <v>21609810.379999999</v>
      </c>
      <c r="K612">
        <v>24254146.59</v>
      </c>
    </row>
    <row r="613" spans="1:11" hidden="1">
      <c r="A613">
        <v>15</v>
      </c>
      <c r="B613" t="s">
        <v>464</v>
      </c>
      <c r="C613">
        <v>4.2306000000000003E-2</v>
      </c>
      <c r="D613">
        <v>4.2333999999999997E-2</v>
      </c>
      <c r="E613">
        <v>5.3380999999999998E-2</v>
      </c>
      <c r="F613">
        <v>5.3407000000000003E-2</v>
      </c>
      <c r="G613">
        <v>6.0484999999999997E-2</v>
      </c>
      <c r="H613">
        <v>6.0486999999999999E-2</v>
      </c>
      <c r="I613">
        <v>511</v>
      </c>
      <c r="J613">
        <v>224512989.31</v>
      </c>
      <c r="K613">
        <v>785115480.19000006</v>
      </c>
    </row>
    <row r="614" spans="1:11" hidden="1">
      <c r="A614">
        <v>21</v>
      </c>
      <c r="B614" t="s">
        <v>464</v>
      </c>
      <c r="C614">
        <v>5.2490000000000002E-2</v>
      </c>
      <c r="D614">
        <v>5.2512000000000003E-2</v>
      </c>
      <c r="E614">
        <v>6.1560999999999998E-2</v>
      </c>
      <c r="F614">
        <v>6.1588999999999998E-2</v>
      </c>
      <c r="G614">
        <v>6.3073000000000004E-2</v>
      </c>
      <c r="H614">
        <v>6.3074000000000005E-2</v>
      </c>
      <c r="I614">
        <v>429</v>
      </c>
      <c r="J614">
        <v>202903178.93000001</v>
      </c>
      <c r="K614">
        <v>760861333.60000002</v>
      </c>
    </row>
    <row r="615" spans="1:11" hidden="1">
      <c r="A615">
        <v>31</v>
      </c>
      <c r="B615" t="s">
        <v>464</v>
      </c>
      <c r="C615">
        <v>4.2306000000000003E-2</v>
      </c>
      <c r="D615">
        <v>4.2333999999999997E-2</v>
      </c>
      <c r="E615">
        <v>5.3380999999999998E-2</v>
      </c>
      <c r="F615">
        <v>5.3407000000000003E-2</v>
      </c>
      <c r="G615">
        <v>6.0484999999999997E-2</v>
      </c>
      <c r="H615">
        <v>6.0486999999999999E-2</v>
      </c>
      <c r="I615">
        <v>511</v>
      </c>
      <c r="J615">
        <v>224512989.31</v>
      </c>
      <c r="K615">
        <v>785115480.19000006</v>
      </c>
    </row>
    <row r="616" spans="1:11" hidden="1">
      <c r="A616">
        <v>63</v>
      </c>
      <c r="B616" t="s">
        <v>464</v>
      </c>
      <c r="C616">
        <v>4.2306000000000003E-2</v>
      </c>
      <c r="D616">
        <v>4.2333999999999997E-2</v>
      </c>
      <c r="E616">
        <v>5.3380999999999998E-2</v>
      </c>
      <c r="F616">
        <v>5.3407000000000003E-2</v>
      </c>
      <c r="G616">
        <v>6.0484999999999997E-2</v>
      </c>
      <c r="H616">
        <v>6.0486999999999999E-2</v>
      </c>
      <c r="I616">
        <v>511</v>
      </c>
      <c r="J616">
        <v>224512989.31</v>
      </c>
      <c r="K616">
        <v>785115480.19000006</v>
      </c>
    </row>
    <row r="617" spans="1:11" hidden="1">
      <c r="A617">
        <v>37</v>
      </c>
      <c r="B617" t="s">
        <v>464</v>
      </c>
      <c r="C617">
        <v>5.2490000000000002E-2</v>
      </c>
      <c r="D617">
        <v>5.2512000000000003E-2</v>
      </c>
      <c r="E617">
        <v>6.1560999999999998E-2</v>
      </c>
      <c r="F617">
        <v>6.1588999999999998E-2</v>
      </c>
      <c r="G617">
        <v>6.3073000000000004E-2</v>
      </c>
      <c r="H617">
        <v>6.3074000000000005E-2</v>
      </c>
      <c r="I617">
        <v>429</v>
      </c>
      <c r="J617">
        <v>202903178.93000001</v>
      </c>
      <c r="K617">
        <v>760861333.60000002</v>
      </c>
    </row>
    <row r="618" spans="1:11" hidden="1">
      <c r="A618">
        <v>47</v>
      </c>
      <c r="B618" t="s">
        <v>464</v>
      </c>
      <c r="C618">
        <v>4.2306000000000003E-2</v>
      </c>
      <c r="D618">
        <v>4.2333999999999997E-2</v>
      </c>
      <c r="E618">
        <v>5.3380999999999998E-2</v>
      </c>
      <c r="F618">
        <v>5.3407000000000003E-2</v>
      </c>
      <c r="G618">
        <v>6.0484999999999997E-2</v>
      </c>
      <c r="H618">
        <v>6.0486999999999999E-2</v>
      </c>
      <c r="I618">
        <v>511</v>
      </c>
      <c r="J618">
        <v>224512989.31</v>
      </c>
      <c r="K618">
        <v>785115480.19000006</v>
      </c>
    </row>
    <row r="619" spans="1:11" hidden="1">
      <c r="A619">
        <v>53</v>
      </c>
      <c r="B619" t="s">
        <v>464</v>
      </c>
      <c r="C619">
        <v>5.2490000000000002E-2</v>
      </c>
      <c r="D619">
        <v>5.2512000000000003E-2</v>
      </c>
      <c r="E619">
        <v>6.1560999999999998E-2</v>
      </c>
      <c r="F619">
        <v>6.1588999999999998E-2</v>
      </c>
      <c r="G619">
        <v>6.3073000000000004E-2</v>
      </c>
      <c r="H619">
        <v>6.3074000000000005E-2</v>
      </c>
      <c r="I619">
        <v>429</v>
      </c>
      <c r="J619">
        <v>202903178.93000001</v>
      </c>
      <c r="K619">
        <v>760861333.60000002</v>
      </c>
    </row>
    <row r="620" spans="1:11">
      <c r="A620">
        <v>5</v>
      </c>
      <c r="B620" t="s">
        <v>463</v>
      </c>
      <c r="C620">
        <v>0.26442700000000002</v>
      </c>
      <c r="D620">
        <v>0.26441999999999999</v>
      </c>
      <c r="E620" s="116">
        <v>0.22361500000000001</v>
      </c>
      <c r="F620">
        <v>0.22361300000000001</v>
      </c>
      <c r="G620">
        <v>0.201707</v>
      </c>
      <c r="H620">
        <v>0.201708</v>
      </c>
      <c r="I620">
        <v>450</v>
      </c>
      <c r="J620">
        <v>255855007.97</v>
      </c>
      <c r="K620">
        <v>982755548.13999999</v>
      </c>
    </row>
    <row r="621" spans="1:11" hidden="1">
      <c r="A621">
        <v>10</v>
      </c>
      <c r="B621" t="s">
        <v>463</v>
      </c>
      <c r="C621">
        <v>-8.0239999999999999E-3</v>
      </c>
      <c r="D621">
        <v>-1.4758E-2</v>
      </c>
      <c r="E621">
        <v>-1.4179000000000001E-2</v>
      </c>
      <c r="F621">
        <v>-2.5676000000000001E-2</v>
      </c>
      <c r="G621">
        <v>-1.5056E-2</v>
      </c>
      <c r="H621">
        <v>-2.5298999999999999E-2</v>
      </c>
      <c r="I621">
        <v>83</v>
      </c>
      <c r="J621">
        <v>21551058.199999999</v>
      </c>
      <c r="K621">
        <v>24135179.640000001</v>
      </c>
    </row>
    <row r="622" spans="1:11" hidden="1">
      <c r="A622">
        <v>15</v>
      </c>
      <c r="B622" t="s">
        <v>463</v>
      </c>
      <c r="C622">
        <v>0.22079199999999999</v>
      </c>
      <c r="D622">
        <v>0.21970700000000001</v>
      </c>
      <c r="E622">
        <v>0.20078299999999999</v>
      </c>
      <c r="F622">
        <v>0.19967699999999999</v>
      </c>
      <c r="G622">
        <v>0.195019</v>
      </c>
      <c r="H622">
        <v>0.19470399999999999</v>
      </c>
      <c r="I622">
        <v>533</v>
      </c>
      <c r="J622">
        <v>277406066.17000002</v>
      </c>
      <c r="K622">
        <v>1006890727.78</v>
      </c>
    </row>
    <row r="623" spans="1:11" hidden="1">
      <c r="A623">
        <v>21</v>
      </c>
      <c r="B623" t="s">
        <v>463</v>
      </c>
      <c r="C623">
        <v>0.26442700000000002</v>
      </c>
      <c r="D623">
        <v>0.26441999999999999</v>
      </c>
      <c r="E623">
        <v>0.22361500000000001</v>
      </c>
      <c r="F623">
        <v>0.22361300000000001</v>
      </c>
      <c r="G623">
        <v>0.201707</v>
      </c>
      <c r="H623">
        <v>0.201708</v>
      </c>
      <c r="I623">
        <v>450</v>
      </c>
      <c r="J623">
        <v>255855007.97</v>
      </c>
      <c r="K623">
        <v>982755548.13999999</v>
      </c>
    </row>
    <row r="624" spans="1:11" hidden="1">
      <c r="A624">
        <v>31</v>
      </c>
      <c r="B624" t="s">
        <v>463</v>
      </c>
      <c r="C624">
        <v>0.22079199999999999</v>
      </c>
      <c r="D624">
        <v>0.21970700000000001</v>
      </c>
      <c r="E624">
        <v>0.20078299999999999</v>
      </c>
      <c r="F624">
        <v>0.19967699999999999</v>
      </c>
      <c r="G624">
        <v>0.195019</v>
      </c>
      <c r="H624">
        <v>0.19470399999999999</v>
      </c>
      <c r="I624">
        <v>533</v>
      </c>
      <c r="J624">
        <v>277406066.17000002</v>
      </c>
      <c r="K624">
        <v>1006890727.78</v>
      </c>
    </row>
    <row r="625" spans="1:11" hidden="1">
      <c r="A625">
        <v>63</v>
      </c>
      <c r="B625" t="s">
        <v>463</v>
      </c>
      <c r="C625">
        <v>0.22079199999999999</v>
      </c>
      <c r="D625">
        <v>0.21970700000000001</v>
      </c>
      <c r="E625">
        <v>0.20078299999999999</v>
      </c>
      <c r="F625">
        <v>0.19967699999999999</v>
      </c>
      <c r="G625">
        <v>0.195019</v>
      </c>
      <c r="H625">
        <v>0.19470399999999999</v>
      </c>
      <c r="I625">
        <v>533</v>
      </c>
      <c r="J625">
        <v>277406066.17000002</v>
      </c>
      <c r="K625">
        <v>1006890727.78</v>
      </c>
    </row>
    <row r="626" spans="1:11" hidden="1">
      <c r="A626">
        <v>37</v>
      </c>
      <c r="B626" t="s">
        <v>463</v>
      </c>
      <c r="C626">
        <v>0.26442700000000002</v>
      </c>
      <c r="D626">
        <v>0.26441999999999999</v>
      </c>
      <c r="E626">
        <v>0.22361500000000001</v>
      </c>
      <c r="F626">
        <v>0.22361300000000001</v>
      </c>
      <c r="G626">
        <v>0.201707</v>
      </c>
      <c r="H626">
        <v>0.201708</v>
      </c>
      <c r="I626">
        <v>450</v>
      </c>
      <c r="J626">
        <v>255855007.97</v>
      </c>
      <c r="K626">
        <v>982755548.13999999</v>
      </c>
    </row>
    <row r="627" spans="1:11" hidden="1">
      <c r="A627">
        <v>47</v>
      </c>
      <c r="B627" t="s">
        <v>463</v>
      </c>
      <c r="C627">
        <v>0.22079199999999999</v>
      </c>
      <c r="D627">
        <v>0.21970700000000001</v>
      </c>
      <c r="E627">
        <v>0.20078299999999999</v>
      </c>
      <c r="F627">
        <v>0.19967699999999999</v>
      </c>
      <c r="G627">
        <v>0.195019</v>
      </c>
      <c r="H627">
        <v>0.19470399999999999</v>
      </c>
      <c r="I627">
        <v>533</v>
      </c>
      <c r="J627">
        <v>277406066.17000002</v>
      </c>
      <c r="K627">
        <v>1006890727.78</v>
      </c>
    </row>
    <row r="628" spans="1:11" hidden="1">
      <c r="A628">
        <v>53</v>
      </c>
      <c r="B628" t="s">
        <v>463</v>
      </c>
      <c r="C628">
        <v>0.26442700000000002</v>
      </c>
      <c r="D628">
        <v>0.26441999999999999</v>
      </c>
      <c r="E628">
        <v>0.22361500000000001</v>
      </c>
      <c r="F628">
        <v>0.22361300000000001</v>
      </c>
      <c r="G628">
        <v>0.201707</v>
      </c>
      <c r="H628">
        <v>0.201708</v>
      </c>
      <c r="I628">
        <v>450</v>
      </c>
      <c r="J628">
        <v>255855007.97</v>
      </c>
      <c r="K628">
        <v>982755548.13999999</v>
      </c>
    </row>
    <row r="629" spans="1:11">
      <c r="A629">
        <v>5</v>
      </c>
      <c r="B629" t="s">
        <v>462</v>
      </c>
      <c r="C629">
        <v>0.123936</v>
      </c>
      <c r="D629">
        <v>0.123941</v>
      </c>
      <c r="E629" s="116">
        <v>9.7324999999999995E-2</v>
      </c>
      <c r="F629">
        <v>9.7336000000000006E-2</v>
      </c>
      <c r="G629">
        <v>7.8422000000000006E-2</v>
      </c>
      <c r="H629">
        <v>7.8281000000000003E-2</v>
      </c>
      <c r="I629">
        <v>484</v>
      </c>
      <c r="J629">
        <v>294677072.89999998</v>
      </c>
      <c r="K629">
        <v>1104753570.04</v>
      </c>
    </row>
    <row r="630" spans="1:11" hidden="1">
      <c r="A630">
        <v>10</v>
      </c>
      <c r="B630" t="s">
        <v>462</v>
      </c>
      <c r="C630">
        <v>0.40681699999999998</v>
      </c>
      <c r="D630">
        <v>0.397484</v>
      </c>
      <c r="E630">
        <v>0.35527799999999998</v>
      </c>
      <c r="F630">
        <v>0.30371700000000001</v>
      </c>
      <c r="G630">
        <v>0.37429099999999998</v>
      </c>
      <c r="H630">
        <v>0.32825100000000001</v>
      </c>
      <c r="I630">
        <v>85</v>
      </c>
      <c r="J630">
        <v>30918425.329999998</v>
      </c>
      <c r="K630">
        <v>34882827.560000002</v>
      </c>
    </row>
    <row r="631" spans="1:11" hidden="1">
      <c r="A631">
        <v>15</v>
      </c>
      <c r="B631" t="s">
        <v>462</v>
      </c>
      <c r="C631">
        <v>0.167987</v>
      </c>
      <c r="D631">
        <v>0.16653799999999999</v>
      </c>
      <c r="E631">
        <v>0.117364</v>
      </c>
      <c r="F631">
        <v>0.11337</v>
      </c>
      <c r="G631">
        <v>8.5514000000000007E-2</v>
      </c>
      <c r="H631">
        <v>8.4272E-2</v>
      </c>
      <c r="I631">
        <v>569</v>
      </c>
      <c r="J631">
        <v>325595498.23000002</v>
      </c>
      <c r="K631">
        <v>1139636397.5999999</v>
      </c>
    </row>
    <row r="632" spans="1:11" hidden="1">
      <c r="A632">
        <v>21</v>
      </c>
      <c r="B632" t="s">
        <v>462</v>
      </c>
      <c r="C632">
        <v>0.123936</v>
      </c>
      <c r="D632">
        <v>0.123941</v>
      </c>
      <c r="E632">
        <v>9.7324999999999995E-2</v>
      </c>
      <c r="F632">
        <v>9.7336000000000006E-2</v>
      </c>
      <c r="G632">
        <v>7.8422000000000006E-2</v>
      </c>
      <c r="H632">
        <v>7.8281000000000003E-2</v>
      </c>
      <c r="I632">
        <v>484</v>
      </c>
      <c r="J632">
        <v>294677072.89999998</v>
      </c>
      <c r="K632">
        <v>1104753570.04</v>
      </c>
    </row>
    <row r="633" spans="1:11" hidden="1">
      <c r="A633">
        <v>31</v>
      </c>
      <c r="B633" t="s">
        <v>462</v>
      </c>
      <c r="C633">
        <v>0.167987</v>
      </c>
      <c r="D633">
        <v>0.16653799999999999</v>
      </c>
      <c r="E633">
        <v>0.117364</v>
      </c>
      <c r="F633">
        <v>0.11337</v>
      </c>
      <c r="G633">
        <v>8.5514000000000007E-2</v>
      </c>
      <c r="H633">
        <v>8.4272E-2</v>
      </c>
      <c r="I633">
        <v>569</v>
      </c>
      <c r="J633">
        <v>325595498.23000002</v>
      </c>
      <c r="K633">
        <v>1139636397.5999999</v>
      </c>
    </row>
    <row r="634" spans="1:11" hidden="1">
      <c r="A634">
        <v>63</v>
      </c>
      <c r="B634" t="s">
        <v>462</v>
      </c>
      <c r="C634">
        <v>0.167987</v>
      </c>
      <c r="D634">
        <v>0.16653799999999999</v>
      </c>
      <c r="E634">
        <v>0.117364</v>
      </c>
      <c r="F634">
        <v>0.11337</v>
      </c>
      <c r="G634">
        <v>8.5514000000000007E-2</v>
      </c>
      <c r="H634">
        <v>8.4272E-2</v>
      </c>
      <c r="I634">
        <v>569</v>
      </c>
      <c r="J634">
        <v>325595498.23000002</v>
      </c>
      <c r="K634">
        <v>1139636397.5999999</v>
      </c>
    </row>
    <row r="635" spans="1:11" hidden="1">
      <c r="A635">
        <v>37</v>
      </c>
      <c r="B635" t="s">
        <v>462</v>
      </c>
      <c r="C635">
        <v>0.123936</v>
      </c>
      <c r="D635">
        <v>0.123941</v>
      </c>
      <c r="E635">
        <v>9.7324999999999995E-2</v>
      </c>
      <c r="F635">
        <v>9.7336000000000006E-2</v>
      </c>
      <c r="G635">
        <v>7.8422000000000006E-2</v>
      </c>
      <c r="H635">
        <v>7.8281000000000003E-2</v>
      </c>
      <c r="I635">
        <v>484</v>
      </c>
      <c r="J635">
        <v>294677072.89999998</v>
      </c>
      <c r="K635">
        <v>1104753570.04</v>
      </c>
    </row>
    <row r="636" spans="1:11" hidden="1">
      <c r="A636">
        <v>47</v>
      </c>
      <c r="B636" t="s">
        <v>462</v>
      </c>
      <c r="C636">
        <v>0.167987</v>
      </c>
      <c r="D636">
        <v>0.16653799999999999</v>
      </c>
      <c r="E636">
        <v>0.117364</v>
      </c>
      <c r="F636">
        <v>0.11337</v>
      </c>
      <c r="G636">
        <v>8.5514000000000007E-2</v>
      </c>
      <c r="H636">
        <v>8.4272E-2</v>
      </c>
      <c r="I636">
        <v>569</v>
      </c>
      <c r="J636">
        <v>325595498.23000002</v>
      </c>
      <c r="K636">
        <v>1139636397.5999999</v>
      </c>
    </row>
    <row r="637" spans="1:11" hidden="1">
      <c r="A637">
        <v>53</v>
      </c>
      <c r="B637" t="s">
        <v>462</v>
      </c>
      <c r="C637">
        <v>0.123936</v>
      </c>
      <c r="D637">
        <v>0.123941</v>
      </c>
      <c r="E637">
        <v>9.7324999999999995E-2</v>
      </c>
      <c r="F637">
        <v>9.7336000000000006E-2</v>
      </c>
      <c r="G637">
        <v>7.8422000000000006E-2</v>
      </c>
      <c r="H637">
        <v>7.8281000000000003E-2</v>
      </c>
      <c r="I637">
        <v>484</v>
      </c>
      <c r="J637">
        <v>294677072.89999998</v>
      </c>
      <c r="K637">
        <v>1104753570.04</v>
      </c>
    </row>
    <row r="638" spans="1:11">
      <c r="A638">
        <v>5</v>
      </c>
      <c r="B638" t="s">
        <v>461</v>
      </c>
      <c r="C638">
        <v>-0.173844</v>
      </c>
      <c r="D638">
        <v>-0.17386099999999999</v>
      </c>
      <c r="E638" s="116">
        <v>-0.17752499999999999</v>
      </c>
      <c r="F638">
        <v>-0.17749500000000001</v>
      </c>
      <c r="G638">
        <v>-0.172235</v>
      </c>
      <c r="H638">
        <v>-0.172236</v>
      </c>
      <c r="I638">
        <v>514</v>
      </c>
      <c r="J638">
        <v>252210088.19999999</v>
      </c>
      <c r="K638">
        <v>952868810.09000003</v>
      </c>
    </row>
    <row r="639" spans="1:11" hidden="1">
      <c r="A639">
        <v>10</v>
      </c>
      <c r="B639" t="s">
        <v>461</v>
      </c>
      <c r="C639">
        <v>0.17538999999999999</v>
      </c>
      <c r="D639">
        <v>0.165349</v>
      </c>
      <c r="E639">
        <v>0.112562</v>
      </c>
      <c r="F639">
        <v>9.9859000000000003E-2</v>
      </c>
      <c r="G639">
        <v>0.10602499999999999</v>
      </c>
      <c r="H639">
        <v>9.4765000000000002E-2</v>
      </c>
      <c r="I639">
        <v>85</v>
      </c>
      <c r="J639">
        <v>34775594.5</v>
      </c>
      <c r="K639">
        <v>38951301.57</v>
      </c>
    </row>
    <row r="640" spans="1:11" hidden="1">
      <c r="A640">
        <v>15</v>
      </c>
      <c r="B640" t="s">
        <v>461</v>
      </c>
      <c r="C640">
        <v>-0.121674</v>
      </c>
      <c r="D640">
        <v>-0.12318800000000001</v>
      </c>
      <c r="E640">
        <v>-0.149978</v>
      </c>
      <c r="F640">
        <v>-0.15115799999999999</v>
      </c>
      <c r="G640">
        <v>-0.163718</v>
      </c>
      <c r="H640">
        <v>-0.16406299999999999</v>
      </c>
      <c r="I640">
        <v>599</v>
      </c>
      <c r="J640">
        <v>286985682.69999999</v>
      </c>
      <c r="K640">
        <v>991820111.65999997</v>
      </c>
    </row>
    <row r="641" spans="1:11" hidden="1">
      <c r="A641">
        <v>21</v>
      </c>
      <c r="B641" t="s">
        <v>461</v>
      </c>
      <c r="C641">
        <v>-0.173844</v>
      </c>
      <c r="D641">
        <v>-0.17386099999999999</v>
      </c>
      <c r="E641">
        <v>-0.17752499999999999</v>
      </c>
      <c r="F641">
        <v>-0.17749500000000001</v>
      </c>
      <c r="G641">
        <v>-0.172235</v>
      </c>
      <c r="H641">
        <v>-0.172236</v>
      </c>
      <c r="I641">
        <v>514</v>
      </c>
      <c r="J641">
        <v>252210088.19999999</v>
      </c>
      <c r="K641">
        <v>952868810.09000003</v>
      </c>
    </row>
    <row r="642" spans="1:11" hidden="1">
      <c r="A642">
        <v>31</v>
      </c>
      <c r="B642" t="s">
        <v>461</v>
      </c>
      <c r="C642">
        <v>-0.121674</v>
      </c>
      <c r="D642">
        <v>-0.12318800000000001</v>
      </c>
      <c r="E642">
        <v>-0.149978</v>
      </c>
      <c r="F642">
        <v>-0.15115799999999999</v>
      </c>
      <c r="G642">
        <v>-0.163718</v>
      </c>
      <c r="H642">
        <v>-0.16406299999999999</v>
      </c>
      <c r="I642">
        <v>599</v>
      </c>
      <c r="J642">
        <v>286985682.69999999</v>
      </c>
      <c r="K642">
        <v>991820111.65999997</v>
      </c>
    </row>
    <row r="643" spans="1:11" hidden="1">
      <c r="A643">
        <v>63</v>
      </c>
      <c r="B643" t="s">
        <v>461</v>
      </c>
      <c r="C643">
        <v>-0.121674</v>
      </c>
      <c r="D643">
        <v>-0.12318800000000001</v>
      </c>
      <c r="E643">
        <v>-0.149978</v>
      </c>
      <c r="F643">
        <v>-0.15115799999999999</v>
      </c>
      <c r="G643">
        <v>-0.163718</v>
      </c>
      <c r="H643">
        <v>-0.16406299999999999</v>
      </c>
      <c r="I643">
        <v>599</v>
      </c>
      <c r="J643">
        <v>286985682.69999999</v>
      </c>
      <c r="K643">
        <v>991820111.65999997</v>
      </c>
    </row>
    <row r="644" spans="1:11" hidden="1">
      <c r="A644">
        <v>37</v>
      </c>
      <c r="B644" t="s">
        <v>461</v>
      </c>
      <c r="C644">
        <v>-0.173844</v>
      </c>
      <c r="D644">
        <v>-0.17386099999999999</v>
      </c>
      <c r="E644">
        <v>-0.17752499999999999</v>
      </c>
      <c r="F644">
        <v>-0.17749500000000001</v>
      </c>
      <c r="G644">
        <v>-0.172235</v>
      </c>
      <c r="H644">
        <v>-0.172236</v>
      </c>
      <c r="I644">
        <v>514</v>
      </c>
      <c r="J644">
        <v>252210088.19999999</v>
      </c>
      <c r="K644">
        <v>952868810.09000003</v>
      </c>
    </row>
    <row r="645" spans="1:11" hidden="1">
      <c r="A645">
        <v>47</v>
      </c>
      <c r="B645" t="s">
        <v>461</v>
      </c>
      <c r="C645">
        <v>-0.121674</v>
      </c>
      <c r="D645">
        <v>-0.12318800000000001</v>
      </c>
      <c r="E645">
        <v>-0.149978</v>
      </c>
      <c r="F645">
        <v>-0.15115799999999999</v>
      </c>
      <c r="G645">
        <v>-0.163718</v>
      </c>
      <c r="H645">
        <v>-0.16406299999999999</v>
      </c>
      <c r="I645">
        <v>599</v>
      </c>
      <c r="J645">
        <v>286985682.69999999</v>
      </c>
      <c r="K645">
        <v>991820111.65999997</v>
      </c>
    </row>
    <row r="646" spans="1:11" hidden="1">
      <c r="A646">
        <v>53</v>
      </c>
      <c r="B646" t="s">
        <v>461</v>
      </c>
      <c r="C646">
        <v>-0.173844</v>
      </c>
      <c r="D646">
        <v>-0.17386099999999999</v>
      </c>
      <c r="E646">
        <v>-0.17752499999999999</v>
      </c>
      <c r="F646">
        <v>-0.17749500000000001</v>
      </c>
      <c r="G646">
        <v>-0.172235</v>
      </c>
      <c r="H646">
        <v>-0.172236</v>
      </c>
      <c r="I646">
        <v>514</v>
      </c>
      <c r="J646">
        <v>252210088.19999999</v>
      </c>
      <c r="K646">
        <v>952868810.09000003</v>
      </c>
    </row>
    <row r="647" spans="1:11">
      <c r="A647">
        <v>5</v>
      </c>
      <c r="B647" t="s">
        <v>460</v>
      </c>
      <c r="C647">
        <v>8.1930000000000003E-2</v>
      </c>
      <c r="D647">
        <v>8.1895999999999997E-2</v>
      </c>
      <c r="E647" s="116">
        <v>8.8162000000000004E-2</v>
      </c>
      <c r="F647">
        <v>8.8100999999999999E-2</v>
      </c>
      <c r="G647">
        <v>6.8687999999999999E-2</v>
      </c>
      <c r="H647">
        <v>6.8640000000000007E-2</v>
      </c>
      <c r="I647">
        <v>533</v>
      </c>
      <c r="J647">
        <v>282654961.51999998</v>
      </c>
      <c r="K647">
        <v>1049416431.25</v>
      </c>
    </row>
    <row r="648" spans="1:11" hidden="1">
      <c r="A648">
        <v>10</v>
      </c>
      <c r="B648" t="s">
        <v>460</v>
      </c>
      <c r="C648">
        <v>4.6718999999999997E-2</v>
      </c>
      <c r="D648">
        <v>4.6718999999999997E-2</v>
      </c>
      <c r="E648">
        <v>4.3889999999999998E-2</v>
      </c>
      <c r="F648">
        <v>4.3889999999999998E-2</v>
      </c>
      <c r="G648">
        <v>4.2893000000000001E-2</v>
      </c>
      <c r="H648">
        <v>4.2893000000000001E-2</v>
      </c>
      <c r="I648">
        <v>86</v>
      </c>
      <c r="J648">
        <v>36582720.670000002</v>
      </c>
      <c r="K648">
        <v>40913037.009999998</v>
      </c>
    </row>
    <row r="649" spans="1:11" hidden="1">
      <c r="A649">
        <v>15</v>
      </c>
      <c r="B649" t="s">
        <v>460</v>
      </c>
      <c r="C649">
        <v>7.6933000000000001E-2</v>
      </c>
      <c r="D649">
        <v>7.6904E-2</v>
      </c>
      <c r="E649">
        <v>8.2796999999999996E-2</v>
      </c>
      <c r="F649">
        <v>8.2743999999999998E-2</v>
      </c>
      <c r="G649">
        <v>6.7674999999999999E-2</v>
      </c>
      <c r="H649">
        <v>6.7628999999999995E-2</v>
      </c>
      <c r="I649">
        <v>619</v>
      </c>
      <c r="J649">
        <v>319237682.19</v>
      </c>
      <c r="K649">
        <v>1090329468.26</v>
      </c>
    </row>
    <row r="650" spans="1:11" hidden="1">
      <c r="A650">
        <v>21</v>
      </c>
      <c r="B650" t="s">
        <v>460</v>
      </c>
      <c r="C650">
        <v>8.1930000000000003E-2</v>
      </c>
      <c r="D650">
        <v>8.1895999999999997E-2</v>
      </c>
      <c r="E650">
        <v>8.8162000000000004E-2</v>
      </c>
      <c r="F650">
        <v>8.8100999999999999E-2</v>
      </c>
      <c r="G650">
        <v>6.8687999999999999E-2</v>
      </c>
      <c r="H650">
        <v>6.8640000000000007E-2</v>
      </c>
      <c r="I650">
        <v>533</v>
      </c>
      <c r="J650">
        <v>282654961.51999998</v>
      </c>
      <c r="K650">
        <v>1049416431.25</v>
      </c>
    </row>
    <row r="651" spans="1:11" hidden="1">
      <c r="A651">
        <v>31</v>
      </c>
      <c r="B651" t="s">
        <v>460</v>
      </c>
      <c r="C651">
        <v>7.6933000000000001E-2</v>
      </c>
      <c r="D651">
        <v>7.6904E-2</v>
      </c>
      <c r="E651">
        <v>8.2796999999999996E-2</v>
      </c>
      <c r="F651">
        <v>8.2743999999999998E-2</v>
      </c>
      <c r="G651">
        <v>6.7674999999999999E-2</v>
      </c>
      <c r="H651">
        <v>6.7628999999999995E-2</v>
      </c>
      <c r="I651">
        <v>619</v>
      </c>
      <c r="J651">
        <v>319237682.19</v>
      </c>
      <c r="K651">
        <v>1090329468.26</v>
      </c>
    </row>
    <row r="652" spans="1:11" hidden="1">
      <c r="A652">
        <v>63</v>
      </c>
      <c r="B652" t="s">
        <v>460</v>
      </c>
      <c r="C652">
        <v>7.6933000000000001E-2</v>
      </c>
      <c r="D652">
        <v>7.6904E-2</v>
      </c>
      <c r="E652">
        <v>8.2796999999999996E-2</v>
      </c>
      <c r="F652">
        <v>8.2743999999999998E-2</v>
      </c>
      <c r="G652">
        <v>6.7674999999999999E-2</v>
      </c>
      <c r="H652">
        <v>6.7628999999999995E-2</v>
      </c>
      <c r="I652">
        <v>619</v>
      </c>
      <c r="J652">
        <v>319237682.19</v>
      </c>
      <c r="K652">
        <v>1090329468.26</v>
      </c>
    </row>
    <row r="653" spans="1:11" hidden="1">
      <c r="A653">
        <v>37</v>
      </c>
      <c r="B653" t="s">
        <v>460</v>
      </c>
      <c r="C653">
        <v>8.1930000000000003E-2</v>
      </c>
      <c r="D653">
        <v>8.1895999999999997E-2</v>
      </c>
      <c r="E653">
        <v>8.8162000000000004E-2</v>
      </c>
      <c r="F653">
        <v>8.8100999999999999E-2</v>
      </c>
      <c r="G653">
        <v>6.8687999999999999E-2</v>
      </c>
      <c r="H653">
        <v>6.8640000000000007E-2</v>
      </c>
      <c r="I653">
        <v>533</v>
      </c>
      <c r="J653">
        <v>282654961.51999998</v>
      </c>
      <c r="K653">
        <v>1049416431.25</v>
      </c>
    </row>
    <row r="654" spans="1:11" hidden="1">
      <c r="A654">
        <v>47</v>
      </c>
      <c r="B654" t="s">
        <v>460</v>
      </c>
      <c r="C654">
        <v>7.6933000000000001E-2</v>
      </c>
      <c r="D654">
        <v>7.6904E-2</v>
      </c>
      <c r="E654">
        <v>8.2796999999999996E-2</v>
      </c>
      <c r="F654">
        <v>8.2743999999999998E-2</v>
      </c>
      <c r="G654">
        <v>6.7674999999999999E-2</v>
      </c>
      <c r="H654">
        <v>6.7628999999999995E-2</v>
      </c>
      <c r="I654">
        <v>619</v>
      </c>
      <c r="J654">
        <v>319237682.19</v>
      </c>
      <c r="K654">
        <v>1090329468.26</v>
      </c>
    </row>
    <row r="655" spans="1:11" hidden="1">
      <c r="A655">
        <v>53</v>
      </c>
      <c r="B655" t="s">
        <v>460</v>
      </c>
      <c r="C655">
        <v>8.1930000000000003E-2</v>
      </c>
      <c r="D655">
        <v>8.1895999999999997E-2</v>
      </c>
      <c r="E655">
        <v>8.8162000000000004E-2</v>
      </c>
      <c r="F655">
        <v>8.8100999999999999E-2</v>
      </c>
      <c r="G655">
        <v>6.8687999999999999E-2</v>
      </c>
      <c r="H655">
        <v>6.8640000000000007E-2</v>
      </c>
      <c r="I655">
        <v>533</v>
      </c>
      <c r="J655">
        <v>282654961.51999998</v>
      </c>
      <c r="K655">
        <v>1049416431.25</v>
      </c>
    </row>
    <row r="656" spans="1:11">
      <c r="A656">
        <v>5</v>
      </c>
      <c r="B656" t="s">
        <v>459</v>
      </c>
      <c r="C656">
        <v>7.1815000000000004E-2</v>
      </c>
      <c r="D656">
        <v>7.1825E-2</v>
      </c>
      <c r="E656" s="116">
        <v>5.8004E-2</v>
      </c>
      <c r="F656">
        <v>5.8020000000000002E-2</v>
      </c>
      <c r="G656">
        <v>5.7548000000000002E-2</v>
      </c>
      <c r="H656">
        <v>5.7556999999999997E-2</v>
      </c>
      <c r="I656">
        <v>545</v>
      </c>
      <c r="J656">
        <v>305758523.05000001</v>
      </c>
      <c r="K656">
        <v>1133360836.1700001</v>
      </c>
    </row>
    <row r="657" spans="1:11" hidden="1">
      <c r="A657">
        <v>10</v>
      </c>
      <c r="B657" t="s">
        <v>459</v>
      </c>
      <c r="C657">
        <v>-1.0382000000000001E-2</v>
      </c>
      <c r="D657">
        <v>-1.0382000000000001E-2</v>
      </c>
      <c r="E657">
        <v>-1.1389E-2</v>
      </c>
      <c r="F657">
        <v>-1.1389E-2</v>
      </c>
      <c r="G657">
        <v>-1.5640000000000001E-2</v>
      </c>
      <c r="H657">
        <v>-1.5640000000000001E-2</v>
      </c>
      <c r="I657">
        <v>86</v>
      </c>
      <c r="J657">
        <v>36193377.509999998</v>
      </c>
      <c r="K657">
        <v>40300546.950000003</v>
      </c>
    </row>
    <row r="658" spans="1:11" hidden="1">
      <c r="A658">
        <v>15</v>
      </c>
      <c r="B658" t="s">
        <v>459</v>
      </c>
      <c r="C658">
        <v>6.0394999999999997E-2</v>
      </c>
      <c r="D658">
        <v>6.0403999999999999E-2</v>
      </c>
      <c r="E658">
        <v>5.0051999999999999E-2</v>
      </c>
      <c r="F658">
        <v>5.0065999999999999E-2</v>
      </c>
      <c r="G658">
        <v>5.4801999999999997E-2</v>
      </c>
      <c r="H658">
        <v>5.4809999999999998E-2</v>
      </c>
      <c r="I658">
        <v>631</v>
      </c>
      <c r="J658">
        <v>341951900.56</v>
      </c>
      <c r="K658">
        <v>1173661383.1199999</v>
      </c>
    </row>
    <row r="659" spans="1:11" hidden="1">
      <c r="A659">
        <v>21</v>
      </c>
      <c r="B659" t="s">
        <v>459</v>
      </c>
      <c r="C659">
        <v>7.1815000000000004E-2</v>
      </c>
      <c r="D659">
        <v>7.1825E-2</v>
      </c>
      <c r="E659">
        <v>5.8004E-2</v>
      </c>
      <c r="F659">
        <v>5.8020000000000002E-2</v>
      </c>
      <c r="G659">
        <v>5.7548000000000002E-2</v>
      </c>
      <c r="H659">
        <v>5.7556999999999997E-2</v>
      </c>
      <c r="I659">
        <v>545</v>
      </c>
      <c r="J659">
        <v>305758523.05000001</v>
      </c>
      <c r="K659">
        <v>1133360836.1700001</v>
      </c>
    </row>
    <row r="660" spans="1:11" hidden="1">
      <c r="A660">
        <v>31</v>
      </c>
      <c r="B660" t="s">
        <v>459</v>
      </c>
      <c r="C660">
        <v>6.0394999999999997E-2</v>
      </c>
      <c r="D660">
        <v>6.0403999999999999E-2</v>
      </c>
      <c r="E660">
        <v>5.0051999999999999E-2</v>
      </c>
      <c r="F660">
        <v>5.0065999999999999E-2</v>
      </c>
      <c r="G660">
        <v>5.4801999999999997E-2</v>
      </c>
      <c r="H660">
        <v>5.4809999999999998E-2</v>
      </c>
      <c r="I660">
        <v>631</v>
      </c>
      <c r="J660">
        <v>341951900.56</v>
      </c>
      <c r="K660">
        <v>1173661383.1199999</v>
      </c>
    </row>
    <row r="661" spans="1:11" hidden="1">
      <c r="A661">
        <v>63</v>
      </c>
      <c r="B661" t="s">
        <v>459</v>
      </c>
      <c r="C661">
        <v>6.0394999999999997E-2</v>
      </c>
      <c r="D661">
        <v>6.0403999999999999E-2</v>
      </c>
      <c r="E661">
        <v>5.0051999999999999E-2</v>
      </c>
      <c r="F661">
        <v>5.0065999999999999E-2</v>
      </c>
      <c r="G661">
        <v>5.4801999999999997E-2</v>
      </c>
      <c r="H661">
        <v>5.4809999999999998E-2</v>
      </c>
      <c r="I661">
        <v>631</v>
      </c>
      <c r="J661">
        <v>341951900.56</v>
      </c>
      <c r="K661">
        <v>1173661383.1199999</v>
      </c>
    </row>
    <row r="662" spans="1:11" hidden="1">
      <c r="A662">
        <v>37</v>
      </c>
      <c r="B662" t="s">
        <v>459</v>
      </c>
      <c r="C662">
        <v>7.1815000000000004E-2</v>
      </c>
      <c r="D662">
        <v>7.1825E-2</v>
      </c>
      <c r="E662">
        <v>5.8004E-2</v>
      </c>
      <c r="F662">
        <v>5.8020000000000002E-2</v>
      </c>
      <c r="G662">
        <v>5.7548000000000002E-2</v>
      </c>
      <c r="H662">
        <v>5.7556999999999997E-2</v>
      </c>
      <c r="I662">
        <v>545</v>
      </c>
      <c r="J662">
        <v>305758523.05000001</v>
      </c>
      <c r="K662">
        <v>1133360836.1700001</v>
      </c>
    </row>
    <row r="663" spans="1:11" hidden="1">
      <c r="A663">
        <v>47</v>
      </c>
      <c r="B663" t="s">
        <v>459</v>
      </c>
      <c r="C663">
        <v>6.0394999999999997E-2</v>
      </c>
      <c r="D663">
        <v>6.0403999999999999E-2</v>
      </c>
      <c r="E663">
        <v>5.0051999999999999E-2</v>
      </c>
      <c r="F663">
        <v>5.0065999999999999E-2</v>
      </c>
      <c r="G663">
        <v>5.4801999999999997E-2</v>
      </c>
      <c r="H663">
        <v>5.4809999999999998E-2</v>
      </c>
      <c r="I663">
        <v>631</v>
      </c>
      <c r="J663">
        <v>341951900.56</v>
      </c>
      <c r="K663">
        <v>1173661383.1199999</v>
      </c>
    </row>
    <row r="664" spans="1:11" hidden="1">
      <c r="A664">
        <v>53</v>
      </c>
      <c r="B664" t="s">
        <v>459</v>
      </c>
      <c r="C664">
        <v>7.1815000000000004E-2</v>
      </c>
      <c r="D664">
        <v>7.1825E-2</v>
      </c>
      <c r="E664">
        <v>5.8004E-2</v>
      </c>
      <c r="F664">
        <v>5.8020000000000002E-2</v>
      </c>
      <c r="G664">
        <v>5.7548000000000002E-2</v>
      </c>
      <c r="H664">
        <v>5.7556999999999997E-2</v>
      </c>
      <c r="I664">
        <v>545</v>
      </c>
      <c r="J664">
        <v>305758523.05000001</v>
      </c>
      <c r="K664">
        <v>1133360836.1700001</v>
      </c>
    </row>
    <row r="665" spans="1:11">
      <c r="A665">
        <v>5</v>
      </c>
      <c r="B665" t="s">
        <v>458</v>
      </c>
      <c r="C665">
        <v>0.200103</v>
      </c>
      <c r="D665">
        <v>0.199736</v>
      </c>
      <c r="E665" s="116">
        <v>0.20553399999999999</v>
      </c>
      <c r="F665">
        <v>0.205063</v>
      </c>
      <c r="G665">
        <v>0.192075</v>
      </c>
      <c r="H665">
        <v>0.191778</v>
      </c>
      <c r="I665">
        <v>554</v>
      </c>
      <c r="J665">
        <v>371081056.82999998</v>
      </c>
      <c r="K665">
        <v>1360198560.76</v>
      </c>
    </row>
    <row r="666" spans="1:11" hidden="1">
      <c r="A666">
        <v>10</v>
      </c>
      <c r="B666" t="s">
        <v>458</v>
      </c>
      <c r="C666">
        <v>8.0295000000000005E-2</v>
      </c>
      <c r="D666">
        <v>7.4448E-2</v>
      </c>
      <c r="E666">
        <v>7.3743000000000003E-2</v>
      </c>
      <c r="F666">
        <v>6.9485000000000005E-2</v>
      </c>
      <c r="G666">
        <v>6.8711999999999995E-2</v>
      </c>
      <c r="H666">
        <v>6.4887E-2</v>
      </c>
      <c r="I666">
        <v>87</v>
      </c>
      <c r="J666">
        <v>39638519.289999999</v>
      </c>
      <c r="K666">
        <v>44957415.219999999</v>
      </c>
    </row>
    <row r="667" spans="1:11" hidden="1">
      <c r="A667">
        <v>15</v>
      </c>
      <c r="B667" t="s">
        <v>458</v>
      </c>
      <c r="C667">
        <v>0.18374799999999999</v>
      </c>
      <c r="D667">
        <v>0.18263299999999999</v>
      </c>
      <c r="E667">
        <v>0.19140299999999999</v>
      </c>
      <c r="F667">
        <v>0.190526</v>
      </c>
      <c r="G667">
        <v>0.18779100000000001</v>
      </c>
      <c r="H667">
        <v>0.18737200000000001</v>
      </c>
      <c r="I667">
        <v>641</v>
      </c>
      <c r="J667">
        <v>410719576.12</v>
      </c>
      <c r="K667">
        <v>1405155975.98</v>
      </c>
    </row>
    <row r="668" spans="1:11" hidden="1">
      <c r="A668">
        <v>21</v>
      </c>
      <c r="B668" t="s">
        <v>458</v>
      </c>
      <c r="C668">
        <v>0.200103</v>
      </c>
      <c r="D668">
        <v>0.199736</v>
      </c>
      <c r="E668">
        <v>0.20553399999999999</v>
      </c>
      <c r="F668">
        <v>0.205063</v>
      </c>
      <c r="G668">
        <v>0.192075</v>
      </c>
      <c r="H668">
        <v>0.191778</v>
      </c>
      <c r="I668">
        <v>554</v>
      </c>
      <c r="J668">
        <v>371081056.82999998</v>
      </c>
      <c r="K668">
        <v>1360198560.76</v>
      </c>
    </row>
    <row r="669" spans="1:11" hidden="1">
      <c r="A669">
        <v>31</v>
      </c>
      <c r="B669" t="s">
        <v>458</v>
      </c>
      <c r="C669">
        <v>0.18374799999999999</v>
      </c>
      <c r="D669">
        <v>0.18263299999999999</v>
      </c>
      <c r="E669">
        <v>0.19140299999999999</v>
      </c>
      <c r="F669">
        <v>0.190526</v>
      </c>
      <c r="G669">
        <v>0.18779100000000001</v>
      </c>
      <c r="H669">
        <v>0.18737200000000001</v>
      </c>
      <c r="I669">
        <v>641</v>
      </c>
      <c r="J669">
        <v>410719576.12</v>
      </c>
      <c r="K669">
        <v>1405155975.98</v>
      </c>
    </row>
    <row r="670" spans="1:11" hidden="1">
      <c r="A670">
        <v>63</v>
      </c>
      <c r="B670" t="s">
        <v>458</v>
      </c>
      <c r="C670">
        <v>0.18374799999999999</v>
      </c>
      <c r="D670">
        <v>0.18263299999999999</v>
      </c>
      <c r="E670">
        <v>0.19140299999999999</v>
      </c>
      <c r="F670">
        <v>0.190526</v>
      </c>
      <c r="G670">
        <v>0.18779100000000001</v>
      </c>
      <c r="H670">
        <v>0.18737200000000001</v>
      </c>
      <c r="I670">
        <v>641</v>
      </c>
      <c r="J670">
        <v>410719576.12</v>
      </c>
      <c r="K670">
        <v>1405155975.98</v>
      </c>
    </row>
    <row r="671" spans="1:11" hidden="1">
      <c r="A671">
        <v>37</v>
      </c>
      <c r="B671" t="s">
        <v>458</v>
      </c>
      <c r="C671">
        <v>0.200103</v>
      </c>
      <c r="D671">
        <v>0.199736</v>
      </c>
      <c r="E671">
        <v>0.20553399999999999</v>
      </c>
      <c r="F671">
        <v>0.205063</v>
      </c>
      <c r="G671">
        <v>0.192075</v>
      </c>
      <c r="H671">
        <v>0.191778</v>
      </c>
      <c r="I671">
        <v>554</v>
      </c>
      <c r="J671">
        <v>371081056.82999998</v>
      </c>
      <c r="K671">
        <v>1360198560.76</v>
      </c>
    </row>
    <row r="672" spans="1:11" hidden="1">
      <c r="A672">
        <v>47</v>
      </c>
      <c r="B672" t="s">
        <v>458</v>
      </c>
      <c r="C672">
        <v>0.18374799999999999</v>
      </c>
      <c r="D672">
        <v>0.18263299999999999</v>
      </c>
      <c r="E672">
        <v>0.19140299999999999</v>
      </c>
      <c r="F672">
        <v>0.190526</v>
      </c>
      <c r="G672">
        <v>0.18779100000000001</v>
      </c>
      <c r="H672">
        <v>0.18737200000000001</v>
      </c>
      <c r="I672">
        <v>641</v>
      </c>
      <c r="J672">
        <v>410719576.12</v>
      </c>
      <c r="K672">
        <v>1405155975.98</v>
      </c>
    </row>
    <row r="673" spans="1:11" hidden="1">
      <c r="A673">
        <v>53</v>
      </c>
      <c r="B673" t="s">
        <v>458</v>
      </c>
      <c r="C673">
        <v>0.200103</v>
      </c>
      <c r="D673">
        <v>0.199736</v>
      </c>
      <c r="E673">
        <v>0.20553399999999999</v>
      </c>
      <c r="F673">
        <v>0.205063</v>
      </c>
      <c r="G673">
        <v>0.192075</v>
      </c>
      <c r="H673">
        <v>0.191778</v>
      </c>
      <c r="I673">
        <v>554</v>
      </c>
      <c r="J673">
        <v>371081056.82999998</v>
      </c>
      <c r="K673">
        <v>1360198560.76</v>
      </c>
    </row>
    <row r="674" spans="1:11">
      <c r="A674">
        <v>5</v>
      </c>
      <c r="B674" t="s">
        <v>457</v>
      </c>
      <c r="C674">
        <v>8.5358000000000003E-2</v>
      </c>
      <c r="D674">
        <v>8.5358000000000003E-2</v>
      </c>
      <c r="E674" s="116">
        <v>0.12305199999999999</v>
      </c>
      <c r="F674">
        <v>0.12305199999999999</v>
      </c>
      <c r="G674">
        <v>9.8318000000000003E-2</v>
      </c>
      <c r="H674">
        <v>9.8318000000000003E-2</v>
      </c>
      <c r="I674">
        <v>578</v>
      </c>
      <c r="J674">
        <v>436692340.91000003</v>
      </c>
      <c r="K674">
        <v>1564844170.98</v>
      </c>
    </row>
    <row r="675" spans="1:11" hidden="1">
      <c r="A675">
        <v>10</v>
      </c>
      <c r="B675" t="s">
        <v>457</v>
      </c>
      <c r="C675">
        <v>8.6704000000000003E-2</v>
      </c>
      <c r="D675">
        <v>8.9032E-2</v>
      </c>
      <c r="E675">
        <v>0.14846000000000001</v>
      </c>
      <c r="F675">
        <v>0.151639</v>
      </c>
      <c r="G675">
        <v>0.143316</v>
      </c>
      <c r="H675">
        <v>0.14612</v>
      </c>
      <c r="I675">
        <v>87</v>
      </c>
      <c r="J675">
        <v>45627435.700000003</v>
      </c>
      <c r="K675">
        <v>51504670.579999998</v>
      </c>
    </row>
    <row r="676" spans="1:11" hidden="1">
      <c r="A676">
        <v>15</v>
      </c>
      <c r="B676" t="s">
        <v>457</v>
      </c>
      <c r="C676">
        <v>8.5540000000000005E-2</v>
      </c>
      <c r="D676">
        <v>8.5857000000000003E-2</v>
      </c>
      <c r="E676">
        <v>0.125504</v>
      </c>
      <c r="F676">
        <v>0.12581100000000001</v>
      </c>
      <c r="G676">
        <v>9.9757999999999999E-2</v>
      </c>
      <c r="H676">
        <v>9.9847000000000005E-2</v>
      </c>
      <c r="I676">
        <v>665</v>
      </c>
      <c r="J676">
        <v>482319776.61000001</v>
      </c>
      <c r="K676">
        <v>1616348841.5599999</v>
      </c>
    </row>
    <row r="677" spans="1:11" hidden="1">
      <c r="A677">
        <v>21</v>
      </c>
      <c r="B677" t="s">
        <v>457</v>
      </c>
      <c r="C677">
        <v>8.5358000000000003E-2</v>
      </c>
      <c r="D677">
        <v>8.5358000000000003E-2</v>
      </c>
      <c r="E677">
        <v>0.12305199999999999</v>
      </c>
      <c r="F677">
        <v>0.12305199999999999</v>
      </c>
      <c r="G677">
        <v>9.8318000000000003E-2</v>
      </c>
      <c r="H677">
        <v>9.8318000000000003E-2</v>
      </c>
      <c r="I677">
        <v>578</v>
      </c>
      <c r="J677">
        <v>436692340.91000003</v>
      </c>
      <c r="K677">
        <v>1564844170.98</v>
      </c>
    </row>
    <row r="678" spans="1:11" hidden="1">
      <c r="A678">
        <v>31</v>
      </c>
      <c r="B678" t="s">
        <v>457</v>
      </c>
      <c r="C678">
        <v>8.5540000000000005E-2</v>
      </c>
      <c r="D678">
        <v>8.5857000000000003E-2</v>
      </c>
      <c r="E678">
        <v>0.125504</v>
      </c>
      <c r="F678">
        <v>0.12581100000000001</v>
      </c>
      <c r="G678">
        <v>9.9757999999999999E-2</v>
      </c>
      <c r="H678">
        <v>9.9847000000000005E-2</v>
      </c>
      <c r="I678">
        <v>665</v>
      </c>
      <c r="J678">
        <v>482319776.61000001</v>
      </c>
      <c r="K678">
        <v>1616348841.5599999</v>
      </c>
    </row>
    <row r="679" spans="1:11" hidden="1">
      <c r="A679">
        <v>63</v>
      </c>
      <c r="B679" t="s">
        <v>457</v>
      </c>
      <c r="C679">
        <v>8.5540000000000005E-2</v>
      </c>
      <c r="D679">
        <v>8.5857000000000003E-2</v>
      </c>
      <c r="E679">
        <v>0.125504</v>
      </c>
      <c r="F679">
        <v>0.12581100000000001</v>
      </c>
      <c r="G679">
        <v>9.9757999999999999E-2</v>
      </c>
      <c r="H679">
        <v>9.9847000000000005E-2</v>
      </c>
      <c r="I679">
        <v>665</v>
      </c>
      <c r="J679">
        <v>482319776.61000001</v>
      </c>
      <c r="K679">
        <v>1616348841.5599999</v>
      </c>
    </row>
    <row r="680" spans="1:11" hidden="1">
      <c r="A680">
        <v>37</v>
      </c>
      <c r="B680" t="s">
        <v>457</v>
      </c>
      <c r="C680">
        <v>8.5358000000000003E-2</v>
      </c>
      <c r="D680">
        <v>8.5358000000000003E-2</v>
      </c>
      <c r="E680">
        <v>0.12305199999999999</v>
      </c>
      <c r="F680">
        <v>0.12305199999999999</v>
      </c>
      <c r="G680">
        <v>9.8318000000000003E-2</v>
      </c>
      <c r="H680">
        <v>9.8318000000000003E-2</v>
      </c>
      <c r="I680">
        <v>578</v>
      </c>
      <c r="J680">
        <v>436692340.91000003</v>
      </c>
      <c r="K680">
        <v>1564844170.98</v>
      </c>
    </row>
    <row r="681" spans="1:11" hidden="1">
      <c r="A681">
        <v>47</v>
      </c>
      <c r="B681" t="s">
        <v>457</v>
      </c>
      <c r="C681">
        <v>8.5540000000000005E-2</v>
      </c>
      <c r="D681">
        <v>8.5857000000000003E-2</v>
      </c>
      <c r="E681">
        <v>0.125504</v>
      </c>
      <c r="F681">
        <v>0.12581100000000001</v>
      </c>
      <c r="G681">
        <v>9.9757999999999999E-2</v>
      </c>
      <c r="H681">
        <v>9.9847000000000005E-2</v>
      </c>
      <c r="I681">
        <v>665</v>
      </c>
      <c r="J681">
        <v>482319776.61000001</v>
      </c>
      <c r="K681">
        <v>1616348841.5599999</v>
      </c>
    </row>
    <row r="682" spans="1:11" hidden="1">
      <c r="A682">
        <v>53</v>
      </c>
      <c r="B682" t="s">
        <v>457</v>
      </c>
      <c r="C682">
        <v>8.5358000000000003E-2</v>
      </c>
      <c r="D682">
        <v>8.5358000000000003E-2</v>
      </c>
      <c r="E682">
        <v>0.12305199999999999</v>
      </c>
      <c r="F682">
        <v>0.12305199999999999</v>
      </c>
      <c r="G682">
        <v>9.8318000000000003E-2</v>
      </c>
      <c r="H682">
        <v>9.8318000000000003E-2</v>
      </c>
      <c r="I682">
        <v>578</v>
      </c>
      <c r="J682">
        <v>436692340.91000003</v>
      </c>
      <c r="K682">
        <v>1564844170.98</v>
      </c>
    </row>
    <row r="683" spans="1:11">
      <c r="A683">
        <v>5</v>
      </c>
      <c r="B683" t="s">
        <v>456</v>
      </c>
      <c r="C683">
        <v>-0.10703699999999999</v>
      </c>
      <c r="D683">
        <v>-0.107025</v>
      </c>
      <c r="E683" s="116">
        <v>-8.6919999999999997E-2</v>
      </c>
      <c r="F683">
        <v>-8.6891999999999997E-2</v>
      </c>
      <c r="G683">
        <v>-8.4362000000000006E-2</v>
      </c>
      <c r="H683">
        <v>-8.4291000000000005E-2</v>
      </c>
      <c r="I683">
        <v>605</v>
      </c>
      <c r="J683">
        <v>419230951.94</v>
      </c>
      <c r="K683">
        <v>1495956459.6400001</v>
      </c>
    </row>
    <row r="684" spans="1:11" hidden="1">
      <c r="A684">
        <v>10</v>
      </c>
      <c r="B684" t="s">
        <v>456</v>
      </c>
      <c r="C684">
        <v>-0.123738</v>
      </c>
      <c r="D684">
        <v>-0.127751</v>
      </c>
      <c r="E684">
        <v>-8.6029999999999995E-2</v>
      </c>
      <c r="F684">
        <v>-9.2979000000000006E-2</v>
      </c>
      <c r="G684">
        <v>-9.9307000000000006E-2</v>
      </c>
      <c r="H684">
        <v>-0.105463</v>
      </c>
      <c r="I684">
        <v>90</v>
      </c>
      <c r="J684">
        <v>44198165.939999998</v>
      </c>
      <c r="K684">
        <v>49390133.380000003</v>
      </c>
    </row>
    <row r="685" spans="1:11" hidden="1">
      <c r="A685">
        <v>15</v>
      </c>
      <c r="B685" t="s">
        <v>456</v>
      </c>
      <c r="C685">
        <v>-0.109222</v>
      </c>
      <c r="D685">
        <v>-0.109737</v>
      </c>
      <c r="E685">
        <v>-8.6835999999999997E-2</v>
      </c>
      <c r="F685">
        <v>-8.7467000000000003E-2</v>
      </c>
      <c r="G685">
        <v>-8.4837999999999997E-2</v>
      </c>
      <c r="H685">
        <v>-8.4966E-2</v>
      </c>
      <c r="I685">
        <v>695</v>
      </c>
      <c r="J685">
        <v>463429117.88</v>
      </c>
      <c r="K685">
        <v>1545346593.02</v>
      </c>
    </row>
    <row r="686" spans="1:11" hidden="1">
      <c r="A686">
        <v>21</v>
      </c>
      <c r="B686" t="s">
        <v>456</v>
      </c>
      <c r="C686">
        <v>-0.10703699999999999</v>
      </c>
      <c r="D686">
        <v>-0.107025</v>
      </c>
      <c r="E686">
        <v>-8.6919999999999997E-2</v>
      </c>
      <c r="F686">
        <v>-8.6891999999999997E-2</v>
      </c>
      <c r="G686">
        <v>-8.4362000000000006E-2</v>
      </c>
      <c r="H686">
        <v>-8.4291000000000005E-2</v>
      </c>
      <c r="I686">
        <v>605</v>
      </c>
      <c r="J686">
        <v>419230951.94</v>
      </c>
      <c r="K686">
        <v>1495956459.6400001</v>
      </c>
    </row>
    <row r="687" spans="1:11" hidden="1">
      <c r="A687">
        <v>31</v>
      </c>
      <c r="B687" t="s">
        <v>456</v>
      </c>
      <c r="C687">
        <v>-0.109222</v>
      </c>
      <c r="D687">
        <v>-0.109737</v>
      </c>
      <c r="E687">
        <v>-8.6835999999999997E-2</v>
      </c>
      <c r="F687">
        <v>-8.7467000000000003E-2</v>
      </c>
      <c r="G687">
        <v>-8.4837999999999997E-2</v>
      </c>
      <c r="H687">
        <v>-8.4966E-2</v>
      </c>
      <c r="I687">
        <v>695</v>
      </c>
      <c r="J687">
        <v>463429117.88</v>
      </c>
      <c r="K687">
        <v>1545346593.02</v>
      </c>
    </row>
    <row r="688" spans="1:11" hidden="1">
      <c r="A688">
        <v>63</v>
      </c>
      <c r="B688" t="s">
        <v>456</v>
      </c>
      <c r="C688">
        <v>-0.109222</v>
      </c>
      <c r="D688">
        <v>-0.109737</v>
      </c>
      <c r="E688">
        <v>-8.6835999999999997E-2</v>
      </c>
      <c r="F688">
        <v>-8.7467000000000003E-2</v>
      </c>
      <c r="G688">
        <v>-8.4837999999999997E-2</v>
      </c>
      <c r="H688">
        <v>-8.4966E-2</v>
      </c>
      <c r="I688">
        <v>695</v>
      </c>
      <c r="J688">
        <v>463429117.88</v>
      </c>
      <c r="K688">
        <v>1545346593.02</v>
      </c>
    </row>
    <row r="689" spans="1:11" hidden="1">
      <c r="A689">
        <v>37</v>
      </c>
      <c r="B689" t="s">
        <v>456</v>
      </c>
      <c r="C689">
        <v>-0.10703699999999999</v>
      </c>
      <c r="D689">
        <v>-0.107025</v>
      </c>
      <c r="E689">
        <v>-8.6919999999999997E-2</v>
      </c>
      <c r="F689">
        <v>-8.6891999999999997E-2</v>
      </c>
      <c r="G689">
        <v>-8.4362000000000006E-2</v>
      </c>
      <c r="H689">
        <v>-8.4291000000000005E-2</v>
      </c>
      <c r="I689">
        <v>605</v>
      </c>
      <c r="J689">
        <v>419230951.94</v>
      </c>
      <c r="K689">
        <v>1495956459.6400001</v>
      </c>
    </row>
    <row r="690" spans="1:11" hidden="1">
      <c r="A690">
        <v>47</v>
      </c>
      <c r="B690" t="s">
        <v>456</v>
      </c>
      <c r="C690">
        <v>-0.109222</v>
      </c>
      <c r="D690">
        <v>-0.109737</v>
      </c>
      <c r="E690">
        <v>-8.6835999999999997E-2</v>
      </c>
      <c r="F690">
        <v>-8.7467000000000003E-2</v>
      </c>
      <c r="G690">
        <v>-8.4837999999999997E-2</v>
      </c>
      <c r="H690">
        <v>-8.4966E-2</v>
      </c>
      <c r="I690">
        <v>695</v>
      </c>
      <c r="J690">
        <v>463429117.88</v>
      </c>
      <c r="K690">
        <v>1545346593.02</v>
      </c>
    </row>
    <row r="691" spans="1:11" hidden="1">
      <c r="A691">
        <v>53</v>
      </c>
      <c r="B691" t="s">
        <v>456</v>
      </c>
      <c r="C691">
        <v>-0.10703699999999999</v>
      </c>
      <c r="D691">
        <v>-0.107025</v>
      </c>
      <c r="E691">
        <v>-8.6919999999999997E-2</v>
      </c>
      <c r="F691">
        <v>-8.6891999999999997E-2</v>
      </c>
      <c r="G691">
        <v>-8.4362000000000006E-2</v>
      </c>
      <c r="H691">
        <v>-8.4291000000000005E-2</v>
      </c>
      <c r="I691">
        <v>605</v>
      </c>
      <c r="J691">
        <v>419230951.94</v>
      </c>
      <c r="K691">
        <v>1495956459.6400001</v>
      </c>
    </row>
    <row r="692" spans="1:11">
      <c r="A692">
        <v>5</v>
      </c>
      <c r="B692" t="s">
        <v>455</v>
      </c>
      <c r="C692">
        <v>-8.3800000000000003E-3</v>
      </c>
      <c r="D692">
        <v>-8.3619999999999996E-3</v>
      </c>
      <c r="E692" s="116">
        <v>1.3934999999999999E-2</v>
      </c>
      <c r="F692">
        <v>1.392E-2</v>
      </c>
      <c r="G692">
        <v>9.1299999999999997E-4</v>
      </c>
      <c r="H692">
        <v>9.01E-4</v>
      </c>
      <c r="I692">
        <v>654</v>
      </c>
      <c r="J692">
        <v>457957014.94999999</v>
      </c>
      <c r="K692">
        <v>1617589471.6800001</v>
      </c>
    </row>
    <row r="693" spans="1:11" hidden="1">
      <c r="A693">
        <v>10</v>
      </c>
      <c r="B693" t="s">
        <v>455</v>
      </c>
      <c r="C693">
        <v>-7.6289999999999997E-2</v>
      </c>
      <c r="D693">
        <v>-6.6714999999999997E-2</v>
      </c>
      <c r="E693">
        <v>-5.6216000000000002E-2</v>
      </c>
      <c r="F693">
        <v>-5.2597999999999999E-2</v>
      </c>
      <c r="G693">
        <v>-6.2185999999999998E-2</v>
      </c>
      <c r="H693">
        <v>-5.7140999999999997E-2</v>
      </c>
      <c r="I693">
        <v>93</v>
      </c>
      <c r="J693">
        <v>44123106.310000002</v>
      </c>
      <c r="K693">
        <v>48709569.210000001</v>
      </c>
    </row>
    <row r="694" spans="1:11" hidden="1">
      <c r="A694">
        <v>15</v>
      </c>
      <c r="B694" t="s">
        <v>455</v>
      </c>
      <c r="C694">
        <v>-1.7173999999999998E-2</v>
      </c>
      <c r="D694">
        <v>-1.5918000000000002E-2</v>
      </c>
      <c r="E694">
        <v>7.2439999999999996E-3</v>
      </c>
      <c r="F694">
        <v>7.5760000000000003E-3</v>
      </c>
      <c r="G694">
        <v>-1.103E-3</v>
      </c>
      <c r="H694">
        <v>-9.5299999999999996E-4</v>
      </c>
      <c r="I694">
        <v>747</v>
      </c>
      <c r="J694">
        <v>502080121.25999999</v>
      </c>
      <c r="K694">
        <v>1666299040.8900001</v>
      </c>
    </row>
    <row r="695" spans="1:11" hidden="1">
      <c r="A695">
        <v>21</v>
      </c>
      <c r="B695" t="s">
        <v>455</v>
      </c>
      <c r="C695">
        <v>-8.3800000000000003E-3</v>
      </c>
      <c r="D695">
        <v>-8.3619999999999996E-3</v>
      </c>
      <c r="E695">
        <v>1.3934999999999999E-2</v>
      </c>
      <c r="F695">
        <v>1.392E-2</v>
      </c>
      <c r="G695">
        <v>9.1299999999999997E-4</v>
      </c>
      <c r="H695">
        <v>9.01E-4</v>
      </c>
      <c r="I695">
        <v>654</v>
      </c>
      <c r="J695">
        <v>457957014.94999999</v>
      </c>
      <c r="K695">
        <v>1617589471.6800001</v>
      </c>
    </row>
    <row r="696" spans="1:11" hidden="1">
      <c r="A696">
        <v>31</v>
      </c>
      <c r="B696" t="s">
        <v>455</v>
      </c>
      <c r="C696">
        <v>-1.7173999999999998E-2</v>
      </c>
      <c r="D696">
        <v>-1.5918000000000002E-2</v>
      </c>
      <c r="E696">
        <v>7.2439999999999996E-3</v>
      </c>
      <c r="F696">
        <v>7.5760000000000003E-3</v>
      </c>
      <c r="G696">
        <v>-1.103E-3</v>
      </c>
      <c r="H696">
        <v>-9.5299999999999996E-4</v>
      </c>
      <c r="I696">
        <v>747</v>
      </c>
      <c r="J696">
        <v>502080121.25999999</v>
      </c>
      <c r="K696">
        <v>1666299040.8900001</v>
      </c>
    </row>
    <row r="697" spans="1:11" hidden="1">
      <c r="A697">
        <v>63</v>
      </c>
      <c r="B697" t="s">
        <v>455</v>
      </c>
      <c r="C697">
        <v>-1.7173999999999998E-2</v>
      </c>
      <c r="D697">
        <v>-1.5918000000000002E-2</v>
      </c>
      <c r="E697">
        <v>7.2439999999999996E-3</v>
      </c>
      <c r="F697">
        <v>7.5760000000000003E-3</v>
      </c>
      <c r="G697">
        <v>-1.103E-3</v>
      </c>
      <c r="H697">
        <v>-9.5299999999999996E-4</v>
      </c>
      <c r="I697">
        <v>747</v>
      </c>
      <c r="J697">
        <v>502080121.25999999</v>
      </c>
      <c r="K697">
        <v>1666299040.8900001</v>
      </c>
    </row>
    <row r="698" spans="1:11" hidden="1">
      <c r="A698">
        <v>37</v>
      </c>
      <c r="B698" t="s">
        <v>455</v>
      </c>
      <c r="C698">
        <v>-8.3800000000000003E-3</v>
      </c>
      <c r="D698">
        <v>-8.3619999999999996E-3</v>
      </c>
      <c r="E698">
        <v>1.3934999999999999E-2</v>
      </c>
      <c r="F698">
        <v>1.392E-2</v>
      </c>
      <c r="G698">
        <v>9.1299999999999997E-4</v>
      </c>
      <c r="H698">
        <v>9.01E-4</v>
      </c>
      <c r="I698">
        <v>654</v>
      </c>
      <c r="J698">
        <v>457957014.94999999</v>
      </c>
      <c r="K698">
        <v>1617589471.6800001</v>
      </c>
    </row>
    <row r="699" spans="1:11" hidden="1">
      <c r="A699">
        <v>47</v>
      </c>
      <c r="B699" t="s">
        <v>455</v>
      </c>
      <c r="C699">
        <v>-1.7173999999999998E-2</v>
      </c>
      <c r="D699">
        <v>-1.5918000000000002E-2</v>
      </c>
      <c r="E699">
        <v>7.2439999999999996E-3</v>
      </c>
      <c r="F699">
        <v>7.5760000000000003E-3</v>
      </c>
      <c r="G699">
        <v>-1.103E-3</v>
      </c>
      <c r="H699">
        <v>-9.5299999999999996E-4</v>
      </c>
      <c r="I699">
        <v>747</v>
      </c>
      <c r="J699">
        <v>502080121.25999999</v>
      </c>
      <c r="K699">
        <v>1666299040.8900001</v>
      </c>
    </row>
    <row r="700" spans="1:11" hidden="1">
      <c r="A700">
        <v>53</v>
      </c>
      <c r="B700" t="s">
        <v>455</v>
      </c>
      <c r="C700">
        <v>-8.3800000000000003E-3</v>
      </c>
      <c r="D700">
        <v>-8.3619999999999996E-3</v>
      </c>
      <c r="E700">
        <v>1.3934999999999999E-2</v>
      </c>
      <c r="F700">
        <v>1.392E-2</v>
      </c>
      <c r="G700">
        <v>9.1299999999999997E-4</v>
      </c>
      <c r="H700">
        <v>9.01E-4</v>
      </c>
      <c r="I700">
        <v>654</v>
      </c>
      <c r="J700">
        <v>457957014.94999999</v>
      </c>
      <c r="K700">
        <v>1617589471.6800001</v>
      </c>
    </row>
    <row r="701" spans="1:11">
      <c r="A701">
        <v>5</v>
      </c>
      <c r="B701" t="s">
        <v>454</v>
      </c>
      <c r="C701">
        <v>-4.0285000000000001E-2</v>
      </c>
      <c r="D701">
        <v>-4.0023999999999997E-2</v>
      </c>
      <c r="E701" s="116">
        <v>-7.0068000000000005E-2</v>
      </c>
      <c r="F701">
        <v>-6.9574999999999998E-2</v>
      </c>
      <c r="G701">
        <v>-6.6253999999999993E-2</v>
      </c>
      <c r="H701">
        <v>-6.5994999999999998E-2</v>
      </c>
      <c r="I701">
        <v>679</v>
      </c>
      <c r="J701">
        <v>445602964.99000001</v>
      </c>
      <c r="K701">
        <v>1582398725.4200001</v>
      </c>
    </row>
    <row r="702" spans="1:11" hidden="1">
      <c r="A702">
        <v>10</v>
      </c>
      <c r="B702" t="s">
        <v>454</v>
      </c>
      <c r="C702">
        <v>-0.109676</v>
      </c>
      <c r="D702">
        <v>-0.103051</v>
      </c>
      <c r="E702">
        <v>-0.10142900000000001</v>
      </c>
      <c r="F702">
        <v>-9.8714999999999997E-2</v>
      </c>
      <c r="G702">
        <v>-0.102297</v>
      </c>
      <c r="H702">
        <v>-9.9820000000000006E-2</v>
      </c>
      <c r="I702">
        <v>94</v>
      </c>
      <c r="J702">
        <v>40963335.829999998</v>
      </c>
      <c r="K702">
        <v>45013827.840000004</v>
      </c>
    </row>
    <row r="703" spans="1:11" hidden="1">
      <c r="A703">
        <v>15</v>
      </c>
      <c r="B703" t="s">
        <v>454</v>
      </c>
      <c r="C703">
        <v>-4.8924000000000002E-2</v>
      </c>
      <c r="D703">
        <v>-4.7870000000000003E-2</v>
      </c>
      <c r="E703">
        <v>-7.2824E-2</v>
      </c>
      <c r="F703">
        <v>-7.2135000000000005E-2</v>
      </c>
      <c r="G703">
        <v>-6.7308000000000007E-2</v>
      </c>
      <c r="H703">
        <v>-6.6984000000000002E-2</v>
      </c>
      <c r="I703">
        <v>773</v>
      </c>
      <c r="J703">
        <v>486566300.81999999</v>
      </c>
      <c r="K703">
        <v>1627412553.26</v>
      </c>
    </row>
    <row r="704" spans="1:11" hidden="1">
      <c r="A704">
        <v>21</v>
      </c>
      <c r="B704" t="s">
        <v>454</v>
      </c>
      <c r="C704">
        <v>-4.0285000000000001E-2</v>
      </c>
      <c r="D704">
        <v>-4.0023999999999997E-2</v>
      </c>
      <c r="E704">
        <v>-7.0068000000000005E-2</v>
      </c>
      <c r="F704">
        <v>-6.9574999999999998E-2</v>
      </c>
      <c r="G704">
        <v>-6.6253999999999993E-2</v>
      </c>
      <c r="H704">
        <v>-6.5994999999999998E-2</v>
      </c>
      <c r="I704">
        <v>679</v>
      </c>
      <c r="J704">
        <v>445602964.99000001</v>
      </c>
      <c r="K704">
        <v>1582398725.4200001</v>
      </c>
    </row>
    <row r="705" spans="1:11" hidden="1">
      <c r="A705">
        <v>31</v>
      </c>
      <c r="B705" t="s">
        <v>454</v>
      </c>
      <c r="C705">
        <v>-4.8924000000000002E-2</v>
      </c>
      <c r="D705">
        <v>-4.7870000000000003E-2</v>
      </c>
      <c r="E705">
        <v>-7.2824E-2</v>
      </c>
      <c r="F705">
        <v>-7.2135000000000005E-2</v>
      </c>
      <c r="G705">
        <v>-6.7308000000000007E-2</v>
      </c>
      <c r="H705">
        <v>-6.6984000000000002E-2</v>
      </c>
      <c r="I705">
        <v>773</v>
      </c>
      <c r="J705">
        <v>486566300.81999999</v>
      </c>
      <c r="K705">
        <v>1627412553.26</v>
      </c>
    </row>
    <row r="706" spans="1:11" hidden="1">
      <c r="A706">
        <v>63</v>
      </c>
      <c r="B706" t="s">
        <v>454</v>
      </c>
      <c r="C706">
        <v>-4.8924000000000002E-2</v>
      </c>
      <c r="D706">
        <v>-4.7870000000000003E-2</v>
      </c>
      <c r="E706">
        <v>-7.2824E-2</v>
      </c>
      <c r="F706">
        <v>-7.2135000000000005E-2</v>
      </c>
      <c r="G706">
        <v>-6.7308000000000007E-2</v>
      </c>
      <c r="H706">
        <v>-6.6984000000000002E-2</v>
      </c>
      <c r="I706">
        <v>773</v>
      </c>
      <c r="J706">
        <v>486566300.81999999</v>
      </c>
      <c r="K706">
        <v>1627412553.26</v>
      </c>
    </row>
    <row r="707" spans="1:11" hidden="1">
      <c r="A707">
        <v>37</v>
      </c>
      <c r="B707" t="s">
        <v>454</v>
      </c>
      <c r="C707">
        <v>-4.0285000000000001E-2</v>
      </c>
      <c r="D707">
        <v>-4.0023999999999997E-2</v>
      </c>
      <c r="E707">
        <v>-7.0068000000000005E-2</v>
      </c>
      <c r="F707">
        <v>-6.9574999999999998E-2</v>
      </c>
      <c r="G707">
        <v>-6.6253999999999993E-2</v>
      </c>
      <c r="H707">
        <v>-6.5994999999999998E-2</v>
      </c>
      <c r="I707">
        <v>679</v>
      </c>
      <c r="J707">
        <v>445602964.99000001</v>
      </c>
      <c r="K707">
        <v>1582398725.4200001</v>
      </c>
    </row>
    <row r="708" spans="1:11" hidden="1">
      <c r="A708">
        <v>47</v>
      </c>
      <c r="B708" t="s">
        <v>454</v>
      </c>
      <c r="C708">
        <v>-4.8924000000000002E-2</v>
      </c>
      <c r="D708">
        <v>-4.7870000000000003E-2</v>
      </c>
      <c r="E708">
        <v>-7.2824E-2</v>
      </c>
      <c r="F708">
        <v>-7.2135000000000005E-2</v>
      </c>
      <c r="G708">
        <v>-6.7308000000000007E-2</v>
      </c>
      <c r="H708">
        <v>-6.6984000000000002E-2</v>
      </c>
      <c r="I708">
        <v>773</v>
      </c>
      <c r="J708">
        <v>486566300.81999999</v>
      </c>
      <c r="K708">
        <v>1627412553.26</v>
      </c>
    </row>
    <row r="709" spans="1:11" hidden="1">
      <c r="A709">
        <v>53</v>
      </c>
      <c r="B709" t="s">
        <v>454</v>
      </c>
      <c r="C709">
        <v>-4.0285000000000001E-2</v>
      </c>
      <c r="D709">
        <v>-4.0023999999999997E-2</v>
      </c>
      <c r="E709">
        <v>-7.0068000000000005E-2</v>
      </c>
      <c r="F709">
        <v>-6.9574999999999998E-2</v>
      </c>
      <c r="G709">
        <v>-6.6253999999999993E-2</v>
      </c>
      <c r="H709">
        <v>-6.5994999999999998E-2</v>
      </c>
      <c r="I709">
        <v>679</v>
      </c>
      <c r="J709">
        <v>445602964.99000001</v>
      </c>
      <c r="K709">
        <v>1582398725.4200001</v>
      </c>
    </row>
    <row r="710" spans="1:11">
      <c r="A710">
        <v>5</v>
      </c>
      <c r="B710" t="s">
        <v>453</v>
      </c>
      <c r="C710">
        <v>4.0330000000000001E-3</v>
      </c>
      <c r="D710">
        <v>3.9870000000000001E-3</v>
      </c>
      <c r="E710" s="116">
        <v>-1.0383E-2</v>
      </c>
      <c r="F710">
        <v>-1.0385999999999999E-2</v>
      </c>
      <c r="G710">
        <v>-6.5319999999999996E-3</v>
      </c>
      <c r="H710">
        <v>-6.5550000000000001E-3</v>
      </c>
      <c r="I710">
        <v>686</v>
      </c>
      <c r="J710">
        <v>446045806.13</v>
      </c>
      <c r="K710">
        <v>1591148434.74</v>
      </c>
    </row>
    <row r="711" spans="1:11" hidden="1">
      <c r="A711">
        <v>10</v>
      </c>
      <c r="B711" t="s">
        <v>453</v>
      </c>
      <c r="C711">
        <v>0.130193</v>
      </c>
      <c r="D711">
        <v>0.13228000000000001</v>
      </c>
      <c r="E711">
        <v>0.127244</v>
      </c>
      <c r="F711">
        <v>0.128222</v>
      </c>
      <c r="G711">
        <v>0.12482799999999999</v>
      </c>
      <c r="H711">
        <v>0.12574099999999999</v>
      </c>
      <c r="I711">
        <v>97</v>
      </c>
      <c r="J711">
        <v>47957635.130000003</v>
      </c>
      <c r="K711">
        <v>53364211.670000002</v>
      </c>
    </row>
    <row r="712" spans="1:11" hidden="1">
      <c r="A712">
        <v>15</v>
      </c>
      <c r="B712" t="s">
        <v>453</v>
      </c>
      <c r="C712">
        <v>1.9373999999999999E-2</v>
      </c>
      <c r="D712">
        <v>1.9588000000000001E-2</v>
      </c>
      <c r="E712">
        <v>1.2030000000000001E-3</v>
      </c>
      <c r="F712">
        <v>1.2830000000000001E-3</v>
      </c>
      <c r="G712">
        <v>-2.898E-3</v>
      </c>
      <c r="H712">
        <v>-2.895E-3</v>
      </c>
      <c r="I712">
        <v>783</v>
      </c>
      <c r="J712">
        <v>494003441.25999999</v>
      </c>
      <c r="K712">
        <v>1644512646.4100001</v>
      </c>
    </row>
    <row r="713" spans="1:11" hidden="1">
      <c r="A713">
        <v>21</v>
      </c>
      <c r="B713" t="s">
        <v>453</v>
      </c>
      <c r="C713">
        <v>4.0330000000000001E-3</v>
      </c>
      <c r="D713">
        <v>3.9870000000000001E-3</v>
      </c>
      <c r="E713">
        <v>-1.0383E-2</v>
      </c>
      <c r="F713">
        <v>-1.0385999999999999E-2</v>
      </c>
      <c r="G713">
        <v>-6.5319999999999996E-3</v>
      </c>
      <c r="H713">
        <v>-6.5550000000000001E-3</v>
      </c>
      <c r="I713">
        <v>686</v>
      </c>
      <c r="J713">
        <v>446045806.13</v>
      </c>
      <c r="K713">
        <v>1591148434.74</v>
      </c>
    </row>
    <row r="714" spans="1:11" hidden="1">
      <c r="A714">
        <v>31</v>
      </c>
      <c r="B714" t="s">
        <v>453</v>
      </c>
      <c r="C714">
        <v>1.9373999999999999E-2</v>
      </c>
      <c r="D714">
        <v>1.9588000000000001E-2</v>
      </c>
      <c r="E714">
        <v>1.2030000000000001E-3</v>
      </c>
      <c r="F714">
        <v>1.2830000000000001E-3</v>
      </c>
      <c r="G714">
        <v>-2.898E-3</v>
      </c>
      <c r="H714">
        <v>-2.895E-3</v>
      </c>
      <c r="I714">
        <v>783</v>
      </c>
      <c r="J714">
        <v>494003441.25999999</v>
      </c>
      <c r="K714">
        <v>1644512646.4100001</v>
      </c>
    </row>
    <row r="715" spans="1:11" hidden="1">
      <c r="A715">
        <v>63</v>
      </c>
      <c r="B715" t="s">
        <v>453</v>
      </c>
      <c r="C715">
        <v>1.9373999999999999E-2</v>
      </c>
      <c r="D715">
        <v>1.9588000000000001E-2</v>
      </c>
      <c r="E715">
        <v>1.2030000000000001E-3</v>
      </c>
      <c r="F715">
        <v>1.2830000000000001E-3</v>
      </c>
      <c r="G715">
        <v>-2.898E-3</v>
      </c>
      <c r="H715">
        <v>-2.895E-3</v>
      </c>
      <c r="I715">
        <v>783</v>
      </c>
      <c r="J715">
        <v>494003441.25999999</v>
      </c>
      <c r="K715">
        <v>1644512646.4100001</v>
      </c>
    </row>
    <row r="716" spans="1:11" hidden="1">
      <c r="A716">
        <v>37</v>
      </c>
      <c r="B716" t="s">
        <v>453</v>
      </c>
      <c r="C716">
        <v>4.0330000000000001E-3</v>
      </c>
      <c r="D716">
        <v>3.9870000000000001E-3</v>
      </c>
      <c r="E716">
        <v>-1.0383E-2</v>
      </c>
      <c r="F716">
        <v>-1.0385999999999999E-2</v>
      </c>
      <c r="G716">
        <v>-6.5319999999999996E-3</v>
      </c>
      <c r="H716">
        <v>-6.5550000000000001E-3</v>
      </c>
      <c r="I716">
        <v>686</v>
      </c>
      <c r="J716">
        <v>446045806.13</v>
      </c>
      <c r="K716">
        <v>1591148434.74</v>
      </c>
    </row>
    <row r="717" spans="1:11" hidden="1">
      <c r="A717">
        <v>47</v>
      </c>
      <c r="B717" t="s">
        <v>453</v>
      </c>
      <c r="C717">
        <v>1.9373999999999999E-2</v>
      </c>
      <c r="D717">
        <v>1.9588000000000001E-2</v>
      </c>
      <c r="E717">
        <v>1.2030000000000001E-3</v>
      </c>
      <c r="F717">
        <v>1.2830000000000001E-3</v>
      </c>
      <c r="G717">
        <v>-2.898E-3</v>
      </c>
      <c r="H717">
        <v>-2.895E-3</v>
      </c>
      <c r="I717">
        <v>783</v>
      </c>
      <c r="J717">
        <v>494003441.25999999</v>
      </c>
      <c r="K717">
        <v>1644512646.4100001</v>
      </c>
    </row>
    <row r="718" spans="1:11" hidden="1">
      <c r="A718">
        <v>53</v>
      </c>
      <c r="B718" t="s">
        <v>453</v>
      </c>
      <c r="C718">
        <v>4.0330000000000001E-3</v>
      </c>
      <c r="D718">
        <v>3.9870000000000001E-3</v>
      </c>
      <c r="E718">
        <v>-1.0383E-2</v>
      </c>
      <c r="F718">
        <v>-1.0385999999999999E-2</v>
      </c>
      <c r="G718">
        <v>-6.5319999999999996E-3</v>
      </c>
      <c r="H718">
        <v>-6.5550000000000001E-3</v>
      </c>
      <c r="I718">
        <v>686</v>
      </c>
      <c r="J718">
        <v>446045806.13</v>
      </c>
      <c r="K718">
        <v>1591148434.74</v>
      </c>
    </row>
    <row r="719" spans="1:11">
      <c r="A719">
        <v>5</v>
      </c>
      <c r="B719" t="s">
        <v>452</v>
      </c>
      <c r="C719">
        <v>-0.102766</v>
      </c>
      <c r="D719">
        <v>-0.102772</v>
      </c>
      <c r="E719" s="116">
        <v>-0.112051</v>
      </c>
      <c r="F719">
        <v>-0.112053</v>
      </c>
      <c r="G719">
        <v>-0.107803</v>
      </c>
      <c r="H719">
        <v>-0.107808</v>
      </c>
      <c r="I719">
        <v>696</v>
      </c>
      <c r="J719">
        <v>400807596.63</v>
      </c>
      <c r="K719">
        <v>1437315916.0799999</v>
      </c>
    </row>
    <row r="720" spans="1:11" hidden="1">
      <c r="A720">
        <v>10</v>
      </c>
      <c r="B720" t="s">
        <v>452</v>
      </c>
      <c r="C720">
        <v>-7.0238999999999996E-2</v>
      </c>
      <c r="D720">
        <v>-7.0238999999999996E-2</v>
      </c>
      <c r="E720">
        <v>-8.9048000000000002E-2</v>
      </c>
      <c r="F720">
        <v>-8.9048000000000002E-2</v>
      </c>
      <c r="G720">
        <v>-9.0125999999999998E-2</v>
      </c>
      <c r="H720">
        <v>-9.0125999999999998E-2</v>
      </c>
      <c r="I720">
        <v>99</v>
      </c>
      <c r="J720">
        <v>46092751.810000002</v>
      </c>
      <c r="K720">
        <v>54896573.509999998</v>
      </c>
    </row>
    <row r="721" spans="1:11" hidden="1">
      <c r="A721">
        <v>15</v>
      </c>
      <c r="B721" t="s">
        <v>452</v>
      </c>
      <c r="C721">
        <v>-9.8736000000000004E-2</v>
      </c>
      <c r="D721">
        <v>-9.8740999999999995E-2</v>
      </c>
      <c r="E721">
        <v>-0.109818</v>
      </c>
      <c r="F721">
        <v>-0.109819</v>
      </c>
      <c r="G721">
        <v>-0.10723000000000001</v>
      </c>
      <c r="H721">
        <v>-0.107234</v>
      </c>
      <c r="I721">
        <v>795</v>
      </c>
      <c r="J721">
        <v>446900348.44</v>
      </c>
      <c r="K721">
        <v>1492212489.5899999</v>
      </c>
    </row>
    <row r="722" spans="1:11" hidden="1">
      <c r="A722">
        <v>21</v>
      </c>
      <c r="B722" t="s">
        <v>452</v>
      </c>
      <c r="C722">
        <v>-0.102766</v>
      </c>
      <c r="D722">
        <v>-0.102772</v>
      </c>
      <c r="E722">
        <v>-0.112051</v>
      </c>
      <c r="F722">
        <v>-0.112053</v>
      </c>
      <c r="G722">
        <v>-0.107803</v>
      </c>
      <c r="H722">
        <v>-0.107808</v>
      </c>
      <c r="I722">
        <v>696</v>
      </c>
      <c r="J722">
        <v>400807596.63</v>
      </c>
      <c r="K722">
        <v>1437315916.0799999</v>
      </c>
    </row>
    <row r="723" spans="1:11" hidden="1">
      <c r="A723">
        <v>31</v>
      </c>
      <c r="B723" t="s">
        <v>452</v>
      </c>
      <c r="C723">
        <v>-9.8736000000000004E-2</v>
      </c>
      <c r="D723">
        <v>-9.8740999999999995E-2</v>
      </c>
      <c r="E723">
        <v>-0.109818</v>
      </c>
      <c r="F723">
        <v>-0.109819</v>
      </c>
      <c r="G723">
        <v>-0.10723000000000001</v>
      </c>
      <c r="H723">
        <v>-0.107234</v>
      </c>
      <c r="I723">
        <v>795</v>
      </c>
      <c r="J723">
        <v>446900348.44</v>
      </c>
      <c r="K723">
        <v>1492212489.5899999</v>
      </c>
    </row>
    <row r="724" spans="1:11" hidden="1">
      <c r="A724">
        <v>63</v>
      </c>
      <c r="B724" t="s">
        <v>452</v>
      </c>
      <c r="C724">
        <v>-9.8736000000000004E-2</v>
      </c>
      <c r="D724">
        <v>-9.8740999999999995E-2</v>
      </c>
      <c r="E724">
        <v>-0.109818</v>
      </c>
      <c r="F724">
        <v>-0.109819</v>
      </c>
      <c r="G724">
        <v>-0.10723000000000001</v>
      </c>
      <c r="H724">
        <v>-0.107234</v>
      </c>
      <c r="I724">
        <v>795</v>
      </c>
      <c r="J724">
        <v>446900348.44</v>
      </c>
      <c r="K724">
        <v>1492212489.5899999</v>
      </c>
    </row>
    <row r="725" spans="1:11" hidden="1">
      <c r="A725">
        <v>37</v>
      </c>
      <c r="B725" t="s">
        <v>452</v>
      </c>
      <c r="C725">
        <v>-0.102766</v>
      </c>
      <c r="D725">
        <v>-0.102772</v>
      </c>
      <c r="E725">
        <v>-0.112051</v>
      </c>
      <c r="F725">
        <v>-0.112053</v>
      </c>
      <c r="G725">
        <v>-0.107803</v>
      </c>
      <c r="H725">
        <v>-0.107808</v>
      </c>
      <c r="I725">
        <v>696</v>
      </c>
      <c r="J725">
        <v>400807596.63</v>
      </c>
      <c r="K725">
        <v>1437315916.0799999</v>
      </c>
    </row>
    <row r="726" spans="1:11" hidden="1">
      <c r="A726">
        <v>47</v>
      </c>
      <c r="B726" t="s">
        <v>452</v>
      </c>
      <c r="C726">
        <v>-9.8736000000000004E-2</v>
      </c>
      <c r="D726">
        <v>-9.8740999999999995E-2</v>
      </c>
      <c r="E726">
        <v>-0.109818</v>
      </c>
      <c r="F726">
        <v>-0.109819</v>
      </c>
      <c r="G726">
        <v>-0.10723000000000001</v>
      </c>
      <c r="H726">
        <v>-0.107234</v>
      </c>
      <c r="I726">
        <v>795</v>
      </c>
      <c r="J726">
        <v>446900348.44</v>
      </c>
      <c r="K726">
        <v>1492212489.5899999</v>
      </c>
    </row>
    <row r="727" spans="1:11" hidden="1">
      <c r="A727">
        <v>53</v>
      </c>
      <c r="B727" t="s">
        <v>452</v>
      </c>
      <c r="C727">
        <v>-0.102766</v>
      </c>
      <c r="D727">
        <v>-0.102772</v>
      </c>
      <c r="E727">
        <v>-0.112051</v>
      </c>
      <c r="F727">
        <v>-0.112053</v>
      </c>
      <c r="G727">
        <v>-0.107803</v>
      </c>
      <c r="H727">
        <v>-0.107808</v>
      </c>
      <c r="I727">
        <v>696</v>
      </c>
      <c r="J727">
        <v>400807596.63</v>
      </c>
      <c r="K727">
        <v>1437315916.0799999</v>
      </c>
    </row>
    <row r="728" spans="1:11">
      <c r="A728">
        <v>5</v>
      </c>
      <c r="B728" t="s">
        <v>451</v>
      </c>
      <c r="C728">
        <v>0.12681100000000001</v>
      </c>
      <c r="D728">
        <v>0.126581</v>
      </c>
      <c r="E728" s="116">
        <v>0.141814</v>
      </c>
      <c r="F728">
        <v>0.14158299999999999</v>
      </c>
      <c r="G728">
        <v>0.13500300000000001</v>
      </c>
      <c r="H728">
        <v>0.13480200000000001</v>
      </c>
      <c r="I728">
        <v>705</v>
      </c>
      <c r="J728">
        <v>464347166.85000002</v>
      </c>
      <c r="K728">
        <v>1653603948.2</v>
      </c>
    </row>
    <row r="729" spans="1:11" hidden="1">
      <c r="A729">
        <v>10</v>
      </c>
      <c r="B729" t="s">
        <v>451</v>
      </c>
      <c r="C729">
        <v>-0.13081999999999999</v>
      </c>
      <c r="D729">
        <v>-0.13061700000000001</v>
      </c>
      <c r="E729">
        <v>-0.144896</v>
      </c>
      <c r="F729">
        <v>-0.14480199999999999</v>
      </c>
      <c r="G729">
        <v>-0.138208</v>
      </c>
      <c r="H729">
        <v>-0.138128</v>
      </c>
      <c r="I729">
        <v>101</v>
      </c>
      <c r="J729">
        <v>40076464</v>
      </c>
      <c r="K729">
        <v>48904465.759999998</v>
      </c>
    </row>
    <row r="730" spans="1:11" hidden="1">
      <c r="A730">
        <v>15</v>
      </c>
      <c r="B730" t="s">
        <v>451</v>
      </c>
      <c r="C730">
        <v>9.4728000000000007E-2</v>
      </c>
      <c r="D730">
        <v>9.4552999999999998E-2</v>
      </c>
      <c r="E730">
        <v>0.112243</v>
      </c>
      <c r="F730">
        <v>0.11204500000000001</v>
      </c>
      <c r="G730">
        <v>0.12495199999999999</v>
      </c>
      <c r="H730">
        <v>0.124761</v>
      </c>
      <c r="I730">
        <v>806</v>
      </c>
      <c r="J730">
        <v>504423630.85000002</v>
      </c>
      <c r="K730">
        <v>1702508413.96</v>
      </c>
    </row>
    <row r="731" spans="1:11" hidden="1">
      <c r="A731">
        <v>21</v>
      </c>
      <c r="B731" t="s">
        <v>451</v>
      </c>
      <c r="C731">
        <v>0.12681100000000001</v>
      </c>
      <c r="D731">
        <v>0.126581</v>
      </c>
      <c r="E731">
        <v>0.141814</v>
      </c>
      <c r="F731">
        <v>0.14158299999999999</v>
      </c>
      <c r="G731">
        <v>0.13500300000000001</v>
      </c>
      <c r="H731">
        <v>0.13480200000000001</v>
      </c>
      <c r="I731">
        <v>705</v>
      </c>
      <c r="J731">
        <v>464347166.85000002</v>
      </c>
      <c r="K731">
        <v>1653603948.2</v>
      </c>
    </row>
    <row r="732" spans="1:11" hidden="1">
      <c r="A732">
        <v>31</v>
      </c>
      <c r="B732" t="s">
        <v>451</v>
      </c>
      <c r="C732">
        <v>9.4728000000000007E-2</v>
      </c>
      <c r="D732">
        <v>9.4552999999999998E-2</v>
      </c>
      <c r="E732">
        <v>0.112243</v>
      </c>
      <c r="F732">
        <v>0.11204500000000001</v>
      </c>
      <c r="G732">
        <v>0.12495199999999999</v>
      </c>
      <c r="H732">
        <v>0.124761</v>
      </c>
      <c r="I732">
        <v>806</v>
      </c>
      <c r="J732">
        <v>504423630.85000002</v>
      </c>
      <c r="K732">
        <v>1702508413.96</v>
      </c>
    </row>
    <row r="733" spans="1:11" hidden="1">
      <c r="A733">
        <v>63</v>
      </c>
      <c r="B733" t="s">
        <v>451</v>
      </c>
      <c r="C733">
        <v>9.4728000000000007E-2</v>
      </c>
      <c r="D733">
        <v>9.4552999999999998E-2</v>
      </c>
      <c r="E733">
        <v>0.112243</v>
      </c>
      <c r="F733">
        <v>0.11204500000000001</v>
      </c>
      <c r="G733">
        <v>0.12495199999999999</v>
      </c>
      <c r="H733">
        <v>0.124761</v>
      </c>
      <c r="I733">
        <v>806</v>
      </c>
      <c r="J733">
        <v>504423630.85000002</v>
      </c>
      <c r="K733">
        <v>1702508413.96</v>
      </c>
    </row>
    <row r="734" spans="1:11" hidden="1">
      <c r="A734">
        <v>37</v>
      </c>
      <c r="B734" t="s">
        <v>451</v>
      </c>
      <c r="C734">
        <v>0.12681100000000001</v>
      </c>
      <c r="D734">
        <v>0.126581</v>
      </c>
      <c r="E734">
        <v>0.141814</v>
      </c>
      <c r="F734">
        <v>0.14158299999999999</v>
      </c>
      <c r="G734">
        <v>0.13500300000000001</v>
      </c>
      <c r="H734">
        <v>0.13480200000000001</v>
      </c>
      <c r="I734">
        <v>705</v>
      </c>
      <c r="J734">
        <v>464347166.85000002</v>
      </c>
      <c r="K734">
        <v>1653603948.2</v>
      </c>
    </row>
    <row r="735" spans="1:11" hidden="1">
      <c r="A735">
        <v>47</v>
      </c>
      <c r="B735" t="s">
        <v>451</v>
      </c>
      <c r="C735">
        <v>9.4728000000000007E-2</v>
      </c>
      <c r="D735">
        <v>9.4552999999999998E-2</v>
      </c>
      <c r="E735">
        <v>0.112243</v>
      </c>
      <c r="F735">
        <v>0.11204500000000001</v>
      </c>
      <c r="G735">
        <v>0.12495199999999999</v>
      </c>
      <c r="H735">
        <v>0.124761</v>
      </c>
      <c r="I735">
        <v>806</v>
      </c>
      <c r="J735">
        <v>504423630.85000002</v>
      </c>
      <c r="K735">
        <v>1702508413.96</v>
      </c>
    </row>
    <row r="736" spans="1:11" hidden="1">
      <c r="A736">
        <v>53</v>
      </c>
      <c r="B736" t="s">
        <v>451</v>
      </c>
      <c r="C736">
        <v>0.12681100000000001</v>
      </c>
      <c r="D736">
        <v>0.126581</v>
      </c>
      <c r="E736">
        <v>0.141814</v>
      </c>
      <c r="F736">
        <v>0.14158299999999999</v>
      </c>
      <c r="G736">
        <v>0.13500300000000001</v>
      </c>
      <c r="H736">
        <v>0.13480200000000001</v>
      </c>
      <c r="I736">
        <v>705</v>
      </c>
      <c r="J736">
        <v>464347166.85000002</v>
      </c>
      <c r="K736">
        <v>1653603948.2</v>
      </c>
    </row>
    <row r="737" spans="1:11">
      <c r="A737">
        <v>5</v>
      </c>
      <c r="B737" t="s">
        <v>450</v>
      </c>
      <c r="C737">
        <v>-3.7560999999999997E-2</v>
      </c>
      <c r="D737">
        <v>-3.7554999999999998E-2</v>
      </c>
      <c r="E737" s="116">
        <v>-4.811E-2</v>
      </c>
      <c r="F737">
        <v>-4.8099999999999997E-2</v>
      </c>
      <c r="G737">
        <v>-4.6324999999999998E-2</v>
      </c>
      <c r="H737">
        <v>-4.6315000000000002E-2</v>
      </c>
      <c r="I737">
        <v>714</v>
      </c>
      <c r="J737">
        <v>453477384.01999998</v>
      </c>
      <c r="K737">
        <v>1630836702.4400001</v>
      </c>
    </row>
    <row r="738" spans="1:11" hidden="1">
      <c r="A738">
        <v>10</v>
      </c>
      <c r="B738" t="s">
        <v>450</v>
      </c>
      <c r="C738">
        <v>-0.13745499999999999</v>
      </c>
      <c r="D738">
        <v>-0.13735</v>
      </c>
      <c r="E738">
        <v>-0.14646500000000001</v>
      </c>
      <c r="F738">
        <v>-0.14632600000000001</v>
      </c>
      <c r="G738">
        <v>-0.13613500000000001</v>
      </c>
      <c r="H738">
        <v>-0.136021</v>
      </c>
      <c r="I738">
        <v>101</v>
      </c>
      <c r="J738">
        <v>34182769.909999996</v>
      </c>
      <c r="K738">
        <v>42220426.869999997</v>
      </c>
    </row>
    <row r="739" spans="1:11" hidden="1">
      <c r="A739">
        <v>15</v>
      </c>
      <c r="B739" t="s">
        <v>450</v>
      </c>
      <c r="C739">
        <v>-5.0077999999999998E-2</v>
      </c>
      <c r="D739">
        <v>-5.0061000000000001E-2</v>
      </c>
      <c r="E739">
        <v>-5.5924000000000001E-2</v>
      </c>
      <c r="F739">
        <v>-5.5904000000000002E-2</v>
      </c>
      <c r="G739">
        <v>-4.8904000000000003E-2</v>
      </c>
      <c r="H739">
        <v>-4.8891999999999998E-2</v>
      </c>
      <c r="I739">
        <v>815</v>
      </c>
      <c r="J739">
        <v>487660153.93000001</v>
      </c>
      <c r="K739">
        <v>1673057129.3099999</v>
      </c>
    </row>
    <row r="740" spans="1:11" hidden="1">
      <c r="A740">
        <v>21</v>
      </c>
      <c r="B740" t="s">
        <v>450</v>
      </c>
      <c r="C740">
        <v>-3.7560999999999997E-2</v>
      </c>
      <c r="D740">
        <v>-3.7554999999999998E-2</v>
      </c>
      <c r="E740">
        <v>-4.811E-2</v>
      </c>
      <c r="F740">
        <v>-4.8099999999999997E-2</v>
      </c>
      <c r="G740">
        <v>-4.6324999999999998E-2</v>
      </c>
      <c r="H740">
        <v>-4.6315000000000002E-2</v>
      </c>
      <c r="I740">
        <v>714</v>
      </c>
      <c r="J740">
        <v>453477384.01999998</v>
      </c>
      <c r="K740">
        <v>1630836702.4400001</v>
      </c>
    </row>
    <row r="741" spans="1:11" hidden="1">
      <c r="A741">
        <v>31</v>
      </c>
      <c r="B741" t="s">
        <v>450</v>
      </c>
      <c r="C741">
        <v>-5.0077999999999998E-2</v>
      </c>
      <c r="D741">
        <v>-5.0061000000000001E-2</v>
      </c>
      <c r="E741">
        <v>-5.5924000000000001E-2</v>
      </c>
      <c r="F741">
        <v>-5.5904000000000002E-2</v>
      </c>
      <c r="G741">
        <v>-4.8904000000000003E-2</v>
      </c>
      <c r="H741">
        <v>-4.8891999999999998E-2</v>
      </c>
      <c r="I741">
        <v>815</v>
      </c>
      <c r="J741">
        <v>487660153.93000001</v>
      </c>
      <c r="K741">
        <v>1673057129.3099999</v>
      </c>
    </row>
    <row r="742" spans="1:11" hidden="1">
      <c r="A742">
        <v>63</v>
      </c>
      <c r="B742" t="s">
        <v>450</v>
      </c>
      <c r="C742">
        <v>-5.0077999999999998E-2</v>
      </c>
      <c r="D742">
        <v>-5.0061000000000001E-2</v>
      </c>
      <c r="E742">
        <v>-5.5924000000000001E-2</v>
      </c>
      <c r="F742">
        <v>-5.5904000000000002E-2</v>
      </c>
      <c r="G742">
        <v>-4.8904000000000003E-2</v>
      </c>
      <c r="H742">
        <v>-4.8891999999999998E-2</v>
      </c>
      <c r="I742">
        <v>815</v>
      </c>
      <c r="J742">
        <v>487660153.93000001</v>
      </c>
      <c r="K742">
        <v>1673057129.3099999</v>
      </c>
    </row>
    <row r="743" spans="1:11" hidden="1">
      <c r="A743">
        <v>37</v>
      </c>
      <c r="B743" t="s">
        <v>450</v>
      </c>
      <c r="C743">
        <v>-3.7560999999999997E-2</v>
      </c>
      <c r="D743">
        <v>-3.7554999999999998E-2</v>
      </c>
      <c r="E743">
        <v>-4.811E-2</v>
      </c>
      <c r="F743">
        <v>-4.8099999999999997E-2</v>
      </c>
      <c r="G743">
        <v>-4.6324999999999998E-2</v>
      </c>
      <c r="H743">
        <v>-4.6315000000000002E-2</v>
      </c>
      <c r="I743">
        <v>714</v>
      </c>
      <c r="J743">
        <v>453477384.01999998</v>
      </c>
      <c r="K743">
        <v>1630836702.4400001</v>
      </c>
    </row>
    <row r="744" spans="1:11" hidden="1">
      <c r="A744">
        <v>47</v>
      </c>
      <c r="B744" t="s">
        <v>450</v>
      </c>
      <c r="C744">
        <v>-5.0077999999999998E-2</v>
      </c>
      <c r="D744">
        <v>-5.0061000000000001E-2</v>
      </c>
      <c r="E744">
        <v>-5.5924000000000001E-2</v>
      </c>
      <c r="F744">
        <v>-5.5904000000000002E-2</v>
      </c>
      <c r="G744">
        <v>-4.8904000000000003E-2</v>
      </c>
      <c r="H744">
        <v>-4.8891999999999998E-2</v>
      </c>
      <c r="I744">
        <v>815</v>
      </c>
      <c r="J744">
        <v>487660153.93000001</v>
      </c>
      <c r="K744">
        <v>1673057129.3099999</v>
      </c>
    </row>
    <row r="745" spans="1:11" hidden="1">
      <c r="A745">
        <v>53</v>
      </c>
      <c r="B745" t="s">
        <v>450</v>
      </c>
      <c r="C745">
        <v>-3.7560999999999997E-2</v>
      </c>
      <c r="D745">
        <v>-3.7554999999999998E-2</v>
      </c>
      <c r="E745">
        <v>-4.811E-2</v>
      </c>
      <c r="F745">
        <v>-4.8099999999999997E-2</v>
      </c>
      <c r="G745">
        <v>-4.6324999999999998E-2</v>
      </c>
      <c r="H745">
        <v>-4.6315000000000002E-2</v>
      </c>
      <c r="I745">
        <v>714</v>
      </c>
      <c r="J745">
        <v>453477384.01999998</v>
      </c>
      <c r="K745">
        <v>1630836702.4400001</v>
      </c>
    </row>
    <row r="746" spans="1:11">
      <c r="A746">
        <v>5</v>
      </c>
      <c r="B746" t="s">
        <v>449</v>
      </c>
      <c r="C746">
        <v>6.8565000000000001E-2</v>
      </c>
      <c r="D746">
        <v>6.8663000000000002E-2</v>
      </c>
      <c r="E746" s="116">
        <v>5.1043999999999999E-2</v>
      </c>
      <c r="F746">
        <v>5.1123000000000002E-2</v>
      </c>
      <c r="G746">
        <v>4.3716999999999999E-2</v>
      </c>
      <c r="H746">
        <v>4.3837000000000001E-2</v>
      </c>
      <c r="I746">
        <v>719</v>
      </c>
      <c r="J746">
        <v>483819379.39999998</v>
      </c>
      <c r="K746">
        <v>1718601154.3199999</v>
      </c>
    </row>
    <row r="747" spans="1:11" hidden="1">
      <c r="A747">
        <v>10</v>
      </c>
      <c r="B747" t="s">
        <v>449</v>
      </c>
      <c r="C747">
        <v>-2.1035000000000002E-2</v>
      </c>
      <c r="D747">
        <v>-2.1035000000000002E-2</v>
      </c>
      <c r="E747">
        <v>2.2107000000000002E-2</v>
      </c>
      <c r="F747">
        <v>2.2107000000000002E-2</v>
      </c>
      <c r="G747">
        <v>1.042E-2</v>
      </c>
      <c r="H747">
        <v>1.042E-2</v>
      </c>
      <c r="I747">
        <v>101</v>
      </c>
      <c r="J747">
        <v>34771345.950000003</v>
      </c>
      <c r="K747">
        <v>42467725.340000004</v>
      </c>
    </row>
    <row r="748" spans="1:11" hidden="1">
      <c r="A748">
        <v>15</v>
      </c>
      <c r="B748" t="s">
        <v>449</v>
      </c>
      <c r="C748">
        <v>5.7461999999999999E-2</v>
      </c>
      <c r="D748">
        <v>5.7547000000000001E-2</v>
      </c>
      <c r="E748">
        <v>4.9015000000000003E-2</v>
      </c>
      <c r="F748">
        <v>4.9089000000000001E-2</v>
      </c>
      <c r="G748">
        <v>4.2876999999999998E-2</v>
      </c>
      <c r="H748">
        <v>4.2993999999999997E-2</v>
      </c>
      <c r="I748">
        <v>820</v>
      </c>
      <c r="J748">
        <v>518590725.35000002</v>
      </c>
      <c r="K748">
        <v>1761068879.6600001</v>
      </c>
    </row>
    <row r="749" spans="1:11" hidden="1">
      <c r="A749">
        <v>21</v>
      </c>
      <c r="B749" t="s">
        <v>449</v>
      </c>
      <c r="C749">
        <v>6.8565000000000001E-2</v>
      </c>
      <c r="D749">
        <v>6.8663000000000002E-2</v>
      </c>
      <c r="E749">
        <v>5.1043999999999999E-2</v>
      </c>
      <c r="F749">
        <v>5.1123000000000002E-2</v>
      </c>
      <c r="G749">
        <v>4.3716999999999999E-2</v>
      </c>
      <c r="H749">
        <v>4.3837000000000001E-2</v>
      </c>
      <c r="I749">
        <v>719</v>
      </c>
      <c r="J749">
        <v>483819379.39999998</v>
      </c>
      <c r="K749">
        <v>1718601154.3199999</v>
      </c>
    </row>
    <row r="750" spans="1:11" hidden="1">
      <c r="A750">
        <v>31</v>
      </c>
      <c r="B750" t="s">
        <v>449</v>
      </c>
      <c r="C750">
        <v>5.7461999999999999E-2</v>
      </c>
      <c r="D750">
        <v>5.7547000000000001E-2</v>
      </c>
      <c r="E750">
        <v>4.9015000000000003E-2</v>
      </c>
      <c r="F750">
        <v>4.9089000000000001E-2</v>
      </c>
      <c r="G750">
        <v>4.2876999999999998E-2</v>
      </c>
      <c r="H750">
        <v>4.2993999999999997E-2</v>
      </c>
      <c r="I750">
        <v>820</v>
      </c>
      <c r="J750">
        <v>518590725.35000002</v>
      </c>
      <c r="K750">
        <v>1761068879.6600001</v>
      </c>
    </row>
    <row r="751" spans="1:11" hidden="1">
      <c r="A751">
        <v>63</v>
      </c>
      <c r="B751" t="s">
        <v>449</v>
      </c>
      <c r="C751">
        <v>5.7461999999999999E-2</v>
      </c>
      <c r="D751">
        <v>5.7547000000000001E-2</v>
      </c>
      <c r="E751">
        <v>4.9015000000000003E-2</v>
      </c>
      <c r="F751">
        <v>4.9089000000000001E-2</v>
      </c>
      <c r="G751">
        <v>4.2876999999999998E-2</v>
      </c>
      <c r="H751">
        <v>4.2993999999999997E-2</v>
      </c>
      <c r="I751">
        <v>820</v>
      </c>
      <c r="J751">
        <v>518590725.35000002</v>
      </c>
      <c r="K751">
        <v>1761068879.6600001</v>
      </c>
    </row>
    <row r="752" spans="1:11" hidden="1">
      <c r="A752">
        <v>37</v>
      </c>
      <c r="B752" t="s">
        <v>449</v>
      </c>
      <c r="C752">
        <v>6.8565000000000001E-2</v>
      </c>
      <c r="D752">
        <v>6.8663000000000002E-2</v>
      </c>
      <c r="E752">
        <v>5.1043999999999999E-2</v>
      </c>
      <c r="F752">
        <v>5.1123000000000002E-2</v>
      </c>
      <c r="G752">
        <v>4.3716999999999999E-2</v>
      </c>
      <c r="H752">
        <v>4.3837000000000001E-2</v>
      </c>
      <c r="I752">
        <v>719</v>
      </c>
      <c r="J752">
        <v>483819379.39999998</v>
      </c>
      <c r="K752">
        <v>1718601154.3199999</v>
      </c>
    </row>
    <row r="753" spans="1:11" hidden="1">
      <c r="A753">
        <v>47</v>
      </c>
      <c r="B753" t="s">
        <v>449</v>
      </c>
      <c r="C753">
        <v>5.7461999999999999E-2</v>
      </c>
      <c r="D753">
        <v>5.7547000000000001E-2</v>
      </c>
      <c r="E753">
        <v>4.9015000000000003E-2</v>
      </c>
      <c r="F753">
        <v>4.9089000000000001E-2</v>
      </c>
      <c r="G753">
        <v>4.2876999999999998E-2</v>
      </c>
      <c r="H753">
        <v>4.2993999999999997E-2</v>
      </c>
      <c r="I753">
        <v>820</v>
      </c>
      <c r="J753">
        <v>518590725.35000002</v>
      </c>
      <c r="K753">
        <v>1761068879.6600001</v>
      </c>
    </row>
    <row r="754" spans="1:11" hidden="1">
      <c r="A754">
        <v>53</v>
      </c>
      <c r="B754" t="s">
        <v>449</v>
      </c>
      <c r="C754">
        <v>6.8565000000000001E-2</v>
      </c>
      <c r="D754">
        <v>6.8663000000000002E-2</v>
      </c>
      <c r="E754">
        <v>5.1043999999999999E-2</v>
      </c>
      <c r="F754">
        <v>5.1123000000000002E-2</v>
      </c>
      <c r="G754">
        <v>4.3716999999999999E-2</v>
      </c>
      <c r="H754">
        <v>4.3837000000000001E-2</v>
      </c>
      <c r="I754">
        <v>719</v>
      </c>
      <c r="J754">
        <v>483819379.39999998</v>
      </c>
      <c r="K754">
        <v>1718601154.3199999</v>
      </c>
    </row>
    <row r="755" spans="1:11">
      <c r="A755">
        <v>5</v>
      </c>
      <c r="B755" t="s">
        <v>448</v>
      </c>
      <c r="C755">
        <v>3.1370000000000002E-2</v>
      </c>
      <c r="D755">
        <v>3.1357000000000003E-2</v>
      </c>
      <c r="E755" s="116">
        <v>2.4513E-2</v>
      </c>
      <c r="F755">
        <v>2.4497000000000001E-2</v>
      </c>
      <c r="G755">
        <v>1.9986E-2</v>
      </c>
      <c r="H755">
        <v>1.9968E-2</v>
      </c>
      <c r="I755">
        <v>727</v>
      </c>
      <c r="J755">
        <v>504703461.83999997</v>
      </c>
      <c r="K755">
        <v>1787117072.9000001</v>
      </c>
    </row>
    <row r="756" spans="1:11" hidden="1">
      <c r="A756">
        <v>10</v>
      </c>
      <c r="B756" t="s">
        <v>448</v>
      </c>
      <c r="C756">
        <v>-0.12542800000000001</v>
      </c>
      <c r="D756">
        <v>-0.12513099999999999</v>
      </c>
      <c r="E756">
        <v>-0.15032000000000001</v>
      </c>
      <c r="F756">
        <v>-0.149864</v>
      </c>
      <c r="G756">
        <v>-0.141678</v>
      </c>
      <c r="H756">
        <v>-0.14130400000000001</v>
      </c>
      <c r="I756">
        <v>101</v>
      </c>
      <c r="J756">
        <v>29879468.690000001</v>
      </c>
      <c r="K756">
        <v>36808258.369999997</v>
      </c>
    </row>
    <row r="757" spans="1:11" hidden="1">
      <c r="A757">
        <v>15</v>
      </c>
      <c r="B757" t="s">
        <v>448</v>
      </c>
      <c r="C757">
        <v>1.2057E-2</v>
      </c>
      <c r="D757">
        <v>1.2082000000000001E-2</v>
      </c>
      <c r="E757">
        <v>1.2789999999999999E-2</v>
      </c>
      <c r="F757">
        <v>1.2806E-2</v>
      </c>
      <c r="G757">
        <v>1.6088000000000002E-2</v>
      </c>
      <c r="H757">
        <v>1.6079E-2</v>
      </c>
      <c r="I757">
        <v>828</v>
      </c>
      <c r="J757">
        <v>534582930.52999997</v>
      </c>
      <c r="K757">
        <v>1823925331.27</v>
      </c>
    </row>
    <row r="758" spans="1:11" hidden="1">
      <c r="A758">
        <v>21</v>
      </c>
      <c r="B758" t="s">
        <v>448</v>
      </c>
      <c r="C758">
        <v>3.1370000000000002E-2</v>
      </c>
      <c r="D758">
        <v>3.1357000000000003E-2</v>
      </c>
      <c r="E758">
        <v>2.4513E-2</v>
      </c>
      <c r="F758">
        <v>2.4497000000000001E-2</v>
      </c>
      <c r="G758">
        <v>1.9986E-2</v>
      </c>
      <c r="H758">
        <v>1.9968E-2</v>
      </c>
      <c r="I758">
        <v>727</v>
      </c>
      <c r="J758">
        <v>504703461.83999997</v>
      </c>
      <c r="K758">
        <v>1787117072.9000001</v>
      </c>
    </row>
    <row r="759" spans="1:11" hidden="1">
      <c r="A759">
        <v>31</v>
      </c>
      <c r="B759" t="s">
        <v>448</v>
      </c>
      <c r="C759">
        <v>1.2057E-2</v>
      </c>
      <c r="D759">
        <v>1.2082000000000001E-2</v>
      </c>
      <c r="E759">
        <v>1.2789999999999999E-2</v>
      </c>
      <c r="F759">
        <v>1.2806E-2</v>
      </c>
      <c r="G759">
        <v>1.6088000000000002E-2</v>
      </c>
      <c r="H759">
        <v>1.6079E-2</v>
      </c>
      <c r="I759">
        <v>828</v>
      </c>
      <c r="J759">
        <v>534582930.52999997</v>
      </c>
      <c r="K759">
        <v>1823925331.27</v>
      </c>
    </row>
    <row r="760" spans="1:11" hidden="1">
      <c r="A760">
        <v>63</v>
      </c>
      <c r="B760" t="s">
        <v>448</v>
      </c>
      <c r="C760">
        <v>1.2057E-2</v>
      </c>
      <c r="D760">
        <v>1.2082000000000001E-2</v>
      </c>
      <c r="E760">
        <v>1.2789999999999999E-2</v>
      </c>
      <c r="F760">
        <v>1.2806E-2</v>
      </c>
      <c r="G760">
        <v>1.6088000000000002E-2</v>
      </c>
      <c r="H760">
        <v>1.6079E-2</v>
      </c>
      <c r="I760">
        <v>828</v>
      </c>
      <c r="J760">
        <v>534582930.52999997</v>
      </c>
      <c r="K760">
        <v>1823925331.27</v>
      </c>
    </row>
    <row r="761" spans="1:11" hidden="1">
      <c r="A761">
        <v>37</v>
      </c>
      <c r="B761" t="s">
        <v>448</v>
      </c>
      <c r="C761">
        <v>3.1370000000000002E-2</v>
      </c>
      <c r="D761">
        <v>3.1357000000000003E-2</v>
      </c>
      <c r="E761">
        <v>2.4513E-2</v>
      </c>
      <c r="F761">
        <v>2.4497000000000001E-2</v>
      </c>
      <c r="G761">
        <v>1.9986E-2</v>
      </c>
      <c r="H761">
        <v>1.9968E-2</v>
      </c>
      <c r="I761">
        <v>727</v>
      </c>
      <c r="J761">
        <v>504703461.83999997</v>
      </c>
      <c r="K761">
        <v>1787117072.9000001</v>
      </c>
    </row>
    <row r="762" spans="1:11" hidden="1">
      <c r="A762">
        <v>47</v>
      </c>
      <c r="B762" t="s">
        <v>448</v>
      </c>
      <c r="C762">
        <v>1.2057E-2</v>
      </c>
      <c r="D762">
        <v>1.2082000000000001E-2</v>
      </c>
      <c r="E762">
        <v>1.2789999999999999E-2</v>
      </c>
      <c r="F762">
        <v>1.2806E-2</v>
      </c>
      <c r="G762">
        <v>1.6088000000000002E-2</v>
      </c>
      <c r="H762">
        <v>1.6079E-2</v>
      </c>
      <c r="I762">
        <v>828</v>
      </c>
      <c r="J762">
        <v>534582930.52999997</v>
      </c>
      <c r="K762">
        <v>1823925331.27</v>
      </c>
    </row>
    <row r="763" spans="1:11" hidden="1">
      <c r="A763">
        <v>53</v>
      </c>
      <c r="B763" t="s">
        <v>448</v>
      </c>
      <c r="C763">
        <v>3.1370000000000002E-2</v>
      </c>
      <c r="D763">
        <v>3.1357000000000003E-2</v>
      </c>
      <c r="E763">
        <v>2.4513E-2</v>
      </c>
      <c r="F763">
        <v>2.4497000000000001E-2</v>
      </c>
      <c r="G763">
        <v>1.9986E-2</v>
      </c>
      <c r="H763">
        <v>1.9968E-2</v>
      </c>
      <c r="I763">
        <v>727</v>
      </c>
      <c r="J763">
        <v>504703461.83999997</v>
      </c>
      <c r="K763">
        <v>1787117072.9000001</v>
      </c>
    </row>
    <row r="764" spans="1:11">
      <c r="A764">
        <v>5</v>
      </c>
      <c r="B764" t="s">
        <v>447</v>
      </c>
      <c r="C764">
        <v>-4.1139999999999996E-3</v>
      </c>
      <c r="D764">
        <v>-4.0829999999999998E-3</v>
      </c>
      <c r="E764" s="116">
        <v>-2.2915000000000001E-2</v>
      </c>
      <c r="F764">
        <v>-2.2877999999999999E-2</v>
      </c>
      <c r="G764">
        <v>-2.2234E-2</v>
      </c>
      <c r="H764">
        <v>-2.2176999999999999E-2</v>
      </c>
      <c r="I764">
        <v>733</v>
      </c>
      <c r="J764">
        <v>500126969.83999997</v>
      </c>
      <c r="K764">
        <v>1770850376.1700001</v>
      </c>
    </row>
    <row r="765" spans="1:11" hidden="1">
      <c r="A765">
        <v>10</v>
      </c>
      <c r="B765" t="s">
        <v>447</v>
      </c>
      <c r="C765">
        <v>0.204212</v>
      </c>
      <c r="D765">
        <v>0.204212</v>
      </c>
      <c r="E765">
        <v>0.20169500000000001</v>
      </c>
      <c r="F765">
        <v>0.20169500000000001</v>
      </c>
      <c r="G765">
        <v>0.208176</v>
      </c>
      <c r="H765">
        <v>0.208176</v>
      </c>
      <c r="I765">
        <v>101</v>
      </c>
      <c r="J765">
        <v>35827574.920000002</v>
      </c>
      <c r="K765">
        <v>44379435.520000003</v>
      </c>
    </row>
    <row r="766" spans="1:11" hidden="1">
      <c r="A766">
        <v>15</v>
      </c>
      <c r="B766" t="s">
        <v>447</v>
      </c>
      <c r="C766">
        <v>2.1297E-2</v>
      </c>
      <c r="D766">
        <v>2.1323999999999999E-2</v>
      </c>
      <c r="E766">
        <v>-1.0359999999999999E-2</v>
      </c>
      <c r="F766">
        <v>-1.0326E-2</v>
      </c>
      <c r="G766">
        <v>-1.7583999999999999E-2</v>
      </c>
      <c r="H766">
        <v>-1.7527999999999998E-2</v>
      </c>
      <c r="I766">
        <v>834</v>
      </c>
      <c r="J766">
        <v>535954544.75999999</v>
      </c>
      <c r="K766">
        <v>1815229811.6900001</v>
      </c>
    </row>
    <row r="767" spans="1:11" hidden="1">
      <c r="A767">
        <v>21</v>
      </c>
      <c r="B767" t="s">
        <v>447</v>
      </c>
      <c r="C767">
        <v>-4.1139999999999996E-3</v>
      </c>
      <c r="D767">
        <v>-4.0829999999999998E-3</v>
      </c>
      <c r="E767">
        <v>-2.2915000000000001E-2</v>
      </c>
      <c r="F767">
        <v>-2.2877999999999999E-2</v>
      </c>
      <c r="G767">
        <v>-2.2234E-2</v>
      </c>
      <c r="H767">
        <v>-2.2176999999999999E-2</v>
      </c>
      <c r="I767">
        <v>733</v>
      </c>
      <c r="J767">
        <v>500126969.83999997</v>
      </c>
      <c r="K767">
        <v>1770850376.1700001</v>
      </c>
    </row>
    <row r="768" spans="1:11" hidden="1">
      <c r="A768">
        <v>31</v>
      </c>
      <c r="B768" t="s">
        <v>447</v>
      </c>
      <c r="C768">
        <v>2.1297E-2</v>
      </c>
      <c r="D768">
        <v>2.1323999999999999E-2</v>
      </c>
      <c r="E768">
        <v>-1.0359999999999999E-2</v>
      </c>
      <c r="F768">
        <v>-1.0326E-2</v>
      </c>
      <c r="G768">
        <v>-1.7583999999999999E-2</v>
      </c>
      <c r="H768">
        <v>-1.7527999999999998E-2</v>
      </c>
      <c r="I768">
        <v>834</v>
      </c>
      <c r="J768">
        <v>535954544.75999999</v>
      </c>
      <c r="K768">
        <v>1815229811.6900001</v>
      </c>
    </row>
    <row r="769" spans="1:11" hidden="1">
      <c r="A769">
        <v>63</v>
      </c>
      <c r="B769" t="s">
        <v>447</v>
      </c>
      <c r="C769">
        <v>2.1297E-2</v>
      </c>
      <c r="D769">
        <v>2.1323999999999999E-2</v>
      </c>
      <c r="E769">
        <v>-1.0359999999999999E-2</v>
      </c>
      <c r="F769">
        <v>-1.0326E-2</v>
      </c>
      <c r="G769">
        <v>-1.7583999999999999E-2</v>
      </c>
      <c r="H769">
        <v>-1.7527999999999998E-2</v>
      </c>
      <c r="I769">
        <v>834</v>
      </c>
      <c r="J769">
        <v>535954544.75999999</v>
      </c>
      <c r="K769">
        <v>1815229811.6900001</v>
      </c>
    </row>
    <row r="770" spans="1:11" hidden="1">
      <c r="A770">
        <v>37</v>
      </c>
      <c r="B770" t="s">
        <v>447</v>
      </c>
      <c r="C770">
        <v>-4.1139999999999996E-3</v>
      </c>
      <c r="D770">
        <v>-4.0829999999999998E-3</v>
      </c>
      <c r="E770">
        <v>-2.2915000000000001E-2</v>
      </c>
      <c r="F770">
        <v>-2.2877999999999999E-2</v>
      </c>
      <c r="G770">
        <v>-2.2234E-2</v>
      </c>
      <c r="H770">
        <v>-2.2176999999999999E-2</v>
      </c>
      <c r="I770">
        <v>733</v>
      </c>
      <c r="J770">
        <v>500126969.83999997</v>
      </c>
      <c r="K770">
        <v>1770850376.1700001</v>
      </c>
    </row>
    <row r="771" spans="1:11" hidden="1">
      <c r="A771">
        <v>47</v>
      </c>
      <c r="B771" t="s">
        <v>447</v>
      </c>
      <c r="C771">
        <v>2.1297E-2</v>
      </c>
      <c r="D771">
        <v>2.1323999999999999E-2</v>
      </c>
      <c r="E771">
        <v>-1.0359999999999999E-2</v>
      </c>
      <c r="F771">
        <v>-1.0326E-2</v>
      </c>
      <c r="G771">
        <v>-1.7583999999999999E-2</v>
      </c>
      <c r="H771">
        <v>-1.7527999999999998E-2</v>
      </c>
      <c r="I771">
        <v>834</v>
      </c>
      <c r="J771">
        <v>535954544.75999999</v>
      </c>
      <c r="K771">
        <v>1815229811.6900001</v>
      </c>
    </row>
    <row r="772" spans="1:11" hidden="1">
      <c r="A772">
        <v>53</v>
      </c>
      <c r="B772" t="s">
        <v>447</v>
      </c>
      <c r="C772">
        <v>-4.1139999999999996E-3</v>
      </c>
      <c r="D772">
        <v>-4.0829999999999998E-3</v>
      </c>
      <c r="E772">
        <v>-2.2915000000000001E-2</v>
      </c>
      <c r="F772">
        <v>-2.2877999999999999E-2</v>
      </c>
      <c r="G772">
        <v>-2.2234E-2</v>
      </c>
      <c r="H772">
        <v>-2.2176999999999999E-2</v>
      </c>
      <c r="I772">
        <v>733</v>
      </c>
      <c r="J772">
        <v>500126969.83999997</v>
      </c>
      <c r="K772">
        <v>1770850376.1700001</v>
      </c>
    </row>
    <row r="773" spans="1:11">
      <c r="A773">
        <v>5</v>
      </c>
      <c r="B773" t="s">
        <v>446</v>
      </c>
      <c r="C773">
        <v>3.6720000000000003E-2</v>
      </c>
      <c r="D773">
        <v>3.6748000000000003E-2</v>
      </c>
      <c r="E773" s="116">
        <v>2.1731E-2</v>
      </c>
      <c r="F773">
        <v>2.1748E-2</v>
      </c>
      <c r="G773">
        <v>2.3757E-2</v>
      </c>
      <c r="H773">
        <v>2.3768999999999998E-2</v>
      </c>
      <c r="I773">
        <v>739</v>
      </c>
      <c r="J773">
        <v>515758454.45999998</v>
      </c>
      <c r="K773">
        <v>1827673376.75</v>
      </c>
    </row>
    <row r="774" spans="1:11" hidden="1">
      <c r="A774">
        <v>10</v>
      </c>
      <c r="B774" t="s">
        <v>446</v>
      </c>
      <c r="C774">
        <v>-3.7657000000000003E-2</v>
      </c>
      <c r="D774">
        <v>-3.7504999999999997E-2</v>
      </c>
      <c r="E774">
        <v>-6.6496E-2</v>
      </c>
      <c r="F774">
        <v>-6.6215999999999997E-2</v>
      </c>
      <c r="G774">
        <v>-6.5475000000000005E-2</v>
      </c>
      <c r="H774">
        <v>-6.5249000000000001E-2</v>
      </c>
      <c r="I774">
        <v>102</v>
      </c>
      <c r="J774">
        <v>34103727.090000004</v>
      </c>
      <c r="K774">
        <v>42132224.020000003</v>
      </c>
    </row>
    <row r="775" spans="1:11" hidden="1">
      <c r="A775">
        <v>15</v>
      </c>
      <c r="B775" t="s">
        <v>446</v>
      </c>
      <c r="C775">
        <v>2.7713000000000002E-2</v>
      </c>
      <c r="D775">
        <v>2.7754999999999998E-2</v>
      </c>
      <c r="E775">
        <v>1.5833E-2</v>
      </c>
      <c r="F775">
        <v>1.5866999999999999E-2</v>
      </c>
      <c r="G775">
        <v>2.1575E-2</v>
      </c>
      <c r="H775">
        <v>2.1593000000000001E-2</v>
      </c>
      <c r="I775">
        <v>841</v>
      </c>
      <c r="J775">
        <v>549862181.54999995</v>
      </c>
      <c r="K775">
        <v>1869805600.77</v>
      </c>
    </row>
    <row r="776" spans="1:11" hidden="1">
      <c r="A776">
        <v>21</v>
      </c>
      <c r="B776" t="s">
        <v>446</v>
      </c>
      <c r="C776">
        <v>3.6720000000000003E-2</v>
      </c>
      <c r="D776">
        <v>3.6748000000000003E-2</v>
      </c>
      <c r="E776">
        <v>2.1731E-2</v>
      </c>
      <c r="F776">
        <v>2.1748E-2</v>
      </c>
      <c r="G776">
        <v>2.3757E-2</v>
      </c>
      <c r="H776">
        <v>2.3768999999999998E-2</v>
      </c>
      <c r="I776">
        <v>739</v>
      </c>
      <c r="J776">
        <v>515758454.45999998</v>
      </c>
      <c r="K776">
        <v>1827673376.75</v>
      </c>
    </row>
    <row r="777" spans="1:11" hidden="1">
      <c r="A777">
        <v>31</v>
      </c>
      <c r="B777" t="s">
        <v>446</v>
      </c>
      <c r="C777">
        <v>2.7713000000000002E-2</v>
      </c>
      <c r="D777">
        <v>2.7754999999999998E-2</v>
      </c>
      <c r="E777">
        <v>1.5833E-2</v>
      </c>
      <c r="F777">
        <v>1.5866999999999999E-2</v>
      </c>
      <c r="G777">
        <v>2.1575E-2</v>
      </c>
      <c r="H777">
        <v>2.1593000000000001E-2</v>
      </c>
      <c r="I777">
        <v>841</v>
      </c>
      <c r="J777">
        <v>549862181.54999995</v>
      </c>
      <c r="K777">
        <v>1869805600.77</v>
      </c>
    </row>
    <row r="778" spans="1:11" hidden="1">
      <c r="A778">
        <v>63</v>
      </c>
      <c r="B778" t="s">
        <v>446</v>
      </c>
      <c r="C778">
        <v>2.7713000000000002E-2</v>
      </c>
      <c r="D778">
        <v>2.7754999999999998E-2</v>
      </c>
      <c r="E778">
        <v>1.5833E-2</v>
      </c>
      <c r="F778">
        <v>1.5866999999999999E-2</v>
      </c>
      <c r="G778">
        <v>2.1575E-2</v>
      </c>
      <c r="H778">
        <v>2.1593000000000001E-2</v>
      </c>
      <c r="I778">
        <v>841</v>
      </c>
      <c r="J778">
        <v>549862181.54999995</v>
      </c>
      <c r="K778">
        <v>1869805600.77</v>
      </c>
    </row>
    <row r="779" spans="1:11" hidden="1">
      <c r="A779">
        <v>37</v>
      </c>
      <c r="B779" t="s">
        <v>446</v>
      </c>
      <c r="C779">
        <v>3.6720000000000003E-2</v>
      </c>
      <c r="D779">
        <v>3.6748000000000003E-2</v>
      </c>
      <c r="E779">
        <v>2.1731E-2</v>
      </c>
      <c r="F779">
        <v>2.1748E-2</v>
      </c>
      <c r="G779">
        <v>2.3757E-2</v>
      </c>
      <c r="H779">
        <v>2.3768999999999998E-2</v>
      </c>
      <c r="I779">
        <v>739</v>
      </c>
      <c r="J779">
        <v>515758454.45999998</v>
      </c>
      <c r="K779">
        <v>1827673376.75</v>
      </c>
    </row>
    <row r="780" spans="1:11" hidden="1">
      <c r="A780">
        <v>47</v>
      </c>
      <c r="B780" t="s">
        <v>446</v>
      </c>
      <c r="C780">
        <v>2.7713000000000002E-2</v>
      </c>
      <c r="D780">
        <v>2.7754999999999998E-2</v>
      </c>
      <c r="E780">
        <v>1.5833E-2</v>
      </c>
      <c r="F780">
        <v>1.5866999999999999E-2</v>
      </c>
      <c r="G780">
        <v>2.1575E-2</v>
      </c>
      <c r="H780">
        <v>2.1593000000000001E-2</v>
      </c>
      <c r="I780">
        <v>841</v>
      </c>
      <c r="J780">
        <v>549862181.54999995</v>
      </c>
      <c r="K780">
        <v>1869805600.77</v>
      </c>
    </row>
    <row r="781" spans="1:11" hidden="1">
      <c r="A781">
        <v>53</v>
      </c>
      <c r="B781" t="s">
        <v>446</v>
      </c>
      <c r="C781">
        <v>3.6720000000000003E-2</v>
      </c>
      <c r="D781">
        <v>3.6748000000000003E-2</v>
      </c>
      <c r="E781">
        <v>2.1731E-2</v>
      </c>
      <c r="F781">
        <v>2.1748E-2</v>
      </c>
      <c r="G781">
        <v>2.3757E-2</v>
      </c>
      <c r="H781">
        <v>2.3768999999999998E-2</v>
      </c>
      <c r="I781">
        <v>739</v>
      </c>
      <c r="J781">
        <v>515758454.45999998</v>
      </c>
      <c r="K781">
        <v>1827673376.75</v>
      </c>
    </row>
    <row r="782" spans="1:11">
      <c r="A782">
        <v>5</v>
      </c>
      <c r="B782" t="s">
        <v>445</v>
      </c>
      <c r="C782">
        <v>0.11820600000000001</v>
      </c>
      <c r="D782">
        <v>0.11819200000000001</v>
      </c>
      <c r="E782" s="116">
        <v>8.9560000000000001E-2</v>
      </c>
      <c r="F782">
        <v>8.9551000000000006E-2</v>
      </c>
      <c r="G782">
        <v>8.9082999999999996E-2</v>
      </c>
      <c r="H782">
        <v>8.9075000000000001E-2</v>
      </c>
      <c r="I782">
        <v>749</v>
      </c>
      <c r="J782">
        <v>574534272.21000004</v>
      </c>
      <c r="K782">
        <v>2040900514.71</v>
      </c>
    </row>
    <row r="783" spans="1:11" hidden="1">
      <c r="A783">
        <v>10</v>
      </c>
      <c r="B783" t="s">
        <v>445</v>
      </c>
      <c r="C783">
        <v>-6.4026E-2</v>
      </c>
      <c r="D783">
        <v>-6.4026E-2</v>
      </c>
      <c r="E783">
        <v>-6.2288999999999997E-2</v>
      </c>
      <c r="F783">
        <v>-6.2288999999999997E-2</v>
      </c>
      <c r="G783">
        <v>-5.5655000000000003E-2</v>
      </c>
      <c r="H783">
        <v>-5.5655000000000003E-2</v>
      </c>
      <c r="I783">
        <v>104</v>
      </c>
      <c r="J783">
        <v>32333950.32</v>
      </c>
      <c r="K783">
        <v>40739390.100000001</v>
      </c>
    </row>
    <row r="784" spans="1:11" hidden="1">
      <c r="A784">
        <v>15</v>
      </c>
      <c r="B784" t="s">
        <v>445</v>
      </c>
      <c r="C784">
        <v>9.6103999999999995E-2</v>
      </c>
      <c r="D784">
        <v>9.6091999999999997E-2</v>
      </c>
      <c r="E784">
        <v>8.0142000000000005E-2</v>
      </c>
      <c r="F784">
        <v>8.0132999999999996E-2</v>
      </c>
      <c r="G784">
        <v>8.5820999999999995E-2</v>
      </c>
      <c r="H784">
        <v>8.5814000000000001E-2</v>
      </c>
      <c r="I784">
        <v>853</v>
      </c>
      <c r="J784">
        <v>606868222.52999997</v>
      </c>
      <c r="K784">
        <v>2081639904.8099999</v>
      </c>
    </row>
    <row r="785" spans="1:11" hidden="1">
      <c r="A785">
        <v>21</v>
      </c>
      <c r="B785" t="s">
        <v>445</v>
      </c>
      <c r="C785">
        <v>0.11820600000000001</v>
      </c>
      <c r="D785">
        <v>0.11819200000000001</v>
      </c>
      <c r="E785">
        <v>8.9560000000000001E-2</v>
      </c>
      <c r="F785">
        <v>8.9551000000000006E-2</v>
      </c>
      <c r="G785">
        <v>8.9082999999999996E-2</v>
      </c>
      <c r="H785">
        <v>8.9075000000000001E-2</v>
      </c>
      <c r="I785">
        <v>749</v>
      </c>
      <c r="J785">
        <v>574534272.21000004</v>
      </c>
      <c r="K785">
        <v>2040900514.71</v>
      </c>
    </row>
    <row r="786" spans="1:11" hidden="1">
      <c r="A786">
        <v>31</v>
      </c>
      <c r="B786" t="s">
        <v>445</v>
      </c>
      <c r="C786">
        <v>9.6103999999999995E-2</v>
      </c>
      <c r="D786">
        <v>9.6091999999999997E-2</v>
      </c>
      <c r="E786">
        <v>8.0142000000000005E-2</v>
      </c>
      <c r="F786">
        <v>8.0132999999999996E-2</v>
      </c>
      <c r="G786">
        <v>8.5820999999999995E-2</v>
      </c>
      <c r="H786">
        <v>8.5814000000000001E-2</v>
      </c>
      <c r="I786">
        <v>853</v>
      </c>
      <c r="J786">
        <v>606868222.52999997</v>
      </c>
      <c r="K786">
        <v>2081639904.8099999</v>
      </c>
    </row>
    <row r="787" spans="1:11" hidden="1">
      <c r="A787">
        <v>63</v>
      </c>
      <c r="B787" t="s">
        <v>445</v>
      </c>
      <c r="C787">
        <v>9.6103999999999995E-2</v>
      </c>
      <c r="D787">
        <v>9.6091999999999997E-2</v>
      </c>
      <c r="E787">
        <v>8.0142000000000005E-2</v>
      </c>
      <c r="F787">
        <v>8.0132999999999996E-2</v>
      </c>
      <c r="G787">
        <v>8.5820999999999995E-2</v>
      </c>
      <c r="H787">
        <v>8.5814000000000001E-2</v>
      </c>
      <c r="I787">
        <v>853</v>
      </c>
      <c r="J787">
        <v>606868222.52999997</v>
      </c>
      <c r="K787">
        <v>2081639904.8099999</v>
      </c>
    </row>
    <row r="788" spans="1:11" hidden="1">
      <c r="A788">
        <v>37</v>
      </c>
      <c r="B788" t="s">
        <v>445</v>
      </c>
      <c r="C788">
        <v>0.11820600000000001</v>
      </c>
      <c r="D788">
        <v>0.11819200000000001</v>
      </c>
      <c r="E788">
        <v>8.9560000000000001E-2</v>
      </c>
      <c r="F788">
        <v>8.9551000000000006E-2</v>
      </c>
      <c r="G788">
        <v>8.9082999999999996E-2</v>
      </c>
      <c r="H788">
        <v>8.9075000000000001E-2</v>
      </c>
      <c r="I788">
        <v>749</v>
      </c>
      <c r="J788">
        <v>574534272.21000004</v>
      </c>
      <c r="K788">
        <v>2040900514.71</v>
      </c>
    </row>
    <row r="789" spans="1:11" hidden="1">
      <c r="A789">
        <v>47</v>
      </c>
      <c r="B789" t="s">
        <v>445</v>
      </c>
      <c r="C789">
        <v>9.6103999999999995E-2</v>
      </c>
      <c r="D789">
        <v>9.6091999999999997E-2</v>
      </c>
      <c r="E789">
        <v>8.0142000000000005E-2</v>
      </c>
      <c r="F789">
        <v>8.0132999999999996E-2</v>
      </c>
      <c r="G789">
        <v>8.5820999999999995E-2</v>
      </c>
      <c r="H789">
        <v>8.5814000000000001E-2</v>
      </c>
      <c r="I789">
        <v>853</v>
      </c>
      <c r="J789">
        <v>606868222.52999997</v>
      </c>
      <c r="K789">
        <v>2081639904.8099999</v>
      </c>
    </row>
    <row r="790" spans="1:11" hidden="1">
      <c r="A790">
        <v>53</v>
      </c>
      <c r="B790" t="s">
        <v>445</v>
      </c>
      <c r="C790">
        <v>0.11820600000000001</v>
      </c>
      <c r="D790">
        <v>0.11819200000000001</v>
      </c>
      <c r="E790">
        <v>8.9560000000000001E-2</v>
      </c>
      <c r="F790">
        <v>8.9551000000000006E-2</v>
      </c>
      <c r="G790">
        <v>8.9082999999999996E-2</v>
      </c>
      <c r="H790">
        <v>8.9075000000000001E-2</v>
      </c>
      <c r="I790">
        <v>749</v>
      </c>
      <c r="J790">
        <v>574534272.21000004</v>
      </c>
      <c r="K790">
        <v>2040900514.71</v>
      </c>
    </row>
    <row r="791" spans="1:11">
      <c r="A791">
        <v>5</v>
      </c>
      <c r="B791" t="s">
        <v>444</v>
      </c>
      <c r="C791">
        <v>9.2129000000000003E-2</v>
      </c>
      <c r="D791">
        <v>9.2106999999999994E-2</v>
      </c>
      <c r="E791" s="116">
        <v>5.4468000000000003E-2</v>
      </c>
      <c r="F791">
        <v>5.4455999999999997E-2</v>
      </c>
      <c r="G791">
        <v>5.4919999999999997E-2</v>
      </c>
      <c r="H791">
        <v>5.4911000000000001E-2</v>
      </c>
      <c r="I791">
        <v>764</v>
      </c>
      <c r="J791">
        <v>616696884.11000001</v>
      </c>
      <c r="K791">
        <v>2196355271.6399999</v>
      </c>
    </row>
    <row r="792" spans="1:11" hidden="1">
      <c r="A792">
        <v>10</v>
      </c>
      <c r="B792" t="s">
        <v>444</v>
      </c>
      <c r="C792">
        <v>8.3920000000000002E-3</v>
      </c>
      <c r="D792">
        <v>8.3920000000000002E-3</v>
      </c>
      <c r="E792">
        <v>-2.9642000000000002E-2</v>
      </c>
      <c r="F792">
        <v>-2.9642000000000002E-2</v>
      </c>
      <c r="G792">
        <v>-2.8156E-2</v>
      </c>
      <c r="H792">
        <v>-2.8156E-2</v>
      </c>
      <c r="I792">
        <v>105</v>
      </c>
      <c r="J792">
        <v>31607998.739999998</v>
      </c>
      <c r="K792">
        <v>39831968.299999997</v>
      </c>
    </row>
    <row r="793" spans="1:11" hidden="1">
      <c r="A793">
        <v>15</v>
      </c>
      <c r="B793" t="s">
        <v>444</v>
      </c>
      <c r="C793">
        <v>8.1920000000000007E-2</v>
      </c>
      <c r="D793">
        <v>8.1900000000000001E-2</v>
      </c>
      <c r="E793">
        <v>4.9986000000000003E-2</v>
      </c>
      <c r="F793">
        <v>4.9974999999999999E-2</v>
      </c>
      <c r="G793">
        <v>5.3294000000000001E-2</v>
      </c>
      <c r="H793">
        <v>5.3284999999999999E-2</v>
      </c>
      <c r="I793">
        <v>869</v>
      </c>
      <c r="J793">
        <v>648304882.85000002</v>
      </c>
      <c r="K793">
        <v>2236187239.9400001</v>
      </c>
    </row>
    <row r="794" spans="1:11" hidden="1">
      <c r="A794">
        <v>21</v>
      </c>
      <c r="B794" t="s">
        <v>444</v>
      </c>
      <c r="C794">
        <v>9.2129000000000003E-2</v>
      </c>
      <c r="D794">
        <v>9.2106999999999994E-2</v>
      </c>
      <c r="E794">
        <v>5.4468000000000003E-2</v>
      </c>
      <c r="F794">
        <v>5.4455999999999997E-2</v>
      </c>
      <c r="G794">
        <v>5.4919999999999997E-2</v>
      </c>
      <c r="H794">
        <v>5.4911000000000001E-2</v>
      </c>
      <c r="I794">
        <v>764</v>
      </c>
      <c r="J794">
        <v>616696884.11000001</v>
      </c>
      <c r="K794">
        <v>2196355271.6399999</v>
      </c>
    </row>
    <row r="795" spans="1:11" hidden="1">
      <c r="A795">
        <v>31</v>
      </c>
      <c r="B795" t="s">
        <v>444</v>
      </c>
      <c r="C795">
        <v>8.1920000000000007E-2</v>
      </c>
      <c r="D795">
        <v>8.1900000000000001E-2</v>
      </c>
      <c r="E795">
        <v>4.9986000000000003E-2</v>
      </c>
      <c r="F795">
        <v>4.9974999999999999E-2</v>
      </c>
      <c r="G795">
        <v>5.3294000000000001E-2</v>
      </c>
      <c r="H795">
        <v>5.3284999999999999E-2</v>
      </c>
      <c r="I795">
        <v>869</v>
      </c>
      <c r="J795">
        <v>648304882.85000002</v>
      </c>
      <c r="K795">
        <v>2236187239.9400001</v>
      </c>
    </row>
    <row r="796" spans="1:11" hidden="1">
      <c r="A796">
        <v>63</v>
      </c>
      <c r="B796" t="s">
        <v>444</v>
      </c>
      <c r="C796">
        <v>8.1920000000000007E-2</v>
      </c>
      <c r="D796">
        <v>8.1900000000000001E-2</v>
      </c>
      <c r="E796">
        <v>4.9986000000000003E-2</v>
      </c>
      <c r="F796">
        <v>4.9974999999999999E-2</v>
      </c>
      <c r="G796">
        <v>5.3294000000000001E-2</v>
      </c>
      <c r="H796">
        <v>5.3284999999999999E-2</v>
      </c>
      <c r="I796">
        <v>869</v>
      </c>
      <c r="J796">
        <v>648304882.85000002</v>
      </c>
      <c r="K796">
        <v>2236187239.9400001</v>
      </c>
    </row>
    <row r="797" spans="1:11" hidden="1">
      <c r="A797">
        <v>37</v>
      </c>
      <c r="B797" t="s">
        <v>444</v>
      </c>
      <c r="C797">
        <v>9.2129000000000003E-2</v>
      </c>
      <c r="D797">
        <v>9.2106999999999994E-2</v>
      </c>
      <c r="E797">
        <v>5.4468000000000003E-2</v>
      </c>
      <c r="F797">
        <v>5.4455999999999997E-2</v>
      </c>
      <c r="G797">
        <v>5.4919999999999997E-2</v>
      </c>
      <c r="H797">
        <v>5.4911000000000001E-2</v>
      </c>
      <c r="I797">
        <v>764</v>
      </c>
      <c r="J797">
        <v>616696884.11000001</v>
      </c>
      <c r="K797">
        <v>2196355271.6399999</v>
      </c>
    </row>
    <row r="798" spans="1:11" hidden="1">
      <c r="A798">
        <v>47</v>
      </c>
      <c r="B798" t="s">
        <v>444</v>
      </c>
      <c r="C798">
        <v>8.1920000000000007E-2</v>
      </c>
      <c r="D798">
        <v>8.1900000000000001E-2</v>
      </c>
      <c r="E798">
        <v>4.9986000000000003E-2</v>
      </c>
      <c r="F798">
        <v>4.9974999999999999E-2</v>
      </c>
      <c r="G798">
        <v>5.3294000000000001E-2</v>
      </c>
      <c r="H798">
        <v>5.3284999999999999E-2</v>
      </c>
      <c r="I798">
        <v>869</v>
      </c>
      <c r="J798">
        <v>648304882.85000002</v>
      </c>
      <c r="K798">
        <v>2236187239.9400001</v>
      </c>
    </row>
    <row r="799" spans="1:11" hidden="1">
      <c r="A799">
        <v>53</v>
      </c>
      <c r="B799" t="s">
        <v>444</v>
      </c>
      <c r="C799">
        <v>9.2129000000000003E-2</v>
      </c>
      <c r="D799">
        <v>9.2106999999999994E-2</v>
      </c>
      <c r="E799">
        <v>5.4468000000000003E-2</v>
      </c>
      <c r="F799">
        <v>5.4455999999999997E-2</v>
      </c>
      <c r="G799">
        <v>5.4919999999999997E-2</v>
      </c>
      <c r="H799">
        <v>5.4911000000000001E-2</v>
      </c>
      <c r="I799">
        <v>764</v>
      </c>
      <c r="J799">
        <v>616696884.11000001</v>
      </c>
      <c r="K799">
        <v>2196355271.6399999</v>
      </c>
    </row>
    <row r="800" spans="1:11">
      <c r="A800">
        <v>5</v>
      </c>
      <c r="B800" t="s">
        <v>443</v>
      </c>
      <c r="C800">
        <v>-4.9834000000000003E-2</v>
      </c>
      <c r="D800">
        <v>-4.9730000000000003E-2</v>
      </c>
      <c r="E800" s="116">
        <v>-6.1761999999999997E-2</v>
      </c>
      <c r="F800">
        <v>-6.1592000000000001E-2</v>
      </c>
      <c r="G800">
        <v>-6.0283000000000003E-2</v>
      </c>
      <c r="H800">
        <v>-6.0135000000000001E-2</v>
      </c>
      <c r="I800">
        <v>776</v>
      </c>
      <c r="J800">
        <v>588864893.55999994</v>
      </c>
      <c r="K800">
        <v>2095221418.98</v>
      </c>
    </row>
    <row r="801" spans="1:11" hidden="1">
      <c r="A801">
        <v>10</v>
      </c>
      <c r="B801" t="s">
        <v>443</v>
      </c>
      <c r="C801">
        <v>-0.104668</v>
      </c>
      <c r="D801">
        <v>-7.5991000000000003E-2</v>
      </c>
      <c r="E801">
        <v>-0.110864</v>
      </c>
      <c r="F801">
        <v>-7.6869000000000007E-2</v>
      </c>
      <c r="G801">
        <v>-0.112277</v>
      </c>
      <c r="H801">
        <v>-6.9003999999999996E-2</v>
      </c>
      <c r="I801">
        <v>105</v>
      </c>
      <c r="J801">
        <v>28217317.420000002</v>
      </c>
      <c r="K801">
        <v>36223429.939999998</v>
      </c>
    </row>
    <row r="802" spans="1:11" hidden="1">
      <c r="A802">
        <v>15</v>
      </c>
      <c r="B802" t="s">
        <v>443</v>
      </c>
      <c r="C802">
        <v>-5.6458000000000001E-2</v>
      </c>
      <c r="D802">
        <v>-5.2901999999999998E-2</v>
      </c>
      <c r="E802">
        <v>-6.4163999999999999E-2</v>
      </c>
      <c r="F802">
        <v>-6.234E-2</v>
      </c>
      <c r="G802">
        <v>-6.1213999999999998E-2</v>
      </c>
      <c r="H802">
        <v>-6.0294E-2</v>
      </c>
      <c r="I802">
        <v>881</v>
      </c>
      <c r="J802">
        <v>617082210.98000002</v>
      </c>
      <c r="K802">
        <v>2131444848.9200001</v>
      </c>
    </row>
    <row r="803" spans="1:11" hidden="1">
      <c r="A803">
        <v>21</v>
      </c>
      <c r="B803" t="s">
        <v>443</v>
      </c>
      <c r="C803">
        <v>-4.9834000000000003E-2</v>
      </c>
      <c r="D803">
        <v>-4.9730000000000003E-2</v>
      </c>
      <c r="E803">
        <v>-6.1761999999999997E-2</v>
      </c>
      <c r="F803">
        <v>-6.1592000000000001E-2</v>
      </c>
      <c r="G803">
        <v>-6.0283000000000003E-2</v>
      </c>
      <c r="H803">
        <v>-6.0135000000000001E-2</v>
      </c>
      <c r="I803">
        <v>776</v>
      </c>
      <c r="J803">
        <v>588864893.55999994</v>
      </c>
      <c r="K803">
        <v>2095221418.98</v>
      </c>
    </row>
    <row r="804" spans="1:11" hidden="1">
      <c r="A804">
        <v>31</v>
      </c>
      <c r="B804" t="s">
        <v>443</v>
      </c>
      <c r="C804">
        <v>-5.6458000000000001E-2</v>
      </c>
      <c r="D804">
        <v>-5.2901999999999998E-2</v>
      </c>
      <c r="E804">
        <v>-6.4163999999999999E-2</v>
      </c>
      <c r="F804">
        <v>-6.234E-2</v>
      </c>
      <c r="G804">
        <v>-6.1213999999999998E-2</v>
      </c>
      <c r="H804">
        <v>-6.0294E-2</v>
      </c>
      <c r="I804">
        <v>881</v>
      </c>
      <c r="J804">
        <v>617082210.98000002</v>
      </c>
      <c r="K804">
        <v>2131444848.9200001</v>
      </c>
    </row>
    <row r="805" spans="1:11" hidden="1">
      <c r="A805">
        <v>63</v>
      </c>
      <c r="B805" t="s">
        <v>443</v>
      </c>
      <c r="C805">
        <v>-5.6458000000000001E-2</v>
      </c>
      <c r="D805">
        <v>-5.2901999999999998E-2</v>
      </c>
      <c r="E805">
        <v>-6.4163999999999999E-2</v>
      </c>
      <c r="F805">
        <v>-6.234E-2</v>
      </c>
      <c r="G805">
        <v>-6.1213999999999998E-2</v>
      </c>
      <c r="H805">
        <v>-6.0294E-2</v>
      </c>
      <c r="I805">
        <v>881</v>
      </c>
      <c r="J805">
        <v>617082210.98000002</v>
      </c>
      <c r="K805">
        <v>2131444848.9200001</v>
      </c>
    </row>
    <row r="806" spans="1:11" hidden="1">
      <c r="A806">
        <v>37</v>
      </c>
      <c r="B806" t="s">
        <v>443</v>
      </c>
      <c r="C806">
        <v>-4.9834000000000003E-2</v>
      </c>
      <c r="D806">
        <v>-4.9730000000000003E-2</v>
      </c>
      <c r="E806">
        <v>-6.1761999999999997E-2</v>
      </c>
      <c r="F806">
        <v>-6.1592000000000001E-2</v>
      </c>
      <c r="G806">
        <v>-6.0283000000000003E-2</v>
      </c>
      <c r="H806">
        <v>-6.0135000000000001E-2</v>
      </c>
      <c r="I806">
        <v>776</v>
      </c>
      <c r="J806">
        <v>588864893.55999994</v>
      </c>
      <c r="K806">
        <v>2095221418.98</v>
      </c>
    </row>
    <row r="807" spans="1:11" hidden="1">
      <c r="A807">
        <v>47</v>
      </c>
      <c r="B807" t="s">
        <v>443</v>
      </c>
      <c r="C807">
        <v>-5.6458000000000001E-2</v>
      </c>
      <c r="D807">
        <v>-5.2901999999999998E-2</v>
      </c>
      <c r="E807">
        <v>-6.4163999999999999E-2</v>
      </c>
      <c r="F807">
        <v>-6.234E-2</v>
      </c>
      <c r="G807">
        <v>-6.1213999999999998E-2</v>
      </c>
      <c r="H807">
        <v>-6.0294E-2</v>
      </c>
      <c r="I807">
        <v>881</v>
      </c>
      <c r="J807">
        <v>617082210.98000002</v>
      </c>
      <c r="K807">
        <v>2131444848.9200001</v>
      </c>
    </row>
    <row r="808" spans="1:11" hidden="1">
      <c r="A808">
        <v>53</v>
      </c>
      <c r="B808" t="s">
        <v>443</v>
      </c>
      <c r="C808">
        <v>-4.9834000000000003E-2</v>
      </c>
      <c r="D808">
        <v>-4.9730000000000003E-2</v>
      </c>
      <c r="E808">
        <v>-6.1761999999999997E-2</v>
      </c>
      <c r="F808">
        <v>-6.1592000000000001E-2</v>
      </c>
      <c r="G808">
        <v>-6.0283000000000003E-2</v>
      </c>
      <c r="H808">
        <v>-6.0135000000000001E-2</v>
      </c>
      <c r="I808">
        <v>776</v>
      </c>
      <c r="J808">
        <v>588864893.55999994</v>
      </c>
      <c r="K808">
        <v>2095221418.98</v>
      </c>
    </row>
    <row r="809" spans="1:11">
      <c r="A809">
        <v>5</v>
      </c>
      <c r="B809" t="s">
        <v>442</v>
      </c>
      <c r="C809">
        <v>-8.5079999999999999E-3</v>
      </c>
      <c r="D809">
        <v>-7.4159999999999998E-3</v>
      </c>
      <c r="E809" s="116">
        <v>-1.2984000000000001E-2</v>
      </c>
      <c r="F809">
        <v>-1.2511E-2</v>
      </c>
      <c r="G809">
        <v>-1.4238000000000001E-2</v>
      </c>
      <c r="H809">
        <v>-1.3417E-2</v>
      </c>
      <c r="I809">
        <v>782</v>
      </c>
      <c r="J809">
        <v>589408330.87</v>
      </c>
      <c r="K809">
        <v>2092738023.0599999</v>
      </c>
    </row>
    <row r="810" spans="1:11" hidden="1">
      <c r="A810">
        <v>10</v>
      </c>
      <c r="B810" t="s">
        <v>442</v>
      </c>
      <c r="C810">
        <v>-0.20605999999999999</v>
      </c>
      <c r="D810">
        <v>-0.187885</v>
      </c>
      <c r="E810">
        <v>-0.24509900000000001</v>
      </c>
      <c r="F810">
        <v>-0.23555200000000001</v>
      </c>
      <c r="G810">
        <v>-0.25073000000000001</v>
      </c>
      <c r="H810">
        <v>-0.24077599999999999</v>
      </c>
      <c r="I810">
        <v>105</v>
      </c>
      <c r="J810">
        <v>21122308.629999999</v>
      </c>
      <c r="K810">
        <v>26928137.68</v>
      </c>
    </row>
    <row r="811" spans="1:11" hidden="1">
      <c r="A811">
        <v>15</v>
      </c>
      <c r="B811" t="s">
        <v>442</v>
      </c>
      <c r="C811">
        <v>-3.1973000000000001E-2</v>
      </c>
      <c r="D811">
        <v>-2.8851999999999999E-2</v>
      </c>
      <c r="E811">
        <v>-2.3574000000000001E-2</v>
      </c>
      <c r="F811">
        <v>-2.2686999999999999E-2</v>
      </c>
      <c r="G811">
        <v>-1.8244E-2</v>
      </c>
      <c r="H811">
        <v>-1.7269E-2</v>
      </c>
      <c r="I811">
        <v>887</v>
      </c>
      <c r="J811">
        <v>610530639.5</v>
      </c>
      <c r="K811">
        <v>2119666160.74</v>
      </c>
    </row>
    <row r="812" spans="1:11" hidden="1">
      <c r="A812">
        <v>21</v>
      </c>
      <c r="B812" t="s">
        <v>442</v>
      </c>
      <c r="C812">
        <v>-8.5079999999999999E-3</v>
      </c>
      <c r="D812">
        <v>-7.4159999999999998E-3</v>
      </c>
      <c r="E812">
        <v>-1.2984000000000001E-2</v>
      </c>
      <c r="F812">
        <v>-1.2511E-2</v>
      </c>
      <c r="G812">
        <v>-1.4238000000000001E-2</v>
      </c>
      <c r="H812">
        <v>-1.3417E-2</v>
      </c>
      <c r="I812">
        <v>782</v>
      </c>
      <c r="J812">
        <v>589408330.87</v>
      </c>
      <c r="K812">
        <v>2092738023.0599999</v>
      </c>
    </row>
    <row r="813" spans="1:11" hidden="1">
      <c r="A813">
        <v>31</v>
      </c>
      <c r="B813" t="s">
        <v>442</v>
      </c>
      <c r="C813">
        <v>-3.1973000000000001E-2</v>
      </c>
      <c r="D813">
        <v>-2.8851999999999999E-2</v>
      </c>
      <c r="E813">
        <v>-2.3574000000000001E-2</v>
      </c>
      <c r="F813">
        <v>-2.2686999999999999E-2</v>
      </c>
      <c r="G813">
        <v>-1.8244E-2</v>
      </c>
      <c r="H813">
        <v>-1.7269E-2</v>
      </c>
      <c r="I813">
        <v>887</v>
      </c>
      <c r="J813">
        <v>610530639.5</v>
      </c>
      <c r="K813">
        <v>2119666160.74</v>
      </c>
    </row>
    <row r="814" spans="1:11" hidden="1">
      <c r="A814">
        <v>63</v>
      </c>
      <c r="B814" t="s">
        <v>442</v>
      </c>
      <c r="C814">
        <v>-3.1973000000000001E-2</v>
      </c>
      <c r="D814">
        <v>-2.8851999999999999E-2</v>
      </c>
      <c r="E814">
        <v>-2.3574000000000001E-2</v>
      </c>
      <c r="F814">
        <v>-2.2686999999999999E-2</v>
      </c>
      <c r="G814">
        <v>-1.8244E-2</v>
      </c>
      <c r="H814">
        <v>-1.7269E-2</v>
      </c>
      <c r="I814">
        <v>887</v>
      </c>
      <c r="J814">
        <v>610530639.5</v>
      </c>
      <c r="K814">
        <v>2119666160.74</v>
      </c>
    </row>
    <row r="815" spans="1:11" hidden="1">
      <c r="A815">
        <v>37</v>
      </c>
      <c r="B815" t="s">
        <v>442</v>
      </c>
      <c r="C815">
        <v>-8.5079999999999999E-3</v>
      </c>
      <c r="D815">
        <v>-7.4159999999999998E-3</v>
      </c>
      <c r="E815">
        <v>-1.2984000000000001E-2</v>
      </c>
      <c r="F815">
        <v>-1.2511E-2</v>
      </c>
      <c r="G815">
        <v>-1.4238000000000001E-2</v>
      </c>
      <c r="H815">
        <v>-1.3417E-2</v>
      </c>
      <c r="I815">
        <v>782</v>
      </c>
      <c r="J815">
        <v>589408330.87</v>
      </c>
      <c r="K815">
        <v>2092738023.0599999</v>
      </c>
    </row>
    <row r="816" spans="1:11" hidden="1">
      <c r="A816">
        <v>47</v>
      </c>
      <c r="B816" t="s">
        <v>442</v>
      </c>
      <c r="C816">
        <v>-3.1973000000000001E-2</v>
      </c>
      <c r="D816">
        <v>-2.8851999999999999E-2</v>
      </c>
      <c r="E816">
        <v>-2.3574000000000001E-2</v>
      </c>
      <c r="F816">
        <v>-2.2686999999999999E-2</v>
      </c>
      <c r="G816">
        <v>-1.8244E-2</v>
      </c>
      <c r="H816">
        <v>-1.7269E-2</v>
      </c>
      <c r="I816">
        <v>887</v>
      </c>
      <c r="J816">
        <v>610530639.5</v>
      </c>
      <c r="K816">
        <v>2119666160.74</v>
      </c>
    </row>
    <row r="817" spans="1:11" hidden="1">
      <c r="A817">
        <v>53</v>
      </c>
      <c r="B817" t="s">
        <v>442</v>
      </c>
      <c r="C817">
        <v>-8.5079999999999999E-3</v>
      </c>
      <c r="D817">
        <v>-7.4159999999999998E-3</v>
      </c>
      <c r="E817">
        <v>-1.2984000000000001E-2</v>
      </c>
      <c r="F817">
        <v>-1.2511E-2</v>
      </c>
      <c r="G817">
        <v>-1.4238000000000001E-2</v>
      </c>
      <c r="H817">
        <v>-1.3417E-2</v>
      </c>
      <c r="I817">
        <v>782</v>
      </c>
      <c r="J817">
        <v>589408330.87</v>
      </c>
      <c r="K817">
        <v>2092738023.0599999</v>
      </c>
    </row>
    <row r="818" spans="1:11">
      <c r="A818">
        <v>5</v>
      </c>
      <c r="B818" t="s">
        <v>441</v>
      </c>
      <c r="C818">
        <v>-0.116268</v>
      </c>
      <c r="D818">
        <v>-0.115707</v>
      </c>
      <c r="E818" s="116">
        <v>-0.12141299999999999</v>
      </c>
      <c r="F818">
        <v>-0.120624</v>
      </c>
      <c r="G818">
        <v>-0.127299</v>
      </c>
      <c r="H818">
        <v>-0.12656300000000001</v>
      </c>
      <c r="I818">
        <v>790</v>
      </c>
      <c r="J818">
        <v>526383251.39999998</v>
      </c>
      <c r="K818">
        <v>1845589793.1500001</v>
      </c>
    </row>
    <row r="819" spans="1:11" hidden="1">
      <c r="A819">
        <v>10</v>
      </c>
      <c r="B819" t="s">
        <v>441</v>
      </c>
      <c r="C819">
        <v>-0.12668599999999999</v>
      </c>
      <c r="D819">
        <v>-8.4744E-2</v>
      </c>
      <c r="E819">
        <v>-0.108482</v>
      </c>
      <c r="F819">
        <v>-6.5755999999999995E-2</v>
      </c>
      <c r="G819">
        <v>-0.119147</v>
      </c>
      <c r="H819">
        <v>-8.5514000000000007E-2</v>
      </c>
      <c r="I819">
        <v>106</v>
      </c>
      <c r="J819">
        <v>18670564.109999999</v>
      </c>
      <c r="K819">
        <v>23536699.739999998</v>
      </c>
    </row>
    <row r="820" spans="1:11" hidden="1">
      <c r="A820">
        <v>15</v>
      </c>
      <c r="B820" t="s">
        <v>441</v>
      </c>
      <c r="C820">
        <v>-0.117509</v>
      </c>
      <c r="D820">
        <v>-0.11201899999999999</v>
      </c>
      <c r="E820">
        <v>-0.120966</v>
      </c>
      <c r="F820">
        <v>-0.118724</v>
      </c>
      <c r="G820">
        <v>-0.127196</v>
      </c>
      <c r="H820">
        <v>-0.12604099999999999</v>
      </c>
      <c r="I820">
        <v>896</v>
      </c>
      <c r="J820">
        <v>545053815.50999999</v>
      </c>
      <c r="K820">
        <v>1869126492.8900001</v>
      </c>
    </row>
    <row r="821" spans="1:11" hidden="1">
      <c r="A821">
        <v>21</v>
      </c>
      <c r="B821" t="s">
        <v>441</v>
      </c>
      <c r="C821">
        <v>-0.116268</v>
      </c>
      <c r="D821">
        <v>-0.115707</v>
      </c>
      <c r="E821">
        <v>-0.12141299999999999</v>
      </c>
      <c r="F821">
        <v>-0.120624</v>
      </c>
      <c r="G821">
        <v>-0.127299</v>
      </c>
      <c r="H821">
        <v>-0.12656300000000001</v>
      </c>
      <c r="I821">
        <v>790</v>
      </c>
      <c r="J821">
        <v>526383251.39999998</v>
      </c>
      <c r="K821">
        <v>1845589793.1500001</v>
      </c>
    </row>
    <row r="822" spans="1:11" hidden="1">
      <c r="A822">
        <v>31</v>
      </c>
      <c r="B822" t="s">
        <v>441</v>
      </c>
      <c r="C822">
        <v>-0.117509</v>
      </c>
      <c r="D822">
        <v>-0.11201899999999999</v>
      </c>
      <c r="E822">
        <v>-0.120966</v>
      </c>
      <c r="F822">
        <v>-0.118724</v>
      </c>
      <c r="G822">
        <v>-0.127196</v>
      </c>
      <c r="H822">
        <v>-0.12604099999999999</v>
      </c>
      <c r="I822">
        <v>896</v>
      </c>
      <c r="J822">
        <v>545053815.50999999</v>
      </c>
      <c r="K822">
        <v>1869126492.8900001</v>
      </c>
    </row>
    <row r="823" spans="1:11" hidden="1">
      <c r="A823">
        <v>63</v>
      </c>
      <c r="B823" t="s">
        <v>441</v>
      </c>
      <c r="C823">
        <v>-0.117509</v>
      </c>
      <c r="D823">
        <v>-0.11201899999999999</v>
      </c>
      <c r="E823">
        <v>-0.120966</v>
      </c>
      <c r="F823">
        <v>-0.118724</v>
      </c>
      <c r="G823">
        <v>-0.127196</v>
      </c>
      <c r="H823">
        <v>-0.12604099999999999</v>
      </c>
      <c r="I823">
        <v>896</v>
      </c>
      <c r="J823">
        <v>545053815.50999999</v>
      </c>
      <c r="K823">
        <v>1869126492.8900001</v>
      </c>
    </row>
    <row r="824" spans="1:11" hidden="1">
      <c r="A824">
        <v>37</v>
      </c>
      <c r="B824" t="s">
        <v>441</v>
      </c>
      <c r="C824">
        <v>-0.116268</v>
      </c>
      <c r="D824">
        <v>-0.115707</v>
      </c>
      <c r="E824">
        <v>-0.12141299999999999</v>
      </c>
      <c r="F824">
        <v>-0.120624</v>
      </c>
      <c r="G824">
        <v>-0.127299</v>
      </c>
      <c r="H824">
        <v>-0.12656300000000001</v>
      </c>
      <c r="I824">
        <v>790</v>
      </c>
      <c r="J824">
        <v>526383251.39999998</v>
      </c>
      <c r="K824">
        <v>1845589793.1500001</v>
      </c>
    </row>
    <row r="825" spans="1:11" hidden="1">
      <c r="A825">
        <v>47</v>
      </c>
      <c r="B825" t="s">
        <v>441</v>
      </c>
      <c r="C825">
        <v>-0.117509</v>
      </c>
      <c r="D825">
        <v>-0.11201899999999999</v>
      </c>
      <c r="E825">
        <v>-0.120966</v>
      </c>
      <c r="F825">
        <v>-0.118724</v>
      </c>
      <c r="G825">
        <v>-0.127196</v>
      </c>
      <c r="H825">
        <v>-0.12604099999999999</v>
      </c>
      <c r="I825">
        <v>896</v>
      </c>
      <c r="J825">
        <v>545053815.50999999</v>
      </c>
      <c r="K825">
        <v>1869126492.8900001</v>
      </c>
    </row>
    <row r="826" spans="1:11" hidden="1">
      <c r="A826">
        <v>53</v>
      </c>
      <c r="B826" t="s">
        <v>441</v>
      </c>
      <c r="C826">
        <v>-0.116268</v>
      </c>
      <c r="D826">
        <v>-0.115707</v>
      </c>
      <c r="E826">
        <v>-0.12141299999999999</v>
      </c>
      <c r="F826">
        <v>-0.120624</v>
      </c>
      <c r="G826">
        <v>-0.127299</v>
      </c>
      <c r="H826">
        <v>-0.12656300000000001</v>
      </c>
      <c r="I826">
        <v>790</v>
      </c>
      <c r="J826">
        <v>526383251.39999998</v>
      </c>
      <c r="K826">
        <v>1845589793.1500001</v>
      </c>
    </row>
    <row r="827" spans="1:11">
      <c r="A827">
        <v>5</v>
      </c>
      <c r="B827" t="s">
        <v>440</v>
      </c>
      <c r="C827">
        <v>0.11215600000000001</v>
      </c>
      <c r="D827">
        <v>0.113153</v>
      </c>
      <c r="E827" s="116">
        <v>7.3882000000000003E-2</v>
      </c>
      <c r="F827">
        <v>7.4589000000000003E-2</v>
      </c>
      <c r="G827">
        <v>7.9515000000000002E-2</v>
      </c>
      <c r="H827">
        <v>8.0293000000000003E-2</v>
      </c>
      <c r="I827">
        <v>799</v>
      </c>
      <c r="J827">
        <v>573504808.13999999</v>
      </c>
      <c r="K827">
        <v>2013565912.6099999</v>
      </c>
    </row>
    <row r="828" spans="1:11" hidden="1">
      <c r="A828">
        <v>10</v>
      </c>
      <c r="B828" t="s">
        <v>440</v>
      </c>
      <c r="C828">
        <v>0.22959399999999999</v>
      </c>
      <c r="D828">
        <v>0.22961599999999999</v>
      </c>
      <c r="E828">
        <v>0.23228699999999999</v>
      </c>
      <c r="F828">
        <v>0.232291</v>
      </c>
      <c r="G828">
        <v>0.23444999999999999</v>
      </c>
      <c r="H828">
        <v>0.234454</v>
      </c>
      <c r="I828">
        <v>106</v>
      </c>
      <c r="J828">
        <v>22981893.93</v>
      </c>
      <c r="K828">
        <v>29024139.329999998</v>
      </c>
    </row>
    <row r="829" spans="1:11" hidden="1">
      <c r="A829">
        <v>15</v>
      </c>
      <c r="B829" t="s">
        <v>440</v>
      </c>
      <c r="C829">
        <v>0.12605</v>
      </c>
      <c r="D829">
        <v>0.12693099999999999</v>
      </c>
      <c r="E829">
        <v>7.9308000000000003E-2</v>
      </c>
      <c r="F829">
        <v>7.9991000000000007E-2</v>
      </c>
      <c r="G829">
        <v>8.1464999999999996E-2</v>
      </c>
      <c r="H829">
        <v>8.2233000000000001E-2</v>
      </c>
      <c r="I829">
        <v>905</v>
      </c>
      <c r="J829">
        <v>596486702.07000005</v>
      </c>
      <c r="K829">
        <v>2042590051.9400001</v>
      </c>
    </row>
    <row r="830" spans="1:11" hidden="1">
      <c r="A830">
        <v>21</v>
      </c>
      <c r="B830" t="s">
        <v>440</v>
      </c>
      <c r="C830">
        <v>0.11215600000000001</v>
      </c>
      <c r="D830">
        <v>0.113153</v>
      </c>
      <c r="E830">
        <v>7.3882000000000003E-2</v>
      </c>
      <c r="F830">
        <v>7.4589000000000003E-2</v>
      </c>
      <c r="G830">
        <v>7.9515000000000002E-2</v>
      </c>
      <c r="H830">
        <v>8.0293000000000003E-2</v>
      </c>
      <c r="I830">
        <v>799</v>
      </c>
      <c r="J830">
        <v>573504808.13999999</v>
      </c>
      <c r="K830">
        <v>2013565912.6099999</v>
      </c>
    </row>
    <row r="831" spans="1:11" hidden="1">
      <c r="A831">
        <v>31</v>
      </c>
      <c r="B831" t="s">
        <v>440</v>
      </c>
      <c r="C831">
        <v>0.12605</v>
      </c>
      <c r="D831">
        <v>0.12693099999999999</v>
      </c>
      <c r="E831">
        <v>7.9308000000000003E-2</v>
      </c>
      <c r="F831">
        <v>7.9991000000000007E-2</v>
      </c>
      <c r="G831">
        <v>8.1464999999999996E-2</v>
      </c>
      <c r="H831">
        <v>8.2233000000000001E-2</v>
      </c>
      <c r="I831">
        <v>905</v>
      </c>
      <c r="J831">
        <v>596486702.07000005</v>
      </c>
      <c r="K831">
        <v>2042590051.9400001</v>
      </c>
    </row>
    <row r="832" spans="1:11" hidden="1">
      <c r="A832">
        <v>63</v>
      </c>
      <c r="B832" t="s">
        <v>440</v>
      </c>
      <c r="C832">
        <v>0.12605</v>
      </c>
      <c r="D832">
        <v>0.12693099999999999</v>
      </c>
      <c r="E832">
        <v>7.9308000000000003E-2</v>
      </c>
      <c r="F832">
        <v>7.9991000000000007E-2</v>
      </c>
      <c r="G832">
        <v>8.1464999999999996E-2</v>
      </c>
      <c r="H832">
        <v>8.2233000000000001E-2</v>
      </c>
      <c r="I832">
        <v>905</v>
      </c>
      <c r="J832">
        <v>596486702.07000005</v>
      </c>
      <c r="K832">
        <v>2042590051.9400001</v>
      </c>
    </row>
    <row r="833" spans="1:11" hidden="1">
      <c r="A833">
        <v>37</v>
      </c>
      <c r="B833" t="s">
        <v>440</v>
      </c>
      <c r="C833">
        <v>0.11215600000000001</v>
      </c>
      <c r="D833">
        <v>0.113153</v>
      </c>
      <c r="E833">
        <v>7.3882000000000003E-2</v>
      </c>
      <c r="F833">
        <v>7.4589000000000003E-2</v>
      </c>
      <c r="G833">
        <v>7.9515000000000002E-2</v>
      </c>
      <c r="H833">
        <v>8.0293000000000003E-2</v>
      </c>
      <c r="I833">
        <v>799</v>
      </c>
      <c r="J833">
        <v>573504808.13999999</v>
      </c>
      <c r="K833">
        <v>2013565912.6099999</v>
      </c>
    </row>
    <row r="834" spans="1:11" hidden="1">
      <c r="A834">
        <v>47</v>
      </c>
      <c r="B834" t="s">
        <v>440</v>
      </c>
      <c r="C834">
        <v>0.12605</v>
      </c>
      <c r="D834">
        <v>0.12693099999999999</v>
      </c>
      <c r="E834">
        <v>7.9308000000000003E-2</v>
      </c>
      <c r="F834">
        <v>7.9991000000000007E-2</v>
      </c>
      <c r="G834">
        <v>8.1464999999999996E-2</v>
      </c>
      <c r="H834">
        <v>8.2233000000000001E-2</v>
      </c>
      <c r="I834">
        <v>905</v>
      </c>
      <c r="J834">
        <v>596486702.07000005</v>
      </c>
      <c r="K834">
        <v>2042590051.9400001</v>
      </c>
    </row>
    <row r="835" spans="1:11" hidden="1">
      <c r="A835">
        <v>53</v>
      </c>
      <c r="B835" t="s">
        <v>440</v>
      </c>
      <c r="C835">
        <v>0.11215600000000001</v>
      </c>
      <c r="D835">
        <v>0.113153</v>
      </c>
      <c r="E835">
        <v>7.3882000000000003E-2</v>
      </c>
      <c r="F835">
        <v>7.4589000000000003E-2</v>
      </c>
      <c r="G835">
        <v>7.9515000000000002E-2</v>
      </c>
      <c r="H835">
        <v>8.0293000000000003E-2</v>
      </c>
      <c r="I835">
        <v>799</v>
      </c>
      <c r="J835">
        <v>573504808.13999999</v>
      </c>
      <c r="K835">
        <v>2013565912.6099999</v>
      </c>
    </row>
    <row r="836" spans="1:11">
      <c r="A836">
        <v>5</v>
      </c>
      <c r="B836" t="s">
        <v>439</v>
      </c>
      <c r="C836">
        <v>5.9040000000000004E-3</v>
      </c>
      <c r="D836">
        <v>6.5339999999999999E-3</v>
      </c>
      <c r="E836" s="116">
        <v>-1.0052999999999999E-2</v>
      </c>
      <c r="F836">
        <v>-9.5250000000000005E-3</v>
      </c>
      <c r="G836">
        <v>-1.1797E-2</v>
      </c>
      <c r="H836">
        <v>-1.0847000000000001E-2</v>
      </c>
      <c r="I836">
        <v>808</v>
      </c>
      <c r="J836">
        <v>575752377.27999997</v>
      </c>
      <c r="K836">
        <v>2016628696.1600001</v>
      </c>
    </row>
    <row r="837" spans="1:11" hidden="1">
      <c r="A837">
        <v>10</v>
      </c>
      <c r="B837" t="s">
        <v>439</v>
      </c>
      <c r="C837">
        <v>-4.0247999999999999E-2</v>
      </c>
      <c r="D837">
        <v>-4.0247999999999999E-2</v>
      </c>
      <c r="E837">
        <v>-3.7642000000000002E-2</v>
      </c>
      <c r="F837">
        <v>-3.7642000000000002E-2</v>
      </c>
      <c r="G837">
        <v>-3.6291999999999998E-2</v>
      </c>
      <c r="H837">
        <v>-3.6291999999999998E-2</v>
      </c>
      <c r="I837">
        <v>106</v>
      </c>
      <c r="J837">
        <v>22116795.25</v>
      </c>
      <c r="K837">
        <v>27970780.120000001</v>
      </c>
    </row>
    <row r="838" spans="1:11" hidden="1">
      <c r="A838">
        <v>15</v>
      </c>
      <c r="B838" t="s">
        <v>439</v>
      </c>
      <c r="C838">
        <v>5.04E-4</v>
      </c>
      <c r="D838">
        <v>1.0610000000000001E-3</v>
      </c>
      <c r="E838">
        <v>-1.1115E-2</v>
      </c>
      <c r="F838">
        <v>-1.0607E-2</v>
      </c>
      <c r="G838">
        <v>-1.2145E-2</v>
      </c>
      <c r="H838">
        <v>-1.1207999999999999E-2</v>
      </c>
      <c r="I838">
        <v>914</v>
      </c>
      <c r="J838">
        <v>597869172.52999997</v>
      </c>
      <c r="K838">
        <v>2044599476.28</v>
      </c>
    </row>
    <row r="839" spans="1:11" hidden="1">
      <c r="A839">
        <v>21</v>
      </c>
      <c r="B839" t="s">
        <v>439</v>
      </c>
      <c r="C839">
        <v>5.9040000000000004E-3</v>
      </c>
      <c r="D839">
        <v>6.5339999999999999E-3</v>
      </c>
      <c r="E839">
        <v>-1.0052999999999999E-2</v>
      </c>
      <c r="F839">
        <v>-9.5250000000000005E-3</v>
      </c>
      <c r="G839">
        <v>-1.1797E-2</v>
      </c>
      <c r="H839">
        <v>-1.0847000000000001E-2</v>
      </c>
      <c r="I839">
        <v>808</v>
      </c>
      <c r="J839">
        <v>575752377.27999997</v>
      </c>
      <c r="K839">
        <v>2016628696.1600001</v>
      </c>
    </row>
    <row r="840" spans="1:11" hidden="1">
      <c r="A840">
        <v>31</v>
      </c>
      <c r="B840" t="s">
        <v>439</v>
      </c>
      <c r="C840">
        <v>5.04E-4</v>
      </c>
      <c r="D840">
        <v>1.0610000000000001E-3</v>
      </c>
      <c r="E840">
        <v>-1.1115E-2</v>
      </c>
      <c r="F840">
        <v>-1.0607E-2</v>
      </c>
      <c r="G840">
        <v>-1.2145E-2</v>
      </c>
      <c r="H840">
        <v>-1.1207999999999999E-2</v>
      </c>
      <c r="I840">
        <v>914</v>
      </c>
      <c r="J840">
        <v>597869172.52999997</v>
      </c>
      <c r="K840">
        <v>2044599476.28</v>
      </c>
    </row>
    <row r="841" spans="1:11" hidden="1">
      <c r="A841">
        <v>63</v>
      </c>
      <c r="B841" t="s">
        <v>439</v>
      </c>
      <c r="C841">
        <v>5.04E-4</v>
      </c>
      <c r="D841">
        <v>1.0610000000000001E-3</v>
      </c>
      <c r="E841">
        <v>-1.1115E-2</v>
      </c>
      <c r="F841">
        <v>-1.0607E-2</v>
      </c>
      <c r="G841">
        <v>-1.2145E-2</v>
      </c>
      <c r="H841">
        <v>-1.1207999999999999E-2</v>
      </c>
      <c r="I841">
        <v>914</v>
      </c>
      <c r="J841">
        <v>597869172.52999997</v>
      </c>
      <c r="K841">
        <v>2044599476.28</v>
      </c>
    </row>
    <row r="842" spans="1:11" hidden="1">
      <c r="A842">
        <v>37</v>
      </c>
      <c r="B842" t="s">
        <v>439</v>
      </c>
      <c r="C842">
        <v>5.9040000000000004E-3</v>
      </c>
      <c r="D842">
        <v>6.5339999999999999E-3</v>
      </c>
      <c r="E842">
        <v>-1.0052999999999999E-2</v>
      </c>
      <c r="F842">
        <v>-9.5250000000000005E-3</v>
      </c>
      <c r="G842">
        <v>-1.1797E-2</v>
      </c>
      <c r="H842">
        <v>-1.0847000000000001E-2</v>
      </c>
      <c r="I842">
        <v>808</v>
      </c>
      <c r="J842">
        <v>575752377.27999997</v>
      </c>
      <c r="K842">
        <v>2016628696.1600001</v>
      </c>
    </row>
    <row r="843" spans="1:11" hidden="1">
      <c r="A843">
        <v>47</v>
      </c>
      <c r="B843" t="s">
        <v>439</v>
      </c>
      <c r="C843">
        <v>5.04E-4</v>
      </c>
      <c r="D843">
        <v>1.0610000000000001E-3</v>
      </c>
      <c r="E843">
        <v>-1.1115E-2</v>
      </c>
      <c r="F843">
        <v>-1.0607E-2</v>
      </c>
      <c r="G843">
        <v>-1.2145E-2</v>
      </c>
      <c r="H843">
        <v>-1.1207999999999999E-2</v>
      </c>
      <c r="I843">
        <v>914</v>
      </c>
      <c r="J843">
        <v>597869172.52999997</v>
      </c>
      <c r="K843">
        <v>2044599476.28</v>
      </c>
    </row>
    <row r="844" spans="1:11" hidden="1">
      <c r="A844">
        <v>53</v>
      </c>
      <c r="B844" t="s">
        <v>439</v>
      </c>
      <c r="C844">
        <v>5.9040000000000004E-3</v>
      </c>
      <c r="D844">
        <v>6.5339999999999999E-3</v>
      </c>
      <c r="E844">
        <v>-1.0052999999999999E-2</v>
      </c>
      <c r="F844">
        <v>-9.5250000000000005E-3</v>
      </c>
      <c r="G844">
        <v>-1.1797E-2</v>
      </c>
      <c r="H844">
        <v>-1.0847000000000001E-2</v>
      </c>
      <c r="I844">
        <v>808</v>
      </c>
      <c r="J844">
        <v>575752377.27999997</v>
      </c>
      <c r="K844">
        <v>2016628696.1600001</v>
      </c>
    </row>
    <row r="845" spans="1:11">
      <c r="A845">
        <v>5</v>
      </c>
      <c r="B845" t="s">
        <v>438</v>
      </c>
      <c r="C845">
        <v>1.2519000000000001E-2</v>
      </c>
      <c r="D845">
        <v>1.2437999999999999E-2</v>
      </c>
      <c r="E845" s="116">
        <v>2.3326E-2</v>
      </c>
      <c r="F845">
        <v>2.3186999999999999E-2</v>
      </c>
      <c r="G845">
        <v>2.1069000000000001E-2</v>
      </c>
      <c r="H845">
        <v>2.0898E-2</v>
      </c>
      <c r="I845">
        <v>816</v>
      </c>
      <c r="J845">
        <v>596741922.94000006</v>
      </c>
      <c r="K845">
        <v>2081019745.8599999</v>
      </c>
    </row>
    <row r="846" spans="1:11" hidden="1">
      <c r="A846">
        <v>10</v>
      </c>
      <c r="B846" t="s">
        <v>438</v>
      </c>
      <c r="C846">
        <v>-7.5703000000000006E-2</v>
      </c>
      <c r="D846">
        <v>-7.5866000000000003E-2</v>
      </c>
      <c r="E846">
        <v>-7.5786000000000006E-2</v>
      </c>
      <c r="F846">
        <v>-7.6215000000000005E-2</v>
      </c>
      <c r="G846">
        <v>-7.0757E-2</v>
      </c>
      <c r="H846">
        <v>-7.1096000000000006E-2</v>
      </c>
      <c r="I846">
        <v>106</v>
      </c>
      <c r="J846">
        <v>20942191.100000001</v>
      </c>
      <c r="K846">
        <v>26494966.800000001</v>
      </c>
    </row>
    <row r="847" spans="1:11" hidden="1">
      <c r="A847">
        <v>15</v>
      </c>
      <c r="B847" t="s">
        <v>438</v>
      </c>
      <c r="C847">
        <v>2.2880000000000001E-3</v>
      </c>
      <c r="D847">
        <v>2.1970000000000002E-3</v>
      </c>
      <c r="E847">
        <v>1.9658999999999999E-2</v>
      </c>
      <c r="F847">
        <v>1.951E-2</v>
      </c>
      <c r="G847">
        <v>1.9812E-2</v>
      </c>
      <c r="H847">
        <v>1.9639E-2</v>
      </c>
      <c r="I847">
        <v>922</v>
      </c>
      <c r="J847">
        <v>617684114.03999996</v>
      </c>
      <c r="K847">
        <v>2107514712.6600001</v>
      </c>
    </row>
    <row r="848" spans="1:11" hidden="1">
      <c r="A848">
        <v>21</v>
      </c>
      <c r="B848" t="s">
        <v>438</v>
      </c>
      <c r="C848">
        <v>1.2519000000000001E-2</v>
      </c>
      <c r="D848">
        <v>1.2437999999999999E-2</v>
      </c>
      <c r="E848">
        <v>2.3326E-2</v>
      </c>
      <c r="F848">
        <v>2.3186999999999999E-2</v>
      </c>
      <c r="G848">
        <v>2.1069000000000001E-2</v>
      </c>
      <c r="H848">
        <v>2.0898E-2</v>
      </c>
      <c r="I848">
        <v>816</v>
      </c>
      <c r="J848">
        <v>596741922.94000006</v>
      </c>
      <c r="K848">
        <v>2081019745.8599999</v>
      </c>
    </row>
    <row r="849" spans="1:11" hidden="1">
      <c r="A849">
        <v>31</v>
      </c>
      <c r="B849" t="s">
        <v>438</v>
      </c>
      <c r="C849">
        <v>2.2880000000000001E-3</v>
      </c>
      <c r="D849">
        <v>2.1970000000000002E-3</v>
      </c>
      <c r="E849">
        <v>1.9658999999999999E-2</v>
      </c>
      <c r="F849">
        <v>1.951E-2</v>
      </c>
      <c r="G849">
        <v>1.9812E-2</v>
      </c>
      <c r="H849">
        <v>1.9639E-2</v>
      </c>
      <c r="I849">
        <v>922</v>
      </c>
      <c r="J849">
        <v>617684114.03999996</v>
      </c>
      <c r="K849">
        <v>2107514712.6600001</v>
      </c>
    </row>
    <row r="850" spans="1:11" hidden="1">
      <c r="A850">
        <v>63</v>
      </c>
      <c r="B850" t="s">
        <v>438</v>
      </c>
      <c r="C850">
        <v>2.2880000000000001E-3</v>
      </c>
      <c r="D850">
        <v>2.1970000000000002E-3</v>
      </c>
      <c r="E850">
        <v>1.9658999999999999E-2</v>
      </c>
      <c r="F850">
        <v>1.951E-2</v>
      </c>
      <c r="G850">
        <v>1.9812E-2</v>
      </c>
      <c r="H850">
        <v>1.9639E-2</v>
      </c>
      <c r="I850">
        <v>922</v>
      </c>
      <c r="J850">
        <v>617684114.03999996</v>
      </c>
      <c r="K850">
        <v>2107514712.6600001</v>
      </c>
    </row>
    <row r="851" spans="1:11" hidden="1">
      <c r="A851">
        <v>37</v>
      </c>
      <c r="B851" t="s">
        <v>438</v>
      </c>
      <c r="C851">
        <v>1.2519000000000001E-2</v>
      </c>
      <c r="D851">
        <v>1.2437999999999999E-2</v>
      </c>
      <c r="E851">
        <v>2.3326E-2</v>
      </c>
      <c r="F851">
        <v>2.3186999999999999E-2</v>
      </c>
      <c r="G851">
        <v>2.1069000000000001E-2</v>
      </c>
      <c r="H851">
        <v>2.0898E-2</v>
      </c>
      <c r="I851">
        <v>816</v>
      </c>
      <c r="J851">
        <v>596741922.94000006</v>
      </c>
      <c r="K851">
        <v>2081019745.8599999</v>
      </c>
    </row>
    <row r="852" spans="1:11" hidden="1">
      <c r="A852">
        <v>47</v>
      </c>
      <c r="B852" t="s">
        <v>438</v>
      </c>
      <c r="C852">
        <v>2.2880000000000001E-3</v>
      </c>
      <c r="D852">
        <v>2.1970000000000002E-3</v>
      </c>
      <c r="E852">
        <v>1.9658999999999999E-2</v>
      </c>
      <c r="F852">
        <v>1.951E-2</v>
      </c>
      <c r="G852">
        <v>1.9812E-2</v>
      </c>
      <c r="H852">
        <v>1.9639E-2</v>
      </c>
      <c r="I852">
        <v>922</v>
      </c>
      <c r="J852">
        <v>617684114.03999996</v>
      </c>
      <c r="K852">
        <v>2107514712.6600001</v>
      </c>
    </row>
    <row r="853" spans="1:11" hidden="1">
      <c r="A853">
        <v>53</v>
      </c>
      <c r="B853" t="s">
        <v>438</v>
      </c>
      <c r="C853">
        <v>1.2519000000000001E-2</v>
      </c>
      <c r="D853">
        <v>1.2437999999999999E-2</v>
      </c>
      <c r="E853">
        <v>2.3326E-2</v>
      </c>
      <c r="F853">
        <v>2.3186999999999999E-2</v>
      </c>
      <c r="G853">
        <v>2.1069000000000001E-2</v>
      </c>
      <c r="H853">
        <v>2.0898E-2</v>
      </c>
      <c r="I853">
        <v>816</v>
      </c>
      <c r="J853">
        <v>596741922.94000006</v>
      </c>
      <c r="K853">
        <v>2081019745.8599999</v>
      </c>
    </row>
    <row r="854" spans="1:11">
      <c r="A854">
        <v>5</v>
      </c>
      <c r="B854" t="s">
        <v>437</v>
      </c>
      <c r="C854">
        <v>-8.8721999999999995E-2</v>
      </c>
      <c r="D854">
        <v>-8.8489999999999999E-2</v>
      </c>
      <c r="E854" s="116">
        <v>-8.3139000000000005E-2</v>
      </c>
      <c r="F854">
        <v>-8.2816000000000001E-2</v>
      </c>
      <c r="G854">
        <v>-8.1349000000000005E-2</v>
      </c>
      <c r="H854">
        <v>-8.1023999999999999E-2</v>
      </c>
      <c r="I854">
        <v>824</v>
      </c>
      <c r="J854">
        <v>554520578.24000001</v>
      </c>
      <c r="K854">
        <v>1933652994.71</v>
      </c>
    </row>
    <row r="855" spans="1:11" hidden="1">
      <c r="A855">
        <v>10</v>
      </c>
      <c r="B855" t="s">
        <v>437</v>
      </c>
      <c r="C855">
        <v>-7.6859999999999998E-2</v>
      </c>
      <c r="D855">
        <v>-7.6859999999999998E-2</v>
      </c>
      <c r="E855">
        <v>-6.9635000000000002E-2</v>
      </c>
      <c r="F855">
        <v>-6.9635000000000002E-2</v>
      </c>
      <c r="G855">
        <v>-6.4878000000000005E-2</v>
      </c>
      <c r="H855">
        <v>-6.4878000000000005E-2</v>
      </c>
      <c r="I855">
        <v>106</v>
      </c>
      <c r="J855">
        <v>19485084.57</v>
      </c>
      <c r="K855">
        <v>24777652.609999999</v>
      </c>
    </row>
    <row r="856" spans="1:11" hidden="1">
      <c r="A856">
        <v>15</v>
      </c>
      <c r="B856" t="s">
        <v>437</v>
      </c>
      <c r="C856">
        <v>-8.7358000000000005E-2</v>
      </c>
      <c r="D856">
        <v>-8.7152999999999994E-2</v>
      </c>
      <c r="E856">
        <v>-8.2681000000000004E-2</v>
      </c>
      <c r="F856">
        <v>-8.2368999999999998E-2</v>
      </c>
      <c r="G856">
        <v>-8.1142000000000006E-2</v>
      </c>
      <c r="H856">
        <v>-8.0821000000000004E-2</v>
      </c>
      <c r="I856">
        <v>930</v>
      </c>
      <c r="J856">
        <v>574005662.80999994</v>
      </c>
      <c r="K856">
        <v>1958430647.3199999</v>
      </c>
    </row>
    <row r="857" spans="1:11" hidden="1">
      <c r="A857">
        <v>21</v>
      </c>
      <c r="B857" t="s">
        <v>437</v>
      </c>
      <c r="C857">
        <v>-8.8721999999999995E-2</v>
      </c>
      <c r="D857">
        <v>-8.8489999999999999E-2</v>
      </c>
      <c r="E857">
        <v>-8.3139000000000005E-2</v>
      </c>
      <c r="F857">
        <v>-8.2816000000000001E-2</v>
      </c>
      <c r="G857">
        <v>-8.1349000000000005E-2</v>
      </c>
      <c r="H857">
        <v>-8.1023999999999999E-2</v>
      </c>
      <c r="I857">
        <v>824</v>
      </c>
      <c r="J857">
        <v>554520578.24000001</v>
      </c>
      <c r="K857">
        <v>1933652994.71</v>
      </c>
    </row>
    <row r="858" spans="1:11" hidden="1">
      <c r="A858">
        <v>31</v>
      </c>
      <c r="B858" t="s">
        <v>437</v>
      </c>
      <c r="C858">
        <v>-8.7358000000000005E-2</v>
      </c>
      <c r="D858">
        <v>-8.7152999999999994E-2</v>
      </c>
      <c r="E858">
        <v>-8.2681000000000004E-2</v>
      </c>
      <c r="F858">
        <v>-8.2368999999999998E-2</v>
      </c>
      <c r="G858">
        <v>-8.1142000000000006E-2</v>
      </c>
      <c r="H858">
        <v>-8.0821000000000004E-2</v>
      </c>
      <c r="I858">
        <v>930</v>
      </c>
      <c r="J858">
        <v>574005662.80999994</v>
      </c>
      <c r="K858">
        <v>1958430647.3199999</v>
      </c>
    </row>
    <row r="859" spans="1:11" hidden="1">
      <c r="A859">
        <v>63</v>
      </c>
      <c r="B859" t="s">
        <v>437</v>
      </c>
      <c r="C859">
        <v>-8.7358000000000005E-2</v>
      </c>
      <c r="D859">
        <v>-8.7152999999999994E-2</v>
      </c>
      <c r="E859">
        <v>-8.2681000000000004E-2</v>
      </c>
      <c r="F859">
        <v>-8.2368999999999998E-2</v>
      </c>
      <c r="G859">
        <v>-8.1142000000000006E-2</v>
      </c>
      <c r="H859">
        <v>-8.0821000000000004E-2</v>
      </c>
      <c r="I859">
        <v>930</v>
      </c>
      <c r="J859">
        <v>574005662.80999994</v>
      </c>
      <c r="K859">
        <v>1958430647.3199999</v>
      </c>
    </row>
    <row r="860" spans="1:11" hidden="1">
      <c r="A860">
        <v>37</v>
      </c>
      <c r="B860" t="s">
        <v>437</v>
      </c>
      <c r="C860">
        <v>-8.8721999999999995E-2</v>
      </c>
      <c r="D860">
        <v>-8.8489999999999999E-2</v>
      </c>
      <c r="E860">
        <v>-8.3139000000000005E-2</v>
      </c>
      <c r="F860">
        <v>-8.2816000000000001E-2</v>
      </c>
      <c r="G860">
        <v>-8.1349000000000005E-2</v>
      </c>
      <c r="H860">
        <v>-8.1023999999999999E-2</v>
      </c>
      <c r="I860">
        <v>824</v>
      </c>
      <c r="J860">
        <v>554520578.24000001</v>
      </c>
      <c r="K860">
        <v>1933652994.71</v>
      </c>
    </row>
    <row r="861" spans="1:11" hidden="1">
      <c r="A861">
        <v>47</v>
      </c>
      <c r="B861" t="s">
        <v>437</v>
      </c>
      <c r="C861">
        <v>-8.7358000000000005E-2</v>
      </c>
      <c r="D861">
        <v>-8.7152999999999994E-2</v>
      </c>
      <c r="E861">
        <v>-8.2681000000000004E-2</v>
      </c>
      <c r="F861">
        <v>-8.2368999999999998E-2</v>
      </c>
      <c r="G861">
        <v>-8.1142000000000006E-2</v>
      </c>
      <c r="H861">
        <v>-8.0821000000000004E-2</v>
      </c>
      <c r="I861">
        <v>930</v>
      </c>
      <c r="J861">
        <v>574005662.80999994</v>
      </c>
      <c r="K861">
        <v>1958430647.3199999</v>
      </c>
    </row>
    <row r="862" spans="1:11" hidden="1">
      <c r="A862">
        <v>53</v>
      </c>
      <c r="B862" t="s">
        <v>437</v>
      </c>
      <c r="C862">
        <v>-8.8721999999999995E-2</v>
      </c>
      <c r="D862">
        <v>-8.8489999999999999E-2</v>
      </c>
      <c r="E862">
        <v>-8.3139000000000005E-2</v>
      </c>
      <c r="F862">
        <v>-8.2816000000000001E-2</v>
      </c>
      <c r="G862">
        <v>-8.1349000000000005E-2</v>
      </c>
      <c r="H862">
        <v>-8.1023999999999999E-2</v>
      </c>
      <c r="I862">
        <v>824</v>
      </c>
      <c r="J862">
        <v>554520578.24000001</v>
      </c>
      <c r="K862">
        <v>1933652994.71</v>
      </c>
    </row>
    <row r="863" spans="1:11">
      <c r="A863">
        <v>5</v>
      </c>
      <c r="B863" t="s">
        <v>436</v>
      </c>
      <c r="C863">
        <v>-7.5389999999999997E-3</v>
      </c>
      <c r="D863">
        <v>-7.5310000000000004E-3</v>
      </c>
      <c r="E863" s="116">
        <v>-5.9309999999999996E-3</v>
      </c>
      <c r="F863">
        <v>-5.9379999999999997E-3</v>
      </c>
      <c r="G863">
        <v>-1.0076999999999999E-2</v>
      </c>
      <c r="H863">
        <v>-1.0082000000000001E-2</v>
      </c>
      <c r="I863">
        <v>832</v>
      </c>
      <c r="J863">
        <v>557858423.09000003</v>
      </c>
      <c r="K863">
        <v>1928724724.79</v>
      </c>
    </row>
    <row r="864" spans="1:11" hidden="1">
      <c r="A864">
        <v>10</v>
      </c>
      <c r="B864" t="s">
        <v>436</v>
      </c>
      <c r="C864">
        <v>-0.112329</v>
      </c>
      <c r="D864">
        <v>-0.112329</v>
      </c>
      <c r="E864">
        <v>-0.113343</v>
      </c>
      <c r="F864">
        <v>-0.113343</v>
      </c>
      <c r="G864">
        <v>-0.122888</v>
      </c>
      <c r="H864">
        <v>-0.122889</v>
      </c>
      <c r="I864">
        <v>106</v>
      </c>
      <c r="J864">
        <v>17489899.989999998</v>
      </c>
      <c r="K864">
        <v>21895666.899999999</v>
      </c>
    </row>
    <row r="865" spans="1:11" hidden="1">
      <c r="A865">
        <v>15</v>
      </c>
      <c r="B865" t="s">
        <v>436</v>
      </c>
      <c r="C865">
        <v>-1.9383000000000001E-2</v>
      </c>
      <c r="D865">
        <v>-1.9376000000000001E-2</v>
      </c>
      <c r="E865">
        <v>-9.5689999999999994E-3</v>
      </c>
      <c r="F865">
        <v>-9.5759999999999994E-3</v>
      </c>
      <c r="G865">
        <v>-1.1498E-2</v>
      </c>
      <c r="H865">
        <v>-1.1504E-2</v>
      </c>
      <c r="I865">
        <v>938</v>
      </c>
      <c r="J865">
        <v>575348323.08000004</v>
      </c>
      <c r="K865">
        <v>1950620391.6900001</v>
      </c>
    </row>
    <row r="866" spans="1:11" hidden="1">
      <c r="A866">
        <v>21</v>
      </c>
      <c r="B866" t="s">
        <v>436</v>
      </c>
      <c r="C866">
        <v>-7.5389999999999997E-3</v>
      </c>
      <c r="D866">
        <v>-7.5310000000000004E-3</v>
      </c>
      <c r="E866">
        <v>-5.9309999999999996E-3</v>
      </c>
      <c r="F866">
        <v>-5.9379999999999997E-3</v>
      </c>
      <c r="G866">
        <v>-1.0076999999999999E-2</v>
      </c>
      <c r="H866">
        <v>-1.0082000000000001E-2</v>
      </c>
      <c r="I866">
        <v>832</v>
      </c>
      <c r="J866">
        <v>557858423.09000003</v>
      </c>
      <c r="K866">
        <v>1928724724.79</v>
      </c>
    </row>
    <row r="867" spans="1:11" hidden="1">
      <c r="A867">
        <v>31</v>
      </c>
      <c r="B867" t="s">
        <v>436</v>
      </c>
      <c r="C867">
        <v>-1.9383000000000001E-2</v>
      </c>
      <c r="D867">
        <v>-1.9376000000000001E-2</v>
      </c>
      <c r="E867">
        <v>-9.5689999999999994E-3</v>
      </c>
      <c r="F867">
        <v>-9.5759999999999994E-3</v>
      </c>
      <c r="G867">
        <v>-1.1498E-2</v>
      </c>
      <c r="H867">
        <v>-1.1504E-2</v>
      </c>
      <c r="I867">
        <v>938</v>
      </c>
      <c r="J867">
        <v>575348323.08000004</v>
      </c>
      <c r="K867">
        <v>1950620391.6900001</v>
      </c>
    </row>
    <row r="868" spans="1:11" hidden="1">
      <c r="A868">
        <v>63</v>
      </c>
      <c r="B868" t="s">
        <v>436</v>
      </c>
      <c r="C868">
        <v>-1.9383000000000001E-2</v>
      </c>
      <c r="D868">
        <v>-1.9376000000000001E-2</v>
      </c>
      <c r="E868">
        <v>-9.5689999999999994E-3</v>
      </c>
      <c r="F868">
        <v>-9.5759999999999994E-3</v>
      </c>
      <c r="G868">
        <v>-1.1498E-2</v>
      </c>
      <c r="H868">
        <v>-1.1504E-2</v>
      </c>
      <c r="I868">
        <v>938</v>
      </c>
      <c r="J868">
        <v>575348323.08000004</v>
      </c>
      <c r="K868">
        <v>1950620391.6900001</v>
      </c>
    </row>
    <row r="869" spans="1:11" hidden="1">
      <c r="A869">
        <v>37</v>
      </c>
      <c r="B869" t="s">
        <v>436</v>
      </c>
      <c r="C869">
        <v>-7.5389999999999997E-3</v>
      </c>
      <c r="D869">
        <v>-7.5310000000000004E-3</v>
      </c>
      <c r="E869">
        <v>-5.9309999999999996E-3</v>
      </c>
      <c r="F869">
        <v>-5.9379999999999997E-3</v>
      </c>
      <c r="G869">
        <v>-1.0076999999999999E-2</v>
      </c>
      <c r="H869">
        <v>-1.0082000000000001E-2</v>
      </c>
      <c r="I869">
        <v>832</v>
      </c>
      <c r="J869">
        <v>557858423.09000003</v>
      </c>
      <c r="K869">
        <v>1928724724.79</v>
      </c>
    </row>
    <row r="870" spans="1:11" hidden="1">
      <c r="A870">
        <v>47</v>
      </c>
      <c r="B870" t="s">
        <v>436</v>
      </c>
      <c r="C870">
        <v>-1.9383000000000001E-2</v>
      </c>
      <c r="D870">
        <v>-1.9376000000000001E-2</v>
      </c>
      <c r="E870">
        <v>-9.5689999999999994E-3</v>
      </c>
      <c r="F870">
        <v>-9.5759999999999994E-3</v>
      </c>
      <c r="G870">
        <v>-1.1498E-2</v>
      </c>
      <c r="H870">
        <v>-1.1504E-2</v>
      </c>
      <c r="I870">
        <v>938</v>
      </c>
      <c r="J870">
        <v>575348323.08000004</v>
      </c>
      <c r="K870">
        <v>1950620391.6900001</v>
      </c>
    </row>
    <row r="871" spans="1:11" hidden="1">
      <c r="A871">
        <v>53</v>
      </c>
      <c r="B871" t="s">
        <v>436</v>
      </c>
      <c r="C871">
        <v>-7.5389999999999997E-3</v>
      </c>
      <c r="D871">
        <v>-7.5310000000000004E-3</v>
      </c>
      <c r="E871">
        <v>-5.9309999999999996E-3</v>
      </c>
      <c r="F871">
        <v>-5.9379999999999997E-3</v>
      </c>
      <c r="G871">
        <v>-1.0076999999999999E-2</v>
      </c>
      <c r="H871">
        <v>-1.0082000000000001E-2</v>
      </c>
      <c r="I871">
        <v>832</v>
      </c>
      <c r="J871">
        <v>557858423.09000003</v>
      </c>
      <c r="K871">
        <v>1928724724.79</v>
      </c>
    </row>
    <row r="872" spans="1:11">
      <c r="A872">
        <v>5</v>
      </c>
      <c r="B872" t="s">
        <v>435</v>
      </c>
      <c r="C872">
        <v>-4.2630000000000001E-2</v>
      </c>
      <c r="D872">
        <v>-4.2578999999999999E-2</v>
      </c>
      <c r="E872" s="116">
        <v>-4.3227000000000002E-2</v>
      </c>
      <c r="F872">
        <v>-4.317E-2</v>
      </c>
      <c r="G872">
        <v>-4.3362999999999999E-2</v>
      </c>
      <c r="H872">
        <v>-4.3293999999999999E-2</v>
      </c>
      <c r="I872">
        <v>834</v>
      </c>
      <c r="J872">
        <v>535754175.20999998</v>
      </c>
      <c r="K872">
        <v>1850453386.2</v>
      </c>
    </row>
    <row r="873" spans="1:11" hidden="1">
      <c r="A873">
        <v>10</v>
      </c>
      <c r="B873" t="s">
        <v>435</v>
      </c>
      <c r="C873">
        <v>-1.2767000000000001E-2</v>
      </c>
      <c r="D873">
        <v>-1.2767000000000001E-2</v>
      </c>
      <c r="E873">
        <v>-3.7483000000000002E-2</v>
      </c>
      <c r="F873">
        <v>-3.7483000000000002E-2</v>
      </c>
      <c r="G873">
        <v>-3.4056000000000003E-2</v>
      </c>
      <c r="H873">
        <v>-3.4056000000000003E-2</v>
      </c>
      <c r="I873">
        <v>107</v>
      </c>
      <c r="J873">
        <v>16885006.870000001</v>
      </c>
      <c r="K873">
        <v>21258093.670000002</v>
      </c>
    </row>
    <row r="874" spans="1:11" hidden="1">
      <c r="A874">
        <v>15</v>
      </c>
      <c r="B874" t="s">
        <v>435</v>
      </c>
      <c r="C874">
        <v>-3.9226999999999998E-2</v>
      </c>
      <c r="D874">
        <v>-3.9182000000000002E-2</v>
      </c>
      <c r="E874">
        <v>-4.3052E-2</v>
      </c>
      <c r="F874">
        <v>-4.2997E-2</v>
      </c>
      <c r="G874">
        <v>-4.3257999999999998E-2</v>
      </c>
      <c r="H874">
        <v>-4.3189999999999999E-2</v>
      </c>
      <c r="I874">
        <v>941</v>
      </c>
      <c r="J874">
        <v>552639182.08000004</v>
      </c>
      <c r="K874">
        <v>1871711479.8699999</v>
      </c>
    </row>
    <row r="875" spans="1:11" hidden="1">
      <c r="A875">
        <v>21</v>
      </c>
      <c r="B875" t="s">
        <v>435</v>
      </c>
      <c r="C875">
        <v>-4.2630000000000001E-2</v>
      </c>
      <c r="D875">
        <v>-4.2578999999999999E-2</v>
      </c>
      <c r="E875">
        <v>-4.3227000000000002E-2</v>
      </c>
      <c r="F875">
        <v>-4.317E-2</v>
      </c>
      <c r="G875">
        <v>-4.3362999999999999E-2</v>
      </c>
      <c r="H875">
        <v>-4.3293999999999999E-2</v>
      </c>
      <c r="I875">
        <v>834</v>
      </c>
      <c r="J875">
        <v>535754175.20999998</v>
      </c>
      <c r="K875">
        <v>1850453386.2</v>
      </c>
    </row>
    <row r="876" spans="1:11" hidden="1">
      <c r="A876">
        <v>31</v>
      </c>
      <c r="B876" t="s">
        <v>435</v>
      </c>
      <c r="C876">
        <v>-3.9226999999999998E-2</v>
      </c>
      <c r="D876">
        <v>-3.9182000000000002E-2</v>
      </c>
      <c r="E876">
        <v>-4.3052E-2</v>
      </c>
      <c r="F876">
        <v>-4.2997E-2</v>
      </c>
      <c r="G876">
        <v>-4.3257999999999998E-2</v>
      </c>
      <c r="H876">
        <v>-4.3189999999999999E-2</v>
      </c>
      <c r="I876">
        <v>941</v>
      </c>
      <c r="J876">
        <v>552639182.08000004</v>
      </c>
      <c r="K876">
        <v>1871711479.8699999</v>
      </c>
    </row>
    <row r="877" spans="1:11" hidden="1">
      <c r="A877">
        <v>63</v>
      </c>
      <c r="B877" t="s">
        <v>435</v>
      </c>
      <c r="C877">
        <v>-3.9226999999999998E-2</v>
      </c>
      <c r="D877">
        <v>-3.9182000000000002E-2</v>
      </c>
      <c r="E877">
        <v>-4.3052E-2</v>
      </c>
      <c r="F877">
        <v>-4.2997E-2</v>
      </c>
      <c r="G877">
        <v>-4.3257999999999998E-2</v>
      </c>
      <c r="H877">
        <v>-4.3189999999999999E-2</v>
      </c>
      <c r="I877">
        <v>941</v>
      </c>
      <c r="J877">
        <v>552639182.08000004</v>
      </c>
      <c r="K877">
        <v>1871711479.8699999</v>
      </c>
    </row>
    <row r="878" spans="1:11" hidden="1">
      <c r="A878">
        <v>37</v>
      </c>
      <c r="B878" t="s">
        <v>435</v>
      </c>
      <c r="C878">
        <v>-4.2630000000000001E-2</v>
      </c>
      <c r="D878">
        <v>-4.2578999999999999E-2</v>
      </c>
      <c r="E878">
        <v>-4.3227000000000002E-2</v>
      </c>
      <c r="F878">
        <v>-4.317E-2</v>
      </c>
      <c r="G878">
        <v>-4.3362999999999999E-2</v>
      </c>
      <c r="H878">
        <v>-4.3293999999999999E-2</v>
      </c>
      <c r="I878">
        <v>834</v>
      </c>
      <c r="J878">
        <v>535754175.20999998</v>
      </c>
      <c r="K878">
        <v>1850453386.2</v>
      </c>
    </row>
    <row r="879" spans="1:11" hidden="1">
      <c r="A879">
        <v>47</v>
      </c>
      <c r="B879" t="s">
        <v>435</v>
      </c>
      <c r="C879">
        <v>-3.9226999999999998E-2</v>
      </c>
      <c r="D879">
        <v>-3.9182000000000002E-2</v>
      </c>
      <c r="E879">
        <v>-4.3052E-2</v>
      </c>
      <c r="F879">
        <v>-4.2997E-2</v>
      </c>
      <c r="G879">
        <v>-4.3257999999999998E-2</v>
      </c>
      <c r="H879">
        <v>-4.3189999999999999E-2</v>
      </c>
      <c r="I879">
        <v>941</v>
      </c>
      <c r="J879">
        <v>552639182.08000004</v>
      </c>
      <c r="K879">
        <v>1871711479.8699999</v>
      </c>
    </row>
    <row r="880" spans="1:11" hidden="1">
      <c r="A880">
        <v>53</v>
      </c>
      <c r="B880" t="s">
        <v>435</v>
      </c>
      <c r="C880">
        <v>-4.2630000000000001E-2</v>
      </c>
      <c r="D880">
        <v>-4.2578999999999999E-2</v>
      </c>
      <c r="E880">
        <v>-4.3227000000000002E-2</v>
      </c>
      <c r="F880">
        <v>-4.317E-2</v>
      </c>
      <c r="G880">
        <v>-4.3362999999999999E-2</v>
      </c>
      <c r="H880">
        <v>-4.3293999999999999E-2</v>
      </c>
      <c r="I880">
        <v>834</v>
      </c>
      <c r="J880">
        <v>535754175.20999998</v>
      </c>
      <c r="K880">
        <v>1850453386.2</v>
      </c>
    </row>
    <row r="881" spans="1:11">
      <c r="A881">
        <v>5</v>
      </c>
      <c r="B881" t="s">
        <v>434</v>
      </c>
      <c r="C881">
        <v>9.3099000000000001E-2</v>
      </c>
      <c r="D881">
        <v>9.2999999999999999E-2</v>
      </c>
      <c r="E881" s="116">
        <v>6.4715999999999996E-2</v>
      </c>
      <c r="F881">
        <v>6.4634999999999998E-2</v>
      </c>
      <c r="G881">
        <v>6.7115999999999995E-2</v>
      </c>
      <c r="H881">
        <v>6.7050999999999999E-2</v>
      </c>
      <c r="I881">
        <v>840</v>
      </c>
      <c r="J881">
        <v>579505900.40999997</v>
      </c>
      <c r="K881">
        <v>1993829043.28</v>
      </c>
    </row>
    <row r="882" spans="1:11" hidden="1">
      <c r="A882">
        <v>10</v>
      </c>
      <c r="B882" t="s">
        <v>434</v>
      </c>
      <c r="C882">
        <v>0.102378</v>
      </c>
      <c r="D882">
        <v>9.6955E-2</v>
      </c>
      <c r="E882">
        <v>8.9552999999999994E-2</v>
      </c>
      <c r="F882">
        <v>8.6731000000000003E-2</v>
      </c>
      <c r="G882">
        <v>0.11228200000000001</v>
      </c>
      <c r="H882">
        <v>0.110041</v>
      </c>
      <c r="I882">
        <v>107</v>
      </c>
      <c r="J882">
        <v>18489907.899999999</v>
      </c>
      <c r="K882">
        <v>23736689.75</v>
      </c>
    </row>
    <row r="883" spans="1:11" hidden="1">
      <c r="A883">
        <v>15</v>
      </c>
      <c r="B883" t="s">
        <v>434</v>
      </c>
      <c r="C883">
        <v>9.4154000000000002E-2</v>
      </c>
      <c r="D883">
        <v>9.3450000000000005E-2</v>
      </c>
      <c r="E883">
        <v>6.5475000000000005E-2</v>
      </c>
      <c r="F883">
        <v>6.5310999999999994E-2</v>
      </c>
      <c r="G883">
        <v>6.7628999999999995E-2</v>
      </c>
      <c r="H883">
        <v>6.7539000000000002E-2</v>
      </c>
      <c r="I883">
        <v>947</v>
      </c>
      <c r="J883">
        <v>597995808.30999994</v>
      </c>
      <c r="K883">
        <v>2017565733.03</v>
      </c>
    </row>
    <row r="884" spans="1:11" hidden="1">
      <c r="A884">
        <v>21</v>
      </c>
      <c r="B884" t="s">
        <v>434</v>
      </c>
      <c r="C884">
        <v>9.3099000000000001E-2</v>
      </c>
      <c r="D884">
        <v>9.2999999999999999E-2</v>
      </c>
      <c r="E884">
        <v>6.4715999999999996E-2</v>
      </c>
      <c r="F884">
        <v>6.4634999999999998E-2</v>
      </c>
      <c r="G884">
        <v>6.7115999999999995E-2</v>
      </c>
      <c r="H884">
        <v>6.7050999999999999E-2</v>
      </c>
      <c r="I884">
        <v>840</v>
      </c>
      <c r="J884">
        <v>579505900.40999997</v>
      </c>
      <c r="K884">
        <v>1993829043.28</v>
      </c>
    </row>
    <row r="885" spans="1:11" hidden="1">
      <c r="A885">
        <v>31</v>
      </c>
      <c r="B885" t="s">
        <v>434</v>
      </c>
      <c r="C885">
        <v>9.4154000000000002E-2</v>
      </c>
      <c r="D885">
        <v>9.3450000000000005E-2</v>
      </c>
      <c r="E885">
        <v>6.5475000000000005E-2</v>
      </c>
      <c r="F885">
        <v>6.5310999999999994E-2</v>
      </c>
      <c r="G885">
        <v>6.7628999999999995E-2</v>
      </c>
      <c r="H885">
        <v>6.7539000000000002E-2</v>
      </c>
      <c r="I885">
        <v>947</v>
      </c>
      <c r="J885">
        <v>597995808.30999994</v>
      </c>
      <c r="K885">
        <v>2017565733.03</v>
      </c>
    </row>
    <row r="886" spans="1:11" hidden="1">
      <c r="A886">
        <v>63</v>
      </c>
      <c r="B886" t="s">
        <v>434</v>
      </c>
      <c r="C886">
        <v>9.4154000000000002E-2</v>
      </c>
      <c r="D886">
        <v>9.3450000000000005E-2</v>
      </c>
      <c r="E886">
        <v>6.5475000000000005E-2</v>
      </c>
      <c r="F886">
        <v>6.5310999999999994E-2</v>
      </c>
      <c r="G886">
        <v>6.7628999999999995E-2</v>
      </c>
      <c r="H886">
        <v>6.7539000000000002E-2</v>
      </c>
      <c r="I886">
        <v>947</v>
      </c>
      <c r="J886">
        <v>597995808.30999994</v>
      </c>
      <c r="K886">
        <v>2017565733.03</v>
      </c>
    </row>
    <row r="887" spans="1:11" hidden="1">
      <c r="A887">
        <v>37</v>
      </c>
      <c r="B887" t="s">
        <v>434</v>
      </c>
      <c r="C887">
        <v>9.3099000000000001E-2</v>
      </c>
      <c r="D887">
        <v>9.2999999999999999E-2</v>
      </c>
      <c r="E887">
        <v>6.4715999999999996E-2</v>
      </c>
      <c r="F887">
        <v>6.4634999999999998E-2</v>
      </c>
      <c r="G887">
        <v>6.7115999999999995E-2</v>
      </c>
      <c r="H887">
        <v>6.7050999999999999E-2</v>
      </c>
      <c r="I887">
        <v>840</v>
      </c>
      <c r="J887">
        <v>579505900.40999997</v>
      </c>
      <c r="K887">
        <v>1993829043.28</v>
      </c>
    </row>
    <row r="888" spans="1:11" hidden="1">
      <c r="A888">
        <v>47</v>
      </c>
      <c r="B888" t="s">
        <v>434</v>
      </c>
      <c r="C888">
        <v>9.4154000000000002E-2</v>
      </c>
      <c r="D888">
        <v>9.3450000000000005E-2</v>
      </c>
      <c r="E888">
        <v>6.5475000000000005E-2</v>
      </c>
      <c r="F888">
        <v>6.5310999999999994E-2</v>
      </c>
      <c r="G888">
        <v>6.7628999999999995E-2</v>
      </c>
      <c r="H888">
        <v>6.7539000000000002E-2</v>
      </c>
      <c r="I888">
        <v>947</v>
      </c>
      <c r="J888">
        <v>597995808.30999994</v>
      </c>
      <c r="K888">
        <v>2017565733.03</v>
      </c>
    </row>
    <row r="889" spans="1:11" hidden="1">
      <c r="A889">
        <v>53</v>
      </c>
      <c r="B889" t="s">
        <v>434</v>
      </c>
      <c r="C889">
        <v>9.3099000000000001E-2</v>
      </c>
      <c r="D889">
        <v>9.2999999999999999E-2</v>
      </c>
      <c r="E889">
        <v>6.4715999999999996E-2</v>
      </c>
      <c r="F889">
        <v>6.4634999999999998E-2</v>
      </c>
      <c r="G889">
        <v>6.7115999999999995E-2</v>
      </c>
      <c r="H889">
        <v>6.7050999999999999E-2</v>
      </c>
      <c r="I889">
        <v>840</v>
      </c>
      <c r="J889">
        <v>579505900.40999997</v>
      </c>
      <c r="K889">
        <v>1993829043.28</v>
      </c>
    </row>
    <row r="890" spans="1:11">
      <c r="A890">
        <v>5</v>
      </c>
      <c r="B890" t="s">
        <v>433</v>
      </c>
      <c r="C890">
        <v>-3.9900999999999999E-2</v>
      </c>
      <c r="D890">
        <v>-3.9903000000000001E-2</v>
      </c>
      <c r="E890" s="116">
        <v>-3.5909000000000003E-2</v>
      </c>
      <c r="F890">
        <v>-3.5910999999999998E-2</v>
      </c>
      <c r="G890">
        <v>-3.4771000000000003E-2</v>
      </c>
      <c r="H890">
        <v>-3.4776000000000001E-2</v>
      </c>
      <c r="I890">
        <v>850</v>
      </c>
      <c r="J890">
        <v>564168931.30999994</v>
      </c>
      <c r="K890">
        <v>1940105737.3800001</v>
      </c>
    </row>
    <row r="891" spans="1:11" hidden="1">
      <c r="A891">
        <v>10</v>
      </c>
      <c r="B891" t="s">
        <v>433</v>
      </c>
      <c r="C891">
        <v>4.0377999999999997E-2</v>
      </c>
      <c r="D891">
        <v>4.0377999999999997E-2</v>
      </c>
      <c r="E891">
        <v>4.3276000000000002E-2</v>
      </c>
      <c r="F891">
        <v>4.3276000000000002E-2</v>
      </c>
      <c r="G891">
        <v>3.9659E-2</v>
      </c>
      <c r="H891">
        <v>3.9659E-2</v>
      </c>
      <c r="I891">
        <v>107</v>
      </c>
      <c r="J891">
        <v>19288907.280000001</v>
      </c>
      <c r="K891">
        <v>24676467.43</v>
      </c>
    </row>
    <row r="892" spans="1:11" hidden="1">
      <c r="A892">
        <v>15</v>
      </c>
      <c r="B892" t="s">
        <v>433</v>
      </c>
      <c r="C892">
        <v>-3.083E-2</v>
      </c>
      <c r="D892">
        <v>-3.0831999999999998E-2</v>
      </c>
      <c r="E892">
        <v>-3.3459999999999997E-2</v>
      </c>
      <c r="F892">
        <v>-3.3463E-2</v>
      </c>
      <c r="G892">
        <v>-3.3895000000000002E-2</v>
      </c>
      <c r="H892">
        <v>-3.39E-2</v>
      </c>
      <c r="I892">
        <v>957</v>
      </c>
      <c r="J892">
        <v>583457838.59000003</v>
      </c>
      <c r="K892">
        <v>1964782204.8099999</v>
      </c>
    </row>
    <row r="893" spans="1:11" hidden="1">
      <c r="A893">
        <v>21</v>
      </c>
      <c r="B893" t="s">
        <v>433</v>
      </c>
      <c r="C893">
        <v>-3.9900999999999999E-2</v>
      </c>
      <c r="D893">
        <v>-3.9903000000000001E-2</v>
      </c>
      <c r="E893">
        <v>-3.5909000000000003E-2</v>
      </c>
      <c r="F893">
        <v>-3.5910999999999998E-2</v>
      </c>
      <c r="G893">
        <v>-3.4771000000000003E-2</v>
      </c>
      <c r="H893">
        <v>-3.4776000000000001E-2</v>
      </c>
      <c r="I893">
        <v>850</v>
      </c>
      <c r="J893">
        <v>564168931.30999994</v>
      </c>
      <c r="K893">
        <v>1940105737.3800001</v>
      </c>
    </row>
    <row r="894" spans="1:11" hidden="1">
      <c r="A894">
        <v>31</v>
      </c>
      <c r="B894" t="s">
        <v>433</v>
      </c>
      <c r="C894">
        <v>-3.083E-2</v>
      </c>
      <c r="D894">
        <v>-3.0831999999999998E-2</v>
      </c>
      <c r="E894">
        <v>-3.3459999999999997E-2</v>
      </c>
      <c r="F894">
        <v>-3.3463E-2</v>
      </c>
      <c r="G894">
        <v>-3.3895000000000002E-2</v>
      </c>
      <c r="H894">
        <v>-3.39E-2</v>
      </c>
      <c r="I894">
        <v>957</v>
      </c>
      <c r="J894">
        <v>583457838.59000003</v>
      </c>
      <c r="K894">
        <v>1964782204.8099999</v>
      </c>
    </row>
    <row r="895" spans="1:11" hidden="1">
      <c r="A895">
        <v>63</v>
      </c>
      <c r="B895" t="s">
        <v>433</v>
      </c>
      <c r="C895">
        <v>-3.083E-2</v>
      </c>
      <c r="D895">
        <v>-3.0831999999999998E-2</v>
      </c>
      <c r="E895">
        <v>-3.3459999999999997E-2</v>
      </c>
      <c r="F895">
        <v>-3.3463E-2</v>
      </c>
      <c r="G895">
        <v>-3.3895000000000002E-2</v>
      </c>
      <c r="H895">
        <v>-3.39E-2</v>
      </c>
      <c r="I895">
        <v>957</v>
      </c>
      <c r="J895">
        <v>583457838.59000003</v>
      </c>
      <c r="K895">
        <v>1964782204.8099999</v>
      </c>
    </row>
    <row r="896" spans="1:11" hidden="1">
      <c r="A896">
        <v>37</v>
      </c>
      <c r="B896" t="s">
        <v>433</v>
      </c>
      <c r="C896">
        <v>-3.9900999999999999E-2</v>
      </c>
      <c r="D896">
        <v>-3.9903000000000001E-2</v>
      </c>
      <c r="E896">
        <v>-3.5909000000000003E-2</v>
      </c>
      <c r="F896">
        <v>-3.5910999999999998E-2</v>
      </c>
      <c r="G896">
        <v>-3.4771000000000003E-2</v>
      </c>
      <c r="H896">
        <v>-3.4776000000000001E-2</v>
      </c>
      <c r="I896">
        <v>850</v>
      </c>
      <c r="J896">
        <v>564168931.30999994</v>
      </c>
      <c r="K896">
        <v>1940105737.3800001</v>
      </c>
    </row>
    <row r="897" spans="1:11" hidden="1">
      <c r="A897">
        <v>47</v>
      </c>
      <c r="B897" t="s">
        <v>433</v>
      </c>
      <c r="C897">
        <v>-3.083E-2</v>
      </c>
      <c r="D897">
        <v>-3.0831999999999998E-2</v>
      </c>
      <c r="E897">
        <v>-3.3459999999999997E-2</v>
      </c>
      <c r="F897">
        <v>-3.3463E-2</v>
      </c>
      <c r="G897">
        <v>-3.3895000000000002E-2</v>
      </c>
      <c r="H897">
        <v>-3.39E-2</v>
      </c>
      <c r="I897">
        <v>957</v>
      </c>
      <c r="J897">
        <v>583457838.59000003</v>
      </c>
      <c r="K897">
        <v>1964782204.8099999</v>
      </c>
    </row>
    <row r="898" spans="1:11" hidden="1">
      <c r="A898">
        <v>53</v>
      </c>
      <c r="B898" t="s">
        <v>433</v>
      </c>
      <c r="C898">
        <v>-3.9900999999999999E-2</v>
      </c>
      <c r="D898">
        <v>-3.9903000000000001E-2</v>
      </c>
      <c r="E898">
        <v>-3.5909000000000003E-2</v>
      </c>
      <c r="F898">
        <v>-3.5910999999999998E-2</v>
      </c>
      <c r="G898">
        <v>-3.4771000000000003E-2</v>
      </c>
      <c r="H898">
        <v>-3.4776000000000001E-2</v>
      </c>
      <c r="I898">
        <v>850</v>
      </c>
      <c r="J898">
        <v>564168931.30999994</v>
      </c>
      <c r="K898">
        <v>1940105737.3800001</v>
      </c>
    </row>
    <row r="899" spans="1:11">
      <c r="A899">
        <v>5</v>
      </c>
      <c r="B899" t="s">
        <v>432</v>
      </c>
      <c r="C899">
        <v>9.1436000000000003E-2</v>
      </c>
      <c r="D899">
        <v>9.1385999999999995E-2</v>
      </c>
      <c r="E899" s="116">
        <v>0.115814</v>
      </c>
      <c r="F899">
        <v>0.115758</v>
      </c>
      <c r="G899">
        <v>0.12088699999999999</v>
      </c>
      <c r="H899">
        <v>0.120834</v>
      </c>
      <c r="I899">
        <v>856</v>
      </c>
      <c r="J899">
        <v>635554344.65999997</v>
      </c>
      <c r="K899">
        <v>2184345417.29</v>
      </c>
    </row>
    <row r="900" spans="1:11" hidden="1">
      <c r="A900">
        <v>10</v>
      </c>
      <c r="B900" t="s">
        <v>432</v>
      </c>
      <c r="C900">
        <v>0.35725400000000002</v>
      </c>
      <c r="D900">
        <v>0.36273100000000003</v>
      </c>
      <c r="E900">
        <v>0.36703200000000002</v>
      </c>
      <c r="F900">
        <v>0.40904000000000001</v>
      </c>
      <c r="G900">
        <v>0.35800399999999999</v>
      </c>
      <c r="H900">
        <v>0.45469700000000002</v>
      </c>
      <c r="I900">
        <v>107</v>
      </c>
      <c r="J900">
        <v>26196067.5</v>
      </c>
      <c r="K900">
        <v>33121773.02</v>
      </c>
    </row>
    <row r="901" spans="1:11" hidden="1">
      <c r="A901">
        <v>15</v>
      </c>
      <c r="B901" t="s">
        <v>432</v>
      </c>
      <c r="C901">
        <v>0.121156</v>
      </c>
      <c r="D901">
        <v>0.121725</v>
      </c>
      <c r="E901">
        <v>0.12411899999999999</v>
      </c>
      <c r="F901">
        <v>0.12545400000000001</v>
      </c>
      <c r="G901">
        <v>0.123865</v>
      </c>
      <c r="H901">
        <v>0.125027</v>
      </c>
      <c r="I901">
        <v>963</v>
      </c>
      <c r="J901">
        <v>661750412.15999997</v>
      </c>
      <c r="K901">
        <v>2217467190.3099999</v>
      </c>
    </row>
    <row r="902" spans="1:11" hidden="1">
      <c r="A902">
        <v>21</v>
      </c>
      <c r="B902" t="s">
        <v>432</v>
      </c>
      <c r="C902">
        <v>9.1436000000000003E-2</v>
      </c>
      <c r="D902">
        <v>9.1385999999999995E-2</v>
      </c>
      <c r="E902">
        <v>0.115814</v>
      </c>
      <c r="F902">
        <v>0.115758</v>
      </c>
      <c r="G902">
        <v>0.12088699999999999</v>
      </c>
      <c r="H902">
        <v>0.120834</v>
      </c>
      <c r="I902">
        <v>856</v>
      </c>
      <c r="J902">
        <v>635554344.65999997</v>
      </c>
      <c r="K902">
        <v>2184345417.29</v>
      </c>
    </row>
    <row r="903" spans="1:11" hidden="1">
      <c r="A903">
        <v>31</v>
      </c>
      <c r="B903" t="s">
        <v>432</v>
      </c>
      <c r="C903">
        <v>0.121156</v>
      </c>
      <c r="D903">
        <v>0.121725</v>
      </c>
      <c r="E903">
        <v>0.12411899999999999</v>
      </c>
      <c r="F903">
        <v>0.12545400000000001</v>
      </c>
      <c r="G903">
        <v>0.123865</v>
      </c>
      <c r="H903">
        <v>0.125027</v>
      </c>
      <c r="I903">
        <v>963</v>
      </c>
      <c r="J903">
        <v>661750412.15999997</v>
      </c>
      <c r="K903">
        <v>2217467190.3099999</v>
      </c>
    </row>
    <row r="904" spans="1:11" hidden="1">
      <c r="A904">
        <v>63</v>
      </c>
      <c r="B904" t="s">
        <v>432</v>
      </c>
      <c r="C904">
        <v>0.121156</v>
      </c>
      <c r="D904">
        <v>0.121725</v>
      </c>
      <c r="E904">
        <v>0.12411899999999999</v>
      </c>
      <c r="F904">
        <v>0.12545400000000001</v>
      </c>
      <c r="G904">
        <v>0.123865</v>
      </c>
      <c r="H904">
        <v>0.125027</v>
      </c>
      <c r="I904">
        <v>963</v>
      </c>
      <c r="J904">
        <v>661750412.15999997</v>
      </c>
      <c r="K904">
        <v>2217467190.3099999</v>
      </c>
    </row>
    <row r="905" spans="1:11" hidden="1">
      <c r="A905">
        <v>37</v>
      </c>
      <c r="B905" t="s">
        <v>432</v>
      </c>
      <c r="C905">
        <v>9.1436000000000003E-2</v>
      </c>
      <c r="D905">
        <v>9.1385999999999995E-2</v>
      </c>
      <c r="E905">
        <v>0.115814</v>
      </c>
      <c r="F905">
        <v>0.115758</v>
      </c>
      <c r="G905">
        <v>0.12088699999999999</v>
      </c>
      <c r="H905">
        <v>0.120834</v>
      </c>
      <c r="I905">
        <v>856</v>
      </c>
      <c r="J905">
        <v>635554344.65999997</v>
      </c>
      <c r="K905">
        <v>2184345417.29</v>
      </c>
    </row>
    <row r="906" spans="1:11" hidden="1">
      <c r="A906">
        <v>47</v>
      </c>
      <c r="B906" t="s">
        <v>432</v>
      </c>
      <c r="C906">
        <v>0.121156</v>
      </c>
      <c r="D906">
        <v>0.121725</v>
      </c>
      <c r="E906">
        <v>0.12411899999999999</v>
      </c>
      <c r="F906">
        <v>0.12545400000000001</v>
      </c>
      <c r="G906">
        <v>0.123865</v>
      </c>
      <c r="H906">
        <v>0.125027</v>
      </c>
      <c r="I906">
        <v>963</v>
      </c>
      <c r="J906">
        <v>661750412.15999997</v>
      </c>
      <c r="K906">
        <v>2217467190.3099999</v>
      </c>
    </row>
    <row r="907" spans="1:11" hidden="1">
      <c r="A907">
        <v>53</v>
      </c>
      <c r="B907" t="s">
        <v>432</v>
      </c>
      <c r="C907">
        <v>9.1436000000000003E-2</v>
      </c>
      <c r="D907">
        <v>9.1385999999999995E-2</v>
      </c>
      <c r="E907">
        <v>0.115814</v>
      </c>
      <c r="F907">
        <v>0.115758</v>
      </c>
      <c r="G907">
        <v>0.12088699999999999</v>
      </c>
      <c r="H907">
        <v>0.120834</v>
      </c>
      <c r="I907">
        <v>856</v>
      </c>
      <c r="J907">
        <v>635554344.65999997</v>
      </c>
      <c r="K907">
        <v>2184345417.29</v>
      </c>
    </row>
    <row r="908" spans="1:11">
      <c r="A908">
        <v>5</v>
      </c>
      <c r="B908" t="s">
        <v>431</v>
      </c>
      <c r="C908">
        <v>0.32984000000000002</v>
      </c>
      <c r="D908">
        <v>0.329544</v>
      </c>
      <c r="E908" s="116">
        <v>0.36382300000000001</v>
      </c>
      <c r="F908">
        <v>0.36344100000000001</v>
      </c>
      <c r="G908">
        <v>0.338397</v>
      </c>
      <c r="H908">
        <v>0.33793699999999999</v>
      </c>
      <c r="I908">
        <v>871</v>
      </c>
      <c r="J908">
        <v>881713333.00999999</v>
      </c>
      <c r="K908">
        <v>2962470745.3699999</v>
      </c>
    </row>
    <row r="909" spans="1:11" hidden="1">
      <c r="A909">
        <v>10</v>
      </c>
      <c r="B909" t="s">
        <v>431</v>
      </c>
      <c r="C909">
        <v>0.62816000000000005</v>
      </c>
      <c r="D909">
        <v>0.645702</v>
      </c>
      <c r="E909">
        <v>0.57837300000000003</v>
      </c>
      <c r="F909">
        <v>0.60645199999999999</v>
      </c>
      <c r="G909">
        <v>0.58373699999999995</v>
      </c>
      <c r="H909">
        <v>0.60773999999999995</v>
      </c>
      <c r="I909">
        <v>107</v>
      </c>
      <c r="J909">
        <v>40953763.170000002</v>
      </c>
      <c r="K909">
        <v>52040852.310000002</v>
      </c>
    </row>
    <row r="910" spans="1:11" hidden="1">
      <c r="A910">
        <v>15</v>
      </c>
      <c r="B910" t="s">
        <v>431</v>
      </c>
      <c r="C910">
        <v>0.36298599999999998</v>
      </c>
      <c r="D910">
        <v>0.364672</v>
      </c>
      <c r="E910">
        <v>0.37231599999999998</v>
      </c>
      <c r="F910">
        <v>0.37306099999999998</v>
      </c>
      <c r="G910">
        <v>0.342061</v>
      </c>
      <c r="H910">
        <v>0.34196700000000002</v>
      </c>
      <c r="I910">
        <v>978</v>
      </c>
      <c r="J910">
        <v>922667096.17999995</v>
      </c>
      <c r="K910">
        <v>3014511597.6799998</v>
      </c>
    </row>
    <row r="911" spans="1:11" hidden="1">
      <c r="A911">
        <v>21</v>
      </c>
      <c r="B911" t="s">
        <v>431</v>
      </c>
      <c r="C911">
        <v>0.32984000000000002</v>
      </c>
      <c r="D911">
        <v>0.329544</v>
      </c>
      <c r="E911">
        <v>0.36382300000000001</v>
      </c>
      <c r="F911">
        <v>0.36344100000000001</v>
      </c>
      <c r="G911">
        <v>0.338397</v>
      </c>
      <c r="H911">
        <v>0.33793699999999999</v>
      </c>
      <c r="I911">
        <v>871</v>
      </c>
      <c r="J911">
        <v>881713333.00999999</v>
      </c>
      <c r="K911">
        <v>2962470745.3699999</v>
      </c>
    </row>
    <row r="912" spans="1:11" hidden="1">
      <c r="A912">
        <v>31</v>
      </c>
      <c r="B912" t="s">
        <v>431</v>
      </c>
      <c r="C912">
        <v>0.36298599999999998</v>
      </c>
      <c r="D912">
        <v>0.364672</v>
      </c>
      <c r="E912">
        <v>0.37231599999999998</v>
      </c>
      <c r="F912">
        <v>0.37306099999999998</v>
      </c>
      <c r="G912">
        <v>0.342061</v>
      </c>
      <c r="H912">
        <v>0.34196700000000002</v>
      </c>
      <c r="I912">
        <v>978</v>
      </c>
      <c r="J912">
        <v>922667096.17999995</v>
      </c>
      <c r="K912">
        <v>3014511597.6799998</v>
      </c>
    </row>
    <row r="913" spans="1:11" hidden="1">
      <c r="A913">
        <v>63</v>
      </c>
      <c r="B913" t="s">
        <v>431</v>
      </c>
      <c r="C913">
        <v>0.36298599999999998</v>
      </c>
      <c r="D913">
        <v>0.364672</v>
      </c>
      <c r="E913">
        <v>0.37231599999999998</v>
      </c>
      <c r="F913">
        <v>0.37306099999999998</v>
      </c>
      <c r="G913">
        <v>0.342061</v>
      </c>
      <c r="H913">
        <v>0.34196700000000002</v>
      </c>
      <c r="I913">
        <v>978</v>
      </c>
      <c r="J913">
        <v>922667096.17999995</v>
      </c>
      <c r="K913">
        <v>3014511597.6799998</v>
      </c>
    </row>
    <row r="914" spans="1:11" hidden="1">
      <c r="A914">
        <v>37</v>
      </c>
      <c r="B914" t="s">
        <v>431</v>
      </c>
      <c r="C914">
        <v>0.32984000000000002</v>
      </c>
      <c r="D914">
        <v>0.329544</v>
      </c>
      <c r="E914">
        <v>0.36382300000000001</v>
      </c>
      <c r="F914">
        <v>0.36344100000000001</v>
      </c>
      <c r="G914">
        <v>0.338397</v>
      </c>
      <c r="H914">
        <v>0.33793699999999999</v>
      </c>
      <c r="I914">
        <v>871</v>
      </c>
      <c r="J914">
        <v>881713333.00999999</v>
      </c>
      <c r="K914">
        <v>2962470745.3699999</v>
      </c>
    </row>
    <row r="915" spans="1:11" hidden="1">
      <c r="A915">
        <v>47</v>
      </c>
      <c r="B915" t="s">
        <v>431</v>
      </c>
      <c r="C915">
        <v>0.36298599999999998</v>
      </c>
      <c r="D915">
        <v>0.364672</v>
      </c>
      <c r="E915">
        <v>0.37231599999999998</v>
      </c>
      <c r="F915">
        <v>0.37306099999999998</v>
      </c>
      <c r="G915">
        <v>0.342061</v>
      </c>
      <c r="H915">
        <v>0.34196700000000002</v>
      </c>
      <c r="I915">
        <v>978</v>
      </c>
      <c r="J915">
        <v>922667096.17999995</v>
      </c>
      <c r="K915">
        <v>3014511597.6799998</v>
      </c>
    </row>
    <row r="916" spans="1:11" hidden="1">
      <c r="A916">
        <v>53</v>
      </c>
      <c r="B916" t="s">
        <v>431</v>
      </c>
      <c r="C916">
        <v>0.32984000000000002</v>
      </c>
      <c r="D916">
        <v>0.329544</v>
      </c>
      <c r="E916">
        <v>0.36382300000000001</v>
      </c>
      <c r="F916">
        <v>0.36344100000000001</v>
      </c>
      <c r="G916">
        <v>0.338397</v>
      </c>
      <c r="H916">
        <v>0.33793699999999999</v>
      </c>
      <c r="I916">
        <v>871</v>
      </c>
      <c r="J916">
        <v>881713333.00999999</v>
      </c>
      <c r="K916">
        <v>2962470745.3699999</v>
      </c>
    </row>
    <row r="917" spans="1:11">
      <c r="A917">
        <v>5</v>
      </c>
      <c r="B917" t="s">
        <v>430</v>
      </c>
      <c r="C917">
        <v>-4.4138999999999998E-2</v>
      </c>
      <c r="D917">
        <v>-4.3889999999999998E-2</v>
      </c>
      <c r="E917" s="116">
        <v>-6.4251000000000003E-2</v>
      </c>
      <c r="F917">
        <v>-6.3662999999999997E-2</v>
      </c>
      <c r="G917">
        <v>-5.6682000000000003E-2</v>
      </c>
      <c r="H917">
        <v>-5.6113999999999997E-2</v>
      </c>
      <c r="I917">
        <v>884</v>
      </c>
      <c r="J917">
        <v>851203200.86000001</v>
      </c>
      <c r="K917">
        <v>2862445504.3000002</v>
      </c>
    </row>
    <row r="918" spans="1:11" hidden="1">
      <c r="A918">
        <v>10</v>
      </c>
      <c r="B918" t="s">
        <v>430</v>
      </c>
      <c r="C918">
        <v>-0.16334399999999999</v>
      </c>
      <c r="D918">
        <v>-0.14857699999999999</v>
      </c>
      <c r="E918">
        <v>-0.17941799999999999</v>
      </c>
      <c r="F918">
        <v>-0.166218</v>
      </c>
      <c r="G918">
        <v>-0.18030299999999999</v>
      </c>
      <c r="H918">
        <v>-0.16991500000000001</v>
      </c>
      <c r="I918">
        <v>108</v>
      </c>
      <c r="J918">
        <v>33595405.469999999</v>
      </c>
      <c r="K918">
        <v>42914847.969999999</v>
      </c>
    </row>
    <row r="919" spans="1:11" hidden="1">
      <c r="A919">
        <v>15</v>
      </c>
      <c r="B919" t="s">
        <v>430</v>
      </c>
      <c r="C919">
        <v>-5.7167000000000003E-2</v>
      </c>
      <c r="D919">
        <v>-5.5331999999999999E-2</v>
      </c>
      <c r="E919">
        <v>-6.9360000000000005E-2</v>
      </c>
      <c r="F919">
        <v>-6.8212999999999996E-2</v>
      </c>
      <c r="G919">
        <v>-5.8814999999999999E-2</v>
      </c>
      <c r="H919">
        <v>-5.8077999999999998E-2</v>
      </c>
      <c r="I919">
        <v>992</v>
      </c>
      <c r="J919">
        <v>884798606.33000004</v>
      </c>
      <c r="K919">
        <v>2905360352.27</v>
      </c>
    </row>
    <row r="920" spans="1:11" hidden="1">
      <c r="A920">
        <v>21</v>
      </c>
      <c r="B920" t="s">
        <v>430</v>
      </c>
      <c r="C920">
        <v>-4.4138999999999998E-2</v>
      </c>
      <c r="D920">
        <v>-4.3889999999999998E-2</v>
      </c>
      <c r="E920">
        <v>-6.4251000000000003E-2</v>
      </c>
      <c r="F920">
        <v>-6.3662999999999997E-2</v>
      </c>
      <c r="G920">
        <v>-5.6682000000000003E-2</v>
      </c>
      <c r="H920">
        <v>-5.6113999999999997E-2</v>
      </c>
      <c r="I920">
        <v>884</v>
      </c>
      <c r="J920">
        <v>851203200.86000001</v>
      </c>
      <c r="K920">
        <v>2862445504.3000002</v>
      </c>
    </row>
    <row r="921" spans="1:11" hidden="1">
      <c r="A921">
        <v>31</v>
      </c>
      <c r="B921" t="s">
        <v>430</v>
      </c>
      <c r="C921">
        <v>-5.7167000000000003E-2</v>
      </c>
      <c r="D921">
        <v>-5.5331999999999999E-2</v>
      </c>
      <c r="E921">
        <v>-6.9360000000000005E-2</v>
      </c>
      <c r="F921">
        <v>-6.8212999999999996E-2</v>
      </c>
      <c r="G921">
        <v>-5.8814999999999999E-2</v>
      </c>
      <c r="H921">
        <v>-5.8077999999999998E-2</v>
      </c>
      <c r="I921">
        <v>992</v>
      </c>
      <c r="J921">
        <v>884798606.33000004</v>
      </c>
      <c r="K921">
        <v>2905360352.27</v>
      </c>
    </row>
    <row r="922" spans="1:11" hidden="1">
      <c r="A922">
        <v>63</v>
      </c>
      <c r="B922" t="s">
        <v>430</v>
      </c>
      <c r="C922">
        <v>-5.7167000000000003E-2</v>
      </c>
      <c r="D922">
        <v>-5.5331999999999999E-2</v>
      </c>
      <c r="E922">
        <v>-6.9360000000000005E-2</v>
      </c>
      <c r="F922">
        <v>-6.8212999999999996E-2</v>
      </c>
      <c r="G922">
        <v>-5.8814999999999999E-2</v>
      </c>
      <c r="H922">
        <v>-5.8077999999999998E-2</v>
      </c>
      <c r="I922">
        <v>992</v>
      </c>
      <c r="J922">
        <v>884798606.33000004</v>
      </c>
      <c r="K922">
        <v>2905360352.27</v>
      </c>
    </row>
    <row r="923" spans="1:11" hidden="1">
      <c r="A923">
        <v>37</v>
      </c>
      <c r="B923" t="s">
        <v>430</v>
      </c>
      <c r="C923">
        <v>-4.4138999999999998E-2</v>
      </c>
      <c r="D923">
        <v>-4.3889999999999998E-2</v>
      </c>
      <c r="E923">
        <v>-6.4251000000000003E-2</v>
      </c>
      <c r="F923">
        <v>-6.3662999999999997E-2</v>
      </c>
      <c r="G923">
        <v>-5.6682000000000003E-2</v>
      </c>
      <c r="H923">
        <v>-5.6113999999999997E-2</v>
      </c>
      <c r="I923">
        <v>884</v>
      </c>
      <c r="J923">
        <v>851203200.86000001</v>
      </c>
      <c r="K923">
        <v>2862445504.3000002</v>
      </c>
    </row>
    <row r="924" spans="1:11" hidden="1">
      <c r="A924">
        <v>47</v>
      </c>
      <c r="B924" t="s">
        <v>430</v>
      </c>
      <c r="C924">
        <v>-5.7167000000000003E-2</v>
      </c>
      <c r="D924">
        <v>-5.5331999999999999E-2</v>
      </c>
      <c r="E924">
        <v>-6.9360000000000005E-2</v>
      </c>
      <c r="F924">
        <v>-6.8212999999999996E-2</v>
      </c>
      <c r="G924">
        <v>-5.8814999999999999E-2</v>
      </c>
      <c r="H924">
        <v>-5.8077999999999998E-2</v>
      </c>
      <c r="I924">
        <v>992</v>
      </c>
      <c r="J924">
        <v>884798606.33000004</v>
      </c>
      <c r="K924">
        <v>2905360352.27</v>
      </c>
    </row>
    <row r="925" spans="1:11" hidden="1">
      <c r="A925">
        <v>53</v>
      </c>
      <c r="B925" t="s">
        <v>430</v>
      </c>
      <c r="C925">
        <v>-4.4138999999999998E-2</v>
      </c>
      <c r="D925">
        <v>-4.3889999999999998E-2</v>
      </c>
      <c r="E925">
        <v>-6.4251000000000003E-2</v>
      </c>
      <c r="F925">
        <v>-6.3662999999999997E-2</v>
      </c>
      <c r="G925">
        <v>-5.6682000000000003E-2</v>
      </c>
      <c r="H925">
        <v>-5.6113999999999997E-2</v>
      </c>
      <c r="I925">
        <v>884</v>
      </c>
      <c r="J925">
        <v>851203200.86000001</v>
      </c>
      <c r="K925">
        <v>2862445504.3000002</v>
      </c>
    </row>
    <row r="926" spans="1:11">
      <c r="A926">
        <v>5</v>
      </c>
      <c r="B926" t="s">
        <v>429</v>
      </c>
      <c r="C926">
        <v>3.2655999999999998E-2</v>
      </c>
      <c r="D926">
        <v>3.2646000000000001E-2</v>
      </c>
      <c r="E926" s="116">
        <v>7.1289999999999999E-3</v>
      </c>
      <c r="F926">
        <v>7.1910000000000003E-3</v>
      </c>
      <c r="G926">
        <v>9.2809999999999993E-3</v>
      </c>
      <c r="H926">
        <v>9.3109999999999998E-3</v>
      </c>
      <c r="I926">
        <v>893</v>
      </c>
      <c r="J926">
        <v>873723661.70000005</v>
      </c>
      <c r="K926">
        <v>2934640700.73</v>
      </c>
    </row>
    <row r="927" spans="1:11" hidden="1">
      <c r="A927">
        <v>10</v>
      </c>
      <c r="B927" t="s">
        <v>429</v>
      </c>
      <c r="C927">
        <v>-2.1156000000000001E-2</v>
      </c>
      <c r="D927">
        <v>-1.7652999999999999E-2</v>
      </c>
      <c r="E927">
        <v>-6.4147999999999997E-2</v>
      </c>
      <c r="F927">
        <v>-5.6624000000000001E-2</v>
      </c>
      <c r="G927">
        <v>-6.4699999999999994E-2</v>
      </c>
      <c r="H927">
        <v>-5.5427999999999998E-2</v>
      </c>
      <c r="I927">
        <v>108</v>
      </c>
      <c r="J927">
        <v>31347947.52</v>
      </c>
      <c r="K927">
        <v>40009409.5</v>
      </c>
    </row>
    <row r="928" spans="1:11" hidden="1">
      <c r="A928">
        <v>15</v>
      </c>
      <c r="B928" t="s">
        <v>429</v>
      </c>
      <c r="C928">
        <v>2.6797000000000001E-2</v>
      </c>
      <c r="D928">
        <v>2.717E-2</v>
      </c>
      <c r="E928">
        <v>4.4229999999999998E-3</v>
      </c>
      <c r="F928">
        <v>4.7670000000000004E-3</v>
      </c>
      <c r="G928">
        <v>8.1890000000000001E-3</v>
      </c>
      <c r="H928">
        <v>8.3540000000000003E-3</v>
      </c>
      <c r="I928">
        <v>1001</v>
      </c>
      <c r="J928">
        <v>905071609.22000003</v>
      </c>
      <c r="K928">
        <v>2974650110.23</v>
      </c>
    </row>
    <row r="929" spans="1:11" hidden="1">
      <c r="A929">
        <v>21</v>
      </c>
      <c r="B929" t="s">
        <v>429</v>
      </c>
      <c r="C929">
        <v>3.2655999999999998E-2</v>
      </c>
      <c r="D929">
        <v>3.2646000000000001E-2</v>
      </c>
      <c r="E929">
        <v>7.1289999999999999E-3</v>
      </c>
      <c r="F929">
        <v>7.1910000000000003E-3</v>
      </c>
      <c r="G929">
        <v>9.2809999999999993E-3</v>
      </c>
      <c r="H929">
        <v>9.3109999999999998E-3</v>
      </c>
      <c r="I929">
        <v>893</v>
      </c>
      <c r="J929">
        <v>873723661.70000005</v>
      </c>
      <c r="K929">
        <v>2934640700.73</v>
      </c>
    </row>
    <row r="930" spans="1:11" hidden="1">
      <c r="A930">
        <v>31</v>
      </c>
      <c r="B930" t="s">
        <v>429</v>
      </c>
      <c r="C930">
        <v>2.6797000000000001E-2</v>
      </c>
      <c r="D930">
        <v>2.717E-2</v>
      </c>
      <c r="E930">
        <v>4.4229999999999998E-3</v>
      </c>
      <c r="F930">
        <v>4.7670000000000004E-3</v>
      </c>
      <c r="G930">
        <v>8.1890000000000001E-3</v>
      </c>
      <c r="H930">
        <v>8.3540000000000003E-3</v>
      </c>
      <c r="I930">
        <v>1001</v>
      </c>
      <c r="J930">
        <v>905071609.22000003</v>
      </c>
      <c r="K930">
        <v>2974650110.23</v>
      </c>
    </row>
    <row r="931" spans="1:11" hidden="1">
      <c r="A931">
        <v>63</v>
      </c>
      <c r="B931" t="s">
        <v>429</v>
      </c>
      <c r="C931">
        <v>2.6797000000000001E-2</v>
      </c>
      <c r="D931">
        <v>2.717E-2</v>
      </c>
      <c r="E931">
        <v>4.4229999999999998E-3</v>
      </c>
      <c r="F931">
        <v>4.7670000000000004E-3</v>
      </c>
      <c r="G931">
        <v>8.1890000000000001E-3</v>
      </c>
      <c r="H931">
        <v>8.3540000000000003E-3</v>
      </c>
      <c r="I931">
        <v>1001</v>
      </c>
      <c r="J931">
        <v>905071609.22000003</v>
      </c>
      <c r="K931">
        <v>2974650110.23</v>
      </c>
    </row>
    <row r="932" spans="1:11" hidden="1">
      <c r="A932">
        <v>37</v>
      </c>
      <c r="B932" t="s">
        <v>429</v>
      </c>
      <c r="C932">
        <v>3.2655999999999998E-2</v>
      </c>
      <c r="D932">
        <v>3.2646000000000001E-2</v>
      </c>
      <c r="E932">
        <v>7.1289999999999999E-3</v>
      </c>
      <c r="F932">
        <v>7.1910000000000003E-3</v>
      </c>
      <c r="G932">
        <v>9.2809999999999993E-3</v>
      </c>
      <c r="H932">
        <v>9.3109999999999998E-3</v>
      </c>
      <c r="I932">
        <v>893</v>
      </c>
      <c r="J932">
        <v>873723661.70000005</v>
      </c>
      <c r="K932">
        <v>2934640700.73</v>
      </c>
    </row>
    <row r="933" spans="1:11" hidden="1">
      <c r="A933">
        <v>47</v>
      </c>
      <c r="B933" t="s">
        <v>429</v>
      </c>
      <c r="C933">
        <v>2.6797000000000001E-2</v>
      </c>
      <c r="D933">
        <v>2.717E-2</v>
      </c>
      <c r="E933">
        <v>4.4229999999999998E-3</v>
      </c>
      <c r="F933">
        <v>4.7670000000000004E-3</v>
      </c>
      <c r="G933">
        <v>8.1890000000000001E-3</v>
      </c>
      <c r="H933">
        <v>8.3540000000000003E-3</v>
      </c>
      <c r="I933">
        <v>1001</v>
      </c>
      <c r="J933">
        <v>905071609.22000003</v>
      </c>
      <c r="K933">
        <v>2974650110.23</v>
      </c>
    </row>
    <row r="934" spans="1:11" hidden="1">
      <c r="A934">
        <v>53</v>
      </c>
      <c r="B934" t="s">
        <v>429</v>
      </c>
      <c r="C934">
        <v>3.2655999999999998E-2</v>
      </c>
      <c r="D934">
        <v>3.2646000000000001E-2</v>
      </c>
      <c r="E934">
        <v>7.1289999999999999E-3</v>
      </c>
      <c r="F934">
        <v>7.1910000000000003E-3</v>
      </c>
      <c r="G934">
        <v>9.2809999999999993E-3</v>
      </c>
      <c r="H934">
        <v>9.3109999999999998E-3</v>
      </c>
      <c r="I934">
        <v>893</v>
      </c>
      <c r="J934">
        <v>873723661.70000005</v>
      </c>
      <c r="K934">
        <v>2934640700.73</v>
      </c>
    </row>
    <row r="935" spans="1:11">
      <c r="A935">
        <v>5</v>
      </c>
      <c r="B935" t="s">
        <v>428</v>
      </c>
      <c r="C935">
        <v>-2.2280000000000001E-2</v>
      </c>
      <c r="D935">
        <v>-2.2245000000000001E-2</v>
      </c>
      <c r="E935" s="116">
        <v>-2.4507000000000001E-2</v>
      </c>
      <c r="F935">
        <v>-2.4480999999999999E-2</v>
      </c>
      <c r="G935">
        <v>-2.6651000000000001E-2</v>
      </c>
      <c r="H935">
        <v>-2.6633E-2</v>
      </c>
      <c r="I935">
        <v>900</v>
      </c>
      <c r="J935">
        <v>870697496</v>
      </c>
      <c r="K935">
        <v>2886165918.3400002</v>
      </c>
    </row>
    <row r="936" spans="1:11" hidden="1">
      <c r="A936">
        <v>10</v>
      </c>
      <c r="B936" t="s">
        <v>428</v>
      </c>
      <c r="C936">
        <v>-3.5930999999999998E-2</v>
      </c>
      <c r="D936">
        <v>-3.5930999999999998E-2</v>
      </c>
      <c r="E936">
        <v>-3.8227999999999998E-2</v>
      </c>
      <c r="F936">
        <v>-3.8227999999999998E-2</v>
      </c>
      <c r="G936">
        <v>-3.8191000000000003E-2</v>
      </c>
      <c r="H936">
        <v>-3.8191000000000003E-2</v>
      </c>
      <c r="I936">
        <v>108</v>
      </c>
      <c r="J936">
        <v>30138161.390000001</v>
      </c>
      <c r="K936">
        <v>38467713.5</v>
      </c>
    </row>
    <row r="937" spans="1:11" hidden="1">
      <c r="A937">
        <v>15</v>
      </c>
      <c r="B937" t="s">
        <v>428</v>
      </c>
      <c r="C937">
        <v>-2.3754999999999998E-2</v>
      </c>
      <c r="D937">
        <v>-2.3723000000000001E-2</v>
      </c>
      <c r="E937">
        <v>-2.4983000000000002E-2</v>
      </c>
      <c r="F937">
        <v>-2.4957E-2</v>
      </c>
      <c r="G937">
        <v>-2.6806E-2</v>
      </c>
      <c r="H937">
        <v>-2.6789E-2</v>
      </c>
      <c r="I937">
        <v>1008</v>
      </c>
      <c r="J937">
        <v>900835657.38999999</v>
      </c>
      <c r="K937">
        <v>2924633631.8400002</v>
      </c>
    </row>
    <row r="938" spans="1:11" hidden="1">
      <c r="A938">
        <v>21</v>
      </c>
      <c r="B938" t="s">
        <v>428</v>
      </c>
      <c r="C938">
        <v>-2.2280000000000001E-2</v>
      </c>
      <c r="D938">
        <v>-2.2245000000000001E-2</v>
      </c>
      <c r="E938">
        <v>-2.4507000000000001E-2</v>
      </c>
      <c r="F938">
        <v>-2.4480999999999999E-2</v>
      </c>
      <c r="G938">
        <v>-2.6651000000000001E-2</v>
      </c>
      <c r="H938">
        <v>-2.6633E-2</v>
      </c>
      <c r="I938">
        <v>900</v>
      </c>
      <c r="J938">
        <v>870697496</v>
      </c>
      <c r="K938">
        <v>2886165918.3400002</v>
      </c>
    </row>
    <row r="939" spans="1:11" hidden="1">
      <c r="A939">
        <v>31</v>
      </c>
      <c r="B939" t="s">
        <v>428</v>
      </c>
      <c r="C939">
        <v>-2.3754999999999998E-2</v>
      </c>
      <c r="D939">
        <v>-2.3723000000000001E-2</v>
      </c>
      <c r="E939">
        <v>-2.4983000000000002E-2</v>
      </c>
      <c r="F939">
        <v>-2.4957E-2</v>
      </c>
      <c r="G939">
        <v>-2.6806E-2</v>
      </c>
      <c r="H939">
        <v>-2.6789E-2</v>
      </c>
      <c r="I939">
        <v>1008</v>
      </c>
      <c r="J939">
        <v>900835657.38999999</v>
      </c>
      <c r="K939">
        <v>2924633631.8400002</v>
      </c>
    </row>
    <row r="940" spans="1:11" hidden="1">
      <c r="A940">
        <v>63</v>
      </c>
      <c r="B940" t="s">
        <v>428</v>
      </c>
      <c r="C940">
        <v>-2.3754999999999998E-2</v>
      </c>
      <c r="D940">
        <v>-2.3723000000000001E-2</v>
      </c>
      <c r="E940">
        <v>-2.4983000000000002E-2</v>
      </c>
      <c r="F940">
        <v>-2.4957E-2</v>
      </c>
      <c r="G940">
        <v>-2.6806E-2</v>
      </c>
      <c r="H940">
        <v>-2.6789E-2</v>
      </c>
      <c r="I940">
        <v>1008</v>
      </c>
      <c r="J940">
        <v>900835657.38999999</v>
      </c>
      <c r="K940">
        <v>2924633631.8400002</v>
      </c>
    </row>
    <row r="941" spans="1:11" hidden="1">
      <c r="A941">
        <v>37</v>
      </c>
      <c r="B941" t="s">
        <v>428</v>
      </c>
      <c r="C941">
        <v>-2.2280000000000001E-2</v>
      </c>
      <c r="D941">
        <v>-2.2245000000000001E-2</v>
      </c>
      <c r="E941">
        <v>-2.4507000000000001E-2</v>
      </c>
      <c r="F941">
        <v>-2.4480999999999999E-2</v>
      </c>
      <c r="G941">
        <v>-2.6651000000000001E-2</v>
      </c>
      <c r="H941">
        <v>-2.6633E-2</v>
      </c>
      <c r="I941">
        <v>900</v>
      </c>
      <c r="J941">
        <v>870697496</v>
      </c>
      <c r="K941">
        <v>2886165918.3400002</v>
      </c>
    </row>
    <row r="942" spans="1:11" hidden="1">
      <c r="A942">
        <v>47</v>
      </c>
      <c r="B942" t="s">
        <v>428</v>
      </c>
      <c r="C942">
        <v>-2.3754999999999998E-2</v>
      </c>
      <c r="D942">
        <v>-2.3723000000000001E-2</v>
      </c>
      <c r="E942">
        <v>-2.4983000000000002E-2</v>
      </c>
      <c r="F942">
        <v>-2.4957E-2</v>
      </c>
      <c r="G942">
        <v>-2.6806E-2</v>
      </c>
      <c r="H942">
        <v>-2.6789E-2</v>
      </c>
      <c r="I942">
        <v>1008</v>
      </c>
      <c r="J942">
        <v>900835657.38999999</v>
      </c>
      <c r="K942">
        <v>2924633631.8400002</v>
      </c>
    </row>
    <row r="943" spans="1:11" hidden="1">
      <c r="A943">
        <v>53</v>
      </c>
      <c r="B943" t="s">
        <v>428</v>
      </c>
      <c r="C943">
        <v>-2.2280000000000001E-2</v>
      </c>
      <c r="D943">
        <v>-2.2245000000000001E-2</v>
      </c>
      <c r="E943">
        <v>-2.4507000000000001E-2</v>
      </c>
      <c r="F943">
        <v>-2.4480999999999999E-2</v>
      </c>
      <c r="G943">
        <v>-2.6651000000000001E-2</v>
      </c>
      <c r="H943">
        <v>-2.6633E-2</v>
      </c>
      <c r="I943">
        <v>900</v>
      </c>
      <c r="J943">
        <v>870697496</v>
      </c>
      <c r="K943">
        <v>2886165918.3400002</v>
      </c>
    </row>
    <row r="944" spans="1:11">
      <c r="A944">
        <v>5</v>
      </c>
      <c r="B944" t="s">
        <v>427</v>
      </c>
      <c r="C944">
        <v>-3.7246000000000001E-2</v>
      </c>
      <c r="D944">
        <v>-3.7275999999999997E-2</v>
      </c>
      <c r="E944" s="116">
        <v>-4.8001000000000002E-2</v>
      </c>
      <c r="F944">
        <v>-4.8023999999999997E-2</v>
      </c>
      <c r="G944">
        <v>-4.4470999999999997E-2</v>
      </c>
      <c r="H944">
        <v>-4.4474E-2</v>
      </c>
      <c r="I944">
        <v>904</v>
      </c>
      <c r="J944">
        <v>835289687.99000001</v>
      </c>
      <c r="K944">
        <v>2768383513.1100001</v>
      </c>
    </row>
    <row r="945" spans="1:11" hidden="1">
      <c r="A945">
        <v>10</v>
      </c>
      <c r="B945" t="s">
        <v>427</v>
      </c>
      <c r="C945">
        <v>-6.9580000000000003E-2</v>
      </c>
      <c r="D945">
        <v>-6.9536000000000001E-2</v>
      </c>
      <c r="E945">
        <v>-7.1498000000000006E-2</v>
      </c>
      <c r="F945">
        <v>-7.1445999999999996E-2</v>
      </c>
      <c r="G945">
        <v>-7.3589000000000002E-2</v>
      </c>
      <c r="H945">
        <v>-7.3549000000000003E-2</v>
      </c>
      <c r="I945">
        <v>108</v>
      </c>
      <c r="J945">
        <v>27978608.199999999</v>
      </c>
      <c r="K945">
        <v>35634825.759999998</v>
      </c>
    </row>
    <row r="946" spans="1:11" hidden="1">
      <c r="A946">
        <v>15</v>
      </c>
      <c r="B946" t="s">
        <v>427</v>
      </c>
      <c r="C946">
        <v>-4.0710000000000003E-2</v>
      </c>
      <c r="D946">
        <v>-4.0732999999999998E-2</v>
      </c>
      <c r="E946">
        <v>-4.8786999999999997E-2</v>
      </c>
      <c r="F946">
        <v>-4.8807000000000003E-2</v>
      </c>
      <c r="G946">
        <v>-4.4853999999999998E-2</v>
      </c>
      <c r="H946">
        <v>-4.4856E-2</v>
      </c>
      <c r="I946">
        <v>1012</v>
      </c>
      <c r="J946">
        <v>863268296.19000006</v>
      </c>
      <c r="K946">
        <v>2804018338.8699999</v>
      </c>
    </row>
    <row r="947" spans="1:11" hidden="1">
      <c r="A947">
        <v>21</v>
      </c>
      <c r="B947" t="s">
        <v>427</v>
      </c>
      <c r="C947">
        <v>-3.7246000000000001E-2</v>
      </c>
      <c r="D947">
        <v>-3.7275999999999997E-2</v>
      </c>
      <c r="E947">
        <v>-4.8001000000000002E-2</v>
      </c>
      <c r="F947">
        <v>-4.8023999999999997E-2</v>
      </c>
      <c r="G947">
        <v>-4.4470999999999997E-2</v>
      </c>
      <c r="H947">
        <v>-4.4474E-2</v>
      </c>
      <c r="I947">
        <v>904</v>
      </c>
      <c r="J947">
        <v>835289687.99000001</v>
      </c>
      <c r="K947">
        <v>2768383513.1100001</v>
      </c>
    </row>
    <row r="948" spans="1:11" hidden="1">
      <c r="A948">
        <v>31</v>
      </c>
      <c r="B948" t="s">
        <v>427</v>
      </c>
      <c r="C948">
        <v>-4.0710000000000003E-2</v>
      </c>
      <c r="D948">
        <v>-4.0732999999999998E-2</v>
      </c>
      <c r="E948">
        <v>-4.8786999999999997E-2</v>
      </c>
      <c r="F948">
        <v>-4.8807000000000003E-2</v>
      </c>
      <c r="G948">
        <v>-4.4853999999999998E-2</v>
      </c>
      <c r="H948">
        <v>-4.4856E-2</v>
      </c>
      <c r="I948">
        <v>1012</v>
      </c>
      <c r="J948">
        <v>863268296.19000006</v>
      </c>
      <c r="K948">
        <v>2804018338.8699999</v>
      </c>
    </row>
    <row r="949" spans="1:11" hidden="1">
      <c r="A949">
        <v>63</v>
      </c>
      <c r="B949" t="s">
        <v>427</v>
      </c>
      <c r="C949">
        <v>-4.0710000000000003E-2</v>
      </c>
      <c r="D949">
        <v>-4.0732999999999998E-2</v>
      </c>
      <c r="E949">
        <v>-4.8786999999999997E-2</v>
      </c>
      <c r="F949">
        <v>-4.8807000000000003E-2</v>
      </c>
      <c r="G949">
        <v>-4.4853999999999998E-2</v>
      </c>
      <c r="H949">
        <v>-4.4856E-2</v>
      </c>
      <c r="I949">
        <v>1012</v>
      </c>
      <c r="J949">
        <v>863268296.19000006</v>
      </c>
      <c r="K949">
        <v>2804018338.8699999</v>
      </c>
    </row>
    <row r="950" spans="1:11" hidden="1">
      <c r="A950">
        <v>37</v>
      </c>
      <c r="B950" t="s">
        <v>427</v>
      </c>
      <c r="C950">
        <v>-3.7246000000000001E-2</v>
      </c>
      <c r="D950">
        <v>-3.7275999999999997E-2</v>
      </c>
      <c r="E950">
        <v>-4.8001000000000002E-2</v>
      </c>
      <c r="F950">
        <v>-4.8023999999999997E-2</v>
      </c>
      <c r="G950">
        <v>-4.4470999999999997E-2</v>
      </c>
      <c r="H950">
        <v>-4.4474E-2</v>
      </c>
      <c r="I950">
        <v>904</v>
      </c>
      <c r="J950">
        <v>835289687.99000001</v>
      </c>
      <c r="K950">
        <v>2768383513.1100001</v>
      </c>
    </row>
    <row r="951" spans="1:11" hidden="1">
      <c r="A951">
        <v>47</v>
      </c>
      <c r="B951" t="s">
        <v>427</v>
      </c>
      <c r="C951">
        <v>-4.0710000000000003E-2</v>
      </c>
      <c r="D951">
        <v>-4.0732999999999998E-2</v>
      </c>
      <c r="E951">
        <v>-4.8786999999999997E-2</v>
      </c>
      <c r="F951">
        <v>-4.8807000000000003E-2</v>
      </c>
      <c r="G951">
        <v>-4.4853999999999998E-2</v>
      </c>
      <c r="H951">
        <v>-4.4856E-2</v>
      </c>
      <c r="I951">
        <v>1012</v>
      </c>
      <c r="J951">
        <v>863268296.19000006</v>
      </c>
      <c r="K951">
        <v>2804018338.8699999</v>
      </c>
    </row>
    <row r="952" spans="1:11" hidden="1">
      <c r="A952">
        <v>53</v>
      </c>
      <c r="B952" t="s">
        <v>427</v>
      </c>
      <c r="C952">
        <v>-3.7246000000000001E-2</v>
      </c>
      <c r="D952">
        <v>-3.7275999999999997E-2</v>
      </c>
      <c r="E952">
        <v>-4.8001000000000002E-2</v>
      </c>
      <c r="F952">
        <v>-4.8023999999999997E-2</v>
      </c>
      <c r="G952">
        <v>-4.4470999999999997E-2</v>
      </c>
      <c r="H952">
        <v>-4.4474E-2</v>
      </c>
      <c r="I952">
        <v>904</v>
      </c>
      <c r="J952">
        <v>835289687.99000001</v>
      </c>
      <c r="K952">
        <v>2768383513.1100001</v>
      </c>
    </row>
    <row r="953" spans="1:11">
      <c r="A953">
        <v>5</v>
      </c>
      <c r="B953" t="s">
        <v>426</v>
      </c>
      <c r="C953">
        <v>-2.7602000000000002E-2</v>
      </c>
      <c r="D953">
        <v>-2.7511000000000001E-2</v>
      </c>
      <c r="E953" s="116">
        <v>-4.3763999999999997E-2</v>
      </c>
      <c r="F953">
        <v>-4.3713000000000002E-2</v>
      </c>
      <c r="G953">
        <v>-4.1980000000000003E-2</v>
      </c>
      <c r="H953">
        <v>-4.1930000000000002E-2</v>
      </c>
      <c r="I953">
        <v>915</v>
      </c>
      <c r="J953">
        <v>821882746.52999997</v>
      </c>
      <c r="K953">
        <v>2748409113.1599998</v>
      </c>
    </row>
    <row r="954" spans="1:11" hidden="1">
      <c r="A954">
        <v>10</v>
      </c>
      <c r="B954" t="s">
        <v>426</v>
      </c>
      <c r="C954">
        <v>4.071E-3</v>
      </c>
      <c r="D954">
        <v>4.071E-3</v>
      </c>
      <c r="E954">
        <v>-2.1499999999999998E-2</v>
      </c>
      <c r="F954">
        <v>-2.1499999999999998E-2</v>
      </c>
      <c r="G954">
        <v>-3.3029000000000003E-2</v>
      </c>
      <c r="H954">
        <v>-3.3029000000000003E-2</v>
      </c>
      <c r="I954">
        <v>108</v>
      </c>
      <c r="J954">
        <v>27366265.68</v>
      </c>
      <c r="K954">
        <v>34444840.890000001</v>
      </c>
    </row>
    <row r="955" spans="1:11" hidden="1">
      <c r="A955">
        <v>15</v>
      </c>
      <c r="B955" t="s">
        <v>426</v>
      </c>
      <c r="C955">
        <v>-2.4225E-2</v>
      </c>
      <c r="D955">
        <v>-2.4143999999999999E-2</v>
      </c>
      <c r="E955">
        <v>-4.3042999999999998E-2</v>
      </c>
      <c r="F955">
        <v>-4.2993999999999997E-2</v>
      </c>
      <c r="G955">
        <v>-4.1866E-2</v>
      </c>
      <c r="H955">
        <v>-4.1817E-2</v>
      </c>
      <c r="I955">
        <v>1023</v>
      </c>
      <c r="J955">
        <v>849249012.21000004</v>
      </c>
      <c r="K955">
        <v>2782853954.0500002</v>
      </c>
    </row>
    <row r="956" spans="1:11" hidden="1">
      <c r="A956">
        <v>21</v>
      </c>
      <c r="B956" t="s">
        <v>426</v>
      </c>
      <c r="C956">
        <v>-2.7602000000000002E-2</v>
      </c>
      <c r="D956">
        <v>-2.7511000000000001E-2</v>
      </c>
      <c r="E956">
        <v>-4.3763999999999997E-2</v>
      </c>
      <c r="F956">
        <v>-4.3713000000000002E-2</v>
      </c>
      <c r="G956">
        <v>-4.1980000000000003E-2</v>
      </c>
      <c r="H956">
        <v>-4.1930000000000002E-2</v>
      </c>
      <c r="I956">
        <v>915</v>
      </c>
      <c r="J956">
        <v>821882746.52999997</v>
      </c>
      <c r="K956">
        <v>2748409113.1599998</v>
      </c>
    </row>
    <row r="957" spans="1:11" hidden="1">
      <c r="A957">
        <v>31</v>
      </c>
      <c r="B957" t="s">
        <v>426</v>
      </c>
      <c r="C957">
        <v>-2.4225E-2</v>
      </c>
      <c r="D957">
        <v>-2.4143999999999999E-2</v>
      </c>
      <c r="E957">
        <v>-4.3042999999999998E-2</v>
      </c>
      <c r="F957">
        <v>-4.2993999999999997E-2</v>
      </c>
      <c r="G957">
        <v>-4.1866E-2</v>
      </c>
      <c r="H957">
        <v>-4.1817E-2</v>
      </c>
      <c r="I957">
        <v>1023</v>
      </c>
      <c r="J957">
        <v>849249012.21000004</v>
      </c>
      <c r="K957">
        <v>2782853954.0500002</v>
      </c>
    </row>
    <row r="958" spans="1:11" hidden="1">
      <c r="A958">
        <v>63</v>
      </c>
      <c r="B958" t="s">
        <v>426</v>
      </c>
      <c r="C958">
        <v>-2.4225E-2</v>
      </c>
      <c r="D958">
        <v>-2.4143999999999999E-2</v>
      </c>
      <c r="E958">
        <v>-4.3042999999999998E-2</v>
      </c>
      <c r="F958">
        <v>-4.2993999999999997E-2</v>
      </c>
      <c r="G958">
        <v>-4.1866E-2</v>
      </c>
      <c r="H958">
        <v>-4.1817E-2</v>
      </c>
      <c r="I958">
        <v>1023</v>
      </c>
      <c r="J958">
        <v>849249012.21000004</v>
      </c>
      <c r="K958">
        <v>2782853954.0500002</v>
      </c>
    </row>
    <row r="959" spans="1:11" hidden="1">
      <c r="A959">
        <v>37</v>
      </c>
      <c r="B959" t="s">
        <v>426</v>
      </c>
      <c r="C959">
        <v>-2.7602000000000002E-2</v>
      </c>
      <c r="D959">
        <v>-2.7511000000000001E-2</v>
      </c>
      <c r="E959">
        <v>-4.3763999999999997E-2</v>
      </c>
      <c r="F959">
        <v>-4.3713000000000002E-2</v>
      </c>
      <c r="G959">
        <v>-4.1980000000000003E-2</v>
      </c>
      <c r="H959">
        <v>-4.1930000000000002E-2</v>
      </c>
      <c r="I959">
        <v>915</v>
      </c>
      <c r="J959">
        <v>821882746.52999997</v>
      </c>
      <c r="K959">
        <v>2748409113.1599998</v>
      </c>
    </row>
    <row r="960" spans="1:11" hidden="1">
      <c r="A960">
        <v>47</v>
      </c>
      <c r="B960" t="s">
        <v>426</v>
      </c>
      <c r="C960">
        <v>-2.4225E-2</v>
      </c>
      <c r="D960">
        <v>-2.4143999999999999E-2</v>
      </c>
      <c r="E960">
        <v>-4.3042999999999998E-2</v>
      </c>
      <c r="F960">
        <v>-4.2993999999999997E-2</v>
      </c>
      <c r="G960">
        <v>-4.1866E-2</v>
      </c>
      <c r="H960">
        <v>-4.1817E-2</v>
      </c>
      <c r="I960">
        <v>1023</v>
      </c>
      <c r="J960">
        <v>849249012.21000004</v>
      </c>
      <c r="K960">
        <v>2782853954.0500002</v>
      </c>
    </row>
    <row r="961" spans="1:11" hidden="1">
      <c r="A961">
        <v>53</v>
      </c>
      <c r="B961" t="s">
        <v>426</v>
      </c>
      <c r="C961">
        <v>-2.7602000000000002E-2</v>
      </c>
      <c r="D961">
        <v>-2.7511000000000001E-2</v>
      </c>
      <c r="E961">
        <v>-4.3763999999999997E-2</v>
      </c>
      <c r="F961">
        <v>-4.3713000000000002E-2</v>
      </c>
      <c r="G961">
        <v>-4.1980000000000003E-2</v>
      </c>
      <c r="H961">
        <v>-4.1930000000000002E-2</v>
      </c>
      <c r="I961">
        <v>915</v>
      </c>
      <c r="J961">
        <v>821882746.52999997</v>
      </c>
      <c r="K961">
        <v>2748409113.1599998</v>
      </c>
    </row>
    <row r="962" spans="1:11">
      <c r="A962">
        <v>5</v>
      </c>
      <c r="B962" t="s">
        <v>425</v>
      </c>
      <c r="C962">
        <v>-5.5729000000000001E-2</v>
      </c>
      <c r="D962">
        <v>-5.5534E-2</v>
      </c>
      <c r="E962" s="116">
        <v>-4.8661999999999997E-2</v>
      </c>
      <c r="F962">
        <v>-4.8445000000000002E-2</v>
      </c>
      <c r="G962">
        <v>-4.9834000000000003E-2</v>
      </c>
      <c r="H962">
        <v>-4.9646000000000003E-2</v>
      </c>
      <c r="I962">
        <v>923</v>
      </c>
      <c r="J962">
        <v>797753591.65999997</v>
      </c>
      <c r="K962">
        <v>2630520897.96</v>
      </c>
    </row>
    <row r="963" spans="1:11" hidden="1">
      <c r="A963">
        <v>10</v>
      </c>
      <c r="B963" t="s">
        <v>425</v>
      </c>
      <c r="C963">
        <v>6.2480000000000001E-3</v>
      </c>
      <c r="D963">
        <v>6.2480000000000001E-3</v>
      </c>
      <c r="E963">
        <v>1.0798E-2</v>
      </c>
      <c r="F963">
        <v>1.0798E-2</v>
      </c>
      <c r="G963">
        <v>1.3465E-2</v>
      </c>
      <c r="H963">
        <v>1.3465E-2</v>
      </c>
      <c r="I963">
        <v>108</v>
      </c>
      <c r="J963">
        <v>27663462.600000001</v>
      </c>
      <c r="K963">
        <v>34910857.009999998</v>
      </c>
    </row>
    <row r="964" spans="1:11" hidden="1">
      <c r="A964">
        <v>15</v>
      </c>
      <c r="B964" t="s">
        <v>425</v>
      </c>
      <c r="C964">
        <v>-4.9186000000000001E-2</v>
      </c>
      <c r="D964">
        <v>-4.9012E-2</v>
      </c>
      <c r="E964">
        <v>-4.6746000000000003E-2</v>
      </c>
      <c r="F964">
        <v>-4.6536000000000001E-2</v>
      </c>
      <c r="G964">
        <v>-4.9050000000000003E-2</v>
      </c>
      <c r="H964">
        <v>-4.8864999999999999E-2</v>
      </c>
      <c r="I964">
        <v>1031</v>
      </c>
      <c r="J964">
        <v>825417054.25999999</v>
      </c>
      <c r="K964">
        <v>2665431754.9699998</v>
      </c>
    </row>
    <row r="965" spans="1:11" hidden="1">
      <c r="A965">
        <v>21</v>
      </c>
      <c r="B965" t="s">
        <v>425</v>
      </c>
      <c r="C965">
        <v>-5.5729000000000001E-2</v>
      </c>
      <c r="D965">
        <v>-5.5534E-2</v>
      </c>
      <c r="E965">
        <v>-4.8661999999999997E-2</v>
      </c>
      <c r="F965">
        <v>-4.8445000000000002E-2</v>
      </c>
      <c r="G965">
        <v>-4.9834000000000003E-2</v>
      </c>
      <c r="H965">
        <v>-4.9646000000000003E-2</v>
      </c>
      <c r="I965">
        <v>923</v>
      </c>
      <c r="J965">
        <v>797753591.65999997</v>
      </c>
      <c r="K965">
        <v>2630520897.96</v>
      </c>
    </row>
    <row r="966" spans="1:11" hidden="1">
      <c r="A966">
        <v>31</v>
      </c>
      <c r="B966" t="s">
        <v>425</v>
      </c>
      <c r="C966">
        <v>-4.9186000000000001E-2</v>
      </c>
      <c r="D966">
        <v>-4.9012E-2</v>
      </c>
      <c r="E966">
        <v>-4.6746000000000003E-2</v>
      </c>
      <c r="F966">
        <v>-4.6536000000000001E-2</v>
      </c>
      <c r="G966">
        <v>-4.9050000000000003E-2</v>
      </c>
      <c r="H966">
        <v>-4.8864999999999999E-2</v>
      </c>
      <c r="I966">
        <v>1031</v>
      </c>
      <c r="J966">
        <v>825417054.25999999</v>
      </c>
      <c r="K966">
        <v>2665431754.9699998</v>
      </c>
    </row>
    <row r="967" spans="1:11" hidden="1">
      <c r="A967">
        <v>63</v>
      </c>
      <c r="B967" t="s">
        <v>425</v>
      </c>
      <c r="C967">
        <v>-4.9186000000000001E-2</v>
      </c>
      <c r="D967">
        <v>-4.9012E-2</v>
      </c>
      <c r="E967">
        <v>-4.6746000000000003E-2</v>
      </c>
      <c r="F967">
        <v>-4.6536000000000001E-2</v>
      </c>
      <c r="G967">
        <v>-4.9050000000000003E-2</v>
      </c>
      <c r="H967">
        <v>-4.8864999999999999E-2</v>
      </c>
      <c r="I967">
        <v>1031</v>
      </c>
      <c r="J967">
        <v>825417054.25999999</v>
      </c>
      <c r="K967">
        <v>2665431754.9699998</v>
      </c>
    </row>
    <row r="968" spans="1:11" hidden="1">
      <c r="A968">
        <v>37</v>
      </c>
      <c r="B968" t="s">
        <v>425</v>
      </c>
      <c r="C968">
        <v>-5.5729000000000001E-2</v>
      </c>
      <c r="D968">
        <v>-5.5534E-2</v>
      </c>
      <c r="E968">
        <v>-4.8661999999999997E-2</v>
      </c>
      <c r="F968">
        <v>-4.8445000000000002E-2</v>
      </c>
      <c r="G968">
        <v>-4.9834000000000003E-2</v>
      </c>
      <c r="H968">
        <v>-4.9646000000000003E-2</v>
      </c>
      <c r="I968">
        <v>923</v>
      </c>
      <c r="J968">
        <v>797753591.65999997</v>
      </c>
      <c r="K968">
        <v>2630520897.96</v>
      </c>
    </row>
    <row r="969" spans="1:11" hidden="1">
      <c r="A969">
        <v>47</v>
      </c>
      <c r="B969" t="s">
        <v>425</v>
      </c>
      <c r="C969">
        <v>-4.9186000000000001E-2</v>
      </c>
      <c r="D969">
        <v>-4.9012E-2</v>
      </c>
      <c r="E969">
        <v>-4.6746000000000003E-2</v>
      </c>
      <c r="F969">
        <v>-4.6536000000000001E-2</v>
      </c>
      <c r="G969">
        <v>-4.9050000000000003E-2</v>
      </c>
      <c r="H969">
        <v>-4.8864999999999999E-2</v>
      </c>
      <c r="I969">
        <v>1031</v>
      </c>
      <c r="J969">
        <v>825417054.25999999</v>
      </c>
      <c r="K969">
        <v>2665431754.9699998</v>
      </c>
    </row>
    <row r="970" spans="1:11" hidden="1">
      <c r="A970">
        <v>53</v>
      </c>
      <c r="B970" t="s">
        <v>425</v>
      </c>
      <c r="C970">
        <v>-5.5729000000000001E-2</v>
      </c>
      <c r="D970">
        <v>-5.5534E-2</v>
      </c>
      <c r="E970">
        <v>-4.8661999999999997E-2</v>
      </c>
      <c r="F970">
        <v>-4.8445000000000002E-2</v>
      </c>
      <c r="G970">
        <v>-4.9834000000000003E-2</v>
      </c>
      <c r="H970">
        <v>-4.9646000000000003E-2</v>
      </c>
      <c r="I970">
        <v>923</v>
      </c>
      <c r="J970">
        <v>797753591.65999997</v>
      </c>
      <c r="K970">
        <v>2630520897.96</v>
      </c>
    </row>
    <row r="971" spans="1:11">
      <c r="A971">
        <v>5</v>
      </c>
      <c r="B971" t="s">
        <v>424</v>
      </c>
      <c r="C971">
        <v>0.140568</v>
      </c>
      <c r="D971">
        <v>0.14050399999999999</v>
      </c>
      <c r="E971" s="116">
        <v>0.16083800000000001</v>
      </c>
      <c r="F971">
        <v>0.160687</v>
      </c>
      <c r="G971">
        <v>0.14104</v>
      </c>
      <c r="H971">
        <v>0.14094400000000001</v>
      </c>
      <c r="I971">
        <v>929</v>
      </c>
      <c r="J971">
        <v>942528246.55999994</v>
      </c>
      <c r="K971">
        <v>3022690212.5599999</v>
      </c>
    </row>
    <row r="972" spans="1:11" hidden="1">
      <c r="A972">
        <v>10</v>
      </c>
      <c r="B972" t="s">
        <v>424</v>
      </c>
      <c r="C972">
        <v>3.8176000000000002E-2</v>
      </c>
      <c r="D972">
        <v>3.7643000000000003E-2</v>
      </c>
      <c r="E972">
        <v>5.2012000000000003E-2</v>
      </c>
      <c r="F972">
        <v>5.1182999999999999E-2</v>
      </c>
      <c r="G972">
        <v>5.2636000000000002E-2</v>
      </c>
      <c r="H972">
        <v>5.1978999999999997E-2</v>
      </c>
      <c r="I972">
        <v>108</v>
      </c>
      <c r="J972">
        <v>29166924.350000001</v>
      </c>
      <c r="K972">
        <v>36808874.350000001</v>
      </c>
    </row>
    <row r="973" spans="1:11" hidden="1">
      <c r="A973">
        <v>15</v>
      </c>
      <c r="B973" t="s">
        <v>424</v>
      </c>
      <c r="C973">
        <v>0.12984200000000001</v>
      </c>
      <c r="D973">
        <v>0.12972900000000001</v>
      </c>
      <c r="E973">
        <v>0.157191</v>
      </c>
      <c r="F973">
        <v>0.15701699999999999</v>
      </c>
      <c r="G973">
        <v>0.13988200000000001</v>
      </c>
      <c r="H973">
        <v>0.13977899999999999</v>
      </c>
      <c r="I973">
        <v>1037</v>
      </c>
      <c r="J973">
        <v>971695170.90999997</v>
      </c>
      <c r="K973">
        <v>3059499086.9099998</v>
      </c>
    </row>
    <row r="974" spans="1:11" hidden="1">
      <c r="A974">
        <v>21</v>
      </c>
      <c r="B974" t="s">
        <v>424</v>
      </c>
      <c r="C974">
        <v>0.140568</v>
      </c>
      <c r="D974">
        <v>0.14050399999999999</v>
      </c>
      <c r="E974">
        <v>0.16083800000000001</v>
      </c>
      <c r="F974">
        <v>0.160687</v>
      </c>
      <c r="G974">
        <v>0.14104</v>
      </c>
      <c r="H974">
        <v>0.14094400000000001</v>
      </c>
      <c r="I974">
        <v>929</v>
      </c>
      <c r="J974">
        <v>942528246.55999994</v>
      </c>
      <c r="K974">
        <v>3022690212.5599999</v>
      </c>
    </row>
    <row r="975" spans="1:11" hidden="1">
      <c r="A975">
        <v>31</v>
      </c>
      <c r="B975" t="s">
        <v>424</v>
      </c>
      <c r="C975">
        <v>0.12984200000000001</v>
      </c>
      <c r="D975">
        <v>0.12972900000000001</v>
      </c>
      <c r="E975">
        <v>0.157191</v>
      </c>
      <c r="F975">
        <v>0.15701699999999999</v>
      </c>
      <c r="G975">
        <v>0.13988200000000001</v>
      </c>
      <c r="H975">
        <v>0.13977899999999999</v>
      </c>
      <c r="I975">
        <v>1037</v>
      </c>
      <c r="J975">
        <v>971695170.90999997</v>
      </c>
      <c r="K975">
        <v>3059499086.9099998</v>
      </c>
    </row>
    <row r="976" spans="1:11" hidden="1">
      <c r="A976">
        <v>63</v>
      </c>
      <c r="B976" t="s">
        <v>424</v>
      </c>
      <c r="C976">
        <v>0.12984200000000001</v>
      </c>
      <c r="D976">
        <v>0.12972900000000001</v>
      </c>
      <c r="E976">
        <v>0.157191</v>
      </c>
      <c r="F976">
        <v>0.15701699999999999</v>
      </c>
      <c r="G976">
        <v>0.13988200000000001</v>
      </c>
      <c r="H976">
        <v>0.13977899999999999</v>
      </c>
      <c r="I976">
        <v>1037</v>
      </c>
      <c r="J976">
        <v>971695170.90999997</v>
      </c>
      <c r="K976">
        <v>3059499086.9099998</v>
      </c>
    </row>
    <row r="977" spans="1:11" hidden="1">
      <c r="A977">
        <v>37</v>
      </c>
      <c r="B977" t="s">
        <v>424</v>
      </c>
      <c r="C977">
        <v>0.140568</v>
      </c>
      <c r="D977">
        <v>0.14050399999999999</v>
      </c>
      <c r="E977">
        <v>0.16083800000000001</v>
      </c>
      <c r="F977">
        <v>0.160687</v>
      </c>
      <c r="G977">
        <v>0.14104</v>
      </c>
      <c r="H977">
        <v>0.14094400000000001</v>
      </c>
      <c r="I977">
        <v>929</v>
      </c>
      <c r="J977">
        <v>942528246.55999994</v>
      </c>
      <c r="K977">
        <v>3022690212.5599999</v>
      </c>
    </row>
    <row r="978" spans="1:11" hidden="1">
      <c r="A978">
        <v>47</v>
      </c>
      <c r="B978" t="s">
        <v>424</v>
      </c>
      <c r="C978">
        <v>0.12984200000000001</v>
      </c>
      <c r="D978">
        <v>0.12972900000000001</v>
      </c>
      <c r="E978">
        <v>0.157191</v>
      </c>
      <c r="F978">
        <v>0.15701699999999999</v>
      </c>
      <c r="G978">
        <v>0.13988200000000001</v>
      </c>
      <c r="H978">
        <v>0.13977899999999999</v>
      </c>
      <c r="I978">
        <v>1037</v>
      </c>
      <c r="J978">
        <v>971695170.90999997</v>
      </c>
      <c r="K978">
        <v>3059499086.9099998</v>
      </c>
    </row>
    <row r="979" spans="1:11" hidden="1">
      <c r="A979">
        <v>53</v>
      </c>
      <c r="B979" t="s">
        <v>424</v>
      </c>
      <c r="C979">
        <v>0.140568</v>
      </c>
      <c r="D979">
        <v>0.14050399999999999</v>
      </c>
      <c r="E979">
        <v>0.16083800000000001</v>
      </c>
      <c r="F979">
        <v>0.160687</v>
      </c>
      <c r="G979">
        <v>0.14104</v>
      </c>
      <c r="H979">
        <v>0.14094400000000001</v>
      </c>
      <c r="I979">
        <v>929</v>
      </c>
      <c r="J979">
        <v>942528246.55999994</v>
      </c>
      <c r="K979">
        <v>3022690212.5599999</v>
      </c>
    </row>
    <row r="980" spans="1:11">
      <c r="A980">
        <v>5</v>
      </c>
      <c r="B980" t="s">
        <v>423</v>
      </c>
      <c r="C980">
        <v>0.12834699999999999</v>
      </c>
      <c r="D980">
        <v>0.128248</v>
      </c>
      <c r="E980" s="116">
        <v>0.12202399999999999</v>
      </c>
      <c r="F980">
        <v>0.121902</v>
      </c>
      <c r="G980">
        <v>0.118925</v>
      </c>
      <c r="H980">
        <v>0.118771</v>
      </c>
      <c r="I980">
        <v>931</v>
      </c>
      <c r="J980">
        <v>1062722904.34</v>
      </c>
      <c r="K980">
        <v>3387257705.0799999</v>
      </c>
    </row>
    <row r="981" spans="1:11" hidden="1">
      <c r="A981">
        <v>10</v>
      </c>
      <c r="B981" t="s">
        <v>423</v>
      </c>
      <c r="C981">
        <v>-3.3466000000000003E-2</v>
      </c>
      <c r="D981">
        <v>-3.3466000000000003E-2</v>
      </c>
      <c r="E981">
        <v>-4.308E-2</v>
      </c>
      <c r="F981">
        <v>-4.308E-2</v>
      </c>
      <c r="G981">
        <v>-5.3440000000000001E-2</v>
      </c>
      <c r="H981">
        <v>-5.3440000000000001E-2</v>
      </c>
      <c r="I981">
        <v>108</v>
      </c>
      <c r="J981">
        <v>27912086.420000002</v>
      </c>
      <c r="K981">
        <v>34843929.969999999</v>
      </c>
    </row>
    <row r="982" spans="1:11" hidden="1">
      <c r="A982">
        <v>15</v>
      </c>
      <c r="B982" t="s">
        <v>423</v>
      </c>
      <c r="C982">
        <v>0.111495</v>
      </c>
      <c r="D982">
        <v>0.11140600000000001</v>
      </c>
      <c r="E982">
        <v>0.11706800000000001</v>
      </c>
      <c r="F982">
        <v>0.11695</v>
      </c>
      <c r="G982">
        <v>0.116851</v>
      </c>
      <c r="H982">
        <v>0.116699</v>
      </c>
      <c r="I982">
        <v>1039</v>
      </c>
      <c r="J982">
        <v>1090634990.76</v>
      </c>
      <c r="K982">
        <v>3422101635.0500002</v>
      </c>
    </row>
    <row r="983" spans="1:11" hidden="1">
      <c r="A983">
        <v>21</v>
      </c>
      <c r="B983" t="s">
        <v>423</v>
      </c>
      <c r="C983">
        <v>0.12834699999999999</v>
      </c>
      <c r="D983">
        <v>0.128248</v>
      </c>
      <c r="E983">
        <v>0.12202399999999999</v>
      </c>
      <c r="F983">
        <v>0.121902</v>
      </c>
      <c r="G983">
        <v>0.118925</v>
      </c>
      <c r="H983">
        <v>0.118771</v>
      </c>
      <c r="I983">
        <v>931</v>
      </c>
      <c r="J983">
        <v>1062722904.34</v>
      </c>
      <c r="K983">
        <v>3387257705.0799999</v>
      </c>
    </row>
    <row r="984" spans="1:11" hidden="1">
      <c r="A984">
        <v>31</v>
      </c>
      <c r="B984" t="s">
        <v>423</v>
      </c>
      <c r="C984">
        <v>0.111495</v>
      </c>
      <c r="D984">
        <v>0.11140600000000001</v>
      </c>
      <c r="E984">
        <v>0.11706800000000001</v>
      </c>
      <c r="F984">
        <v>0.11695</v>
      </c>
      <c r="G984">
        <v>0.116851</v>
      </c>
      <c r="H984">
        <v>0.116699</v>
      </c>
      <c r="I984">
        <v>1039</v>
      </c>
      <c r="J984">
        <v>1090634990.76</v>
      </c>
      <c r="K984">
        <v>3422101635.0500002</v>
      </c>
    </row>
    <row r="985" spans="1:11" hidden="1">
      <c r="A985">
        <v>63</v>
      </c>
      <c r="B985" t="s">
        <v>423</v>
      </c>
      <c r="C985">
        <v>0.111495</v>
      </c>
      <c r="D985">
        <v>0.11140600000000001</v>
      </c>
      <c r="E985">
        <v>0.11706800000000001</v>
      </c>
      <c r="F985">
        <v>0.11695</v>
      </c>
      <c r="G985">
        <v>0.116851</v>
      </c>
      <c r="H985">
        <v>0.116699</v>
      </c>
      <c r="I985">
        <v>1039</v>
      </c>
      <c r="J985">
        <v>1090634990.76</v>
      </c>
      <c r="K985">
        <v>3422101635.0500002</v>
      </c>
    </row>
    <row r="986" spans="1:11" hidden="1">
      <c r="A986">
        <v>37</v>
      </c>
      <c r="B986" t="s">
        <v>423</v>
      </c>
      <c r="C986">
        <v>0.12834699999999999</v>
      </c>
      <c r="D986">
        <v>0.128248</v>
      </c>
      <c r="E986">
        <v>0.12202399999999999</v>
      </c>
      <c r="F986">
        <v>0.121902</v>
      </c>
      <c r="G986">
        <v>0.118925</v>
      </c>
      <c r="H986">
        <v>0.118771</v>
      </c>
      <c r="I986">
        <v>931</v>
      </c>
      <c r="J986">
        <v>1062722904.34</v>
      </c>
      <c r="K986">
        <v>3387257705.0799999</v>
      </c>
    </row>
    <row r="987" spans="1:11" hidden="1">
      <c r="A987">
        <v>47</v>
      </c>
      <c r="B987" t="s">
        <v>423</v>
      </c>
      <c r="C987">
        <v>0.111495</v>
      </c>
      <c r="D987">
        <v>0.11140600000000001</v>
      </c>
      <c r="E987">
        <v>0.11706800000000001</v>
      </c>
      <c r="F987">
        <v>0.11695</v>
      </c>
      <c r="G987">
        <v>0.116851</v>
      </c>
      <c r="H987">
        <v>0.116699</v>
      </c>
      <c r="I987">
        <v>1039</v>
      </c>
      <c r="J987">
        <v>1090634990.76</v>
      </c>
      <c r="K987">
        <v>3422101635.0500002</v>
      </c>
    </row>
    <row r="988" spans="1:11" hidden="1">
      <c r="A988">
        <v>53</v>
      </c>
      <c r="B988" t="s">
        <v>423</v>
      </c>
      <c r="C988">
        <v>0.12834699999999999</v>
      </c>
      <c r="D988">
        <v>0.128248</v>
      </c>
      <c r="E988">
        <v>0.12202399999999999</v>
      </c>
      <c r="F988">
        <v>0.121902</v>
      </c>
      <c r="G988">
        <v>0.118925</v>
      </c>
      <c r="H988">
        <v>0.118771</v>
      </c>
      <c r="I988">
        <v>931</v>
      </c>
      <c r="J988">
        <v>1062722904.34</v>
      </c>
      <c r="K988">
        <v>3387257705.0799999</v>
      </c>
    </row>
    <row r="989" spans="1:11">
      <c r="A989">
        <v>5</v>
      </c>
      <c r="B989" t="s">
        <v>422</v>
      </c>
      <c r="C989">
        <v>0.104864</v>
      </c>
      <c r="D989">
        <v>0.104759</v>
      </c>
      <c r="E989" s="116">
        <v>5.5925999999999997E-2</v>
      </c>
      <c r="F989">
        <v>5.5870999999999997E-2</v>
      </c>
      <c r="G989">
        <v>6.0724E-2</v>
      </c>
      <c r="H989">
        <v>6.0722999999999999E-2</v>
      </c>
      <c r="I989">
        <v>938</v>
      </c>
      <c r="J989">
        <v>1138158946.8900001</v>
      </c>
      <c r="K989">
        <v>3640133042.6300001</v>
      </c>
    </row>
    <row r="990" spans="1:11" hidden="1">
      <c r="A990">
        <v>10</v>
      </c>
      <c r="B990" t="s">
        <v>422</v>
      </c>
      <c r="C990">
        <v>0.159631</v>
      </c>
      <c r="D990">
        <v>0.159631</v>
      </c>
      <c r="E990">
        <v>9.5374E-2</v>
      </c>
      <c r="F990">
        <v>9.5374E-2</v>
      </c>
      <c r="G990">
        <v>9.0222999999999998E-2</v>
      </c>
      <c r="H990">
        <v>9.0222999999999998E-2</v>
      </c>
      <c r="I990">
        <v>108</v>
      </c>
      <c r="J990">
        <v>30574178.449999999</v>
      </c>
      <c r="K990">
        <v>37987667.700000003</v>
      </c>
    </row>
    <row r="991" spans="1:11" hidden="1">
      <c r="A991">
        <v>15</v>
      </c>
      <c r="B991" t="s">
        <v>422</v>
      </c>
      <c r="C991">
        <v>0.110557</v>
      </c>
      <c r="D991">
        <v>0.110462</v>
      </c>
      <c r="E991">
        <v>5.6936E-2</v>
      </c>
      <c r="F991">
        <v>5.6882000000000002E-2</v>
      </c>
      <c r="G991">
        <v>6.1024000000000002E-2</v>
      </c>
      <c r="H991">
        <v>6.1023000000000001E-2</v>
      </c>
      <c r="I991">
        <v>1046</v>
      </c>
      <c r="J991">
        <v>1168733125.3399999</v>
      </c>
      <c r="K991">
        <v>3678120710.3299999</v>
      </c>
    </row>
    <row r="992" spans="1:11" hidden="1">
      <c r="A992">
        <v>21</v>
      </c>
      <c r="B992" t="s">
        <v>422</v>
      </c>
      <c r="C992">
        <v>0.104864</v>
      </c>
      <c r="D992">
        <v>0.104759</v>
      </c>
      <c r="E992">
        <v>5.5925999999999997E-2</v>
      </c>
      <c r="F992">
        <v>5.5870999999999997E-2</v>
      </c>
      <c r="G992">
        <v>6.0724E-2</v>
      </c>
      <c r="H992">
        <v>6.0722999999999999E-2</v>
      </c>
      <c r="I992">
        <v>938</v>
      </c>
      <c r="J992">
        <v>1138158946.8900001</v>
      </c>
      <c r="K992">
        <v>3640133042.6300001</v>
      </c>
    </row>
    <row r="993" spans="1:11" hidden="1">
      <c r="A993">
        <v>31</v>
      </c>
      <c r="B993" t="s">
        <v>422</v>
      </c>
      <c r="C993">
        <v>0.110557</v>
      </c>
      <c r="D993">
        <v>0.110462</v>
      </c>
      <c r="E993">
        <v>5.6936E-2</v>
      </c>
      <c r="F993">
        <v>5.6882000000000002E-2</v>
      </c>
      <c r="G993">
        <v>6.1024000000000002E-2</v>
      </c>
      <c r="H993">
        <v>6.1023000000000001E-2</v>
      </c>
      <c r="I993">
        <v>1046</v>
      </c>
      <c r="J993">
        <v>1168733125.3399999</v>
      </c>
      <c r="K993">
        <v>3678120710.3299999</v>
      </c>
    </row>
    <row r="994" spans="1:11" hidden="1">
      <c r="A994">
        <v>63</v>
      </c>
      <c r="B994" t="s">
        <v>422</v>
      </c>
      <c r="C994">
        <v>0.110557</v>
      </c>
      <c r="D994">
        <v>0.110462</v>
      </c>
      <c r="E994">
        <v>5.6936E-2</v>
      </c>
      <c r="F994">
        <v>5.6882000000000002E-2</v>
      </c>
      <c r="G994">
        <v>6.1024000000000002E-2</v>
      </c>
      <c r="H994">
        <v>6.1023000000000001E-2</v>
      </c>
      <c r="I994">
        <v>1046</v>
      </c>
      <c r="J994">
        <v>1168733125.3399999</v>
      </c>
      <c r="K994">
        <v>3678120710.3299999</v>
      </c>
    </row>
    <row r="995" spans="1:11" hidden="1">
      <c r="A995">
        <v>37</v>
      </c>
      <c r="B995" t="s">
        <v>422</v>
      </c>
      <c r="C995">
        <v>0.104864</v>
      </c>
      <c r="D995">
        <v>0.104759</v>
      </c>
      <c r="E995">
        <v>5.5925999999999997E-2</v>
      </c>
      <c r="F995">
        <v>5.5870999999999997E-2</v>
      </c>
      <c r="G995">
        <v>6.0724E-2</v>
      </c>
      <c r="H995">
        <v>6.0722999999999999E-2</v>
      </c>
      <c r="I995">
        <v>938</v>
      </c>
      <c r="J995">
        <v>1138158946.8900001</v>
      </c>
      <c r="K995">
        <v>3640133042.6300001</v>
      </c>
    </row>
    <row r="996" spans="1:11" hidden="1">
      <c r="A996">
        <v>47</v>
      </c>
      <c r="B996" t="s">
        <v>422</v>
      </c>
      <c r="C996">
        <v>0.110557</v>
      </c>
      <c r="D996">
        <v>0.110462</v>
      </c>
      <c r="E996">
        <v>5.6936E-2</v>
      </c>
      <c r="F996">
        <v>5.6882000000000002E-2</v>
      </c>
      <c r="G996">
        <v>6.1024000000000002E-2</v>
      </c>
      <c r="H996">
        <v>6.1023000000000001E-2</v>
      </c>
      <c r="I996">
        <v>1046</v>
      </c>
      <c r="J996">
        <v>1168733125.3399999</v>
      </c>
      <c r="K996">
        <v>3678120710.3299999</v>
      </c>
    </row>
    <row r="997" spans="1:11" hidden="1">
      <c r="A997">
        <v>53</v>
      </c>
      <c r="B997" t="s">
        <v>422</v>
      </c>
      <c r="C997">
        <v>0.104864</v>
      </c>
      <c r="D997">
        <v>0.104759</v>
      </c>
      <c r="E997">
        <v>5.5925999999999997E-2</v>
      </c>
      <c r="F997">
        <v>5.5870999999999997E-2</v>
      </c>
      <c r="G997">
        <v>6.0724E-2</v>
      </c>
      <c r="H997">
        <v>6.0722999999999999E-2</v>
      </c>
      <c r="I997">
        <v>938</v>
      </c>
      <c r="J997">
        <v>1138158946.8900001</v>
      </c>
      <c r="K997">
        <v>3640133042.6300001</v>
      </c>
    </row>
    <row r="998" spans="1:11">
      <c r="A998">
        <v>5</v>
      </c>
      <c r="B998" t="s">
        <v>421</v>
      </c>
      <c r="C998">
        <v>1.5806000000000001E-2</v>
      </c>
      <c r="D998">
        <v>1.5813000000000001E-2</v>
      </c>
      <c r="E998" s="116">
        <v>1.3014E-2</v>
      </c>
      <c r="F998">
        <v>1.3022000000000001E-2</v>
      </c>
      <c r="G998">
        <v>1.6872000000000002E-2</v>
      </c>
      <c r="H998">
        <v>1.6879000000000002E-2</v>
      </c>
      <c r="I998">
        <v>944</v>
      </c>
      <c r="J998">
        <v>1172293907.8800001</v>
      </c>
      <c r="K998">
        <v>3734037457.04</v>
      </c>
    </row>
    <row r="999" spans="1:11" hidden="1">
      <c r="A999">
        <v>10</v>
      </c>
      <c r="B999" t="s">
        <v>421</v>
      </c>
      <c r="C999">
        <v>-7.6049999999999998E-3</v>
      </c>
      <c r="D999">
        <v>-7.6049999999999998E-3</v>
      </c>
      <c r="E999">
        <v>-1.1852E-2</v>
      </c>
      <c r="F999">
        <v>-1.1852E-2</v>
      </c>
      <c r="G999">
        <v>-2.3530000000000001E-3</v>
      </c>
      <c r="H999">
        <v>-2.3530000000000001E-3</v>
      </c>
      <c r="I999">
        <v>108</v>
      </c>
      <c r="J999">
        <v>30200252.859999999</v>
      </c>
      <c r="K999">
        <v>37884188.729999997</v>
      </c>
    </row>
    <row r="1000" spans="1:11" hidden="1">
      <c r="A1000">
        <v>15</v>
      </c>
      <c r="B1000" t="s">
        <v>421</v>
      </c>
      <c r="C1000">
        <v>1.3388000000000001E-2</v>
      </c>
      <c r="D1000">
        <v>1.3395000000000001E-2</v>
      </c>
      <c r="E1000">
        <v>1.2363000000000001E-2</v>
      </c>
      <c r="F1000">
        <v>1.2371999999999999E-2</v>
      </c>
      <c r="G1000">
        <v>1.6674000000000001E-2</v>
      </c>
      <c r="H1000">
        <v>1.668E-2</v>
      </c>
      <c r="I1000">
        <v>1052</v>
      </c>
      <c r="J1000">
        <v>1202494160.74</v>
      </c>
      <c r="K1000">
        <v>3771921645.77</v>
      </c>
    </row>
    <row r="1001" spans="1:11" hidden="1">
      <c r="A1001">
        <v>21</v>
      </c>
      <c r="B1001" t="s">
        <v>421</v>
      </c>
      <c r="C1001">
        <v>1.5806000000000001E-2</v>
      </c>
      <c r="D1001">
        <v>1.5813000000000001E-2</v>
      </c>
      <c r="E1001">
        <v>1.3014E-2</v>
      </c>
      <c r="F1001">
        <v>1.3022000000000001E-2</v>
      </c>
      <c r="G1001">
        <v>1.6872000000000002E-2</v>
      </c>
      <c r="H1001">
        <v>1.6879000000000002E-2</v>
      </c>
      <c r="I1001">
        <v>944</v>
      </c>
      <c r="J1001">
        <v>1172293907.8800001</v>
      </c>
      <c r="K1001">
        <v>3734037457.04</v>
      </c>
    </row>
    <row r="1002" spans="1:11" hidden="1">
      <c r="A1002">
        <v>31</v>
      </c>
      <c r="B1002" t="s">
        <v>421</v>
      </c>
      <c r="C1002">
        <v>1.3388000000000001E-2</v>
      </c>
      <c r="D1002">
        <v>1.3395000000000001E-2</v>
      </c>
      <c r="E1002">
        <v>1.2363000000000001E-2</v>
      </c>
      <c r="F1002">
        <v>1.2371999999999999E-2</v>
      </c>
      <c r="G1002">
        <v>1.6674000000000001E-2</v>
      </c>
      <c r="H1002">
        <v>1.668E-2</v>
      </c>
      <c r="I1002">
        <v>1052</v>
      </c>
      <c r="J1002">
        <v>1202494160.74</v>
      </c>
      <c r="K1002">
        <v>3771921645.77</v>
      </c>
    </row>
    <row r="1003" spans="1:11" hidden="1">
      <c r="A1003">
        <v>63</v>
      </c>
      <c r="B1003" t="s">
        <v>421</v>
      </c>
      <c r="C1003">
        <v>1.3388000000000001E-2</v>
      </c>
      <c r="D1003">
        <v>1.3395000000000001E-2</v>
      </c>
      <c r="E1003">
        <v>1.2363000000000001E-2</v>
      </c>
      <c r="F1003">
        <v>1.2371999999999999E-2</v>
      </c>
      <c r="G1003">
        <v>1.6674000000000001E-2</v>
      </c>
      <c r="H1003">
        <v>1.668E-2</v>
      </c>
      <c r="I1003">
        <v>1052</v>
      </c>
      <c r="J1003">
        <v>1202494160.74</v>
      </c>
      <c r="K1003">
        <v>3771921645.77</v>
      </c>
    </row>
    <row r="1004" spans="1:11" hidden="1">
      <c r="A1004">
        <v>37</v>
      </c>
      <c r="B1004" t="s">
        <v>421</v>
      </c>
      <c r="C1004">
        <v>1.5806000000000001E-2</v>
      </c>
      <c r="D1004">
        <v>1.5813000000000001E-2</v>
      </c>
      <c r="E1004">
        <v>1.3014E-2</v>
      </c>
      <c r="F1004">
        <v>1.3022000000000001E-2</v>
      </c>
      <c r="G1004">
        <v>1.6872000000000002E-2</v>
      </c>
      <c r="H1004">
        <v>1.6879000000000002E-2</v>
      </c>
      <c r="I1004">
        <v>944</v>
      </c>
      <c r="J1004">
        <v>1172293907.8800001</v>
      </c>
      <c r="K1004">
        <v>3734037457.04</v>
      </c>
    </row>
    <row r="1005" spans="1:11" hidden="1">
      <c r="A1005">
        <v>47</v>
      </c>
      <c r="B1005" t="s">
        <v>421</v>
      </c>
      <c r="C1005">
        <v>1.3388000000000001E-2</v>
      </c>
      <c r="D1005">
        <v>1.3395000000000001E-2</v>
      </c>
      <c r="E1005">
        <v>1.2363000000000001E-2</v>
      </c>
      <c r="F1005">
        <v>1.2371999999999999E-2</v>
      </c>
      <c r="G1005">
        <v>1.6674000000000001E-2</v>
      </c>
      <c r="H1005">
        <v>1.668E-2</v>
      </c>
      <c r="I1005">
        <v>1052</v>
      </c>
      <c r="J1005">
        <v>1202494160.74</v>
      </c>
      <c r="K1005">
        <v>3771921645.77</v>
      </c>
    </row>
    <row r="1006" spans="1:11" hidden="1">
      <c r="A1006">
        <v>53</v>
      </c>
      <c r="B1006" t="s">
        <v>421</v>
      </c>
      <c r="C1006">
        <v>1.5806000000000001E-2</v>
      </c>
      <c r="D1006">
        <v>1.5813000000000001E-2</v>
      </c>
      <c r="E1006">
        <v>1.3014E-2</v>
      </c>
      <c r="F1006">
        <v>1.3022000000000001E-2</v>
      </c>
      <c r="G1006">
        <v>1.6872000000000002E-2</v>
      </c>
      <c r="H1006">
        <v>1.6879000000000002E-2</v>
      </c>
      <c r="I1006">
        <v>944</v>
      </c>
      <c r="J1006">
        <v>1172293907.8800001</v>
      </c>
      <c r="K1006">
        <v>3734037457.04</v>
      </c>
    </row>
    <row r="1007" spans="1:11">
      <c r="A1007">
        <v>5</v>
      </c>
      <c r="B1007" t="s">
        <v>420</v>
      </c>
      <c r="C1007">
        <v>3.9638E-2</v>
      </c>
      <c r="D1007">
        <v>3.9657999999999999E-2</v>
      </c>
      <c r="E1007" s="116">
        <v>2.7691E-2</v>
      </c>
      <c r="F1007">
        <v>2.7734000000000002E-2</v>
      </c>
      <c r="G1007">
        <v>2.9474E-2</v>
      </c>
      <c r="H1007">
        <v>2.9527999999999999E-2</v>
      </c>
      <c r="I1007">
        <v>951</v>
      </c>
      <c r="J1007">
        <v>1224695077.1300001</v>
      </c>
      <c r="K1007">
        <v>3884606995.6199999</v>
      </c>
    </row>
    <row r="1008" spans="1:11" hidden="1">
      <c r="A1008">
        <v>10</v>
      </c>
      <c r="B1008" t="s">
        <v>420</v>
      </c>
      <c r="C1008">
        <v>0.25020300000000001</v>
      </c>
      <c r="D1008">
        <v>0.25314799999999998</v>
      </c>
      <c r="E1008">
        <v>0.24862600000000001</v>
      </c>
      <c r="F1008">
        <v>0.252191</v>
      </c>
      <c r="G1008">
        <v>0.25208799999999998</v>
      </c>
      <c r="H1008">
        <v>0.25492199999999998</v>
      </c>
      <c r="I1008">
        <v>107</v>
      </c>
      <c r="J1008">
        <v>37118535.329999998</v>
      </c>
      <c r="K1008">
        <v>46836743.990000002</v>
      </c>
    </row>
    <row r="1009" spans="1:11" hidden="1">
      <c r="A1009">
        <v>15</v>
      </c>
      <c r="B1009" t="s">
        <v>420</v>
      </c>
      <c r="C1009">
        <v>6.1115999999999997E-2</v>
      </c>
      <c r="D1009">
        <v>6.1434000000000002E-2</v>
      </c>
      <c r="E1009">
        <v>3.3169999999999998E-2</v>
      </c>
      <c r="F1009">
        <v>3.3300999999999997E-2</v>
      </c>
      <c r="G1009">
        <v>3.1688000000000001E-2</v>
      </c>
      <c r="H1009">
        <v>3.1768999999999999E-2</v>
      </c>
      <c r="I1009">
        <v>1058</v>
      </c>
      <c r="J1009">
        <v>1261813612.46</v>
      </c>
      <c r="K1009">
        <v>3931443739.6100001</v>
      </c>
    </row>
    <row r="1010" spans="1:11" hidden="1">
      <c r="A1010">
        <v>21</v>
      </c>
      <c r="B1010" t="s">
        <v>420</v>
      </c>
      <c r="C1010">
        <v>3.9638E-2</v>
      </c>
      <c r="D1010">
        <v>3.9657999999999999E-2</v>
      </c>
      <c r="E1010">
        <v>2.7691E-2</v>
      </c>
      <c r="F1010">
        <v>2.7734000000000002E-2</v>
      </c>
      <c r="G1010">
        <v>2.9474E-2</v>
      </c>
      <c r="H1010">
        <v>2.9527999999999999E-2</v>
      </c>
      <c r="I1010">
        <v>951</v>
      </c>
      <c r="J1010">
        <v>1224695077.1300001</v>
      </c>
      <c r="K1010">
        <v>3884606995.6199999</v>
      </c>
    </row>
    <row r="1011" spans="1:11" hidden="1">
      <c r="A1011">
        <v>31</v>
      </c>
      <c r="B1011" t="s">
        <v>420</v>
      </c>
      <c r="C1011">
        <v>6.1115999999999997E-2</v>
      </c>
      <c r="D1011">
        <v>6.1434000000000002E-2</v>
      </c>
      <c r="E1011">
        <v>3.3169999999999998E-2</v>
      </c>
      <c r="F1011">
        <v>3.3300999999999997E-2</v>
      </c>
      <c r="G1011">
        <v>3.1688000000000001E-2</v>
      </c>
      <c r="H1011">
        <v>3.1768999999999999E-2</v>
      </c>
      <c r="I1011">
        <v>1058</v>
      </c>
      <c r="J1011">
        <v>1261813612.46</v>
      </c>
      <c r="K1011">
        <v>3931443739.6100001</v>
      </c>
    </row>
    <row r="1012" spans="1:11" hidden="1">
      <c r="A1012">
        <v>63</v>
      </c>
      <c r="B1012" t="s">
        <v>420</v>
      </c>
      <c r="C1012">
        <v>6.1115999999999997E-2</v>
      </c>
      <c r="D1012">
        <v>6.1434000000000002E-2</v>
      </c>
      <c r="E1012">
        <v>3.3169999999999998E-2</v>
      </c>
      <c r="F1012">
        <v>3.3300999999999997E-2</v>
      </c>
      <c r="G1012">
        <v>3.1688000000000001E-2</v>
      </c>
      <c r="H1012">
        <v>3.1768999999999999E-2</v>
      </c>
      <c r="I1012">
        <v>1058</v>
      </c>
      <c r="J1012">
        <v>1261813612.46</v>
      </c>
      <c r="K1012">
        <v>3931443739.6100001</v>
      </c>
    </row>
    <row r="1013" spans="1:11" hidden="1">
      <c r="A1013">
        <v>37</v>
      </c>
      <c r="B1013" t="s">
        <v>420</v>
      </c>
      <c r="C1013">
        <v>3.9638E-2</v>
      </c>
      <c r="D1013">
        <v>3.9657999999999999E-2</v>
      </c>
      <c r="E1013">
        <v>2.7691E-2</v>
      </c>
      <c r="F1013">
        <v>2.7734000000000002E-2</v>
      </c>
      <c r="G1013">
        <v>2.9474E-2</v>
      </c>
      <c r="H1013">
        <v>2.9527999999999999E-2</v>
      </c>
      <c r="I1013">
        <v>951</v>
      </c>
      <c r="J1013">
        <v>1224695077.1300001</v>
      </c>
      <c r="K1013">
        <v>3884606995.6199999</v>
      </c>
    </row>
    <row r="1014" spans="1:11" hidden="1">
      <c r="A1014">
        <v>47</v>
      </c>
      <c r="B1014" t="s">
        <v>420</v>
      </c>
      <c r="C1014">
        <v>6.1115999999999997E-2</v>
      </c>
      <c r="D1014">
        <v>6.1434000000000002E-2</v>
      </c>
      <c r="E1014">
        <v>3.3169999999999998E-2</v>
      </c>
      <c r="F1014">
        <v>3.3300999999999997E-2</v>
      </c>
      <c r="G1014">
        <v>3.1688000000000001E-2</v>
      </c>
      <c r="H1014">
        <v>3.1768999999999999E-2</v>
      </c>
      <c r="I1014">
        <v>1058</v>
      </c>
      <c r="J1014">
        <v>1261813612.46</v>
      </c>
      <c r="K1014">
        <v>3931443739.6100001</v>
      </c>
    </row>
    <row r="1015" spans="1:11" hidden="1">
      <c r="A1015">
        <v>53</v>
      </c>
      <c r="B1015" t="s">
        <v>420</v>
      </c>
      <c r="C1015">
        <v>3.9638E-2</v>
      </c>
      <c r="D1015">
        <v>3.9657999999999999E-2</v>
      </c>
      <c r="E1015">
        <v>2.7691E-2</v>
      </c>
      <c r="F1015">
        <v>2.7734000000000002E-2</v>
      </c>
      <c r="G1015">
        <v>2.9474E-2</v>
      </c>
      <c r="H1015">
        <v>2.9527999999999999E-2</v>
      </c>
      <c r="I1015">
        <v>951</v>
      </c>
      <c r="J1015">
        <v>1224695077.1300001</v>
      </c>
      <c r="K1015">
        <v>3884606995.6199999</v>
      </c>
    </row>
    <row r="1016" spans="1:11">
      <c r="A1016">
        <v>5</v>
      </c>
      <c r="B1016" t="s">
        <v>419</v>
      </c>
      <c r="C1016">
        <v>2.3757E-2</v>
      </c>
      <c r="D1016">
        <v>2.3744999999999999E-2</v>
      </c>
      <c r="E1016" s="116">
        <v>2.3720999999999999E-2</v>
      </c>
      <c r="F1016">
        <v>2.3716000000000001E-2</v>
      </c>
      <c r="G1016">
        <v>2.4219999999999998E-2</v>
      </c>
      <c r="H1016">
        <v>2.4195000000000001E-2</v>
      </c>
      <c r="I1016">
        <v>973</v>
      </c>
      <c r="J1016">
        <v>1285552429.78</v>
      </c>
      <c r="K1016">
        <v>4051062697.0900002</v>
      </c>
    </row>
    <row r="1017" spans="1:11" hidden="1">
      <c r="A1017">
        <v>10</v>
      </c>
      <c r="B1017" t="s">
        <v>419</v>
      </c>
      <c r="C1017">
        <v>4.6688E-2</v>
      </c>
      <c r="D1017">
        <v>7.0221000000000006E-2</v>
      </c>
      <c r="E1017">
        <v>3.8441999999999997E-2</v>
      </c>
      <c r="F1017">
        <v>9.2143000000000003E-2</v>
      </c>
      <c r="G1017">
        <v>3.8585000000000001E-2</v>
      </c>
      <c r="H1017">
        <v>0.12523500000000001</v>
      </c>
      <c r="I1017">
        <v>108</v>
      </c>
      <c r="J1017">
        <v>38473348.729999997</v>
      </c>
      <c r="K1017">
        <v>48271514.280000001</v>
      </c>
    </row>
    <row r="1018" spans="1:11" hidden="1">
      <c r="A1018">
        <v>15</v>
      </c>
      <c r="B1018" t="s">
        <v>419</v>
      </c>
      <c r="C1018">
        <v>2.6091E-2</v>
      </c>
      <c r="D1018">
        <v>2.8476000000000001E-2</v>
      </c>
      <c r="E1018">
        <v>2.4159E-2</v>
      </c>
      <c r="F1018">
        <v>2.5748E-2</v>
      </c>
      <c r="G1018">
        <v>2.4392E-2</v>
      </c>
      <c r="H1018">
        <v>2.5408E-2</v>
      </c>
      <c r="I1018">
        <v>1081</v>
      </c>
      <c r="J1018">
        <v>1324025778.51</v>
      </c>
      <c r="K1018">
        <v>4099334211.3699999</v>
      </c>
    </row>
    <row r="1019" spans="1:11" hidden="1">
      <c r="A1019">
        <v>21</v>
      </c>
      <c r="B1019" t="s">
        <v>419</v>
      </c>
      <c r="C1019">
        <v>2.3757E-2</v>
      </c>
      <c r="D1019">
        <v>2.3744999999999999E-2</v>
      </c>
      <c r="E1019">
        <v>2.3720999999999999E-2</v>
      </c>
      <c r="F1019">
        <v>2.3716000000000001E-2</v>
      </c>
      <c r="G1019">
        <v>2.4219999999999998E-2</v>
      </c>
      <c r="H1019">
        <v>2.4195000000000001E-2</v>
      </c>
      <c r="I1019">
        <v>973</v>
      </c>
      <c r="J1019">
        <v>1285552429.78</v>
      </c>
      <c r="K1019">
        <v>4051062697.0900002</v>
      </c>
    </row>
    <row r="1020" spans="1:11" hidden="1">
      <c r="A1020">
        <v>31</v>
      </c>
      <c r="B1020" t="s">
        <v>419</v>
      </c>
      <c r="C1020">
        <v>2.6091E-2</v>
      </c>
      <c r="D1020">
        <v>2.8476000000000001E-2</v>
      </c>
      <c r="E1020">
        <v>2.4159E-2</v>
      </c>
      <c r="F1020">
        <v>2.5748E-2</v>
      </c>
      <c r="G1020">
        <v>2.4392E-2</v>
      </c>
      <c r="H1020">
        <v>2.5408E-2</v>
      </c>
      <c r="I1020">
        <v>1081</v>
      </c>
      <c r="J1020">
        <v>1324025778.51</v>
      </c>
      <c r="K1020">
        <v>4099334211.3699999</v>
      </c>
    </row>
    <row r="1021" spans="1:11" hidden="1">
      <c r="A1021">
        <v>63</v>
      </c>
      <c r="B1021" t="s">
        <v>419</v>
      </c>
      <c r="C1021">
        <v>2.6091E-2</v>
      </c>
      <c r="D1021">
        <v>2.8476000000000001E-2</v>
      </c>
      <c r="E1021">
        <v>2.4159E-2</v>
      </c>
      <c r="F1021">
        <v>2.5748E-2</v>
      </c>
      <c r="G1021">
        <v>2.4392E-2</v>
      </c>
      <c r="H1021">
        <v>2.5408E-2</v>
      </c>
      <c r="I1021">
        <v>1081</v>
      </c>
      <c r="J1021">
        <v>1324025778.51</v>
      </c>
      <c r="K1021">
        <v>4099334211.3699999</v>
      </c>
    </row>
    <row r="1022" spans="1:11" hidden="1">
      <c r="A1022">
        <v>37</v>
      </c>
      <c r="B1022" t="s">
        <v>419</v>
      </c>
      <c r="C1022">
        <v>2.3757E-2</v>
      </c>
      <c r="D1022">
        <v>2.3744999999999999E-2</v>
      </c>
      <c r="E1022">
        <v>2.3720999999999999E-2</v>
      </c>
      <c r="F1022">
        <v>2.3716000000000001E-2</v>
      </c>
      <c r="G1022">
        <v>2.4219999999999998E-2</v>
      </c>
      <c r="H1022">
        <v>2.4195000000000001E-2</v>
      </c>
      <c r="I1022">
        <v>973</v>
      </c>
      <c r="J1022">
        <v>1285552429.78</v>
      </c>
      <c r="K1022">
        <v>4051062697.0900002</v>
      </c>
    </row>
    <row r="1023" spans="1:11" hidden="1">
      <c r="A1023">
        <v>47</v>
      </c>
      <c r="B1023" t="s">
        <v>419</v>
      </c>
      <c r="C1023">
        <v>2.6091E-2</v>
      </c>
      <c r="D1023">
        <v>2.8476000000000001E-2</v>
      </c>
      <c r="E1023">
        <v>2.4159E-2</v>
      </c>
      <c r="F1023">
        <v>2.5748E-2</v>
      </c>
      <c r="G1023">
        <v>2.4392E-2</v>
      </c>
      <c r="H1023">
        <v>2.5408E-2</v>
      </c>
      <c r="I1023">
        <v>1081</v>
      </c>
      <c r="J1023">
        <v>1324025778.51</v>
      </c>
      <c r="K1023">
        <v>4099334211.3699999</v>
      </c>
    </row>
    <row r="1024" spans="1:11" hidden="1">
      <c r="A1024">
        <v>53</v>
      </c>
      <c r="B1024" t="s">
        <v>419</v>
      </c>
      <c r="C1024">
        <v>2.3757E-2</v>
      </c>
      <c r="D1024">
        <v>2.3744999999999999E-2</v>
      </c>
      <c r="E1024">
        <v>2.3720999999999999E-2</v>
      </c>
      <c r="F1024">
        <v>2.3716000000000001E-2</v>
      </c>
      <c r="G1024">
        <v>2.4219999999999998E-2</v>
      </c>
      <c r="H1024">
        <v>2.4195000000000001E-2</v>
      </c>
      <c r="I1024">
        <v>973</v>
      </c>
      <c r="J1024">
        <v>1285552429.78</v>
      </c>
      <c r="K1024">
        <v>4051062697.0900002</v>
      </c>
    </row>
    <row r="1025" spans="1:11">
      <c r="A1025">
        <v>5</v>
      </c>
      <c r="B1025" t="s">
        <v>418</v>
      </c>
      <c r="C1025">
        <v>5.4316000000000003E-2</v>
      </c>
      <c r="D1025">
        <v>5.4247999999999998E-2</v>
      </c>
      <c r="E1025" s="116">
        <v>4.3244999999999999E-2</v>
      </c>
      <c r="F1025">
        <v>4.3201000000000003E-2</v>
      </c>
      <c r="G1025">
        <v>4.5887999999999998E-2</v>
      </c>
      <c r="H1025">
        <v>4.5830999999999997E-2</v>
      </c>
      <c r="I1025">
        <v>996</v>
      </c>
      <c r="J1025">
        <v>1370155743.55</v>
      </c>
      <c r="K1025">
        <v>4335257091.5500002</v>
      </c>
    </row>
    <row r="1026" spans="1:11" hidden="1">
      <c r="A1026">
        <v>10</v>
      </c>
      <c r="B1026" t="s">
        <v>418</v>
      </c>
      <c r="C1026">
        <v>6.3924999999999996E-2</v>
      </c>
      <c r="D1026">
        <v>7.9985000000000001E-2</v>
      </c>
      <c r="E1026">
        <v>6.0592E-2</v>
      </c>
      <c r="F1026">
        <v>8.2969000000000001E-2</v>
      </c>
      <c r="G1026">
        <v>6.2732999999999997E-2</v>
      </c>
      <c r="H1026">
        <v>8.0601000000000006E-2</v>
      </c>
      <c r="I1026">
        <v>111</v>
      </c>
      <c r="J1026">
        <v>41697932.579999998</v>
      </c>
      <c r="K1026">
        <v>53655112.609999999</v>
      </c>
    </row>
    <row r="1027" spans="1:11" hidden="1">
      <c r="A1027">
        <v>15</v>
      </c>
      <c r="B1027" t="s">
        <v>418</v>
      </c>
      <c r="C1027">
        <v>5.5275999999999999E-2</v>
      </c>
      <c r="D1027">
        <v>5.6819000000000001E-2</v>
      </c>
      <c r="E1027">
        <v>4.3749000000000003E-2</v>
      </c>
      <c r="F1027">
        <v>4.4357000000000001E-2</v>
      </c>
      <c r="G1027">
        <v>4.6086000000000002E-2</v>
      </c>
      <c r="H1027">
        <v>4.6240000000000003E-2</v>
      </c>
      <c r="I1027">
        <v>1107</v>
      </c>
      <c r="J1027">
        <v>1411853676.1300001</v>
      </c>
      <c r="K1027">
        <v>4388912204.1599998</v>
      </c>
    </row>
    <row r="1028" spans="1:11" hidden="1">
      <c r="A1028">
        <v>21</v>
      </c>
      <c r="B1028" t="s">
        <v>418</v>
      </c>
      <c r="C1028">
        <v>5.4316000000000003E-2</v>
      </c>
      <c r="D1028">
        <v>5.4247999999999998E-2</v>
      </c>
      <c r="E1028">
        <v>4.3244999999999999E-2</v>
      </c>
      <c r="F1028">
        <v>4.3201000000000003E-2</v>
      </c>
      <c r="G1028">
        <v>4.5887999999999998E-2</v>
      </c>
      <c r="H1028">
        <v>4.5830999999999997E-2</v>
      </c>
      <c r="I1028">
        <v>996</v>
      </c>
      <c r="J1028">
        <v>1370155743.55</v>
      </c>
      <c r="K1028">
        <v>4335257091.5500002</v>
      </c>
    </row>
    <row r="1029" spans="1:11" hidden="1">
      <c r="A1029">
        <v>31</v>
      </c>
      <c r="B1029" t="s">
        <v>418</v>
      </c>
      <c r="C1029">
        <v>5.5275999999999999E-2</v>
      </c>
      <c r="D1029">
        <v>5.6819000000000001E-2</v>
      </c>
      <c r="E1029">
        <v>4.3749000000000003E-2</v>
      </c>
      <c r="F1029">
        <v>4.4357000000000001E-2</v>
      </c>
      <c r="G1029">
        <v>4.6086000000000002E-2</v>
      </c>
      <c r="H1029">
        <v>4.6240000000000003E-2</v>
      </c>
      <c r="I1029">
        <v>1107</v>
      </c>
      <c r="J1029">
        <v>1411853676.1300001</v>
      </c>
      <c r="K1029">
        <v>4388912204.1599998</v>
      </c>
    </row>
    <row r="1030" spans="1:11" hidden="1">
      <c r="A1030">
        <v>63</v>
      </c>
      <c r="B1030" t="s">
        <v>418</v>
      </c>
      <c r="C1030">
        <v>5.5275999999999999E-2</v>
      </c>
      <c r="D1030">
        <v>5.6819000000000001E-2</v>
      </c>
      <c r="E1030">
        <v>4.3749000000000003E-2</v>
      </c>
      <c r="F1030">
        <v>4.4357000000000001E-2</v>
      </c>
      <c r="G1030">
        <v>4.6086000000000002E-2</v>
      </c>
      <c r="H1030">
        <v>4.6240000000000003E-2</v>
      </c>
      <c r="I1030">
        <v>1107</v>
      </c>
      <c r="J1030">
        <v>1411853676.1300001</v>
      </c>
      <c r="K1030">
        <v>4388912204.1599998</v>
      </c>
    </row>
    <row r="1031" spans="1:11" hidden="1">
      <c r="A1031">
        <v>37</v>
      </c>
      <c r="B1031" t="s">
        <v>418</v>
      </c>
      <c r="C1031">
        <v>5.4316000000000003E-2</v>
      </c>
      <c r="D1031">
        <v>5.4247999999999998E-2</v>
      </c>
      <c r="E1031">
        <v>4.3244999999999999E-2</v>
      </c>
      <c r="F1031">
        <v>4.3201000000000003E-2</v>
      </c>
      <c r="G1031">
        <v>4.5887999999999998E-2</v>
      </c>
      <c r="H1031">
        <v>4.5830999999999997E-2</v>
      </c>
      <c r="I1031">
        <v>996</v>
      </c>
      <c r="J1031">
        <v>1370155743.55</v>
      </c>
      <c r="K1031">
        <v>4335257091.5500002</v>
      </c>
    </row>
    <row r="1032" spans="1:11" hidden="1">
      <c r="A1032">
        <v>47</v>
      </c>
      <c r="B1032" t="s">
        <v>418</v>
      </c>
      <c r="C1032">
        <v>5.5275999999999999E-2</v>
      </c>
      <c r="D1032">
        <v>5.6819000000000001E-2</v>
      </c>
      <c r="E1032">
        <v>4.3749000000000003E-2</v>
      </c>
      <c r="F1032">
        <v>4.4357000000000001E-2</v>
      </c>
      <c r="G1032">
        <v>4.6086000000000002E-2</v>
      </c>
      <c r="H1032">
        <v>4.6240000000000003E-2</v>
      </c>
      <c r="I1032">
        <v>1107</v>
      </c>
      <c r="J1032">
        <v>1411853676.1300001</v>
      </c>
      <c r="K1032">
        <v>4388912204.1599998</v>
      </c>
    </row>
    <row r="1033" spans="1:11" hidden="1">
      <c r="A1033">
        <v>53</v>
      </c>
      <c r="B1033" t="s">
        <v>418</v>
      </c>
      <c r="C1033">
        <v>5.4316000000000003E-2</v>
      </c>
      <c r="D1033">
        <v>5.4247999999999998E-2</v>
      </c>
      <c r="E1033">
        <v>4.3244999999999999E-2</v>
      </c>
      <c r="F1033">
        <v>4.3201000000000003E-2</v>
      </c>
      <c r="G1033">
        <v>4.5887999999999998E-2</v>
      </c>
      <c r="H1033">
        <v>4.5830999999999997E-2</v>
      </c>
      <c r="I1033">
        <v>996</v>
      </c>
      <c r="J1033">
        <v>1370155743.55</v>
      </c>
      <c r="K1033">
        <v>4335257091.5500002</v>
      </c>
    </row>
    <row r="1034" spans="1:11">
      <c r="A1034">
        <v>5</v>
      </c>
      <c r="B1034" t="s">
        <v>417</v>
      </c>
      <c r="C1034">
        <v>9.4269999999999996E-3</v>
      </c>
      <c r="D1034">
        <v>9.4319999999999994E-3</v>
      </c>
      <c r="E1034" s="116">
        <v>-4.6909999999999999E-3</v>
      </c>
      <c r="F1034">
        <v>-4.6649999999999999E-3</v>
      </c>
      <c r="G1034">
        <v>-5.5269999999999998E-3</v>
      </c>
      <c r="H1034">
        <v>-5.5370000000000003E-3</v>
      </c>
      <c r="I1034">
        <v>1002</v>
      </c>
      <c r="J1034">
        <v>1383899632.8399999</v>
      </c>
      <c r="K1034">
        <v>4335802873.5799999</v>
      </c>
    </row>
    <row r="1035" spans="1:11" hidden="1">
      <c r="A1035">
        <v>10</v>
      </c>
      <c r="B1035" t="s">
        <v>417</v>
      </c>
      <c r="C1035">
        <v>8.2917000000000005E-2</v>
      </c>
      <c r="D1035">
        <v>8.9122000000000007E-2</v>
      </c>
      <c r="E1035">
        <v>5.7463E-2</v>
      </c>
      <c r="F1035">
        <v>6.2520999999999993E-2</v>
      </c>
      <c r="G1035">
        <v>5.1380000000000002E-2</v>
      </c>
      <c r="H1035">
        <v>5.5329999999999997E-2</v>
      </c>
      <c r="I1035">
        <v>111</v>
      </c>
      <c r="J1035">
        <v>44085652.950000003</v>
      </c>
      <c r="K1035">
        <v>56389206.990000002</v>
      </c>
    </row>
    <row r="1036" spans="1:11" hidden="1">
      <c r="A1036">
        <v>15</v>
      </c>
      <c r="B1036" t="s">
        <v>417</v>
      </c>
      <c r="C1036">
        <v>1.6795999999999998E-2</v>
      </c>
      <c r="D1036">
        <v>1.7422E-2</v>
      </c>
      <c r="E1036">
        <v>-2.8549999999999999E-3</v>
      </c>
      <c r="F1036">
        <v>-2.6800000000000001E-3</v>
      </c>
      <c r="G1036">
        <v>-4.8310000000000002E-3</v>
      </c>
      <c r="H1036">
        <v>-4.7930000000000004E-3</v>
      </c>
      <c r="I1036">
        <v>1113</v>
      </c>
      <c r="J1036">
        <v>1427985285.79</v>
      </c>
      <c r="K1036">
        <v>4392192080.5699997</v>
      </c>
    </row>
    <row r="1037" spans="1:11" hidden="1">
      <c r="A1037">
        <v>21</v>
      </c>
      <c r="B1037" t="s">
        <v>417</v>
      </c>
      <c r="C1037">
        <v>9.4269999999999996E-3</v>
      </c>
      <c r="D1037">
        <v>9.4319999999999994E-3</v>
      </c>
      <c r="E1037">
        <v>-4.6909999999999999E-3</v>
      </c>
      <c r="F1037">
        <v>-4.6649999999999999E-3</v>
      </c>
      <c r="G1037">
        <v>-5.5269999999999998E-3</v>
      </c>
      <c r="H1037">
        <v>-5.5370000000000003E-3</v>
      </c>
      <c r="I1037">
        <v>1002</v>
      </c>
      <c r="J1037">
        <v>1383899632.8399999</v>
      </c>
      <c r="K1037">
        <v>4335802873.5799999</v>
      </c>
    </row>
    <row r="1038" spans="1:11" hidden="1">
      <c r="A1038">
        <v>31</v>
      </c>
      <c r="B1038" t="s">
        <v>417</v>
      </c>
      <c r="C1038">
        <v>1.6795999999999998E-2</v>
      </c>
      <c r="D1038">
        <v>1.7422E-2</v>
      </c>
      <c r="E1038">
        <v>-2.8549999999999999E-3</v>
      </c>
      <c r="F1038">
        <v>-2.6800000000000001E-3</v>
      </c>
      <c r="G1038">
        <v>-4.8310000000000002E-3</v>
      </c>
      <c r="H1038">
        <v>-4.7930000000000004E-3</v>
      </c>
      <c r="I1038">
        <v>1113</v>
      </c>
      <c r="J1038">
        <v>1427985285.79</v>
      </c>
      <c r="K1038">
        <v>4392192080.5699997</v>
      </c>
    </row>
    <row r="1039" spans="1:11" hidden="1">
      <c r="A1039">
        <v>63</v>
      </c>
      <c r="B1039" t="s">
        <v>417</v>
      </c>
      <c r="C1039">
        <v>1.6795999999999998E-2</v>
      </c>
      <c r="D1039">
        <v>1.7422E-2</v>
      </c>
      <c r="E1039">
        <v>-2.8549999999999999E-3</v>
      </c>
      <c r="F1039">
        <v>-2.6800000000000001E-3</v>
      </c>
      <c r="G1039">
        <v>-4.8310000000000002E-3</v>
      </c>
      <c r="H1039">
        <v>-4.7930000000000004E-3</v>
      </c>
      <c r="I1039">
        <v>1113</v>
      </c>
      <c r="J1039">
        <v>1427985285.79</v>
      </c>
      <c r="K1039">
        <v>4392192080.5699997</v>
      </c>
    </row>
    <row r="1040" spans="1:11" hidden="1">
      <c r="A1040">
        <v>37</v>
      </c>
      <c r="B1040" t="s">
        <v>417</v>
      </c>
      <c r="C1040">
        <v>9.4269999999999996E-3</v>
      </c>
      <c r="D1040">
        <v>9.4319999999999994E-3</v>
      </c>
      <c r="E1040">
        <v>-4.6909999999999999E-3</v>
      </c>
      <c r="F1040">
        <v>-4.6649999999999999E-3</v>
      </c>
      <c r="G1040">
        <v>-5.5269999999999998E-3</v>
      </c>
      <c r="H1040">
        <v>-5.5370000000000003E-3</v>
      </c>
      <c r="I1040">
        <v>1002</v>
      </c>
      <c r="J1040">
        <v>1383899632.8399999</v>
      </c>
      <c r="K1040">
        <v>4335802873.5799999</v>
      </c>
    </row>
    <row r="1041" spans="1:11" hidden="1">
      <c r="A1041">
        <v>47</v>
      </c>
      <c r="B1041" t="s">
        <v>417</v>
      </c>
      <c r="C1041">
        <v>1.6795999999999998E-2</v>
      </c>
      <c r="D1041">
        <v>1.7422E-2</v>
      </c>
      <c r="E1041">
        <v>-2.8549999999999999E-3</v>
      </c>
      <c r="F1041">
        <v>-2.6800000000000001E-3</v>
      </c>
      <c r="G1041">
        <v>-4.8310000000000002E-3</v>
      </c>
      <c r="H1041">
        <v>-4.7930000000000004E-3</v>
      </c>
      <c r="I1041">
        <v>1113</v>
      </c>
      <c r="J1041">
        <v>1427985285.79</v>
      </c>
      <c r="K1041">
        <v>4392192080.5699997</v>
      </c>
    </row>
    <row r="1042" spans="1:11" hidden="1">
      <c r="A1042">
        <v>53</v>
      </c>
      <c r="B1042" t="s">
        <v>417</v>
      </c>
      <c r="C1042">
        <v>9.4269999999999996E-3</v>
      </c>
      <c r="D1042">
        <v>9.4319999999999994E-3</v>
      </c>
      <c r="E1042">
        <v>-4.6909999999999999E-3</v>
      </c>
      <c r="F1042">
        <v>-4.6649999999999999E-3</v>
      </c>
      <c r="G1042">
        <v>-5.5269999999999998E-3</v>
      </c>
      <c r="H1042">
        <v>-5.5370000000000003E-3</v>
      </c>
      <c r="I1042">
        <v>1002</v>
      </c>
      <c r="J1042">
        <v>1383899632.8399999</v>
      </c>
      <c r="K1042">
        <v>4335802873.5799999</v>
      </c>
    </row>
    <row r="1043" spans="1:11">
      <c r="A1043">
        <v>5</v>
      </c>
      <c r="B1043" t="s">
        <v>416</v>
      </c>
      <c r="C1043">
        <v>-3.7548999999999999E-2</v>
      </c>
      <c r="D1043">
        <v>-3.7422999999999998E-2</v>
      </c>
      <c r="E1043" s="116">
        <v>-4.5221999999999998E-2</v>
      </c>
      <c r="F1043">
        <v>-4.5079000000000001E-2</v>
      </c>
      <c r="G1043">
        <v>-4.8266000000000003E-2</v>
      </c>
      <c r="H1043">
        <v>-4.8106000000000003E-2</v>
      </c>
      <c r="I1043">
        <v>1014</v>
      </c>
      <c r="J1043">
        <v>1345350793.03</v>
      </c>
      <c r="K1043">
        <v>4166456836.9699998</v>
      </c>
    </row>
    <row r="1044" spans="1:11" hidden="1">
      <c r="A1044">
        <v>10</v>
      </c>
      <c r="B1044" t="s">
        <v>416</v>
      </c>
      <c r="C1044">
        <v>-6.6670999999999994E-2</v>
      </c>
      <c r="D1044">
        <v>-6.6670999999999994E-2</v>
      </c>
      <c r="E1044">
        <v>-7.5472999999999998E-2</v>
      </c>
      <c r="F1044">
        <v>-7.5472999999999998E-2</v>
      </c>
      <c r="G1044">
        <v>-7.2591000000000003E-2</v>
      </c>
      <c r="H1044">
        <v>-7.2591000000000003E-2</v>
      </c>
      <c r="I1044">
        <v>113</v>
      </c>
      <c r="J1044">
        <v>41373985.399999999</v>
      </c>
      <c r="K1044">
        <v>53737106.579999998</v>
      </c>
    </row>
    <row r="1045" spans="1:11" hidden="1">
      <c r="A1045">
        <v>15</v>
      </c>
      <c r="B1045" t="s">
        <v>416</v>
      </c>
      <c r="C1045">
        <v>-4.0455999999999999E-2</v>
      </c>
      <c r="D1045">
        <v>-4.0342999999999997E-2</v>
      </c>
      <c r="E1045">
        <v>-4.6156999999999997E-2</v>
      </c>
      <c r="F1045">
        <v>-4.6018000000000003E-2</v>
      </c>
      <c r="G1045">
        <v>-4.8578999999999997E-2</v>
      </c>
      <c r="H1045">
        <v>-4.8420999999999999E-2</v>
      </c>
      <c r="I1045">
        <v>1127</v>
      </c>
      <c r="J1045">
        <v>1386724778.4300001</v>
      </c>
      <c r="K1045">
        <v>4220193943.5500002</v>
      </c>
    </row>
    <row r="1046" spans="1:11" hidden="1">
      <c r="A1046">
        <v>21</v>
      </c>
      <c r="B1046" t="s">
        <v>416</v>
      </c>
      <c r="C1046">
        <v>-3.7548999999999999E-2</v>
      </c>
      <c r="D1046">
        <v>-3.7422999999999998E-2</v>
      </c>
      <c r="E1046">
        <v>-4.5221999999999998E-2</v>
      </c>
      <c r="F1046">
        <v>-4.5079000000000001E-2</v>
      </c>
      <c r="G1046">
        <v>-4.8266000000000003E-2</v>
      </c>
      <c r="H1046">
        <v>-4.8106000000000003E-2</v>
      </c>
      <c r="I1046">
        <v>1014</v>
      </c>
      <c r="J1046">
        <v>1345350793.03</v>
      </c>
      <c r="K1046">
        <v>4166456836.9699998</v>
      </c>
    </row>
    <row r="1047" spans="1:11" hidden="1">
      <c r="A1047">
        <v>31</v>
      </c>
      <c r="B1047" t="s">
        <v>416</v>
      </c>
      <c r="C1047">
        <v>-4.0455999999999999E-2</v>
      </c>
      <c r="D1047">
        <v>-4.0342999999999997E-2</v>
      </c>
      <c r="E1047">
        <v>-4.6156999999999997E-2</v>
      </c>
      <c r="F1047">
        <v>-4.6018000000000003E-2</v>
      </c>
      <c r="G1047">
        <v>-4.8578999999999997E-2</v>
      </c>
      <c r="H1047">
        <v>-4.8420999999999999E-2</v>
      </c>
      <c r="I1047">
        <v>1127</v>
      </c>
      <c r="J1047">
        <v>1386724778.4300001</v>
      </c>
      <c r="K1047">
        <v>4220193943.5500002</v>
      </c>
    </row>
    <row r="1048" spans="1:11" hidden="1">
      <c r="A1048">
        <v>63</v>
      </c>
      <c r="B1048" t="s">
        <v>416</v>
      </c>
      <c r="C1048">
        <v>-4.0455999999999999E-2</v>
      </c>
      <c r="D1048">
        <v>-4.0342999999999997E-2</v>
      </c>
      <c r="E1048">
        <v>-4.6156999999999997E-2</v>
      </c>
      <c r="F1048">
        <v>-4.6018000000000003E-2</v>
      </c>
      <c r="G1048">
        <v>-4.8578999999999997E-2</v>
      </c>
      <c r="H1048">
        <v>-4.8420999999999999E-2</v>
      </c>
      <c r="I1048">
        <v>1127</v>
      </c>
      <c r="J1048">
        <v>1386724778.4300001</v>
      </c>
      <c r="K1048">
        <v>4220193943.5500002</v>
      </c>
    </row>
    <row r="1049" spans="1:11" hidden="1">
      <c r="A1049">
        <v>37</v>
      </c>
      <c r="B1049" t="s">
        <v>416</v>
      </c>
      <c r="C1049">
        <v>-3.7548999999999999E-2</v>
      </c>
      <c r="D1049">
        <v>-3.7422999999999998E-2</v>
      </c>
      <c r="E1049">
        <v>-4.5221999999999998E-2</v>
      </c>
      <c r="F1049">
        <v>-4.5079000000000001E-2</v>
      </c>
      <c r="G1049">
        <v>-4.8266000000000003E-2</v>
      </c>
      <c r="H1049">
        <v>-4.8106000000000003E-2</v>
      </c>
      <c r="I1049">
        <v>1014</v>
      </c>
      <c r="J1049">
        <v>1345350793.03</v>
      </c>
      <c r="K1049">
        <v>4166456836.9699998</v>
      </c>
    </row>
    <row r="1050" spans="1:11" hidden="1">
      <c r="A1050">
        <v>47</v>
      </c>
      <c r="B1050" t="s">
        <v>416</v>
      </c>
      <c r="C1050">
        <v>-4.0455999999999999E-2</v>
      </c>
      <c r="D1050">
        <v>-4.0342999999999997E-2</v>
      </c>
      <c r="E1050">
        <v>-4.6156999999999997E-2</v>
      </c>
      <c r="F1050">
        <v>-4.6018000000000003E-2</v>
      </c>
      <c r="G1050">
        <v>-4.8578999999999997E-2</v>
      </c>
      <c r="H1050">
        <v>-4.8420999999999999E-2</v>
      </c>
      <c r="I1050">
        <v>1127</v>
      </c>
      <c r="J1050">
        <v>1386724778.4300001</v>
      </c>
      <c r="K1050">
        <v>4220193943.5500002</v>
      </c>
    </row>
    <row r="1051" spans="1:11" hidden="1">
      <c r="A1051">
        <v>53</v>
      </c>
      <c r="B1051" t="s">
        <v>416</v>
      </c>
      <c r="C1051">
        <v>-3.7548999999999999E-2</v>
      </c>
      <c r="D1051">
        <v>-3.7422999999999998E-2</v>
      </c>
      <c r="E1051">
        <v>-4.5221999999999998E-2</v>
      </c>
      <c r="F1051">
        <v>-4.5079000000000001E-2</v>
      </c>
      <c r="G1051">
        <v>-4.8266000000000003E-2</v>
      </c>
      <c r="H1051">
        <v>-4.8106000000000003E-2</v>
      </c>
      <c r="I1051">
        <v>1014</v>
      </c>
      <c r="J1051">
        <v>1345350793.03</v>
      </c>
      <c r="K1051">
        <v>4166456836.9699998</v>
      </c>
    </row>
    <row r="1052" spans="1:11">
      <c r="A1052">
        <v>5</v>
      </c>
      <c r="B1052" t="s">
        <v>415</v>
      </c>
      <c r="C1052">
        <v>3.7849000000000001E-2</v>
      </c>
      <c r="D1052">
        <v>3.7846999999999999E-2</v>
      </c>
      <c r="E1052" s="116">
        <v>2.4222E-2</v>
      </c>
      <c r="F1052">
        <v>2.4219999999999998E-2</v>
      </c>
      <c r="G1052">
        <v>2.5387E-2</v>
      </c>
      <c r="H1052">
        <v>2.5385000000000001E-2</v>
      </c>
      <c r="I1052">
        <v>1020</v>
      </c>
      <c r="J1052">
        <v>1395064288.1900001</v>
      </c>
      <c r="K1052">
        <v>4295644986.3800001</v>
      </c>
    </row>
    <row r="1053" spans="1:11" hidden="1">
      <c r="A1053">
        <v>10</v>
      </c>
      <c r="B1053" t="s">
        <v>415</v>
      </c>
      <c r="C1053">
        <v>9.1494000000000006E-2</v>
      </c>
      <c r="D1053">
        <v>9.1493000000000005E-2</v>
      </c>
      <c r="E1053">
        <v>9.7545000000000007E-2</v>
      </c>
      <c r="F1053">
        <v>9.7544000000000006E-2</v>
      </c>
      <c r="G1053">
        <v>0.101351</v>
      </c>
      <c r="H1053">
        <v>0.101351</v>
      </c>
      <c r="I1053">
        <v>114</v>
      </c>
      <c r="J1053">
        <v>45627941.579999998</v>
      </c>
      <c r="K1053">
        <v>59773223.759999998</v>
      </c>
    </row>
    <row r="1054" spans="1:11" hidden="1">
      <c r="A1054">
        <v>15</v>
      </c>
      <c r="B1054" t="s">
        <v>415</v>
      </c>
      <c r="C1054">
        <v>4.3227000000000002E-2</v>
      </c>
      <c r="D1054">
        <v>4.3226000000000001E-2</v>
      </c>
      <c r="E1054">
        <v>2.6409999999999999E-2</v>
      </c>
      <c r="F1054">
        <v>2.6407E-2</v>
      </c>
      <c r="G1054">
        <v>2.6353999999999999E-2</v>
      </c>
      <c r="H1054">
        <v>2.6352E-2</v>
      </c>
      <c r="I1054">
        <v>1134</v>
      </c>
      <c r="J1054">
        <v>1440692229.77</v>
      </c>
      <c r="K1054">
        <v>4355418210.1400003</v>
      </c>
    </row>
    <row r="1055" spans="1:11" hidden="1">
      <c r="A1055">
        <v>21</v>
      </c>
      <c r="B1055" t="s">
        <v>415</v>
      </c>
      <c r="C1055">
        <v>3.7849000000000001E-2</v>
      </c>
      <c r="D1055">
        <v>3.7846999999999999E-2</v>
      </c>
      <c r="E1055">
        <v>2.4222E-2</v>
      </c>
      <c r="F1055">
        <v>2.4219999999999998E-2</v>
      </c>
      <c r="G1055">
        <v>2.5387E-2</v>
      </c>
      <c r="H1055">
        <v>2.5385000000000001E-2</v>
      </c>
      <c r="I1055">
        <v>1020</v>
      </c>
      <c r="J1055">
        <v>1395064288.1900001</v>
      </c>
      <c r="K1055">
        <v>4295644986.3800001</v>
      </c>
    </row>
    <row r="1056" spans="1:11" hidden="1">
      <c r="A1056">
        <v>31</v>
      </c>
      <c r="B1056" t="s">
        <v>415</v>
      </c>
      <c r="C1056">
        <v>4.3227000000000002E-2</v>
      </c>
      <c r="D1056">
        <v>4.3226000000000001E-2</v>
      </c>
      <c r="E1056">
        <v>2.6409999999999999E-2</v>
      </c>
      <c r="F1056">
        <v>2.6407E-2</v>
      </c>
      <c r="G1056">
        <v>2.6353999999999999E-2</v>
      </c>
      <c r="H1056">
        <v>2.6352E-2</v>
      </c>
      <c r="I1056">
        <v>1134</v>
      </c>
      <c r="J1056">
        <v>1440692229.77</v>
      </c>
      <c r="K1056">
        <v>4355418210.1400003</v>
      </c>
    </row>
    <row r="1057" spans="1:11" hidden="1">
      <c r="A1057">
        <v>63</v>
      </c>
      <c r="B1057" t="s">
        <v>415</v>
      </c>
      <c r="C1057">
        <v>4.3227000000000002E-2</v>
      </c>
      <c r="D1057">
        <v>4.3226000000000001E-2</v>
      </c>
      <c r="E1057">
        <v>2.6409999999999999E-2</v>
      </c>
      <c r="F1057">
        <v>2.6407E-2</v>
      </c>
      <c r="G1057">
        <v>2.6353999999999999E-2</v>
      </c>
      <c r="H1057">
        <v>2.6352E-2</v>
      </c>
      <c r="I1057">
        <v>1134</v>
      </c>
      <c r="J1057">
        <v>1440692229.77</v>
      </c>
      <c r="K1057">
        <v>4355418210.1400003</v>
      </c>
    </row>
    <row r="1058" spans="1:11" hidden="1">
      <c r="A1058">
        <v>37</v>
      </c>
      <c r="B1058" t="s">
        <v>415</v>
      </c>
      <c r="C1058">
        <v>3.7849000000000001E-2</v>
      </c>
      <c r="D1058">
        <v>3.7846999999999999E-2</v>
      </c>
      <c r="E1058">
        <v>2.4222E-2</v>
      </c>
      <c r="F1058">
        <v>2.4219999999999998E-2</v>
      </c>
      <c r="G1058">
        <v>2.5387E-2</v>
      </c>
      <c r="H1058">
        <v>2.5385000000000001E-2</v>
      </c>
      <c r="I1058">
        <v>1020</v>
      </c>
      <c r="J1058">
        <v>1395064288.1900001</v>
      </c>
      <c r="K1058">
        <v>4295644986.3800001</v>
      </c>
    </row>
    <row r="1059" spans="1:11" hidden="1">
      <c r="A1059">
        <v>47</v>
      </c>
      <c r="B1059" t="s">
        <v>415</v>
      </c>
      <c r="C1059">
        <v>4.3227000000000002E-2</v>
      </c>
      <c r="D1059">
        <v>4.3226000000000001E-2</v>
      </c>
      <c r="E1059">
        <v>2.6409999999999999E-2</v>
      </c>
      <c r="F1059">
        <v>2.6407E-2</v>
      </c>
      <c r="G1059">
        <v>2.6353999999999999E-2</v>
      </c>
      <c r="H1059">
        <v>2.6352E-2</v>
      </c>
      <c r="I1059">
        <v>1134</v>
      </c>
      <c r="J1059">
        <v>1440692229.77</v>
      </c>
      <c r="K1059">
        <v>4355418210.1400003</v>
      </c>
    </row>
    <row r="1060" spans="1:11" hidden="1">
      <c r="A1060">
        <v>53</v>
      </c>
      <c r="B1060" t="s">
        <v>415</v>
      </c>
      <c r="C1060">
        <v>3.7849000000000001E-2</v>
      </c>
      <c r="D1060">
        <v>3.7846999999999999E-2</v>
      </c>
      <c r="E1060">
        <v>2.4222E-2</v>
      </c>
      <c r="F1060">
        <v>2.4219999999999998E-2</v>
      </c>
      <c r="G1060">
        <v>2.5387E-2</v>
      </c>
      <c r="H1060">
        <v>2.5385000000000001E-2</v>
      </c>
      <c r="I1060">
        <v>1020</v>
      </c>
      <c r="J1060">
        <v>1395064288.1900001</v>
      </c>
      <c r="K1060">
        <v>4295644986.3800001</v>
      </c>
    </row>
    <row r="1061" spans="1:11">
      <c r="A1061">
        <v>5</v>
      </c>
      <c r="B1061" t="s">
        <v>414</v>
      </c>
      <c r="C1061">
        <v>6.1115000000000003E-2</v>
      </c>
      <c r="D1061">
        <v>6.1006999999999999E-2</v>
      </c>
      <c r="E1061" s="116">
        <v>5.4174E-2</v>
      </c>
      <c r="F1061">
        <v>5.4073999999999997E-2</v>
      </c>
      <c r="G1061">
        <v>5.6832000000000001E-2</v>
      </c>
      <c r="H1061">
        <v>5.6731999999999998E-2</v>
      </c>
      <c r="I1061">
        <v>1032</v>
      </c>
      <c r="J1061">
        <v>1500038688.3599999</v>
      </c>
      <c r="K1061">
        <v>4587938923.3900003</v>
      </c>
    </row>
    <row r="1062" spans="1:11" hidden="1">
      <c r="A1062">
        <v>10</v>
      </c>
      <c r="B1062" t="s">
        <v>414</v>
      </c>
      <c r="C1062">
        <v>6.6848000000000005E-2</v>
      </c>
      <c r="D1062">
        <v>6.6921999999999995E-2</v>
      </c>
      <c r="E1062">
        <v>5.6161999999999997E-2</v>
      </c>
      <c r="F1062">
        <v>5.6308999999999998E-2</v>
      </c>
      <c r="G1062">
        <v>5.5257000000000001E-2</v>
      </c>
      <c r="H1062">
        <v>5.5369000000000002E-2</v>
      </c>
      <c r="I1062">
        <v>114</v>
      </c>
      <c r="J1062">
        <v>48117759.119999997</v>
      </c>
      <c r="K1062">
        <v>63002349.32</v>
      </c>
    </row>
    <row r="1063" spans="1:11" hidden="1">
      <c r="A1063">
        <v>15</v>
      </c>
      <c r="B1063" t="s">
        <v>414</v>
      </c>
      <c r="C1063">
        <v>6.1691999999999997E-2</v>
      </c>
      <c r="D1063">
        <v>6.1601000000000003E-2</v>
      </c>
      <c r="E1063">
        <v>5.4237E-2</v>
      </c>
      <c r="F1063">
        <v>5.4144999999999999E-2</v>
      </c>
      <c r="G1063">
        <v>5.6809999999999999E-2</v>
      </c>
      <c r="H1063">
        <v>5.6713E-2</v>
      </c>
      <c r="I1063">
        <v>1146</v>
      </c>
      <c r="J1063">
        <v>1548156447.48</v>
      </c>
      <c r="K1063">
        <v>4650941272.71</v>
      </c>
    </row>
    <row r="1064" spans="1:11" hidden="1">
      <c r="A1064">
        <v>21</v>
      </c>
      <c r="B1064" t="s">
        <v>414</v>
      </c>
      <c r="C1064">
        <v>6.1115000000000003E-2</v>
      </c>
      <c r="D1064">
        <v>6.1006999999999999E-2</v>
      </c>
      <c r="E1064">
        <v>5.4174E-2</v>
      </c>
      <c r="F1064">
        <v>5.4073999999999997E-2</v>
      </c>
      <c r="G1064">
        <v>5.6832000000000001E-2</v>
      </c>
      <c r="H1064">
        <v>5.6731999999999998E-2</v>
      </c>
      <c r="I1064">
        <v>1032</v>
      </c>
      <c r="J1064">
        <v>1500038688.3599999</v>
      </c>
      <c r="K1064">
        <v>4587938923.3900003</v>
      </c>
    </row>
    <row r="1065" spans="1:11" hidden="1">
      <c r="A1065">
        <v>31</v>
      </c>
      <c r="B1065" t="s">
        <v>414</v>
      </c>
      <c r="C1065">
        <v>6.1691999999999997E-2</v>
      </c>
      <c r="D1065">
        <v>6.1601000000000003E-2</v>
      </c>
      <c r="E1065">
        <v>5.4237E-2</v>
      </c>
      <c r="F1065">
        <v>5.4144999999999999E-2</v>
      </c>
      <c r="G1065">
        <v>5.6809999999999999E-2</v>
      </c>
      <c r="H1065">
        <v>5.6713E-2</v>
      </c>
      <c r="I1065">
        <v>1146</v>
      </c>
      <c r="J1065">
        <v>1548156447.48</v>
      </c>
      <c r="K1065">
        <v>4650941272.71</v>
      </c>
    </row>
    <row r="1066" spans="1:11" hidden="1">
      <c r="A1066">
        <v>63</v>
      </c>
      <c r="B1066" t="s">
        <v>414</v>
      </c>
      <c r="C1066">
        <v>6.1691999999999997E-2</v>
      </c>
      <c r="D1066">
        <v>6.1601000000000003E-2</v>
      </c>
      <c r="E1066">
        <v>5.4237E-2</v>
      </c>
      <c r="F1066">
        <v>5.4144999999999999E-2</v>
      </c>
      <c r="G1066">
        <v>5.6809999999999999E-2</v>
      </c>
      <c r="H1066">
        <v>5.6713E-2</v>
      </c>
      <c r="I1066">
        <v>1146</v>
      </c>
      <c r="J1066">
        <v>1548156447.48</v>
      </c>
      <c r="K1066">
        <v>4650941272.71</v>
      </c>
    </row>
    <row r="1067" spans="1:11" hidden="1">
      <c r="A1067">
        <v>37</v>
      </c>
      <c r="B1067" t="s">
        <v>414</v>
      </c>
      <c r="C1067">
        <v>6.1115000000000003E-2</v>
      </c>
      <c r="D1067">
        <v>6.1006999999999999E-2</v>
      </c>
      <c r="E1067">
        <v>5.4174E-2</v>
      </c>
      <c r="F1067">
        <v>5.4073999999999997E-2</v>
      </c>
      <c r="G1067">
        <v>5.6832000000000001E-2</v>
      </c>
      <c r="H1067">
        <v>5.6731999999999998E-2</v>
      </c>
      <c r="I1067">
        <v>1032</v>
      </c>
      <c r="J1067">
        <v>1500038688.3599999</v>
      </c>
      <c r="K1067">
        <v>4587938923.3900003</v>
      </c>
    </row>
    <row r="1068" spans="1:11" hidden="1">
      <c r="A1068">
        <v>47</v>
      </c>
      <c r="B1068" t="s">
        <v>414</v>
      </c>
      <c r="C1068">
        <v>6.1691999999999997E-2</v>
      </c>
      <c r="D1068">
        <v>6.1601000000000003E-2</v>
      </c>
      <c r="E1068">
        <v>5.4237E-2</v>
      </c>
      <c r="F1068">
        <v>5.4144999999999999E-2</v>
      </c>
      <c r="G1068">
        <v>5.6809999999999999E-2</v>
      </c>
      <c r="H1068">
        <v>5.6713E-2</v>
      </c>
      <c r="I1068">
        <v>1146</v>
      </c>
      <c r="J1068">
        <v>1548156447.48</v>
      </c>
      <c r="K1068">
        <v>4650941272.71</v>
      </c>
    </row>
    <row r="1069" spans="1:11" hidden="1">
      <c r="A1069">
        <v>53</v>
      </c>
      <c r="B1069" t="s">
        <v>414</v>
      </c>
      <c r="C1069">
        <v>6.1115000000000003E-2</v>
      </c>
      <c r="D1069">
        <v>6.1006999999999999E-2</v>
      </c>
      <c r="E1069">
        <v>5.4174E-2</v>
      </c>
      <c r="F1069">
        <v>5.4073999999999997E-2</v>
      </c>
      <c r="G1069">
        <v>5.6832000000000001E-2</v>
      </c>
      <c r="H1069">
        <v>5.6731999999999998E-2</v>
      </c>
      <c r="I1069">
        <v>1032</v>
      </c>
      <c r="J1069">
        <v>1500038688.3599999</v>
      </c>
      <c r="K1069">
        <v>4587938923.3900003</v>
      </c>
    </row>
    <row r="1070" spans="1:11">
      <c r="A1070">
        <v>5</v>
      </c>
      <c r="B1070" t="s">
        <v>413</v>
      </c>
      <c r="C1070">
        <v>6.8919999999999997E-3</v>
      </c>
      <c r="D1070">
        <v>6.9550000000000002E-3</v>
      </c>
      <c r="E1070" s="116">
        <v>-2.1050000000000001E-3</v>
      </c>
      <c r="F1070">
        <v>-2.0149999999999999E-3</v>
      </c>
      <c r="G1070">
        <v>-1.768E-3</v>
      </c>
      <c r="H1070">
        <v>-1.6689999999999999E-3</v>
      </c>
      <c r="I1070">
        <v>1059</v>
      </c>
      <c r="J1070">
        <v>1554349760.95</v>
      </c>
      <c r="K1070">
        <v>4778688259.6400003</v>
      </c>
    </row>
    <row r="1071" spans="1:11" hidden="1">
      <c r="A1071">
        <v>10</v>
      </c>
      <c r="B1071" t="s">
        <v>413</v>
      </c>
      <c r="C1071">
        <v>0.20281199999999999</v>
      </c>
      <c r="D1071">
        <v>0.20255999999999999</v>
      </c>
      <c r="E1071">
        <v>0.17774899999999999</v>
      </c>
      <c r="F1071">
        <v>0.17769599999999999</v>
      </c>
      <c r="G1071">
        <v>0.180509</v>
      </c>
      <c r="H1071">
        <v>0.18046899999999999</v>
      </c>
      <c r="I1071">
        <v>114</v>
      </c>
      <c r="J1071">
        <v>56683572.119999997</v>
      </c>
      <c r="K1071">
        <v>74388990.469999999</v>
      </c>
    </row>
    <row r="1072" spans="1:11" hidden="1">
      <c r="A1072">
        <v>15</v>
      </c>
      <c r="B1072" t="s">
        <v>413</v>
      </c>
      <c r="C1072">
        <v>2.6381000000000002E-2</v>
      </c>
      <c r="D1072">
        <v>2.6412999999999999E-2</v>
      </c>
      <c r="E1072">
        <v>3.4840000000000001E-3</v>
      </c>
      <c r="F1072">
        <v>3.5699999999999998E-3</v>
      </c>
      <c r="G1072">
        <v>6.9999999999999999E-4</v>
      </c>
      <c r="H1072">
        <v>7.9699999999999997E-4</v>
      </c>
      <c r="I1072">
        <v>1173</v>
      </c>
      <c r="J1072">
        <v>1611033333.0699999</v>
      </c>
      <c r="K1072">
        <v>4853077250.1099997</v>
      </c>
    </row>
    <row r="1073" spans="1:11" hidden="1">
      <c r="A1073">
        <v>21</v>
      </c>
      <c r="B1073" t="s">
        <v>413</v>
      </c>
      <c r="C1073">
        <v>6.8919999999999997E-3</v>
      </c>
      <c r="D1073">
        <v>6.9550000000000002E-3</v>
      </c>
      <c r="E1073">
        <v>-2.1050000000000001E-3</v>
      </c>
      <c r="F1073">
        <v>-2.0149999999999999E-3</v>
      </c>
      <c r="G1073">
        <v>-1.768E-3</v>
      </c>
      <c r="H1073">
        <v>-1.6689999999999999E-3</v>
      </c>
      <c r="I1073">
        <v>1059</v>
      </c>
      <c r="J1073">
        <v>1554349760.95</v>
      </c>
      <c r="K1073">
        <v>4778688259.6400003</v>
      </c>
    </row>
    <row r="1074" spans="1:11" hidden="1">
      <c r="A1074">
        <v>31</v>
      </c>
      <c r="B1074" t="s">
        <v>413</v>
      </c>
      <c r="C1074">
        <v>2.6381000000000002E-2</v>
      </c>
      <c r="D1074">
        <v>2.6412999999999999E-2</v>
      </c>
      <c r="E1074">
        <v>3.4840000000000001E-3</v>
      </c>
      <c r="F1074">
        <v>3.5699999999999998E-3</v>
      </c>
      <c r="G1074">
        <v>6.9999999999999999E-4</v>
      </c>
      <c r="H1074">
        <v>7.9699999999999997E-4</v>
      </c>
      <c r="I1074">
        <v>1173</v>
      </c>
      <c r="J1074">
        <v>1611033333.0699999</v>
      </c>
      <c r="K1074">
        <v>4853077250.1099997</v>
      </c>
    </row>
    <row r="1075" spans="1:11" hidden="1">
      <c r="A1075">
        <v>63</v>
      </c>
      <c r="B1075" t="s">
        <v>413</v>
      </c>
      <c r="C1075">
        <v>2.6381000000000002E-2</v>
      </c>
      <c r="D1075">
        <v>2.6412999999999999E-2</v>
      </c>
      <c r="E1075">
        <v>3.4840000000000001E-3</v>
      </c>
      <c r="F1075">
        <v>3.5699999999999998E-3</v>
      </c>
      <c r="G1075">
        <v>6.9999999999999999E-4</v>
      </c>
      <c r="H1075">
        <v>7.9699999999999997E-4</v>
      </c>
      <c r="I1075">
        <v>1173</v>
      </c>
      <c r="J1075">
        <v>1611033333.0699999</v>
      </c>
      <c r="K1075">
        <v>4853077250.1099997</v>
      </c>
    </row>
    <row r="1076" spans="1:11" hidden="1">
      <c r="A1076">
        <v>37</v>
      </c>
      <c r="B1076" t="s">
        <v>413</v>
      </c>
      <c r="C1076">
        <v>6.8919999999999997E-3</v>
      </c>
      <c r="D1076">
        <v>6.9550000000000002E-3</v>
      </c>
      <c r="E1076">
        <v>-2.1050000000000001E-3</v>
      </c>
      <c r="F1076">
        <v>-2.0149999999999999E-3</v>
      </c>
      <c r="G1076">
        <v>-1.768E-3</v>
      </c>
      <c r="H1076">
        <v>-1.6689999999999999E-3</v>
      </c>
      <c r="I1076">
        <v>1059</v>
      </c>
      <c r="J1076">
        <v>1554349760.95</v>
      </c>
      <c r="K1076">
        <v>4778688259.6400003</v>
      </c>
    </row>
    <row r="1077" spans="1:11" hidden="1">
      <c r="A1077">
        <v>47</v>
      </c>
      <c r="B1077" t="s">
        <v>413</v>
      </c>
      <c r="C1077">
        <v>2.6381000000000002E-2</v>
      </c>
      <c r="D1077">
        <v>2.6412999999999999E-2</v>
      </c>
      <c r="E1077">
        <v>3.4840000000000001E-3</v>
      </c>
      <c r="F1077">
        <v>3.5699999999999998E-3</v>
      </c>
      <c r="G1077">
        <v>6.9999999999999999E-4</v>
      </c>
      <c r="H1077">
        <v>7.9699999999999997E-4</v>
      </c>
      <c r="I1077">
        <v>1173</v>
      </c>
      <c r="J1077">
        <v>1611033333.0699999</v>
      </c>
      <c r="K1077">
        <v>4853077250.1099997</v>
      </c>
    </row>
    <row r="1078" spans="1:11" hidden="1">
      <c r="A1078">
        <v>53</v>
      </c>
      <c r="B1078" t="s">
        <v>413</v>
      </c>
      <c r="C1078">
        <v>6.8919999999999997E-3</v>
      </c>
      <c r="D1078">
        <v>6.9550000000000002E-3</v>
      </c>
      <c r="E1078">
        <v>-2.1050000000000001E-3</v>
      </c>
      <c r="F1078">
        <v>-2.0149999999999999E-3</v>
      </c>
      <c r="G1078">
        <v>-1.768E-3</v>
      </c>
      <c r="H1078">
        <v>-1.6689999999999999E-3</v>
      </c>
      <c r="I1078">
        <v>1059</v>
      </c>
      <c r="J1078">
        <v>1554349760.95</v>
      </c>
      <c r="K1078">
        <v>4778688259.6400003</v>
      </c>
    </row>
    <row r="1079" spans="1:11">
      <c r="A1079">
        <v>5</v>
      </c>
      <c r="B1079" t="s">
        <v>412</v>
      </c>
      <c r="C1079">
        <v>-1.1318999999999999E-2</v>
      </c>
      <c r="D1079">
        <v>-1.1298000000000001E-2</v>
      </c>
      <c r="E1079" s="116">
        <v>-1.0399E-2</v>
      </c>
      <c r="F1079">
        <v>-1.0397E-2</v>
      </c>
      <c r="G1079">
        <v>-8.404E-3</v>
      </c>
      <c r="H1079">
        <v>-8.3479999999999995E-3</v>
      </c>
      <c r="I1079">
        <v>1073</v>
      </c>
      <c r="J1079">
        <v>1567781408.6900001</v>
      </c>
      <c r="K1079">
        <v>4820951530.7700005</v>
      </c>
    </row>
    <row r="1080" spans="1:11" hidden="1">
      <c r="A1080">
        <v>10</v>
      </c>
      <c r="B1080" t="s">
        <v>412</v>
      </c>
      <c r="C1080">
        <v>-2.2206E-2</v>
      </c>
      <c r="D1080">
        <v>-2.2206E-2</v>
      </c>
      <c r="E1080">
        <v>-2.809E-2</v>
      </c>
      <c r="F1080">
        <v>-2.809E-2</v>
      </c>
      <c r="G1080">
        <v>-2.9544000000000001E-2</v>
      </c>
      <c r="H1080">
        <v>-2.9544000000000001E-2</v>
      </c>
      <c r="I1080">
        <v>114</v>
      </c>
      <c r="J1080">
        <v>55073533.310000002</v>
      </c>
      <c r="K1080">
        <v>72167383.099999994</v>
      </c>
    </row>
    <row r="1081" spans="1:11" hidden="1">
      <c r="A1081">
        <v>15</v>
      </c>
      <c r="B1081" t="s">
        <v>412</v>
      </c>
      <c r="C1081">
        <v>-1.2376E-2</v>
      </c>
      <c r="D1081">
        <v>-1.2357E-2</v>
      </c>
      <c r="E1081">
        <v>-1.1021E-2</v>
      </c>
      <c r="F1081">
        <v>-1.1018999999999999E-2</v>
      </c>
      <c r="G1081">
        <v>-8.7279999999999996E-3</v>
      </c>
      <c r="H1081">
        <v>-8.6730000000000002E-3</v>
      </c>
      <c r="I1081">
        <v>1187</v>
      </c>
      <c r="J1081">
        <v>1622854942</v>
      </c>
      <c r="K1081">
        <v>4893118913.8699999</v>
      </c>
    </row>
    <row r="1082" spans="1:11" hidden="1">
      <c r="A1082">
        <v>21</v>
      </c>
      <c r="B1082" t="s">
        <v>412</v>
      </c>
      <c r="C1082">
        <v>-1.1318999999999999E-2</v>
      </c>
      <c r="D1082">
        <v>-1.1298000000000001E-2</v>
      </c>
      <c r="E1082">
        <v>-1.0399E-2</v>
      </c>
      <c r="F1082">
        <v>-1.0397E-2</v>
      </c>
      <c r="G1082">
        <v>-8.404E-3</v>
      </c>
      <c r="H1082">
        <v>-8.3479999999999995E-3</v>
      </c>
      <c r="I1082">
        <v>1073</v>
      </c>
      <c r="J1082">
        <v>1567781408.6900001</v>
      </c>
      <c r="K1082">
        <v>4820951530.7700005</v>
      </c>
    </row>
    <row r="1083" spans="1:11" hidden="1">
      <c r="A1083">
        <v>31</v>
      </c>
      <c r="B1083" t="s">
        <v>412</v>
      </c>
      <c r="C1083">
        <v>-1.2376E-2</v>
      </c>
      <c r="D1083">
        <v>-1.2357E-2</v>
      </c>
      <c r="E1083">
        <v>-1.1021E-2</v>
      </c>
      <c r="F1083">
        <v>-1.1018999999999999E-2</v>
      </c>
      <c r="G1083">
        <v>-8.7279999999999996E-3</v>
      </c>
      <c r="H1083">
        <v>-8.6730000000000002E-3</v>
      </c>
      <c r="I1083">
        <v>1187</v>
      </c>
      <c r="J1083">
        <v>1622854942</v>
      </c>
      <c r="K1083">
        <v>4893118913.8699999</v>
      </c>
    </row>
    <row r="1084" spans="1:11" hidden="1">
      <c r="A1084">
        <v>63</v>
      </c>
      <c r="B1084" t="s">
        <v>412</v>
      </c>
      <c r="C1084">
        <v>-1.2376E-2</v>
      </c>
      <c r="D1084">
        <v>-1.2357E-2</v>
      </c>
      <c r="E1084">
        <v>-1.1021E-2</v>
      </c>
      <c r="F1084">
        <v>-1.1018999999999999E-2</v>
      </c>
      <c r="G1084">
        <v>-8.7279999999999996E-3</v>
      </c>
      <c r="H1084">
        <v>-8.6730000000000002E-3</v>
      </c>
      <c r="I1084">
        <v>1187</v>
      </c>
      <c r="J1084">
        <v>1622854942</v>
      </c>
      <c r="K1084">
        <v>4893118913.8699999</v>
      </c>
    </row>
    <row r="1085" spans="1:11" hidden="1">
      <c r="A1085">
        <v>37</v>
      </c>
      <c r="B1085" t="s">
        <v>412</v>
      </c>
      <c r="C1085">
        <v>-1.1318999999999999E-2</v>
      </c>
      <c r="D1085">
        <v>-1.1298000000000001E-2</v>
      </c>
      <c r="E1085">
        <v>-1.0399E-2</v>
      </c>
      <c r="F1085">
        <v>-1.0397E-2</v>
      </c>
      <c r="G1085">
        <v>-8.404E-3</v>
      </c>
      <c r="H1085">
        <v>-8.3479999999999995E-3</v>
      </c>
      <c r="I1085">
        <v>1073</v>
      </c>
      <c r="J1085">
        <v>1567781408.6900001</v>
      </c>
      <c r="K1085">
        <v>4820951530.7700005</v>
      </c>
    </row>
    <row r="1086" spans="1:11" hidden="1">
      <c r="A1086">
        <v>47</v>
      </c>
      <c r="B1086" t="s">
        <v>412</v>
      </c>
      <c r="C1086">
        <v>-1.2376E-2</v>
      </c>
      <c r="D1086">
        <v>-1.2357E-2</v>
      </c>
      <c r="E1086">
        <v>-1.1021E-2</v>
      </c>
      <c r="F1086">
        <v>-1.1018999999999999E-2</v>
      </c>
      <c r="G1086">
        <v>-8.7279999999999996E-3</v>
      </c>
      <c r="H1086">
        <v>-8.6730000000000002E-3</v>
      </c>
      <c r="I1086">
        <v>1187</v>
      </c>
      <c r="J1086">
        <v>1622854942</v>
      </c>
      <c r="K1086">
        <v>4893118913.8699999</v>
      </c>
    </row>
    <row r="1087" spans="1:11" hidden="1">
      <c r="A1087">
        <v>53</v>
      </c>
      <c r="B1087" t="s">
        <v>412</v>
      </c>
      <c r="C1087">
        <v>-1.1318999999999999E-2</v>
      </c>
      <c r="D1087">
        <v>-1.1298000000000001E-2</v>
      </c>
      <c r="E1087">
        <v>-1.0399E-2</v>
      </c>
      <c r="F1087">
        <v>-1.0397E-2</v>
      </c>
      <c r="G1087">
        <v>-8.404E-3</v>
      </c>
      <c r="H1087">
        <v>-8.3479999999999995E-3</v>
      </c>
      <c r="I1087">
        <v>1073</v>
      </c>
      <c r="J1087">
        <v>1567781408.6900001</v>
      </c>
      <c r="K1087">
        <v>4820951530.7700005</v>
      </c>
    </row>
    <row r="1088" spans="1:11">
      <c r="A1088">
        <v>5</v>
      </c>
      <c r="B1088" t="s">
        <v>411</v>
      </c>
      <c r="C1088">
        <v>-6.5414E-2</v>
      </c>
      <c r="D1088">
        <v>-6.5023999999999998E-2</v>
      </c>
      <c r="E1088" s="116">
        <v>-5.9406E-2</v>
      </c>
      <c r="F1088">
        <v>-5.8973999999999999E-2</v>
      </c>
      <c r="G1088">
        <v>-5.8701999999999997E-2</v>
      </c>
      <c r="H1088">
        <v>-5.8221000000000002E-2</v>
      </c>
      <c r="I1088">
        <v>1084</v>
      </c>
      <c r="J1088">
        <v>1503922311.3900001</v>
      </c>
      <c r="K1088">
        <v>4597106284.6800003</v>
      </c>
    </row>
    <row r="1089" spans="1:11" hidden="1">
      <c r="A1089">
        <v>10</v>
      </c>
      <c r="B1089" t="s">
        <v>411</v>
      </c>
      <c r="C1089">
        <v>3.5735000000000003E-2</v>
      </c>
      <c r="D1089">
        <v>3.5735000000000003E-2</v>
      </c>
      <c r="E1089">
        <v>5.1726000000000001E-2</v>
      </c>
      <c r="F1089">
        <v>5.1726000000000001E-2</v>
      </c>
      <c r="G1089">
        <v>5.4417E-2</v>
      </c>
      <c r="H1089">
        <v>5.4417E-2</v>
      </c>
      <c r="I1089">
        <v>114</v>
      </c>
      <c r="J1089">
        <v>58140524.119999997</v>
      </c>
      <c r="K1089">
        <v>76318957.180000007</v>
      </c>
    </row>
    <row r="1090" spans="1:11" hidden="1">
      <c r="A1090">
        <v>15</v>
      </c>
      <c r="B1090" t="s">
        <v>411</v>
      </c>
      <c r="C1090">
        <v>-5.5698999999999999E-2</v>
      </c>
      <c r="D1090">
        <v>-5.5347E-2</v>
      </c>
      <c r="E1090">
        <v>-5.5634999999999997E-2</v>
      </c>
      <c r="F1090">
        <v>-5.5217000000000002E-2</v>
      </c>
      <c r="G1090">
        <v>-5.7034000000000001E-2</v>
      </c>
      <c r="H1090">
        <v>-5.6559999999999999E-2</v>
      </c>
      <c r="I1090">
        <v>1198</v>
      </c>
      <c r="J1090">
        <v>1562062835.51</v>
      </c>
      <c r="K1090">
        <v>4673425241.8599997</v>
      </c>
    </row>
    <row r="1091" spans="1:11" hidden="1">
      <c r="A1091">
        <v>21</v>
      </c>
      <c r="B1091" t="s">
        <v>411</v>
      </c>
      <c r="C1091">
        <v>-6.5414E-2</v>
      </c>
      <c r="D1091">
        <v>-6.5023999999999998E-2</v>
      </c>
      <c r="E1091">
        <v>-5.9406E-2</v>
      </c>
      <c r="F1091">
        <v>-5.8973999999999999E-2</v>
      </c>
      <c r="G1091">
        <v>-5.8701999999999997E-2</v>
      </c>
      <c r="H1091">
        <v>-5.8221000000000002E-2</v>
      </c>
      <c r="I1091">
        <v>1084</v>
      </c>
      <c r="J1091">
        <v>1503922311.3900001</v>
      </c>
      <c r="K1091">
        <v>4597106284.6800003</v>
      </c>
    </row>
    <row r="1092" spans="1:11" hidden="1">
      <c r="A1092">
        <v>31</v>
      </c>
      <c r="B1092" t="s">
        <v>411</v>
      </c>
      <c r="C1092">
        <v>-5.5698999999999999E-2</v>
      </c>
      <c r="D1092">
        <v>-5.5347E-2</v>
      </c>
      <c r="E1092">
        <v>-5.5634999999999997E-2</v>
      </c>
      <c r="F1092">
        <v>-5.5217000000000002E-2</v>
      </c>
      <c r="G1092">
        <v>-5.7034000000000001E-2</v>
      </c>
      <c r="H1092">
        <v>-5.6559999999999999E-2</v>
      </c>
      <c r="I1092">
        <v>1198</v>
      </c>
      <c r="J1092">
        <v>1562062835.51</v>
      </c>
      <c r="K1092">
        <v>4673425241.8599997</v>
      </c>
    </row>
    <row r="1093" spans="1:11" hidden="1">
      <c r="A1093">
        <v>63</v>
      </c>
      <c r="B1093" t="s">
        <v>411</v>
      </c>
      <c r="C1093">
        <v>-5.5698999999999999E-2</v>
      </c>
      <c r="D1093">
        <v>-5.5347E-2</v>
      </c>
      <c r="E1093">
        <v>-5.5634999999999997E-2</v>
      </c>
      <c r="F1093">
        <v>-5.5217000000000002E-2</v>
      </c>
      <c r="G1093">
        <v>-5.7034000000000001E-2</v>
      </c>
      <c r="H1093">
        <v>-5.6559999999999999E-2</v>
      </c>
      <c r="I1093">
        <v>1198</v>
      </c>
      <c r="J1093">
        <v>1562062835.51</v>
      </c>
      <c r="K1093">
        <v>4673425241.8599997</v>
      </c>
    </row>
    <row r="1094" spans="1:11" hidden="1">
      <c r="A1094">
        <v>37</v>
      </c>
      <c r="B1094" t="s">
        <v>411</v>
      </c>
      <c r="C1094">
        <v>-6.5414E-2</v>
      </c>
      <c r="D1094">
        <v>-6.5023999999999998E-2</v>
      </c>
      <c r="E1094">
        <v>-5.9406E-2</v>
      </c>
      <c r="F1094">
        <v>-5.8973999999999999E-2</v>
      </c>
      <c r="G1094">
        <v>-5.8701999999999997E-2</v>
      </c>
      <c r="H1094">
        <v>-5.8221000000000002E-2</v>
      </c>
      <c r="I1094">
        <v>1084</v>
      </c>
      <c r="J1094">
        <v>1503922311.3900001</v>
      </c>
      <c r="K1094">
        <v>4597106284.6800003</v>
      </c>
    </row>
    <row r="1095" spans="1:11" hidden="1">
      <c r="A1095">
        <v>47</v>
      </c>
      <c r="B1095" t="s">
        <v>411</v>
      </c>
      <c r="C1095">
        <v>-5.5698999999999999E-2</v>
      </c>
      <c r="D1095">
        <v>-5.5347E-2</v>
      </c>
      <c r="E1095">
        <v>-5.5634999999999997E-2</v>
      </c>
      <c r="F1095">
        <v>-5.5217000000000002E-2</v>
      </c>
      <c r="G1095">
        <v>-5.7034000000000001E-2</v>
      </c>
      <c r="H1095">
        <v>-5.6559999999999999E-2</v>
      </c>
      <c r="I1095">
        <v>1198</v>
      </c>
      <c r="J1095">
        <v>1562062835.51</v>
      </c>
      <c r="K1095">
        <v>4673425241.8599997</v>
      </c>
    </row>
    <row r="1096" spans="1:11" hidden="1">
      <c r="A1096">
        <v>53</v>
      </c>
      <c r="B1096" t="s">
        <v>411</v>
      </c>
      <c r="C1096">
        <v>-6.5414E-2</v>
      </c>
      <c r="D1096">
        <v>-6.5023999999999998E-2</v>
      </c>
      <c r="E1096">
        <v>-5.9406E-2</v>
      </c>
      <c r="F1096">
        <v>-5.8973999999999999E-2</v>
      </c>
      <c r="G1096">
        <v>-5.8701999999999997E-2</v>
      </c>
      <c r="H1096">
        <v>-5.8221000000000002E-2</v>
      </c>
      <c r="I1096">
        <v>1084</v>
      </c>
      <c r="J1096">
        <v>1503922311.3900001</v>
      </c>
      <c r="K1096">
        <v>4597106284.6800003</v>
      </c>
    </row>
    <row r="1097" spans="1:11">
      <c r="A1097">
        <v>5</v>
      </c>
      <c r="B1097" t="s">
        <v>410</v>
      </c>
      <c r="C1097">
        <v>8.3171999999999996E-2</v>
      </c>
      <c r="D1097">
        <v>8.3153000000000005E-2</v>
      </c>
      <c r="E1097" s="116">
        <v>7.5912999999999994E-2</v>
      </c>
      <c r="F1097">
        <v>7.5891E-2</v>
      </c>
      <c r="G1097">
        <v>7.2474999999999998E-2</v>
      </c>
      <c r="H1097">
        <v>7.2463E-2</v>
      </c>
      <c r="I1097">
        <v>1097</v>
      </c>
      <c r="J1097">
        <v>1642614456</v>
      </c>
      <c r="K1097">
        <v>4987477826.1499996</v>
      </c>
    </row>
    <row r="1098" spans="1:11" hidden="1">
      <c r="A1098">
        <v>10</v>
      </c>
      <c r="B1098" t="s">
        <v>410</v>
      </c>
      <c r="C1098">
        <v>1.12215</v>
      </c>
      <c r="D1098">
        <v>1.123551</v>
      </c>
      <c r="E1098">
        <v>0.981908</v>
      </c>
      <c r="F1098">
        <v>0.98597199999999996</v>
      </c>
      <c r="G1098">
        <v>1.030235</v>
      </c>
      <c r="H1098">
        <v>1.0333319999999999</v>
      </c>
      <c r="I1098">
        <v>114</v>
      </c>
      <c r="J1098">
        <v>115197292.59</v>
      </c>
      <c r="K1098">
        <v>154913599.36000001</v>
      </c>
    </row>
    <row r="1099" spans="1:11" hidden="1">
      <c r="A1099">
        <v>15</v>
      </c>
      <c r="B1099" t="s">
        <v>410</v>
      </c>
      <c r="C1099">
        <v>0.18204000000000001</v>
      </c>
      <c r="D1099">
        <v>0.18215600000000001</v>
      </c>
      <c r="E1099">
        <v>0.109634</v>
      </c>
      <c r="F1099">
        <v>0.109764</v>
      </c>
      <c r="G1099">
        <v>8.8116E-2</v>
      </c>
      <c r="H1099">
        <v>8.8153999999999996E-2</v>
      </c>
      <c r="I1099">
        <v>1211</v>
      </c>
      <c r="J1099">
        <v>1757811748.5899999</v>
      </c>
      <c r="K1099">
        <v>5142391425.5100002</v>
      </c>
    </row>
    <row r="1100" spans="1:11" hidden="1">
      <c r="A1100">
        <v>21</v>
      </c>
      <c r="B1100" t="s">
        <v>410</v>
      </c>
      <c r="C1100">
        <v>8.3171999999999996E-2</v>
      </c>
      <c r="D1100">
        <v>8.3153000000000005E-2</v>
      </c>
      <c r="E1100">
        <v>7.5912999999999994E-2</v>
      </c>
      <c r="F1100">
        <v>7.5891E-2</v>
      </c>
      <c r="G1100">
        <v>7.2474999999999998E-2</v>
      </c>
      <c r="H1100">
        <v>7.2463E-2</v>
      </c>
      <c r="I1100">
        <v>1097</v>
      </c>
      <c r="J1100">
        <v>1642614456</v>
      </c>
      <c r="K1100">
        <v>4987477826.1499996</v>
      </c>
    </row>
    <row r="1101" spans="1:11" hidden="1">
      <c r="A1101">
        <v>31</v>
      </c>
      <c r="B1101" t="s">
        <v>410</v>
      </c>
      <c r="C1101">
        <v>0.18204000000000001</v>
      </c>
      <c r="D1101">
        <v>0.18215600000000001</v>
      </c>
      <c r="E1101">
        <v>0.109634</v>
      </c>
      <c r="F1101">
        <v>0.109764</v>
      </c>
      <c r="G1101">
        <v>8.8116E-2</v>
      </c>
      <c r="H1101">
        <v>8.8153999999999996E-2</v>
      </c>
      <c r="I1101">
        <v>1211</v>
      </c>
      <c r="J1101">
        <v>1757811748.5899999</v>
      </c>
      <c r="K1101">
        <v>5142391425.5100002</v>
      </c>
    </row>
    <row r="1102" spans="1:11" hidden="1">
      <c r="A1102">
        <v>63</v>
      </c>
      <c r="B1102" t="s">
        <v>410</v>
      </c>
      <c r="C1102">
        <v>0.18204000000000001</v>
      </c>
      <c r="D1102">
        <v>0.18215600000000001</v>
      </c>
      <c r="E1102">
        <v>0.109634</v>
      </c>
      <c r="F1102">
        <v>0.109764</v>
      </c>
      <c r="G1102">
        <v>8.8116E-2</v>
      </c>
      <c r="H1102">
        <v>8.8153999999999996E-2</v>
      </c>
      <c r="I1102">
        <v>1211</v>
      </c>
      <c r="J1102">
        <v>1757811748.5899999</v>
      </c>
      <c r="K1102">
        <v>5142391425.5100002</v>
      </c>
    </row>
    <row r="1103" spans="1:11" hidden="1">
      <c r="A1103">
        <v>37</v>
      </c>
      <c r="B1103" t="s">
        <v>410</v>
      </c>
      <c r="C1103">
        <v>8.3171999999999996E-2</v>
      </c>
      <c r="D1103">
        <v>8.3153000000000005E-2</v>
      </c>
      <c r="E1103">
        <v>7.5912999999999994E-2</v>
      </c>
      <c r="F1103">
        <v>7.5891E-2</v>
      </c>
      <c r="G1103">
        <v>7.2474999999999998E-2</v>
      </c>
      <c r="H1103">
        <v>7.2463E-2</v>
      </c>
      <c r="I1103">
        <v>1097</v>
      </c>
      <c r="J1103">
        <v>1642614456</v>
      </c>
      <c r="K1103">
        <v>4987477826.1499996</v>
      </c>
    </row>
    <row r="1104" spans="1:11" hidden="1">
      <c r="A1104">
        <v>47</v>
      </c>
      <c r="B1104" t="s">
        <v>410</v>
      </c>
      <c r="C1104">
        <v>0.18204000000000001</v>
      </c>
      <c r="D1104">
        <v>0.18215600000000001</v>
      </c>
      <c r="E1104">
        <v>0.109634</v>
      </c>
      <c r="F1104">
        <v>0.109764</v>
      </c>
      <c r="G1104">
        <v>8.8116E-2</v>
      </c>
      <c r="H1104">
        <v>8.8153999999999996E-2</v>
      </c>
      <c r="I1104">
        <v>1211</v>
      </c>
      <c r="J1104">
        <v>1757811748.5899999</v>
      </c>
      <c r="K1104">
        <v>5142391425.5100002</v>
      </c>
    </row>
    <row r="1105" spans="1:11" hidden="1">
      <c r="A1105">
        <v>53</v>
      </c>
      <c r="B1105" t="s">
        <v>410</v>
      </c>
      <c r="C1105">
        <v>8.3171999999999996E-2</v>
      </c>
      <c r="D1105">
        <v>8.3153000000000005E-2</v>
      </c>
      <c r="E1105">
        <v>7.5912999999999994E-2</v>
      </c>
      <c r="F1105">
        <v>7.5891E-2</v>
      </c>
      <c r="G1105">
        <v>7.2474999999999998E-2</v>
      </c>
      <c r="H1105">
        <v>7.2463E-2</v>
      </c>
      <c r="I1105">
        <v>1097</v>
      </c>
      <c r="J1105">
        <v>1642614456</v>
      </c>
      <c r="K1105">
        <v>4987477826.1499996</v>
      </c>
    </row>
    <row r="1106" spans="1:11">
      <c r="A1106">
        <v>5</v>
      </c>
      <c r="B1106" t="s">
        <v>409</v>
      </c>
      <c r="C1106">
        <v>3.3370000000000001E-3</v>
      </c>
      <c r="D1106">
        <v>3.3430000000000001E-3</v>
      </c>
      <c r="E1106" s="116">
        <v>-5.4539999999999996E-3</v>
      </c>
      <c r="F1106">
        <v>-5.4440000000000001E-3</v>
      </c>
      <c r="G1106">
        <v>-5.3460000000000001E-3</v>
      </c>
      <c r="H1106">
        <v>-5.339E-3</v>
      </c>
      <c r="I1106">
        <v>1099</v>
      </c>
      <c r="J1106">
        <v>1647546206.75</v>
      </c>
      <c r="K1106">
        <v>4978314671.3699999</v>
      </c>
    </row>
    <row r="1107" spans="1:11" hidden="1">
      <c r="A1107">
        <v>10</v>
      </c>
      <c r="B1107" t="s">
        <v>409</v>
      </c>
      <c r="C1107">
        <v>0.15531</v>
      </c>
      <c r="D1107">
        <v>0.15532399999999999</v>
      </c>
      <c r="E1107">
        <v>0.126861</v>
      </c>
      <c r="F1107">
        <v>0.12687300000000001</v>
      </c>
      <c r="G1107">
        <v>0.14738000000000001</v>
      </c>
      <c r="H1107">
        <v>0.14738899999999999</v>
      </c>
      <c r="I1107">
        <v>114</v>
      </c>
      <c r="J1107">
        <v>129843777.64</v>
      </c>
      <c r="K1107">
        <v>177800141.47999999</v>
      </c>
    </row>
    <row r="1108" spans="1:11" hidden="1">
      <c r="A1108">
        <v>15</v>
      </c>
      <c r="B1108" t="s">
        <v>409</v>
      </c>
      <c r="C1108">
        <v>1.7655000000000001E-2</v>
      </c>
      <c r="D1108">
        <v>1.7662000000000001E-2</v>
      </c>
      <c r="E1108">
        <v>3.2190000000000001E-3</v>
      </c>
      <c r="F1108">
        <v>3.2290000000000001E-3</v>
      </c>
      <c r="G1108">
        <v>-7.4399999999999998E-4</v>
      </c>
      <c r="H1108">
        <v>-7.3700000000000002E-4</v>
      </c>
      <c r="I1108">
        <v>1213</v>
      </c>
      <c r="J1108">
        <v>1777389984.3900001</v>
      </c>
      <c r="K1108">
        <v>5156114812.8500004</v>
      </c>
    </row>
    <row r="1109" spans="1:11" hidden="1">
      <c r="A1109">
        <v>21</v>
      </c>
      <c r="B1109" t="s">
        <v>409</v>
      </c>
      <c r="C1109">
        <v>3.3370000000000001E-3</v>
      </c>
      <c r="D1109">
        <v>3.3430000000000001E-3</v>
      </c>
      <c r="E1109">
        <v>-5.4539999999999996E-3</v>
      </c>
      <c r="F1109">
        <v>-5.4440000000000001E-3</v>
      </c>
      <c r="G1109">
        <v>-5.3460000000000001E-3</v>
      </c>
      <c r="H1109">
        <v>-5.339E-3</v>
      </c>
      <c r="I1109">
        <v>1099</v>
      </c>
      <c r="J1109">
        <v>1647546206.75</v>
      </c>
      <c r="K1109">
        <v>4978314671.3699999</v>
      </c>
    </row>
    <row r="1110" spans="1:11" hidden="1">
      <c r="A1110">
        <v>31</v>
      </c>
      <c r="B1110" t="s">
        <v>409</v>
      </c>
      <c r="C1110">
        <v>1.7655000000000001E-2</v>
      </c>
      <c r="D1110">
        <v>1.7662000000000001E-2</v>
      </c>
      <c r="E1110">
        <v>3.2190000000000001E-3</v>
      </c>
      <c r="F1110">
        <v>3.2290000000000001E-3</v>
      </c>
      <c r="G1110">
        <v>-7.4399999999999998E-4</v>
      </c>
      <c r="H1110">
        <v>-7.3700000000000002E-4</v>
      </c>
      <c r="I1110">
        <v>1213</v>
      </c>
      <c r="J1110">
        <v>1777389984.3900001</v>
      </c>
      <c r="K1110">
        <v>5156114812.8500004</v>
      </c>
    </row>
    <row r="1111" spans="1:11" hidden="1">
      <c r="A1111">
        <v>63</v>
      </c>
      <c r="B1111" t="s">
        <v>409</v>
      </c>
      <c r="C1111">
        <v>1.7655000000000001E-2</v>
      </c>
      <c r="D1111">
        <v>1.7662000000000001E-2</v>
      </c>
      <c r="E1111">
        <v>3.2190000000000001E-3</v>
      </c>
      <c r="F1111">
        <v>3.2290000000000001E-3</v>
      </c>
      <c r="G1111">
        <v>-7.4399999999999998E-4</v>
      </c>
      <c r="H1111">
        <v>-7.3700000000000002E-4</v>
      </c>
      <c r="I1111">
        <v>1213</v>
      </c>
      <c r="J1111">
        <v>1777389984.3900001</v>
      </c>
      <c r="K1111">
        <v>5156114812.8500004</v>
      </c>
    </row>
    <row r="1112" spans="1:11" hidden="1">
      <c r="A1112">
        <v>37</v>
      </c>
      <c r="B1112" t="s">
        <v>409</v>
      </c>
      <c r="C1112">
        <v>3.3370000000000001E-3</v>
      </c>
      <c r="D1112">
        <v>3.3430000000000001E-3</v>
      </c>
      <c r="E1112">
        <v>-5.4539999999999996E-3</v>
      </c>
      <c r="F1112">
        <v>-5.4440000000000001E-3</v>
      </c>
      <c r="G1112">
        <v>-5.3460000000000001E-3</v>
      </c>
      <c r="H1112">
        <v>-5.339E-3</v>
      </c>
      <c r="I1112">
        <v>1099</v>
      </c>
      <c r="J1112">
        <v>1647546206.75</v>
      </c>
      <c r="K1112">
        <v>4978314671.3699999</v>
      </c>
    </row>
    <row r="1113" spans="1:11" hidden="1">
      <c r="A1113">
        <v>47</v>
      </c>
      <c r="B1113" t="s">
        <v>409</v>
      </c>
      <c r="C1113">
        <v>1.7655000000000001E-2</v>
      </c>
      <c r="D1113">
        <v>1.7662000000000001E-2</v>
      </c>
      <c r="E1113">
        <v>3.2190000000000001E-3</v>
      </c>
      <c r="F1113">
        <v>3.2290000000000001E-3</v>
      </c>
      <c r="G1113">
        <v>-7.4399999999999998E-4</v>
      </c>
      <c r="H1113">
        <v>-7.3700000000000002E-4</v>
      </c>
      <c r="I1113">
        <v>1213</v>
      </c>
      <c r="J1113">
        <v>1777389984.3900001</v>
      </c>
      <c r="K1113">
        <v>5156114812.8500004</v>
      </c>
    </row>
    <row r="1114" spans="1:11" hidden="1">
      <c r="A1114">
        <v>53</v>
      </c>
      <c r="B1114" t="s">
        <v>409</v>
      </c>
      <c r="C1114">
        <v>3.3370000000000001E-3</v>
      </c>
      <c r="D1114">
        <v>3.3430000000000001E-3</v>
      </c>
      <c r="E1114">
        <v>-5.4539999999999996E-3</v>
      </c>
      <c r="F1114">
        <v>-5.4440000000000001E-3</v>
      </c>
      <c r="G1114">
        <v>-5.3460000000000001E-3</v>
      </c>
      <c r="H1114">
        <v>-5.339E-3</v>
      </c>
      <c r="I1114">
        <v>1099</v>
      </c>
      <c r="J1114">
        <v>1647546206.75</v>
      </c>
      <c r="K1114">
        <v>4978314671.3699999</v>
      </c>
    </row>
    <row r="1115" spans="1:11">
      <c r="A1115">
        <v>5</v>
      </c>
      <c r="B1115" t="s">
        <v>408</v>
      </c>
      <c r="C1115">
        <v>5.3200999999999998E-2</v>
      </c>
      <c r="D1115">
        <v>5.3192999999999997E-2</v>
      </c>
      <c r="E1115" s="116">
        <v>3.5145000000000003E-2</v>
      </c>
      <c r="F1115">
        <v>3.5150000000000001E-2</v>
      </c>
      <c r="G1115">
        <v>3.6491999999999997E-2</v>
      </c>
      <c r="H1115">
        <v>3.6496000000000001E-2</v>
      </c>
      <c r="I1115">
        <v>1098</v>
      </c>
      <c r="J1115">
        <v>1722720186.01</v>
      </c>
      <c r="K1115">
        <v>5170865902.4700003</v>
      </c>
    </row>
    <row r="1116" spans="1:11" hidden="1">
      <c r="A1116">
        <v>10</v>
      </c>
      <c r="B1116" t="s">
        <v>408</v>
      </c>
      <c r="C1116">
        <v>0.25090699999999999</v>
      </c>
      <c r="D1116">
        <v>0.25312699999999999</v>
      </c>
      <c r="E1116">
        <v>0.23002600000000001</v>
      </c>
      <c r="F1116">
        <v>0.23200499999999999</v>
      </c>
      <c r="G1116">
        <v>0.21320700000000001</v>
      </c>
      <c r="H1116">
        <v>0.21492</v>
      </c>
      <c r="I1116">
        <v>113</v>
      </c>
      <c r="J1116">
        <v>159547272.21000001</v>
      </c>
      <c r="K1116">
        <v>215488723.62</v>
      </c>
    </row>
    <row r="1117" spans="1:11" hidden="1">
      <c r="A1117">
        <v>15</v>
      </c>
      <c r="B1117" t="s">
        <v>408</v>
      </c>
      <c r="C1117">
        <v>7.1740999999999999E-2</v>
      </c>
      <c r="D1117">
        <v>7.1942000000000006E-2</v>
      </c>
      <c r="E1117">
        <v>4.9389000000000002E-2</v>
      </c>
      <c r="F1117">
        <v>4.9537999999999999E-2</v>
      </c>
      <c r="G1117">
        <v>4.2590999999999997E-2</v>
      </c>
      <c r="H1117">
        <v>4.2654999999999998E-2</v>
      </c>
      <c r="I1117">
        <v>1211</v>
      </c>
      <c r="J1117">
        <v>1882267458.22</v>
      </c>
      <c r="K1117">
        <v>5386354626.0900002</v>
      </c>
    </row>
    <row r="1118" spans="1:11" hidden="1">
      <c r="A1118">
        <v>21</v>
      </c>
      <c r="B1118" t="s">
        <v>408</v>
      </c>
      <c r="C1118">
        <v>5.3200999999999998E-2</v>
      </c>
      <c r="D1118">
        <v>5.3192999999999997E-2</v>
      </c>
      <c r="E1118">
        <v>3.5145000000000003E-2</v>
      </c>
      <c r="F1118">
        <v>3.5150000000000001E-2</v>
      </c>
      <c r="G1118">
        <v>3.6491999999999997E-2</v>
      </c>
      <c r="H1118">
        <v>3.6496000000000001E-2</v>
      </c>
      <c r="I1118">
        <v>1098</v>
      </c>
      <c r="J1118">
        <v>1722720186.01</v>
      </c>
      <c r="K1118">
        <v>5170865902.4700003</v>
      </c>
    </row>
    <row r="1119" spans="1:11" hidden="1">
      <c r="A1119">
        <v>31</v>
      </c>
      <c r="B1119" t="s">
        <v>408</v>
      </c>
      <c r="C1119">
        <v>7.1740999999999999E-2</v>
      </c>
      <c r="D1119">
        <v>7.1942000000000006E-2</v>
      </c>
      <c r="E1119">
        <v>4.9389000000000002E-2</v>
      </c>
      <c r="F1119">
        <v>4.9537999999999999E-2</v>
      </c>
      <c r="G1119">
        <v>4.2590999999999997E-2</v>
      </c>
      <c r="H1119">
        <v>4.2654999999999998E-2</v>
      </c>
      <c r="I1119">
        <v>1211</v>
      </c>
      <c r="J1119">
        <v>1882267458.22</v>
      </c>
      <c r="K1119">
        <v>5386354626.0900002</v>
      </c>
    </row>
    <row r="1120" spans="1:11" hidden="1">
      <c r="A1120">
        <v>63</v>
      </c>
      <c r="B1120" t="s">
        <v>408</v>
      </c>
      <c r="C1120">
        <v>7.1740999999999999E-2</v>
      </c>
      <c r="D1120">
        <v>7.1942000000000006E-2</v>
      </c>
      <c r="E1120">
        <v>4.9389000000000002E-2</v>
      </c>
      <c r="F1120">
        <v>4.9537999999999999E-2</v>
      </c>
      <c r="G1120">
        <v>4.2590999999999997E-2</v>
      </c>
      <c r="H1120">
        <v>4.2654999999999998E-2</v>
      </c>
      <c r="I1120">
        <v>1211</v>
      </c>
      <c r="J1120">
        <v>1882267458.22</v>
      </c>
      <c r="K1120">
        <v>5386354626.0900002</v>
      </c>
    </row>
    <row r="1121" spans="1:11" hidden="1">
      <c r="A1121">
        <v>37</v>
      </c>
      <c r="B1121" t="s">
        <v>408</v>
      </c>
      <c r="C1121">
        <v>5.3200999999999998E-2</v>
      </c>
      <c r="D1121">
        <v>5.3192999999999997E-2</v>
      </c>
      <c r="E1121">
        <v>3.5145000000000003E-2</v>
      </c>
      <c r="F1121">
        <v>3.5150000000000001E-2</v>
      </c>
      <c r="G1121">
        <v>3.6491999999999997E-2</v>
      </c>
      <c r="H1121">
        <v>3.6496000000000001E-2</v>
      </c>
      <c r="I1121">
        <v>1098</v>
      </c>
      <c r="J1121">
        <v>1722720186.01</v>
      </c>
      <c r="K1121">
        <v>5170865902.4700003</v>
      </c>
    </row>
    <row r="1122" spans="1:11" hidden="1">
      <c r="A1122">
        <v>47</v>
      </c>
      <c r="B1122" t="s">
        <v>408</v>
      </c>
      <c r="C1122">
        <v>7.1740999999999999E-2</v>
      </c>
      <c r="D1122">
        <v>7.1942000000000006E-2</v>
      </c>
      <c r="E1122">
        <v>4.9389000000000002E-2</v>
      </c>
      <c r="F1122">
        <v>4.9537999999999999E-2</v>
      </c>
      <c r="G1122">
        <v>4.2590999999999997E-2</v>
      </c>
      <c r="H1122">
        <v>4.2654999999999998E-2</v>
      </c>
      <c r="I1122">
        <v>1211</v>
      </c>
      <c r="J1122">
        <v>1882267458.22</v>
      </c>
      <c r="K1122">
        <v>5386354626.0900002</v>
      </c>
    </row>
    <row r="1123" spans="1:11" hidden="1">
      <c r="A1123">
        <v>53</v>
      </c>
      <c r="B1123" t="s">
        <v>408</v>
      </c>
      <c r="C1123">
        <v>5.3200999999999998E-2</v>
      </c>
      <c r="D1123">
        <v>5.3192999999999997E-2</v>
      </c>
      <c r="E1123">
        <v>3.5145000000000003E-2</v>
      </c>
      <c r="F1123">
        <v>3.5150000000000001E-2</v>
      </c>
      <c r="G1123">
        <v>3.6491999999999997E-2</v>
      </c>
      <c r="H1123">
        <v>3.6496000000000001E-2</v>
      </c>
      <c r="I1123">
        <v>1098</v>
      </c>
      <c r="J1123">
        <v>1722720186.01</v>
      </c>
      <c r="K1123">
        <v>5170865902.4700003</v>
      </c>
    </row>
    <row r="1124" spans="1:11">
      <c r="A1124">
        <v>5</v>
      </c>
      <c r="B1124" t="s">
        <v>407</v>
      </c>
      <c r="C1124">
        <v>1.0087E-2</v>
      </c>
      <c r="D1124">
        <v>1.0071E-2</v>
      </c>
      <c r="E1124" s="116">
        <v>2.81E-3</v>
      </c>
      <c r="F1124">
        <v>2.7929999999999999E-3</v>
      </c>
      <c r="G1124">
        <v>6.404E-3</v>
      </c>
      <c r="H1124">
        <v>6.3769999999999999E-3</v>
      </c>
      <c r="I1124">
        <v>1109</v>
      </c>
      <c r="J1124">
        <v>1740230514.6300001</v>
      </c>
      <c r="K1124">
        <v>5235428377.5900002</v>
      </c>
    </row>
    <row r="1125" spans="1:11" hidden="1">
      <c r="A1125">
        <v>10</v>
      </c>
      <c r="B1125" t="s">
        <v>407</v>
      </c>
      <c r="C1125">
        <v>-8.9478000000000002E-2</v>
      </c>
      <c r="D1125">
        <v>-8.2184999999999994E-2</v>
      </c>
      <c r="E1125">
        <v>-0.101803</v>
      </c>
      <c r="F1125">
        <v>-8.7022000000000002E-2</v>
      </c>
      <c r="G1125">
        <v>-0.10174999999999999</v>
      </c>
      <c r="H1125">
        <v>-8.0877000000000004E-2</v>
      </c>
      <c r="I1125">
        <v>113</v>
      </c>
      <c r="J1125">
        <v>144564920.65000001</v>
      </c>
      <c r="K1125">
        <v>194446883.91</v>
      </c>
    </row>
    <row r="1126" spans="1:11" hidden="1">
      <c r="A1126">
        <v>15</v>
      </c>
      <c r="B1126" t="s">
        <v>407</v>
      </c>
      <c r="C1126">
        <v>8.1899999999999996E-4</v>
      </c>
      <c r="D1126">
        <v>1.4829999999999999E-3</v>
      </c>
      <c r="E1126">
        <v>-6.0480000000000004E-3</v>
      </c>
      <c r="F1126">
        <v>-4.8120000000000003E-3</v>
      </c>
      <c r="G1126">
        <v>2.0820000000000001E-3</v>
      </c>
      <c r="H1126">
        <v>2.8900000000000002E-3</v>
      </c>
      <c r="I1126">
        <v>1222</v>
      </c>
      <c r="J1126">
        <v>1884795435.28</v>
      </c>
      <c r="K1126">
        <v>5429875261.5</v>
      </c>
    </row>
    <row r="1127" spans="1:11" hidden="1">
      <c r="A1127">
        <v>21</v>
      </c>
      <c r="B1127" t="s">
        <v>407</v>
      </c>
      <c r="C1127">
        <v>1.0087E-2</v>
      </c>
      <c r="D1127">
        <v>1.0071E-2</v>
      </c>
      <c r="E1127">
        <v>2.81E-3</v>
      </c>
      <c r="F1127">
        <v>2.7929999999999999E-3</v>
      </c>
      <c r="G1127">
        <v>6.404E-3</v>
      </c>
      <c r="H1127">
        <v>6.3769999999999999E-3</v>
      </c>
      <c r="I1127">
        <v>1109</v>
      </c>
      <c r="J1127">
        <v>1740230514.6300001</v>
      </c>
      <c r="K1127">
        <v>5235428377.5900002</v>
      </c>
    </row>
    <row r="1128" spans="1:11" hidden="1">
      <c r="A1128">
        <v>31</v>
      </c>
      <c r="B1128" t="s">
        <v>407</v>
      </c>
      <c r="C1128">
        <v>8.1899999999999996E-4</v>
      </c>
      <c r="D1128">
        <v>1.4829999999999999E-3</v>
      </c>
      <c r="E1128">
        <v>-6.0480000000000004E-3</v>
      </c>
      <c r="F1128">
        <v>-4.8120000000000003E-3</v>
      </c>
      <c r="G1128">
        <v>2.0820000000000001E-3</v>
      </c>
      <c r="H1128">
        <v>2.8900000000000002E-3</v>
      </c>
      <c r="I1128">
        <v>1222</v>
      </c>
      <c r="J1128">
        <v>1884795435.28</v>
      </c>
      <c r="K1128">
        <v>5429875261.5</v>
      </c>
    </row>
    <row r="1129" spans="1:11" hidden="1">
      <c r="A1129">
        <v>63</v>
      </c>
      <c r="B1129" t="s">
        <v>407</v>
      </c>
      <c r="C1129">
        <v>8.1899999999999996E-4</v>
      </c>
      <c r="D1129">
        <v>1.4829999999999999E-3</v>
      </c>
      <c r="E1129">
        <v>-6.0480000000000004E-3</v>
      </c>
      <c r="F1129">
        <v>-4.8120000000000003E-3</v>
      </c>
      <c r="G1129">
        <v>2.0820000000000001E-3</v>
      </c>
      <c r="H1129">
        <v>2.8900000000000002E-3</v>
      </c>
      <c r="I1129">
        <v>1222</v>
      </c>
      <c r="J1129">
        <v>1884795435.28</v>
      </c>
      <c r="K1129">
        <v>5429875261.5</v>
      </c>
    </row>
    <row r="1130" spans="1:11" hidden="1">
      <c r="A1130">
        <v>37</v>
      </c>
      <c r="B1130" t="s">
        <v>407</v>
      </c>
      <c r="C1130">
        <v>1.0087E-2</v>
      </c>
      <c r="D1130">
        <v>1.0071E-2</v>
      </c>
      <c r="E1130">
        <v>2.81E-3</v>
      </c>
      <c r="F1130">
        <v>2.7929999999999999E-3</v>
      </c>
      <c r="G1130">
        <v>6.404E-3</v>
      </c>
      <c r="H1130">
        <v>6.3769999999999999E-3</v>
      </c>
      <c r="I1130">
        <v>1109</v>
      </c>
      <c r="J1130">
        <v>1740230514.6300001</v>
      </c>
      <c r="K1130">
        <v>5235428377.5900002</v>
      </c>
    </row>
    <row r="1131" spans="1:11" hidden="1">
      <c r="A1131">
        <v>47</v>
      </c>
      <c r="B1131" t="s">
        <v>407</v>
      </c>
      <c r="C1131">
        <v>8.1899999999999996E-4</v>
      </c>
      <c r="D1131">
        <v>1.4829999999999999E-3</v>
      </c>
      <c r="E1131">
        <v>-6.0480000000000004E-3</v>
      </c>
      <c r="F1131">
        <v>-4.8120000000000003E-3</v>
      </c>
      <c r="G1131">
        <v>2.0820000000000001E-3</v>
      </c>
      <c r="H1131">
        <v>2.8900000000000002E-3</v>
      </c>
      <c r="I1131">
        <v>1222</v>
      </c>
      <c r="J1131">
        <v>1884795435.28</v>
      </c>
      <c r="K1131">
        <v>5429875261.5</v>
      </c>
    </row>
    <row r="1132" spans="1:11" hidden="1">
      <c r="A1132">
        <v>53</v>
      </c>
      <c r="B1132" t="s">
        <v>407</v>
      </c>
      <c r="C1132">
        <v>1.0087E-2</v>
      </c>
      <c r="D1132">
        <v>1.0071E-2</v>
      </c>
      <c r="E1132">
        <v>2.81E-3</v>
      </c>
      <c r="F1132">
        <v>2.7929999999999999E-3</v>
      </c>
      <c r="G1132">
        <v>6.404E-3</v>
      </c>
      <c r="H1132">
        <v>6.3769999999999999E-3</v>
      </c>
      <c r="I1132">
        <v>1109</v>
      </c>
      <c r="J1132">
        <v>1740230514.6300001</v>
      </c>
      <c r="K1132">
        <v>5235428377.5900002</v>
      </c>
    </row>
    <row r="1133" spans="1:11">
      <c r="A1133">
        <v>5</v>
      </c>
      <c r="B1133" t="s">
        <v>406</v>
      </c>
      <c r="C1133">
        <v>-0.13339699999999999</v>
      </c>
      <c r="D1133">
        <v>-0.13327900000000001</v>
      </c>
      <c r="E1133" s="116">
        <v>-0.13250200000000001</v>
      </c>
      <c r="F1133">
        <v>-0.132353</v>
      </c>
      <c r="G1133">
        <v>-0.13219900000000001</v>
      </c>
      <c r="H1133">
        <v>-0.13205800000000001</v>
      </c>
      <c r="I1133">
        <v>1105</v>
      </c>
      <c r="J1133">
        <v>1515138001.97</v>
      </c>
      <c r="K1133">
        <v>4543044891.96</v>
      </c>
    </row>
    <row r="1134" spans="1:11" hidden="1">
      <c r="A1134">
        <v>10</v>
      </c>
      <c r="B1134" t="s">
        <v>406</v>
      </c>
      <c r="C1134">
        <v>-0.25622200000000001</v>
      </c>
      <c r="D1134">
        <v>-0.247005</v>
      </c>
      <c r="E1134">
        <v>-0.24606900000000001</v>
      </c>
      <c r="F1134">
        <v>-0.23491200000000001</v>
      </c>
      <c r="G1134">
        <v>-0.253299</v>
      </c>
      <c r="H1134">
        <v>-0.24495500000000001</v>
      </c>
      <c r="I1134">
        <v>109</v>
      </c>
      <c r="J1134">
        <v>108241529.08</v>
      </c>
      <c r="K1134">
        <v>144400205.72999999</v>
      </c>
    </row>
    <row r="1135" spans="1:11" hidden="1">
      <c r="A1135">
        <v>15</v>
      </c>
      <c r="B1135" t="s">
        <v>406</v>
      </c>
      <c r="C1135">
        <v>-0.144452</v>
      </c>
      <c r="D1135">
        <v>-0.143515</v>
      </c>
      <c r="E1135">
        <v>-0.141177</v>
      </c>
      <c r="F1135">
        <v>-0.14018700000000001</v>
      </c>
      <c r="G1135">
        <v>-0.13652500000000001</v>
      </c>
      <c r="H1135">
        <v>-0.13609099999999999</v>
      </c>
      <c r="I1135">
        <v>1214</v>
      </c>
      <c r="J1135">
        <v>1623379531.05</v>
      </c>
      <c r="K1135">
        <v>4687445097.6899996</v>
      </c>
    </row>
    <row r="1136" spans="1:11" hidden="1">
      <c r="A1136">
        <v>21</v>
      </c>
      <c r="B1136" t="s">
        <v>406</v>
      </c>
      <c r="C1136">
        <v>-0.13339699999999999</v>
      </c>
      <c r="D1136">
        <v>-0.13327900000000001</v>
      </c>
      <c r="E1136">
        <v>-0.13250200000000001</v>
      </c>
      <c r="F1136">
        <v>-0.132353</v>
      </c>
      <c r="G1136">
        <v>-0.13219900000000001</v>
      </c>
      <c r="H1136">
        <v>-0.13205800000000001</v>
      </c>
      <c r="I1136">
        <v>1105</v>
      </c>
      <c r="J1136">
        <v>1515138001.97</v>
      </c>
      <c r="K1136">
        <v>4543044891.96</v>
      </c>
    </row>
    <row r="1137" spans="1:11" hidden="1">
      <c r="A1137">
        <v>31</v>
      </c>
      <c r="B1137" t="s">
        <v>406</v>
      </c>
      <c r="C1137">
        <v>-0.144452</v>
      </c>
      <c r="D1137">
        <v>-0.143515</v>
      </c>
      <c r="E1137">
        <v>-0.141177</v>
      </c>
      <c r="F1137">
        <v>-0.14018700000000001</v>
      </c>
      <c r="G1137">
        <v>-0.13652500000000001</v>
      </c>
      <c r="H1137">
        <v>-0.13609099999999999</v>
      </c>
      <c r="I1137">
        <v>1214</v>
      </c>
      <c r="J1137">
        <v>1623379531.05</v>
      </c>
      <c r="K1137">
        <v>4687445097.6899996</v>
      </c>
    </row>
    <row r="1138" spans="1:11" hidden="1">
      <c r="A1138">
        <v>63</v>
      </c>
      <c r="B1138" t="s">
        <v>406</v>
      </c>
      <c r="C1138">
        <v>-0.144452</v>
      </c>
      <c r="D1138">
        <v>-0.143515</v>
      </c>
      <c r="E1138">
        <v>-0.141177</v>
      </c>
      <c r="F1138">
        <v>-0.14018700000000001</v>
      </c>
      <c r="G1138">
        <v>-0.13652500000000001</v>
      </c>
      <c r="H1138">
        <v>-0.13609099999999999</v>
      </c>
      <c r="I1138">
        <v>1214</v>
      </c>
      <c r="J1138">
        <v>1623379531.05</v>
      </c>
      <c r="K1138">
        <v>4687445097.6899996</v>
      </c>
    </row>
    <row r="1139" spans="1:11" hidden="1">
      <c r="A1139">
        <v>37</v>
      </c>
      <c r="B1139" t="s">
        <v>406</v>
      </c>
      <c r="C1139">
        <v>-0.13339699999999999</v>
      </c>
      <c r="D1139">
        <v>-0.13327900000000001</v>
      </c>
      <c r="E1139">
        <v>-0.13250200000000001</v>
      </c>
      <c r="F1139">
        <v>-0.132353</v>
      </c>
      <c r="G1139">
        <v>-0.13219900000000001</v>
      </c>
      <c r="H1139">
        <v>-0.13205800000000001</v>
      </c>
      <c r="I1139">
        <v>1105</v>
      </c>
      <c r="J1139">
        <v>1515138001.97</v>
      </c>
      <c r="K1139">
        <v>4543044891.96</v>
      </c>
    </row>
    <row r="1140" spans="1:11" hidden="1">
      <c r="A1140">
        <v>47</v>
      </c>
      <c r="B1140" t="s">
        <v>406</v>
      </c>
      <c r="C1140">
        <v>-0.144452</v>
      </c>
      <c r="D1140">
        <v>-0.143515</v>
      </c>
      <c r="E1140">
        <v>-0.141177</v>
      </c>
      <c r="F1140">
        <v>-0.14018700000000001</v>
      </c>
      <c r="G1140">
        <v>-0.13652500000000001</v>
      </c>
      <c r="H1140">
        <v>-0.13609099999999999</v>
      </c>
      <c r="I1140">
        <v>1214</v>
      </c>
      <c r="J1140">
        <v>1623379531.05</v>
      </c>
      <c r="K1140">
        <v>4687445097.6899996</v>
      </c>
    </row>
    <row r="1141" spans="1:11" hidden="1">
      <c r="A1141">
        <v>53</v>
      </c>
      <c r="B1141" t="s">
        <v>406</v>
      </c>
      <c r="C1141">
        <v>-0.13339699999999999</v>
      </c>
      <c r="D1141">
        <v>-0.13327900000000001</v>
      </c>
      <c r="E1141">
        <v>-0.13250200000000001</v>
      </c>
      <c r="F1141">
        <v>-0.132353</v>
      </c>
      <c r="G1141">
        <v>-0.13219900000000001</v>
      </c>
      <c r="H1141">
        <v>-0.13205800000000001</v>
      </c>
      <c r="I1141">
        <v>1105</v>
      </c>
      <c r="J1141">
        <v>1515138001.97</v>
      </c>
      <c r="K1141">
        <v>4543044891.96</v>
      </c>
    </row>
    <row r="1142" spans="1:11">
      <c r="A1142">
        <v>5</v>
      </c>
      <c r="B1142" t="s">
        <v>405</v>
      </c>
      <c r="C1142">
        <v>-2.8909000000000001E-2</v>
      </c>
      <c r="D1142">
        <v>-2.8844000000000002E-2</v>
      </c>
      <c r="E1142" s="116">
        <v>-3.5222000000000003E-2</v>
      </c>
      <c r="F1142">
        <v>-3.5158000000000002E-2</v>
      </c>
      <c r="G1142">
        <v>-3.6112999999999999E-2</v>
      </c>
      <c r="H1142">
        <v>-3.6038000000000001E-2</v>
      </c>
      <c r="I1142">
        <v>1118</v>
      </c>
      <c r="J1142">
        <v>1486276454.3</v>
      </c>
      <c r="K1142">
        <v>4710844727.1199999</v>
      </c>
    </row>
    <row r="1143" spans="1:11" hidden="1">
      <c r="A1143">
        <v>10</v>
      </c>
      <c r="B1143" t="s">
        <v>405</v>
      </c>
      <c r="C1143">
        <v>-2.4556999999999999E-2</v>
      </c>
      <c r="D1143">
        <v>-2.2043E-2</v>
      </c>
      <c r="E1143">
        <v>-2.7320000000000001E-2</v>
      </c>
      <c r="F1143">
        <v>-2.2307E-2</v>
      </c>
      <c r="G1143">
        <v>-2.1870000000000001E-2</v>
      </c>
      <c r="H1143">
        <v>-1.8100000000000002E-2</v>
      </c>
      <c r="I1143">
        <v>111</v>
      </c>
      <c r="J1143">
        <v>106020236.72</v>
      </c>
      <c r="K1143">
        <v>141980003.06999999</v>
      </c>
    </row>
    <row r="1144" spans="1:11" hidden="1">
      <c r="A1144">
        <v>15</v>
      </c>
      <c r="B1144" t="s">
        <v>405</v>
      </c>
      <c r="C1144">
        <v>-2.8511999999999999E-2</v>
      </c>
      <c r="D1144">
        <v>-2.8223999999999999E-2</v>
      </c>
      <c r="E1144">
        <v>-3.4694000000000003E-2</v>
      </c>
      <c r="F1144">
        <v>-3.4298000000000002E-2</v>
      </c>
      <c r="G1144">
        <v>-3.5673999999999997E-2</v>
      </c>
      <c r="H1144">
        <v>-3.5484000000000002E-2</v>
      </c>
      <c r="I1144">
        <v>1229</v>
      </c>
      <c r="J1144">
        <v>1592296691.02</v>
      </c>
      <c r="K1144">
        <v>4852824730.1899996</v>
      </c>
    </row>
    <row r="1145" spans="1:11" hidden="1">
      <c r="A1145">
        <v>21</v>
      </c>
      <c r="B1145" t="s">
        <v>405</v>
      </c>
      <c r="C1145">
        <v>-2.8909000000000001E-2</v>
      </c>
      <c r="D1145">
        <v>-2.8844000000000002E-2</v>
      </c>
      <c r="E1145">
        <v>-3.5222000000000003E-2</v>
      </c>
      <c r="F1145">
        <v>-3.5158000000000002E-2</v>
      </c>
      <c r="G1145">
        <v>-3.6112999999999999E-2</v>
      </c>
      <c r="H1145">
        <v>-3.6038000000000001E-2</v>
      </c>
      <c r="I1145">
        <v>1118</v>
      </c>
      <c r="J1145">
        <v>1486276454.3</v>
      </c>
      <c r="K1145">
        <v>4710844727.1199999</v>
      </c>
    </row>
    <row r="1146" spans="1:11" hidden="1">
      <c r="A1146">
        <v>31</v>
      </c>
      <c r="B1146" t="s">
        <v>405</v>
      </c>
      <c r="C1146">
        <v>-2.8511999999999999E-2</v>
      </c>
      <c r="D1146">
        <v>-2.8223999999999999E-2</v>
      </c>
      <c r="E1146">
        <v>-3.4694000000000003E-2</v>
      </c>
      <c r="F1146">
        <v>-3.4298000000000002E-2</v>
      </c>
      <c r="G1146">
        <v>-3.5673999999999997E-2</v>
      </c>
      <c r="H1146">
        <v>-3.5484000000000002E-2</v>
      </c>
      <c r="I1146">
        <v>1229</v>
      </c>
      <c r="J1146">
        <v>1592296691.02</v>
      </c>
      <c r="K1146">
        <v>4852824730.1899996</v>
      </c>
    </row>
    <row r="1147" spans="1:11" hidden="1">
      <c r="A1147">
        <v>63</v>
      </c>
      <c r="B1147" t="s">
        <v>405</v>
      </c>
      <c r="C1147">
        <v>-2.8511999999999999E-2</v>
      </c>
      <c r="D1147">
        <v>-2.8223999999999999E-2</v>
      </c>
      <c r="E1147">
        <v>-3.4694000000000003E-2</v>
      </c>
      <c r="F1147">
        <v>-3.4298000000000002E-2</v>
      </c>
      <c r="G1147">
        <v>-3.5673999999999997E-2</v>
      </c>
      <c r="H1147">
        <v>-3.5484000000000002E-2</v>
      </c>
      <c r="I1147">
        <v>1229</v>
      </c>
      <c r="J1147">
        <v>1592296691.02</v>
      </c>
      <c r="K1147">
        <v>4852824730.1899996</v>
      </c>
    </row>
    <row r="1148" spans="1:11" hidden="1">
      <c r="A1148">
        <v>37</v>
      </c>
      <c r="B1148" t="s">
        <v>405</v>
      </c>
      <c r="C1148">
        <v>-2.8909000000000001E-2</v>
      </c>
      <c r="D1148">
        <v>-2.8844000000000002E-2</v>
      </c>
      <c r="E1148">
        <v>-3.5222000000000003E-2</v>
      </c>
      <c r="F1148">
        <v>-3.5158000000000002E-2</v>
      </c>
      <c r="G1148">
        <v>-3.6112999999999999E-2</v>
      </c>
      <c r="H1148">
        <v>-3.6038000000000001E-2</v>
      </c>
      <c r="I1148">
        <v>1118</v>
      </c>
      <c r="J1148">
        <v>1486276454.3</v>
      </c>
      <c r="K1148">
        <v>4710844727.1199999</v>
      </c>
    </row>
    <row r="1149" spans="1:11" hidden="1">
      <c r="A1149">
        <v>47</v>
      </c>
      <c r="B1149" t="s">
        <v>405</v>
      </c>
      <c r="C1149">
        <v>-2.8511999999999999E-2</v>
      </c>
      <c r="D1149">
        <v>-2.8223999999999999E-2</v>
      </c>
      <c r="E1149">
        <v>-3.4694000000000003E-2</v>
      </c>
      <c r="F1149">
        <v>-3.4298000000000002E-2</v>
      </c>
      <c r="G1149">
        <v>-3.5673999999999997E-2</v>
      </c>
      <c r="H1149">
        <v>-3.5484000000000002E-2</v>
      </c>
      <c r="I1149">
        <v>1229</v>
      </c>
      <c r="J1149">
        <v>1592296691.02</v>
      </c>
      <c r="K1149">
        <v>4852824730.1899996</v>
      </c>
    </row>
    <row r="1150" spans="1:11" hidden="1">
      <c r="A1150">
        <v>53</v>
      </c>
      <c r="B1150" t="s">
        <v>405</v>
      </c>
      <c r="C1150">
        <v>-2.8909000000000001E-2</v>
      </c>
      <c r="D1150">
        <v>-2.8844000000000002E-2</v>
      </c>
      <c r="E1150">
        <v>-3.5222000000000003E-2</v>
      </c>
      <c r="F1150">
        <v>-3.5158000000000002E-2</v>
      </c>
      <c r="G1150">
        <v>-3.6112999999999999E-2</v>
      </c>
      <c r="H1150">
        <v>-3.6038000000000001E-2</v>
      </c>
      <c r="I1150">
        <v>1118</v>
      </c>
      <c r="J1150">
        <v>1486276454.3</v>
      </c>
      <c r="K1150">
        <v>4710844727.1199999</v>
      </c>
    </row>
    <row r="1151" spans="1:11">
      <c r="A1151">
        <v>5</v>
      </c>
      <c r="B1151" t="s">
        <v>404</v>
      </c>
      <c r="C1151">
        <v>-5.7159000000000001E-2</v>
      </c>
      <c r="D1151">
        <v>-5.7111000000000002E-2</v>
      </c>
      <c r="E1151" s="116">
        <v>-5.2000999999999999E-2</v>
      </c>
      <c r="F1151">
        <v>-5.1965999999999998E-2</v>
      </c>
      <c r="G1151">
        <v>-4.8070000000000002E-2</v>
      </c>
      <c r="H1151">
        <v>-4.802E-2</v>
      </c>
      <c r="I1151">
        <v>1124</v>
      </c>
      <c r="J1151">
        <v>1415182433.05</v>
      </c>
      <c r="K1151">
        <v>4494802163.6300001</v>
      </c>
    </row>
    <row r="1152" spans="1:11" hidden="1">
      <c r="A1152">
        <v>10</v>
      </c>
      <c r="B1152" t="s">
        <v>404</v>
      </c>
      <c r="C1152">
        <v>-8.8261000000000006E-2</v>
      </c>
      <c r="D1152">
        <v>-8.8261000000000006E-2</v>
      </c>
      <c r="E1152">
        <v>-7.6145000000000004E-2</v>
      </c>
      <c r="F1152">
        <v>-7.6145000000000004E-2</v>
      </c>
      <c r="G1152">
        <v>-7.4939000000000006E-2</v>
      </c>
      <c r="H1152">
        <v>-7.4939000000000006E-2</v>
      </c>
      <c r="I1152">
        <v>111</v>
      </c>
      <c r="J1152">
        <v>100260430.44</v>
      </c>
      <c r="K1152">
        <v>133638142.12</v>
      </c>
    </row>
    <row r="1153" spans="1:11" hidden="1">
      <c r="A1153">
        <v>15</v>
      </c>
      <c r="B1153" t="s">
        <v>404</v>
      </c>
      <c r="C1153">
        <v>-5.9961E-2</v>
      </c>
      <c r="D1153">
        <v>-5.9916999999999998E-2</v>
      </c>
      <c r="E1153">
        <v>-5.3610999999999999E-2</v>
      </c>
      <c r="F1153">
        <v>-5.3579000000000002E-2</v>
      </c>
      <c r="G1153">
        <v>-4.8856999999999998E-2</v>
      </c>
      <c r="H1153">
        <v>-4.8807999999999997E-2</v>
      </c>
      <c r="I1153">
        <v>1235</v>
      </c>
      <c r="J1153">
        <v>1515442863.49</v>
      </c>
      <c r="K1153">
        <v>4628440305.75</v>
      </c>
    </row>
    <row r="1154" spans="1:11" hidden="1">
      <c r="A1154">
        <v>21</v>
      </c>
      <c r="B1154" t="s">
        <v>404</v>
      </c>
      <c r="C1154">
        <v>-5.7159000000000001E-2</v>
      </c>
      <c r="D1154">
        <v>-5.7111000000000002E-2</v>
      </c>
      <c r="E1154">
        <v>-5.2000999999999999E-2</v>
      </c>
      <c r="F1154">
        <v>-5.1965999999999998E-2</v>
      </c>
      <c r="G1154">
        <v>-4.8070000000000002E-2</v>
      </c>
      <c r="H1154">
        <v>-4.802E-2</v>
      </c>
      <c r="I1154">
        <v>1124</v>
      </c>
      <c r="J1154">
        <v>1415182433.05</v>
      </c>
      <c r="K1154">
        <v>4494802163.6300001</v>
      </c>
    </row>
    <row r="1155" spans="1:11" hidden="1">
      <c r="A1155">
        <v>31</v>
      </c>
      <c r="B1155" t="s">
        <v>404</v>
      </c>
      <c r="C1155">
        <v>-5.9961E-2</v>
      </c>
      <c r="D1155">
        <v>-5.9916999999999998E-2</v>
      </c>
      <c r="E1155">
        <v>-5.3610999999999999E-2</v>
      </c>
      <c r="F1155">
        <v>-5.3579000000000002E-2</v>
      </c>
      <c r="G1155">
        <v>-4.8856999999999998E-2</v>
      </c>
      <c r="H1155">
        <v>-4.8807999999999997E-2</v>
      </c>
      <c r="I1155">
        <v>1235</v>
      </c>
      <c r="J1155">
        <v>1515442863.49</v>
      </c>
      <c r="K1155">
        <v>4628440305.75</v>
      </c>
    </row>
    <row r="1156" spans="1:11" hidden="1">
      <c r="A1156">
        <v>63</v>
      </c>
      <c r="B1156" t="s">
        <v>404</v>
      </c>
      <c r="C1156">
        <v>-5.9961E-2</v>
      </c>
      <c r="D1156">
        <v>-5.9916999999999998E-2</v>
      </c>
      <c r="E1156">
        <v>-5.3610999999999999E-2</v>
      </c>
      <c r="F1156">
        <v>-5.3579000000000002E-2</v>
      </c>
      <c r="G1156">
        <v>-4.8856999999999998E-2</v>
      </c>
      <c r="H1156">
        <v>-4.8807999999999997E-2</v>
      </c>
      <c r="I1156">
        <v>1235</v>
      </c>
      <c r="J1156">
        <v>1515442863.49</v>
      </c>
      <c r="K1156">
        <v>4628440305.75</v>
      </c>
    </row>
    <row r="1157" spans="1:11" hidden="1">
      <c r="A1157">
        <v>37</v>
      </c>
      <c r="B1157" t="s">
        <v>404</v>
      </c>
      <c r="C1157">
        <v>-5.7159000000000001E-2</v>
      </c>
      <c r="D1157">
        <v>-5.7111000000000002E-2</v>
      </c>
      <c r="E1157">
        <v>-5.2000999999999999E-2</v>
      </c>
      <c r="F1157">
        <v>-5.1965999999999998E-2</v>
      </c>
      <c r="G1157">
        <v>-4.8070000000000002E-2</v>
      </c>
      <c r="H1157">
        <v>-4.802E-2</v>
      </c>
      <c r="I1157">
        <v>1124</v>
      </c>
      <c r="J1157">
        <v>1415182433.05</v>
      </c>
      <c r="K1157">
        <v>4494802163.6300001</v>
      </c>
    </row>
    <row r="1158" spans="1:11" hidden="1">
      <c r="A1158">
        <v>47</v>
      </c>
      <c r="B1158" t="s">
        <v>404</v>
      </c>
      <c r="C1158">
        <v>-5.9961E-2</v>
      </c>
      <c r="D1158">
        <v>-5.9916999999999998E-2</v>
      </c>
      <c r="E1158">
        <v>-5.3610999999999999E-2</v>
      </c>
      <c r="F1158">
        <v>-5.3579000000000002E-2</v>
      </c>
      <c r="G1158">
        <v>-4.8856999999999998E-2</v>
      </c>
      <c r="H1158">
        <v>-4.8807999999999997E-2</v>
      </c>
      <c r="I1158">
        <v>1235</v>
      </c>
      <c r="J1158">
        <v>1515442863.49</v>
      </c>
      <c r="K1158">
        <v>4628440305.75</v>
      </c>
    </row>
    <row r="1159" spans="1:11" hidden="1">
      <c r="A1159">
        <v>53</v>
      </c>
      <c r="B1159" t="s">
        <v>404</v>
      </c>
      <c r="C1159">
        <v>-5.7159000000000001E-2</v>
      </c>
      <c r="D1159">
        <v>-5.7111000000000002E-2</v>
      </c>
      <c r="E1159">
        <v>-5.2000999999999999E-2</v>
      </c>
      <c r="F1159">
        <v>-5.1965999999999998E-2</v>
      </c>
      <c r="G1159">
        <v>-4.8070000000000002E-2</v>
      </c>
      <c r="H1159">
        <v>-4.802E-2</v>
      </c>
      <c r="I1159">
        <v>1124</v>
      </c>
      <c r="J1159">
        <v>1415182433.05</v>
      </c>
      <c r="K1159">
        <v>4494802163.6300001</v>
      </c>
    </row>
    <row r="1160" spans="1:11">
      <c r="A1160">
        <v>5</v>
      </c>
      <c r="B1160" t="s">
        <v>403</v>
      </c>
      <c r="C1160">
        <v>-5.5136999999999999E-2</v>
      </c>
      <c r="D1160">
        <v>-5.5050000000000002E-2</v>
      </c>
      <c r="E1160" s="116">
        <v>-4.8523999999999998E-2</v>
      </c>
      <c r="F1160">
        <v>-4.8466000000000002E-2</v>
      </c>
      <c r="G1160">
        <v>-4.7840000000000001E-2</v>
      </c>
      <c r="H1160">
        <v>-4.7786000000000002E-2</v>
      </c>
      <c r="I1160">
        <v>1125</v>
      </c>
      <c r="J1160">
        <v>1351518479.0599999</v>
      </c>
      <c r="K1160">
        <v>4281943403.6300001</v>
      </c>
    </row>
    <row r="1161" spans="1:11" hidden="1">
      <c r="A1161">
        <v>10</v>
      </c>
      <c r="B1161" t="s">
        <v>403</v>
      </c>
      <c r="C1161">
        <v>2.6984999999999999E-2</v>
      </c>
      <c r="D1161">
        <v>2.6984999999999999E-2</v>
      </c>
      <c r="E1161">
        <v>3.2281999999999998E-2</v>
      </c>
      <c r="F1161">
        <v>3.2281999999999998E-2</v>
      </c>
      <c r="G1161">
        <v>3.5714999999999997E-2</v>
      </c>
      <c r="H1161">
        <v>3.5714999999999997E-2</v>
      </c>
      <c r="I1161">
        <v>111</v>
      </c>
      <c r="J1161">
        <v>104092193.43000001</v>
      </c>
      <c r="K1161">
        <v>139022363.31999999</v>
      </c>
    </row>
    <row r="1162" spans="1:11" hidden="1">
      <c r="A1162">
        <v>15</v>
      </c>
      <c r="B1162" t="s">
        <v>403</v>
      </c>
      <c r="C1162">
        <v>-4.7761999999999999E-2</v>
      </c>
      <c r="D1162">
        <v>-4.7682000000000002E-2</v>
      </c>
      <c r="E1162">
        <v>-4.3180000000000003E-2</v>
      </c>
      <c r="F1162">
        <v>-4.3125999999999998E-2</v>
      </c>
      <c r="G1162">
        <v>-4.5428000000000003E-2</v>
      </c>
      <c r="H1162">
        <v>-4.5376E-2</v>
      </c>
      <c r="I1162">
        <v>1236</v>
      </c>
      <c r="J1162">
        <v>1455610672.49</v>
      </c>
      <c r="K1162">
        <v>4420965766.9499998</v>
      </c>
    </row>
    <row r="1163" spans="1:11" hidden="1">
      <c r="A1163">
        <v>21</v>
      </c>
      <c r="B1163" t="s">
        <v>403</v>
      </c>
      <c r="C1163">
        <v>-5.5136999999999999E-2</v>
      </c>
      <c r="D1163">
        <v>-5.5050000000000002E-2</v>
      </c>
      <c r="E1163">
        <v>-4.8523999999999998E-2</v>
      </c>
      <c r="F1163">
        <v>-4.8466000000000002E-2</v>
      </c>
      <c r="G1163">
        <v>-4.7840000000000001E-2</v>
      </c>
      <c r="H1163">
        <v>-4.7786000000000002E-2</v>
      </c>
      <c r="I1163">
        <v>1125</v>
      </c>
      <c r="J1163">
        <v>1351518479.0599999</v>
      </c>
      <c r="K1163">
        <v>4281943403.6300001</v>
      </c>
    </row>
    <row r="1164" spans="1:11" hidden="1">
      <c r="A1164">
        <v>31</v>
      </c>
      <c r="B1164" t="s">
        <v>403</v>
      </c>
      <c r="C1164">
        <v>-4.7761999999999999E-2</v>
      </c>
      <c r="D1164">
        <v>-4.7682000000000002E-2</v>
      </c>
      <c r="E1164">
        <v>-4.3180000000000003E-2</v>
      </c>
      <c r="F1164">
        <v>-4.3125999999999998E-2</v>
      </c>
      <c r="G1164">
        <v>-4.5428000000000003E-2</v>
      </c>
      <c r="H1164">
        <v>-4.5376E-2</v>
      </c>
      <c r="I1164">
        <v>1236</v>
      </c>
      <c r="J1164">
        <v>1455610672.49</v>
      </c>
      <c r="K1164">
        <v>4420965766.9499998</v>
      </c>
    </row>
    <row r="1165" spans="1:11" hidden="1">
      <c r="A1165">
        <v>63</v>
      </c>
      <c r="B1165" t="s">
        <v>403</v>
      </c>
      <c r="C1165">
        <v>-4.7761999999999999E-2</v>
      </c>
      <c r="D1165">
        <v>-4.7682000000000002E-2</v>
      </c>
      <c r="E1165">
        <v>-4.3180000000000003E-2</v>
      </c>
      <c r="F1165">
        <v>-4.3125999999999998E-2</v>
      </c>
      <c r="G1165">
        <v>-4.5428000000000003E-2</v>
      </c>
      <c r="H1165">
        <v>-4.5376E-2</v>
      </c>
      <c r="I1165">
        <v>1236</v>
      </c>
      <c r="J1165">
        <v>1455610672.49</v>
      </c>
      <c r="K1165">
        <v>4420965766.9499998</v>
      </c>
    </row>
    <row r="1166" spans="1:11" hidden="1">
      <c r="A1166">
        <v>37</v>
      </c>
      <c r="B1166" t="s">
        <v>403</v>
      </c>
      <c r="C1166">
        <v>-5.5136999999999999E-2</v>
      </c>
      <c r="D1166">
        <v>-5.5050000000000002E-2</v>
      </c>
      <c r="E1166">
        <v>-4.8523999999999998E-2</v>
      </c>
      <c r="F1166">
        <v>-4.8466000000000002E-2</v>
      </c>
      <c r="G1166">
        <v>-4.7840000000000001E-2</v>
      </c>
      <c r="H1166">
        <v>-4.7786000000000002E-2</v>
      </c>
      <c r="I1166">
        <v>1125</v>
      </c>
      <c r="J1166">
        <v>1351518479.0599999</v>
      </c>
      <c r="K1166">
        <v>4281943403.6300001</v>
      </c>
    </row>
    <row r="1167" spans="1:11" hidden="1">
      <c r="A1167">
        <v>47</v>
      </c>
      <c r="B1167" t="s">
        <v>403</v>
      </c>
      <c r="C1167">
        <v>-4.7761999999999999E-2</v>
      </c>
      <c r="D1167">
        <v>-4.7682000000000002E-2</v>
      </c>
      <c r="E1167">
        <v>-4.3180000000000003E-2</v>
      </c>
      <c r="F1167">
        <v>-4.3125999999999998E-2</v>
      </c>
      <c r="G1167">
        <v>-4.5428000000000003E-2</v>
      </c>
      <c r="H1167">
        <v>-4.5376E-2</v>
      </c>
      <c r="I1167">
        <v>1236</v>
      </c>
      <c r="J1167">
        <v>1455610672.49</v>
      </c>
      <c r="K1167">
        <v>4420965766.9499998</v>
      </c>
    </row>
    <row r="1168" spans="1:11" hidden="1">
      <c r="A1168">
        <v>53</v>
      </c>
      <c r="B1168" t="s">
        <v>403</v>
      </c>
      <c r="C1168">
        <v>-5.5136999999999999E-2</v>
      </c>
      <c r="D1168">
        <v>-5.5050000000000002E-2</v>
      </c>
      <c r="E1168">
        <v>-4.8523999999999998E-2</v>
      </c>
      <c r="F1168">
        <v>-4.8466000000000002E-2</v>
      </c>
      <c r="G1168">
        <v>-4.7840000000000001E-2</v>
      </c>
      <c r="H1168">
        <v>-4.7786000000000002E-2</v>
      </c>
      <c r="I1168">
        <v>1125</v>
      </c>
      <c r="J1168">
        <v>1351518479.0599999</v>
      </c>
      <c r="K1168">
        <v>4281943403.6300001</v>
      </c>
    </row>
    <row r="1169" spans="1:11">
      <c r="A1169">
        <v>5</v>
      </c>
      <c r="B1169" t="s">
        <v>402</v>
      </c>
      <c r="C1169">
        <v>5.1436999999999997E-2</v>
      </c>
      <c r="D1169">
        <v>5.1416999999999997E-2</v>
      </c>
      <c r="E1169" s="116">
        <v>3.8675000000000001E-2</v>
      </c>
      <c r="F1169">
        <v>3.8662000000000002E-2</v>
      </c>
      <c r="G1169">
        <v>3.7023E-2</v>
      </c>
      <c r="H1169">
        <v>3.7011000000000002E-2</v>
      </c>
      <c r="I1169">
        <v>1126</v>
      </c>
      <c r="J1169">
        <v>1409779204.6099999</v>
      </c>
      <c r="K1169">
        <v>4443665581.2200003</v>
      </c>
    </row>
    <row r="1170" spans="1:11" hidden="1">
      <c r="A1170">
        <v>10</v>
      </c>
      <c r="B1170" t="s">
        <v>402</v>
      </c>
      <c r="C1170">
        <v>5.8375999999999997E-2</v>
      </c>
      <c r="D1170">
        <v>5.8375999999999997E-2</v>
      </c>
      <c r="E1170">
        <v>5.8740000000000001E-2</v>
      </c>
      <c r="F1170">
        <v>5.8740000000000001E-2</v>
      </c>
      <c r="G1170">
        <v>5.6434999999999999E-2</v>
      </c>
      <c r="H1170">
        <v>5.6434999999999999E-2</v>
      </c>
      <c r="I1170">
        <v>111</v>
      </c>
      <c r="J1170">
        <v>110206656.62</v>
      </c>
      <c r="K1170">
        <v>146868183.63999999</v>
      </c>
    </row>
    <row r="1171" spans="1:11" hidden="1">
      <c r="A1171">
        <v>15</v>
      </c>
      <c r="B1171" t="s">
        <v>402</v>
      </c>
      <c r="C1171">
        <v>5.2060000000000002E-2</v>
      </c>
      <c r="D1171">
        <v>5.2041999999999998E-2</v>
      </c>
      <c r="E1171">
        <v>4.011E-2</v>
      </c>
      <c r="F1171">
        <v>4.0098000000000002E-2</v>
      </c>
      <c r="G1171">
        <v>3.7634000000000001E-2</v>
      </c>
      <c r="H1171">
        <v>3.7622000000000003E-2</v>
      </c>
      <c r="I1171">
        <v>1237</v>
      </c>
      <c r="J1171">
        <v>1519985861.23</v>
      </c>
      <c r="K1171">
        <v>4590533764.8599997</v>
      </c>
    </row>
    <row r="1172" spans="1:11" hidden="1">
      <c r="A1172">
        <v>21</v>
      </c>
      <c r="B1172" t="s">
        <v>402</v>
      </c>
      <c r="C1172">
        <v>5.1436999999999997E-2</v>
      </c>
      <c r="D1172">
        <v>5.1416999999999997E-2</v>
      </c>
      <c r="E1172">
        <v>3.8675000000000001E-2</v>
      </c>
      <c r="F1172">
        <v>3.8662000000000002E-2</v>
      </c>
      <c r="G1172">
        <v>3.7023E-2</v>
      </c>
      <c r="H1172">
        <v>3.7011000000000002E-2</v>
      </c>
      <c r="I1172">
        <v>1126</v>
      </c>
      <c r="J1172">
        <v>1409779204.6099999</v>
      </c>
      <c r="K1172">
        <v>4443665581.2200003</v>
      </c>
    </row>
    <row r="1173" spans="1:11" hidden="1">
      <c r="A1173">
        <v>31</v>
      </c>
      <c r="B1173" t="s">
        <v>402</v>
      </c>
      <c r="C1173">
        <v>5.2060000000000002E-2</v>
      </c>
      <c r="D1173">
        <v>5.2041999999999998E-2</v>
      </c>
      <c r="E1173">
        <v>4.011E-2</v>
      </c>
      <c r="F1173">
        <v>4.0098000000000002E-2</v>
      </c>
      <c r="G1173">
        <v>3.7634000000000001E-2</v>
      </c>
      <c r="H1173">
        <v>3.7622000000000003E-2</v>
      </c>
      <c r="I1173">
        <v>1237</v>
      </c>
      <c r="J1173">
        <v>1519985861.23</v>
      </c>
      <c r="K1173">
        <v>4590533764.8599997</v>
      </c>
    </row>
    <row r="1174" spans="1:11" hidden="1">
      <c r="A1174">
        <v>63</v>
      </c>
      <c r="B1174" t="s">
        <v>402</v>
      </c>
      <c r="C1174">
        <v>5.2060000000000002E-2</v>
      </c>
      <c r="D1174">
        <v>5.2041999999999998E-2</v>
      </c>
      <c r="E1174">
        <v>4.011E-2</v>
      </c>
      <c r="F1174">
        <v>4.0098000000000002E-2</v>
      </c>
      <c r="G1174">
        <v>3.7634000000000001E-2</v>
      </c>
      <c r="H1174">
        <v>3.7622000000000003E-2</v>
      </c>
      <c r="I1174">
        <v>1237</v>
      </c>
      <c r="J1174">
        <v>1519985861.23</v>
      </c>
      <c r="K1174">
        <v>4590533764.8599997</v>
      </c>
    </row>
    <row r="1175" spans="1:11" hidden="1">
      <c r="A1175">
        <v>37</v>
      </c>
      <c r="B1175" t="s">
        <v>402</v>
      </c>
      <c r="C1175">
        <v>5.1436999999999997E-2</v>
      </c>
      <c r="D1175">
        <v>5.1416999999999997E-2</v>
      </c>
      <c r="E1175">
        <v>3.8675000000000001E-2</v>
      </c>
      <c r="F1175">
        <v>3.8662000000000002E-2</v>
      </c>
      <c r="G1175">
        <v>3.7023E-2</v>
      </c>
      <c r="H1175">
        <v>3.7011000000000002E-2</v>
      </c>
      <c r="I1175">
        <v>1126</v>
      </c>
      <c r="J1175">
        <v>1409779204.6099999</v>
      </c>
      <c r="K1175">
        <v>4443665581.2200003</v>
      </c>
    </row>
    <row r="1176" spans="1:11" hidden="1">
      <c r="A1176">
        <v>47</v>
      </c>
      <c r="B1176" t="s">
        <v>402</v>
      </c>
      <c r="C1176">
        <v>5.2060000000000002E-2</v>
      </c>
      <c r="D1176">
        <v>5.2041999999999998E-2</v>
      </c>
      <c r="E1176">
        <v>4.011E-2</v>
      </c>
      <c r="F1176">
        <v>4.0098000000000002E-2</v>
      </c>
      <c r="G1176">
        <v>3.7634000000000001E-2</v>
      </c>
      <c r="H1176">
        <v>3.7622000000000003E-2</v>
      </c>
      <c r="I1176">
        <v>1237</v>
      </c>
      <c r="J1176">
        <v>1519985861.23</v>
      </c>
      <c r="K1176">
        <v>4590533764.8599997</v>
      </c>
    </row>
    <row r="1177" spans="1:11" hidden="1">
      <c r="A1177">
        <v>53</v>
      </c>
      <c r="B1177" t="s">
        <v>402</v>
      </c>
      <c r="C1177">
        <v>5.1436999999999997E-2</v>
      </c>
      <c r="D1177">
        <v>5.1416999999999997E-2</v>
      </c>
      <c r="E1177">
        <v>3.8675000000000001E-2</v>
      </c>
      <c r="F1177">
        <v>3.8662000000000002E-2</v>
      </c>
      <c r="G1177">
        <v>3.7023E-2</v>
      </c>
      <c r="H1177">
        <v>3.7011000000000002E-2</v>
      </c>
      <c r="I1177">
        <v>1126</v>
      </c>
      <c r="J1177">
        <v>1409779204.6099999</v>
      </c>
      <c r="K1177">
        <v>4443665581.2200003</v>
      </c>
    </row>
    <row r="1178" spans="1:11">
      <c r="A1178">
        <v>5</v>
      </c>
      <c r="B1178" t="s">
        <v>401</v>
      </c>
      <c r="C1178">
        <v>-7.0182999999999995E-2</v>
      </c>
      <c r="D1178">
        <v>-7.0079000000000002E-2</v>
      </c>
      <c r="E1178" s="116">
        <v>-6.2742999999999993E-2</v>
      </c>
      <c r="F1178">
        <v>-6.2598000000000001E-2</v>
      </c>
      <c r="G1178">
        <v>-6.1669000000000002E-2</v>
      </c>
      <c r="H1178">
        <v>-6.1557000000000001E-2</v>
      </c>
      <c r="I1178">
        <v>1135</v>
      </c>
      <c r="J1178">
        <v>1331698472.71</v>
      </c>
      <c r="K1178">
        <v>4251453615.1500001</v>
      </c>
    </row>
    <row r="1179" spans="1:11" hidden="1">
      <c r="A1179">
        <v>10</v>
      </c>
      <c r="B1179" t="s">
        <v>401</v>
      </c>
      <c r="C1179">
        <v>1.2311000000000001E-2</v>
      </c>
      <c r="D1179">
        <v>1.2311000000000001E-2</v>
      </c>
      <c r="E1179">
        <v>2.4985E-2</v>
      </c>
      <c r="F1179">
        <v>2.4985E-2</v>
      </c>
      <c r="G1179">
        <v>1.933E-2</v>
      </c>
      <c r="H1179">
        <v>1.933E-2</v>
      </c>
      <c r="I1179">
        <v>112</v>
      </c>
      <c r="J1179">
        <v>113172600.43000001</v>
      </c>
      <c r="K1179">
        <v>149918338.87</v>
      </c>
    </row>
    <row r="1180" spans="1:11" hidden="1">
      <c r="A1180">
        <v>15</v>
      </c>
      <c r="B1180" t="s">
        <v>401</v>
      </c>
      <c r="C1180">
        <v>-6.2731999999999996E-2</v>
      </c>
      <c r="D1180">
        <v>-6.2637999999999999E-2</v>
      </c>
      <c r="E1180">
        <v>-5.6376999999999997E-2</v>
      </c>
      <c r="F1180">
        <v>-5.6243000000000001E-2</v>
      </c>
      <c r="G1180">
        <v>-5.9075999999999997E-2</v>
      </c>
      <c r="H1180">
        <v>-5.8966999999999999E-2</v>
      </c>
      <c r="I1180">
        <v>1247</v>
      </c>
      <c r="J1180">
        <v>1444871073.1400001</v>
      </c>
      <c r="K1180">
        <v>4401371954.0200005</v>
      </c>
    </row>
    <row r="1181" spans="1:11" hidden="1">
      <c r="A1181">
        <v>21</v>
      </c>
      <c r="B1181" t="s">
        <v>401</v>
      </c>
      <c r="C1181">
        <v>-7.0182999999999995E-2</v>
      </c>
      <c r="D1181">
        <v>-7.0079000000000002E-2</v>
      </c>
      <c r="E1181">
        <v>-6.2742999999999993E-2</v>
      </c>
      <c r="F1181">
        <v>-6.2598000000000001E-2</v>
      </c>
      <c r="G1181">
        <v>-6.1669000000000002E-2</v>
      </c>
      <c r="H1181">
        <v>-6.1557000000000001E-2</v>
      </c>
      <c r="I1181">
        <v>1135</v>
      </c>
      <c r="J1181">
        <v>1331698472.71</v>
      </c>
      <c r="K1181">
        <v>4251453615.1500001</v>
      </c>
    </row>
    <row r="1182" spans="1:11" hidden="1">
      <c r="A1182">
        <v>31</v>
      </c>
      <c r="B1182" t="s">
        <v>401</v>
      </c>
      <c r="C1182">
        <v>-6.2731999999999996E-2</v>
      </c>
      <c r="D1182">
        <v>-6.2637999999999999E-2</v>
      </c>
      <c r="E1182">
        <v>-5.6376999999999997E-2</v>
      </c>
      <c r="F1182">
        <v>-5.6243000000000001E-2</v>
      </c>
      <c r="G1182">
        <v>-5.9075999999999997E-2</v>
      </c>
      <c r="H1182">
        <v>-5.8966999999999999E-2</v>
      </c>
      <c r="I1182">
        <v>1247</v>
      </c>
      <c r="J1182">
        <v>1444871073.1400001</v>
      </c>
      <c r="K1182">
        <v>4401371954.0200005</v>
      </c>
    </row>
    <row r="1183" spans="1:11" hidden="1">
      <c r="A1183">
        <v>63</v>
      </c>
      <c r="B1183" t="s">
        <v>401</v>
      </c>
      <c r="C1183">
        <v>-6.2731999999999996E-2</v>
      </c>
      <c r="D1183">
        <v>-6.2637999999999999E-2</v>
      </c>
      <c r="E1183">
        <v>-5.6376999999999997E-2</v>
      </c>
      <c r="F1183">
        <v>-5.6243000000000001E-2</v>
      </c>
      <c r="G1183">
        <v>-5.9075999999999997E-2</v>
      </c>
      <c r="H1183">
        <v>-5.8966999999999999E-2</v>
      </c>
      <c r="I1183">
        <v>1247</v>
      </c>
      <c r="J1183">
        <v>1444871073.1400001</v>
      </c>
      <c r="K1183">
        <v>4401371954.0200005</v>
      </c>
    </row>
    <row r="1184" spans="1:11" hidden="1">
      <c r="A1184">
        <v>37</v>
      </c>
      <c r="B1184" t="s">
        <v>401</v>
      </c>
      <c r="C1184">
        <v>-7.0182999999999995E-2</v>
      </c>
      <c r="D1184">
        <v>-7.0079000000000002E-2</v>
      </c>
      <c r="E1184">
        <v>-6.2742999999999993E-2</v>
      </c>
      <c r="F1184">
        <v>-6.2598000000000001E-2</v>
      </c>
      <c r="G1184">
        <v>-6.1669000000000002E-2</v>
      </c>
      <c r="H1184">
        <v>-6.1557000000000001E-2</v>
      </c>
      <c r="I1184">
        <v>1135</v>
      </c>
      <c r="J1184">
        <v>1331698472.71</v>
      </c>
      <c r="K1184">
        <v>4251453615.1500001</v>
      </c>
    </row>
    <row r="1185" spans="1:11" hidden="1">
      <c r="A1185">
        <v>47</v>
      </c>
      <c r="B1185" t="s">
        <v>401</v>
      </c>
      <c r="C1185">
        <v>-6.2731999999999996E-2</v>
      </c>
      <c r="D1185">
        <v>-6.2637999999999999E-2</v>
      </c>
      <c r="E1185">
        <v>-5.6376999999999997E-2</v>
      </c>
      <c r="F1185">
        <v>-5.6243000000000001E-2</v>
      </c>
      <c r="G1185">
        <v>-5.9075999999999997E-2</v>
      </c>
      <c r="H1185">
        <v>-5.8966999999999999E-2</v>
      </c>
      <c r="I1185">
        <v>1247</v>
      </c>
      <c r="J1185">
        <v>1444871073.1400001</v>
      </c>
      <c r="K1185">
        <v>4401371954.0200005</v>
      </c>
    </row>
    <row r="1186" spans="1:11" hidden="1">
      <c r="A1186">
        <v>53</v>
      </c>
      <c r="B1186" t="s">
        <v>401</v>
      </c>
      <c r="C1186">
        <v>-7.0182999999999995E-2</v>
      </c>
      <c r="D1186">
        <v>-7.0079000000000002E-2</v>
      </c>
      <c r="E1186">
        <v>-6.2742999999999993E-2</v>
      </c>
      <c r="F1186">
        <v>-6.2598000000000001E-2</v>
      </c>
      <c r="G1186">
        <v>-6.1669000000000002E-2</v>
      </c>
      <c r="H1186">
        <v>-6.1557000000000001E-2</v>
      </c>
      <c r="I1186">
        <v>1135</v>
      </c>
      <c r="J1186">
        <v>1331698472.71</v>
      </c>
      <c r="K1186">
        <v>4251453615.1500001</v>
      </c>
    </row>
    <row r="1187" spans="1:11">
      <c r="A1187">
        <v>5</v>
      </c>
      <c r="B1187" t="s">
        <v>400</v>
      </c>
      <c r="C1187">
        <v>-0.122656</v>
      </c>
      <c r="D1187">
        <v>-0.122624</v>
      </c>
      <c r="E1187" s="116">
        <v>-0.107725</v>
      </c>
      <c r="F1187">
        <v>-0.107695</v>
      </c>
      <c r="G1187">
        <v>-0.100454</v>
      </c>
      <c r="H1187">
        <v>-0.10043100000000001</v>
      </c>
      <c r="I1187">
        <v>1138</v>
      </c>
      <c r="J1187">
        <v>1190853768.7</v>
      </c>
      <c r="K1187">
        <v>3832441494.6999998</v>
      </c>
    </row>
    <row r="1188" spans="1:11" hidden="1">
      <c r="A1188">
        <v>10</v>
      </c>
      <c r="B1188" t="s">
        <v>400</v>
      </c>
      <c r="C1188">
        <v>-0.21049499999999999</v>
      </c>
      <c r="D1188">
        <v>-0.21049499999999999</v>
      </c>
      <c r="E1188">
        <v>-0.183417</v>
      </c>
      <c r="F1188">
        <v>-0.183417</v>
      </c>
      <c r="G1188">
        <v>-0.189836</v>
      </c>
      <c r="H1188">
        <v>-0.189836</v>
      </c>
      <c r="I1188">
        <v>112</v>
      </c>
      <c r="J1188">
        <v>92414753.170000002</v>
      </c>
      <c r="K1188">
        <v>121458421.63</v>
      </c>
    </row>
    <row r="1189" spans="1:11" hidden="1">
      <c r="A1189">
        <v>15</v>
      </c>
      <c r="B1189" t="s">
        <v>400</v>
      </c>
      <c r="C1189">
        <v>-0.130551</v>
      </c>
      <c r="D1189">
        <v>-0.130522</v>
      </c>
      <c r="E1189">
        <v>-0.113659</v>
      </c>
      <c r="F1189">
        <v>-0.113632</v>
      </c>
      <c r="G1189">
        <v>-0.103503</v>
      </c>
      <c r="H1189">
        <v>-0.103481</v>
      </c>
      <c r="I1189">
        <v>1250</v>
      </c>
      <c r="J1189">
        <v>1283268521.8699999</v>
      </c>
      <c r="K1189">
        <v>3953899916.3299999</v>
      </c>
    </row>
    <row r="1190" spans="1:11" hidden="1">
      <c r="A1190">
        <v>21</v>
      </c>
      <c r="B1190" t="s">
        <v>400</v>
      </c>
      <c r="C1190">
        <v>-0.122656</v>
      </c>
      <c r="D1190">
        <v>-0.122624</v>
      </c>
      <c r="E1190">
        <v>-0.107725</v>
      </c>
      <c r="F1190">
        <v>-0.107695</v>
      </c>
      <c r="G1190">
        <v>-0.100454</v>
      </c>
      <c r="H1190">
        <v>-0.10043100000000001</v>
      </c>
      <c r="I1190">
        <v>1138</v>
      </c>
      <c r="J1190">
        <v>1190853768.7</v>
      </c>
      <c r="K1190">
        <v>3832441494.6999998</v>
      </c>
    </row>
    <row r="1191" spans="1:11" hidden="1">
      <c r="A1191">
        <v>31</v>
      </c>
      <c r="B1191" t="s">
        <v>400</v>
      </c>
      <c r="C1191">
        <v>-0.130551</v>
      </c>
      <c r="D1191">
        <v>-0.130522</v>
      </c>
      <c r="E1191">
        <v>-0.113659</v>
      </c>
      <c r="F1191">
        <v>-0.113632</v>
      </c>
      <c r="G1191">
        <v>-0.103503</v>
      </c>
      <c r="H1191">
        <v>-0.103481</v>
      </c>
      <c r="I1191">
        <v>1250</v>
      </c>
      <c r="J1191">
        <v>1283268521.8699999</v>
      </c>
      <c r="K1191">
        <v>3953899916.3299999</v>
      </c>
    </row>
    <row r="1192" spans="1:11" hidden="1">
      <c r="A1192">
        <v>63</v>
      </c>
      <c r="B1192" t="s">
        <v>400</v>
      </c>
      <c r="C1192">
        <v>-0.130551</v>
      </c>
      <c r="D1192">
        <v>-0.130522</v>
      </c>
      <c r="E1192">
        <v>-0.113659</v>
      </c>
      <c r="F1192">
        <v>-0.113632</v>
      </c>
      <c r="G1192">
        <v>-0.103503</v>
      </c>
      <c r="H1192">
        <v>-0.103481</v>
      </c>
      <c r="I1192">
        <v>1250</v>
      </c>
      <c r="J1192">
        <v>1283268521.8699999</v>
      </c>
      <c r="K1192">
        <v>3953899916.3299999</v>
      </c>
    </row>
    <row r="1193" spans="1:11" hidden="1">
      <c r="A1193">
        <v>37</v>
      </c>
      <c r="B1193" t="s">
        <v>400</v>
      </c>
      <c r="C1193">
        <v>-0.122656</v>
      </c>
      <c r="D1193">
        <v>-0.122624</v>
      </c>
      <c r="E1193">
        <v>-0.107725</v>
      </c>
      <c r="F1193">
        <v>-0.107695</v>
      </c>
      <c r="G1193">
        <v>-0.100454</v>
      </c>
      <c r="H1193">
        <v>-0.10043100000000001</v>
      </c>
      <c r="I1193">
        <v>1138</v>
      </c>
      <c r="J1193">
        <v>1190853768.7</v>
      </c>
      <c r="K1193">
        <v>3832441494.6999998</v>
      </c>
    </row>
    <row r="1194" spans="1:11" hidden="1">
      <c r="A1194">
        <v>47</v>
      </c>
      <c r="B1194" t="s">
        <v>400</v>
      </c>
      <c r="C1194">
        <v>-0.130551</v>
      </c>
      <c r="D1194">
        <v>-0.130522</v>
      </c>
      <c r="E1194">
        <v>-0.113659</v>
      </c>
      <c r="F1194">
        <v>-0.113632</v>
      </c>
      <c r="G1194">
        <v>-0.103503</v>
      </c>
      <c r="H1194">
        <v>-0.103481</v>
      </c>
      <c r="I1194">
        <v>1250</v>
      </c>
      <c r="J1194">
        <v>1283268521.8699999</v>
      </c>
      <c r="K1194">
        <v>3953899916.3299999</v>
      </c>
    </row>
    <row r="1195" spans="1:11" hidden="1">
      <c r="A1195">
        <v>53</v>
      </c>
      <c r="B1195" t="s">
        <v>400</v>
      </c>
      <c r="C1195">
        <v>-0.122656</v>
      </c>
      <c r="D1195">
        <v>-0.122624</v>
      </c>
      <c r="E1195">
        <v>-0.107725</v>
      </c>
      <c r="F1195">
        <v>-0.107695</v>
      </c>
      <c r="G1195">
        <v>-0.100454</v>
      </c>
      <c r="H1195">
        <v>-0.10043100000000001</v>
      </c>
      <c r="I1195">
        <v>1138</v>
      </c>
      <c r="J1195">
        <v>1190853768.7</v>
      </c>
      <c r="K1195">
        <v>3832441494.6999998</v>
      </c>
    </row>
    <row r="1196" spans="1:11">
      <c r="A1196">
        <v>5</v>
      </c>
      <c r="B1196" t="s">
        <v>399</v>
      </c>
      <c r="C1196">
        <v>3.9784E-2</v>
      </c>
      <c r="D1196">
        <v>3.9766000000000003E-2</v>
      </c>
      <c r="E1196" s="116">
        <v>2.8367E-2</v>
      </c>
      <c r="F1196">
        <v>2.8351000000000001E-2</v>
      </c>
      <c r="G1196">
        <v>2.6613999999999999E-2</v>
      </c>
      <c r="H1196">
        <v>2.6602000000000001E-2</v>
      </c>
      <c r="I1196">
        <v>1141</v>
      </c>
      <c r="J1196">
        <v>1230477902.0999999</v>
      </c>
      <c r="K1196">
        <v>3947228953.8099999</v>
      </c>
    </row>
    <row r="1197" spans="1:11" hidden="1">
      <c r="A1197">
        <v>10</v>
      </c>
      <c r="B1197" t="s">
        <v>399</v>
      </c>
      <c r="C1197">
        <v>4.8256E-2</v>
      </c>
      <c r="D1197">
        <v>4.8256E-2</v>
      </c>
      <c r="E1197">
        <v>2.2648999999999999E-2</v>
      </c>
      <c r="F1197">
        <v>2.2648999999999999E-2</v>
      </c>
      <c r="G1197">
        <v>2.6738000000000001E-2</v>
      </c>
      <c r="H1197">
        <v>2.6738000000000001E-2</v>
      </c>
      <c r="I1197">
        <v>112</v>
      </c>
      <c r="J1197">
        <v>94507861.299999997</v>
      </c>
      <c r="K1197">
        <v>124706061.02</v>
      </c>
    </row>
    <row r="1198" spans="1:11" hidden="1">
      <c r="A1198">
        <v>15</v>
      </c>
      <c r="B1198" t="s">
        <v>399</v>
      </c>
      <c r="C1198">
        <v>4.0543000000000003E-2</v>
      </c>
      <c r="D1198">
        <v>4.0527000000000001E-2</v>
      </c>
      <c r="E1198">
        <v>2.7956000000000002E-2</v>
      </c>
      <c r="F1198">
        <v>2.7941000000000001E-2</v>
      </c>
      <c r="G1198">
        <v>2.6617999999999999E-2</v>
      </c>
      <c r="H1198">
        <v>2.6606999999999999E-2</v>
      </c>
      <c r="I1198">
        <v>1253</v>
      </c>
      <c r="J1198">
        <v>1324985763.4000001</v>
      </c>
      <c r="K1198">
        <v>4071935014.8299999</v>
      </c>
    </row>
    <row r="1199" spans="1:11" hidden="1">
      <c r="A1199">
        <v>21</v>
      </c>
      <c r="B1199" t="s">
        <v>399</v>
      </c>
      <c r="C1199">
        <v>3.9784E-2</v>
      </c>
      <c r="D1199">
        <v>3.9766000000000003E-2</v>
      </c>
      <c r="E1199">
        <v>2.8367E-2</v>
      </c>
      <c r="F1199">
        <v>2.8351000000000001E-2</v>
      </c>
      <c r="G1199">
        <v>2.6613999999999999E-2</v>
      </c>
      <c r="H1199">
        <v>2.6602000000000001E-2</v>
      </c>
      <c r="I1199">
        <v>1141</v>
      </c>
      <c r="J1199">
        <v>1230477902.0999999</v>
      </c>
      <c r="K1199">
        <v>3947228953.8099999</v>
      </c>
    </row>
    <row r="1200" spans="1:11" hidden="1">
      <c r="A1200">
        <v>31</v>
      </c>
      <c r="B1200" t="s">
        <v>399</v>
      </c>
      <c r="C1200">
        <v>4.0543000000000003E-2</v>
      </c>
      <c r="D1200">
        <v>4.0527000000000001E-2</v>
      </c>
      <c r="E1200">
        <v>2.7956000000000002E-2</v>
      </c>
      <c r="F1200">
        <v>2.7941000000000001E-2</v>
      </c>
      <c r="G1200">
        <v>2.6617999999999999E-2</v>
      </c>
      <c r="H1200">
        <v>2.6606999999999999E-2</v>
      </c>
      <c r="I1200">
        <v>1253</v>
      </c>
      <c r="J1200">
        <v>1324985763.4000001</v>
      </c>
      <c r="K1200">
        <v>4071935014.8299999</v>
      </c>
    </row>
    <row r="1201" spans="1:11" hidden="1">
      <c r="A1201">
        <v>63</v>
      </c>
      <c r="B1201" t="s">
        <v>399</v>
      </c>
      <c r="C1201">
        <v>4.0543000000000003E-2</v>
      </c>
      <c r="D1201">
        <v>4.0527000000000001E-2</v>
      </c>
      <c r="E1201">
        <v>2.7956000000000002E-2</v>
      </c>
      <c r="F1201">
        <v>2.7941000000000001E-2</v>
      </c>
      <c r="G1201">
        <v>2.6617999999999999E-2</v>
      </c>
      <c r="H1201">
        <v>2.6606999999999999E-2</v>
      </c>
      <c r="I1201">
        <v>1253</v>
      </c>
      <c r="J1201">
        <v>1324985763.4000001</v>
      </c>
      <c r="K1201">
        <v>4071935014.8299999</v>
      </c>
    </row>
    <row r="1202" spans="1:11" hidden="1">
      <c r="A1202">
        <v>37</v>
      </c>
      <c r="B1202" t="s">
        <v>399</v>
      </c>
      <c r="C1202">
        <v>3.9784E-2</v>
      </c>
      <c r="D1202">
        <v>3.9766000000000003E-2</v>
      </c>
      <c r="E1202">
        <v>2.8367E-2</v>
      </c>
      <c r="F1202">
        <v>2.8351000000000001E-2</v>
      </c>
      <c r="G1202">
        <v>2.6613999999999999E-2</v>
      </c>
      <c r="H1202">
        <v>2.6602000000000001E-2</v>
      </c>
      <c r="I1202">
        <v>1141</v>
      </c>
      <c r="J1202">
        <v>1230477902.0999999</v>
      </c>
      <c r="K1202">
        <v>3947228953.8099999</v>
      </c>
    </row>
    <row r="1203" spans="1:11" hidden="1">
      <c r="A1203">
        <v>47</v>
      </c>
      <c r="B1203" t="s">
        <v>399</v>
      </c>
      <c r="C1203">
        <v>4.0543000000000003E-2</v>
      </c>
      <c r="D1203">
        <v>4.0527000000000001E-2</v>
      </c>
      <c r="E1203">
        <v>2.7956000000000002E-2</v>
      </c>
      <c r="F1203">
        <v>2.7941000000000001E-2</v>
      </c>
      <c r="G1203">
        <v>2.6617999999999999E-2</v>
      </c>
      <c r="H1203">
        <v>2.6606999999999999E-2</v>
      </c>
      <c r="I1203">
        <v>1253</v>
      </c>
      <c r="J1203">
        <v>1324985763.4000001</v>
      </c>
      <c r="K1203">
        <v>4071935014.8299999</v>
      </c>
    </row>
    <row r="1204" spans="1:11" hidden="1">
      <c r="A1204">
        <v>53</v>
      </c>
      <c r="B1204" t="s">
        <v>399</v>
      </c>
      <c r="C1204">
        <v>3.9784E-2</v>
      </c>
      <c r="D1204">
        <v>3.9766000000000003E-2</v>
      </c>
      <c r="E1204">
        <v>2.8367E-2</v>
      </c>
      <c r="F1204">
        <v>2.8351000000000001E-2</v>
      </c>
      <c r="G1204">
        <v>2.6613999999999999E-2</v>
      </c>
      <c r="H1204">
        <v>2.6602000000000001E-2</v>
      </c>
      <c r="I1204">
        <v>1141</v>
      </c>
      <c r="J1204">
        <v>1230477902.0999999</v>
      </c>
      <c r="K1204">
        <v>3947228953.8099999</v>
      </c>
    </row>
    <row r="1205" spans="1:11">
      <c r="A1205">
        <v>5</v>
      </c>
      <c r="B1205" t="s">
        <v>398</v>
      </c>
      <c r="C1205">
        <v>7.8165999999999999E-2</v>
      </c>
      <c r="D1205">
        <v>7.8084000000000001E-2</v>
      </c>
      <c r="E1205" s="116">
        <v>6.6091999999999998E-2</v>
      </c>
      <c r="F1205">
        <v>6.6022999999999998E-2</v>
      </c>
      <c r="G1205">
        <v>6.055E-2</v>
      </c>
      <c r="H1205">
        <v>6.0483000000000002E-2</v>
      </c>
      <c r="I1205">
        <v>1141</v>
      </c>
      <c r="J1205">
        <v>1322861249.1300001</v>
      </c>
      <c r="K1205">
        <v>4220307810.3400002</v>
      </c>
    </row>
    <row r="1206" spans="1:11" hidden="1">
      <c r="A1206">
        <v>10</v>
      </c>
      <c r="B1206" t="s">
        <v>398</v>
      </c>
      <c r="C1206">
        <v>6.4455999999999999E-2</v>
      </c>
      <c r="D1206">
        <v>6.4455999999999999E-2</v>
      </c>
      <c r="E1206">
        <v>4.8744000000000003E-2</v>
      </c>
      <c r="F1206">
        <v>4.8744000000000003E-2</v>
      </c>
      <c r="G1206">
        <v>5.0650000000000001E-2</v>
      </c>
      <c r="H1206">
        <v>5.0650000000000001E-2</v>
      </c>
      <c r="I1206">
        <v>112</v>
      </c>
      <c r="J1206">
        <v>99114618.459999993</v>
      </c>
      <c r="K1206">
        <v>131022527.44</v>
      </c>
    </row>
    <row r="1207" spans="1:11" hidden="1">
      <c r="A1207">
        <v>15</v>
      </c>
      <c r="B1207" t="s">
        <v>398</v>
      </c>
      <c r="C1207">
        <v>7.6937000000000005E-2</v>
      </c>
      <c r="D1207">
        <v>7.6862E-2</v>
      </c>
      <c r="E1207">
        <v>6.4853999999999995E-2</v>
      </c>
      <c r="F1207">
        <v>6.479E-2</v>
      </c>
      <c r="G1207">
        <v>6.0247000000000002E-2</v>
      </c>
      <c r="H1207">
        <v>6.0181999999999999E-2</v>
      </c>
      <c r="I1207">
        <v>1253</v>
      </c>
      <c r="J1207">
        <v>1421975867.5899999</v>
      </c>
      <c r="K1207">
        <v>4351330337.7799997</v>
      </c>
    </row>
    <row r="1208" spans="1:11" hidden="1">
      <c r="A1208">
        <v>21</v>
      </c>
      <c r="B1208" t="s">
        <v>398</v>
      </c>
      <c r="C1208">
        <v>7.8165999999999999E-2</v>
      </c>
      <c r="D1208">
        <v>7.8084000000000001E-2</v>
      </c>
      <c r="E1208">
        <v>6.6091999999999998E-2</v>
      </c>
      <c r="F1208">
        <v>6.6022999999999998E-2</v>
      </c>
      <c r="G1208">
        <v>6.055E-2</v>
      </c>
      <c r="H1208">
        <v>6.0483000000000002E-2</v>
      </c>
      <c r="I1208">
        <v>1141</v>
      </c>
      <c r="J1208">
        <v>1322861249.1300001</v>
      </c>
      <c r="K1208">
        <v>4220307810.3400002</v>
      </c>
    </row>
    <row r="1209" spans="1:11" hidden="1">
      <c r="A1209">
        <v>31</v>
      </c>
      <c r="B1209" t="s">
        <v>398</v>
      </c>
      <c r="C1209">
        <v>7.6937000000000005E-2</v>
      </c>
      <c r="D1209">
        <v>7.6862E-2</v>
      </c>
      <c r="E1209">
        <v>6.4853999999999995E-2</v>
      </c>
      <c r="F1209">
        <v>6.479E-2</v>
      </c>
      <c r="G1209">
        <v>6.0247000000000002E-2</v>
      </c>
      <c r="H1209">
        <v>6.0181999999999999E-2</v>
      </c>
      <c r="I1209">
        <v>1253</v>
      </c>
      <c r="J1209">
        <v>1421975867.5899999</v>
      </c>
      <c r="K1209">
        <v>4351330337.7799997</v>
      </c>
    </row>
    <row r="1210" spans="1:11" hidden="1">
      <c r="A1210">
        <v>63</v>
      </c>
      <c r="B1210" t="s">
        <v>398</v>
      </c>
      <c r="C1210">
        <v>7.6937000000000005E-2</v>
      </c>
      <c r="D1210">
        <v>7.6862E-2</v>
      </c>
      <c r="E1210">
        <v>6.4853999999999995E-2</v>
      </c>
      <c r="F1210">
        <v>6.479E-2</v>
      </c>
      <c r="G1210">
        <v>6.0247000000000002E-2</v>
      </c>
      <c r="H1210">
        <v>6.0181999999999999E-2</v>
      </c>
      <c r="I1210">
        <v>1253</v>
      </c>
      <c r="J1210">
        <v>1421975867.5899999</v>
      </c>
      <c r="K1210">
        <v>4351330337.7799997</v>
      </c>
    </row>
    <row r="1211" spans="1:11" hidden="1">
      <c r="A1211">
        <v>37</v>
      </c>
      <c r="B1211" t="s">
        <v>398</v>
      </c>
      <c r="C1211">
        <v>7.8165999999999999E-2</v>
      </c>
      <c r="D1211">
        <v>7.8084000000000001E-2</v>
      </c>
      <c r="E1211">
        <v>6.6091999999999998E-2</v>
      </c>
      <c r="F1211">
        <v>6.6022999999999998E-2</v>
      </c>
      <c r="G1211">
        <v>6.055E-2</v>
      </c>
      <c r="H1211">
        <v>6.0483000000000002E-2</v>
      </c>
      <c r="I1211">
        <v>1141</v>
      </c>
      <c r="J1211">
        <v>1322861249.1300001</v>
      </c>
      <c r="K1211">
        <v>4220307810.3400002</v>
      </c>
    </row>
    <row r="1212" spans="1:11" hidden="1">
      <c r="A1212">
        <v>47</v>
      </c>
      <c r="B1212" t="s">
        <v>398</v>
      </c>
      <c r="C1212">
        <v>7.6937000000000005E-2</v>
      </c>
      <c r="D1212">
        <v>7.6862E-2</v>
      </c>
      <c r="E1212">
        <v>6.4853999999999995E-2</v>
      </c>
      <c r="F1212">
        <v>6.479E-2</v>
      </c>
      <c r="G1212">
        <v>6.0247000000000002E-2</v>
      </c>
      <c r="H1212">
        <v>6.0181999999999999E-2</v>
      </c>
      <c r="I1212">
        <v>1253</v>
      </c>
      <c r="J1212">
        <v>1421975867.5899999</v>
      </c>
      <c r="K1212">
        <v>4351330337.7799997</v>
      </c>
    </row>
    <row r="1213" spans="1:11" hidden="1">
      <c r="A1213">
        <v>53</v>
      </c>
      <c r="B1213" t="s">
        <v>398</v>
      </c>
      <c r="C1213">
        <v>7.8165999999999999E-2</v>
      </c>
      <c r="D1213">
        <v>7.8084000000000001E-2</v>
      </c>
      <c r="E1213">
        <v>6.6091999999999998E-2</v>
      </c>
      <c r="F1213">
        <v>6.6022999999999998E-2</v>
      </c>
      <c r="G1213">
        <v>6.055E-2</v>
      </c>
      <c r="H1213">
        <v>6.0483000000000002E-2</v>
      </c>
      <c r="I1213">
        <v>1141</v>
      </c>
      <c r="J1213">
        <v>1322861249.1300001</v>
      </c>
      <c r="K1213">
        <v>4220307810.3400002</v>
      </c>
    </row>
    <row r="1214" spans="1:11">
      <c r="A1214">
        <v>5</v>
      </c>
      <c r="B1214" t="s">
        <v>397</v>
      </c>
      <c r="C1214">
        <v>5.1456000000000002E-2</v>
      </c>
      <c r="D1214">
        <v>5.1500999999999998E-2</v>
      </c>
      <c r="E1214" s="116">
        <v>3.9323999999999998E-2</v>
      </c>
      <c r="F1214">
        <v>3.9351999999999998E-2</v>
      </c>
      <c r="G1214">
        <v>4.2395000000000002E-2</v>
      </c>
      <c r="H1214">
        <v>4.2425999999999998E-2</v>
      </c>
      <c r="I1214">
        <v>1147</v>
      </c>
      <c r="J1214">
        <v>1395437979.1800001</v>
      </c>
      <c r="K1214">
        <v>4470353506.75</v>
      </c>
    </row>
    <row r="1215" spans="1:11" hidden="1">
      <c r="A1215">
        <v>10</v>
      </c>
      <c r="B1215" t="s">
        <v>397</v>
      </c>
      <c r="C1215">
        <v>-2.5689E-2</v>
      </c>
      <c r="D1215">
        <v>-2.5683000000000001E-2</v>
      </c>
      <c r="E1215">
        <v>-2.6575000000000001E-2</v>
      </c>
      <c r="F1215">
        <v>-2.6568000000000001E-2</v>
      </c>
      <c r="G1215">
        <v>-2.7378E-2</v>
      </c>
      <c r="H1215">
        <v>-2.7368E-2</v>
      </c>
      <c r="I1215">
        <v>111</v>
      </c>
      <c r="J1215">
        <v>95893444.379999995</v>
      </c>
      <c r="K1215">
        <v>126843655.81999999</v>
      </c>
    </row>
    <row r="1216" spans="1:11" hidden="1">
      <c r="A1216">
        <v>15</v>
      </c>
      <c r="B1216" t="s">
        <v>397</v>
      </c>
      <c r="C1216">
        <v>4.4627E-2</v>
      </c>
      <c r="D1216">
        <v>4.4669E-2</v>
      </c>
      <c r="E1216">
        <v>3.4757999999999997E-2</v>
      </c>
      <c r="F1216">
        <v>3.4785000000000003E-2</v>
      </c>
      <c r="G1216">
        <v>4.0304E-2</v>
      </c>
      <c r="H1216">
        <v>4.0334000000000002E-2</v>
      </c>
      <c r="I1216">
        <v>1258</v>
      </c>
      <c r="J1216">
        <v>1491331423.5599999</v>
      </c>
      <c r="K1216">
        <v>4597197162.5699997</v>
      </c>
    </row>
    <row r="1217" spans="1:11" hidden="1">
      <c r="A1217">
        <v>21</v>
      </c>
      <c r="B1217" t="s">
        <v>397</v>
      </c>
      <c r="C1217">
        <v>5.1456000000000002E-2</v>
      </c>
      <c r="D1217">
        <v>5.1500999999999998E-2</v>
      </c>
      <c r="E1217">
        <v>3.9323999999999998E-2</v>
      </c>
      <c r="F1217">
        <v>3.9351999999999998E-2</v>
      </c>
      <c r="G1217">
        <v>4.2395000000000002E-2</v>
      </c>
      <c r="H1217">
        <v>4.2425999999999998E-2</v>
      </c>
      <c r="I1217">
        <v>1147</v>
      </c>
      <c r="J1217">
        <v>1395437979.1800001</v>
      </c>
      <c r="K1217">
        <v>4470353506.75</v>
      </c>
    </row>
    <row r="1218" spans="1:11" hidden="1">
      <c r="A1218">
        <v>31</v>
      </c>
      <c r="B1218" t="s">
        <v>397</v>
      </c>
      <c r="C1218">
        <v>4.4627E-2</v>
      </c>
      <c r="D1218">
        <v>4.4669E-2</v>
      </c>
      <c r="E1218">
        <v>3.4757999999999997E-2</v>
      </c>
      <c r="F1218">
        <v>3.4785000000000003E-2</v>
      </c>
      <c r="G1218">
        <v>4.0304E-2</v>
      </c>
      <c r="H1218">
        <v>4.0334000000000002E-2</v>
      </c>
      <c r="I1218">
        <v>1258</v>
      </c>
      <c r="J1218">
        <v>1491331423.5599999</v>
      </c>
      <c r="K1218">
        <v>4597197162.5699997</v>
      </c>
    </row>
    <row r="1219" spans="1:11" hidden="1">
      <c r="A1219">
        <v>63</v>
      </c>
      <c r="B1219" t="s">
        <v>397</v>
      </c>
      <c r="C1219">
        <v>4.4627E-2</v>
      </c>
      <c r="D1219">
        <v>4.4669E-2</v>
      </c>
      <c r="E1219">
        <v>3.4757999999999997E-2</v>
      </c>
      <c r="F1219">
        <v>3.4785000000000003E-2</v>
      </c>
      <c r="G1219">
        <v>4.0304E-2</v>
      </c>
      <c r="H1219">
        <v>4.0334000000000002E-2</v>
      </c>
      <c r="I1219">
        <v>1258</v>
      </c>
      <c r="J1219">
        <v>1491331423.5599999</v>
      </c>
      <c r="K1219">
        <v>4597197162.5699997</v>
      </c>
    </row>
    <row r="1220" spans="1:11" hidden="1">
      <c r="A1220">
        <v>37</v>
      </c>
      <c r="B1220" t="s">
        <v>397</v>
      </c>
      <c r="C1220">
        <v>5.1456000000000002E-2</v>
      </c>
      <c r="D1220">
        <v>5.1500999999999998E-2</v>
      </c>
      <c r="E1220">
        <v>3.9323999999999998E-2</v>
      </c>
      <c r="F1220">
        <v>3.9351999999999998E-2</v>
      </c>
      <c r="G1220">
        <v>4.2395000000000002E-2</v>
      </c>
      <c r="H1220">
        <v>4.2425999999999998E-2</v>
      </c>
      <c r="I1220">
        <v>1147</v>
      </c>
      <c r="J1220">
        <v>1395437979.1800001</v>
      </c>
      <c r="K1220">
        <v>4470353506.75</v>
      </c>
    </row>
    <row r="1221" spans="1:11" hidden="1">
      <c r="A1221">
        <v>47</v>
      </c>
      <c r="B1221" t="s">
        <v>397</v>
      </c>
      <c r="C1221">
        <v>4.4627E-2</v>
      </c>
      <c r="D1221">
        <v>4.4669E-2</v>
      </c>
      <c r="E1221">
        <v>3.4757999999999997E-2</v>
      </c>
      <c r="F1221">
        <v>3.4785000000000003E-2</v>
      </c>
      <c r="G1221">
        <v>4.0304E-2</v>
      </c>
      <c r="H1221">
        <v>4.0334000000000002E-2</v>
      </c>
      <c r="I1221">
        <v>1258</v>
      </c>
      <c r="J1221">
        <v>1491331423.5599999</v>
      </c>
      <c r="K1221">
        <v>4597197162.5699997</v>
      </c>
    </row>
    <row r="1222" spans="1:11" hidden="1">
      <c r="A1222">
        <v>53</v>
      </c>
      <c r="B1222" t="s">
        <v>397</v>
      </c>
      <c r="C1222">
        <v>5.1456000000000002E-2</v>
      </c>
      <c r="D1222">
        <v>5.1500999999999998E-2</v>
      </c>
      <c r="E1222">
        <v>3.9323999999999998E-2</v>
      </c>
      <c r="F1222">
        <v>3.9351999999999998E-2</v>
      </c>
      <c r="G1222">
        <v>4.2395000000000002E-2</v>
      </c>
      <c r="H1222">
        <v>4.2425999999999998E-2</v>
      </c>
      <c r="I1222">
        <v>1147</v>
      </c>
      <c r="J1222">
        <v>1395437979.1800001</v>
      </c>
      <c r="K1222">
        <v>4470353506.75</v>
      </c>
    </row>
    <row r="1223" spans="1:11">
      <c r="A1223">
        <v>5</v>
      </c>
      <c r="B1223" t="s">
        <v>396</v>
      </c>
      <c r="C1223">
        <v>-8.7617E-2</v>
      </c>
      <c r="D1223">
        <v>-8.7483000000000005E-2</v>
      </c>
      <c r="E1223" s="116">
        <v>-8.5131999999999999E-2</v>
      </c>
      <c r="F1223">
        <v>-8.5042999999999994E-2</v>
      </c>
      <c r="G1223">
        <v>-8.6185999999999999E-2</v>
      </c>
      <c r="H1223">
        <v>-8.6096000000000006E-2</v>
      </c>
      <c r="I1223">
        <v>1133</v>
      </c>
      <c r="J1223">
        <v>1275678904.4300001</v>
      </c>
      <c r="K1223">
        <v>4077745220.46</v>
      </c>
    </row>
    <row r="1224" spans="1:11" hidden="1">
      <c r="A1224">
        <v>10</v>
      </c>
      <c r="B1224" t="s">
        <v>396</v>
      </c>
      <c r="C1224">
        <v>-7.9757999999999996E-2</v>
      </c>
      <c r="D1224">
        <v>-7.5313000000000005E-2</v>
      </c>
      <c r="E1224">
        <v>-6.5567E-2</v>
      </c>
      <c r="F1224">
        <v>-4.8458000000000001E-2</v>
      </c>
      <c r="G1224">
        <v>-6.7566000000000001E-2</v>
      </c>
      <c r="H1224">
        <v>-3.5691000000000001E-2</v>
      </c>
      <c r="I1224">
        <v>109</v>
      </c>
      <c r="J1224">
        <v>89275943.849999994</v>
      </c>
      <c r="K1224">
        <v>117613455.11</v>
      </c>
    </row>
    <row r="1225" spans="1:11" hidden="1">
      <c r="A1225">
        <v>15</v>
      </c>
      <c r="B1225" t="s">
        <v>396</v>
      </c>
      <c r="C1225">
        <v>-8.6924000000000001E-2</v>
      </c>
      <c r="D1225">
        <v>-8.6410000000000001E-2</v>
      </c>
      <c r="E1225">
        <v>-8.3865999999999996E-2</v>
      </c>
      <c r="F1225">
        <v>-8.2674999999999998E-2</v>
      </c>
      <c r="G1225">
        <v>-8.5668999999999995E-2</v>
      </c>
      <c r="H1225">
        <v>-8.4696999999999995E-2</v>
      </c>
      <c r="I1225">
        <v>1242</v>
      </c>
      <c r="J1225">
        <v>1364954848.28</v>
      </c>
      <c r="K1225">
        <v>4195358675.5700002</v>
      </c>
    </row>
    <row r="1226" spans="1:11" hidden="1">
      <c r="A1226">
        <v>21</v>
      </c>
      <c r="B1226" t="s">
        <v>396</v>
      </c>
      <c r="C1226">
        <v>-8.7617E-2</v>
      </c>
      <c r="D1226">
        <v>-8.7483000000000005E-2</v>
      </c>
      <c r="E1226">
        <v>-8.5131999999999999E-2</v>
      </c>
      <c r="F1226">
        <v>-8.5042999999999994E-2</v>
      </c>
      <c r="G1226">
        <v>-8.6185999999999999E-2</v>
      </c>
      <c r="H1226">
        <v>-8.6096000000000006E-2</v>
      </c>
      <c r="I1226">
        <v>1133</v>
      </c>
      <c r="J1226">
        <v>1275678904.4300001</v>
      </c>
      <c r="K1226">
        <v>4077745220.46</v>
      </c>
    </row>
    <row r="1227" spans="1:11" hidden="1">
      <c r="A1227">
        <v>31</v>
      </c>
      <c r="B1227" t="s">
        <v>396</v>
      </c>
      <c r="C1227">
        <v>-8.6924000000000001E-2</v>
      </c>
      <c r="D1227">
        <v>-8.6410000000000001E-2</v>
      </c>
      <c r="E1227">
        <v>-8.3865999999999996E-2</v>
      </c>
      <c r="F1227">
        <v>-8.2674999999999998E-2</v>
      </c>
      <c r="G1227">
        <v>-8.5668999999999995E-2</v>
      </c>
      <c r="H1227">
        <v>-8.4696999999999995E-2</v>
      </c>
      <c r="I1227">
        <v>1242</v>
      </c>
      <c r="J1227">
        <v>1364954848.28</v>
      </c>
      <c r="K1227">
        <v>4195358675.5700002</v>
      </c>
    </row>
    <row r="1228" spans="1:11" hidden="1">
      <c r="A1228">
        <v>63</v>
      </c>
      <c r="B1228" t="s">
        <v>396</v>
      </c>
      <c r="C1228">
        <v>-8.6924000000000001E-2</v>
      </c>
      <c r="D1228">
        <v>-8.6410000000000001E-2</v>
      </c>
      <c r="E1228">
        <v>-8.3865999999999996E-2</v>
      </c>
      <c r="F1228">
        <v>-8.2674999999999998E-2</v>
      </c>
      <c r="G1228">
        <v>-8.5668999999999995E-2</v>
      </c>
      <c r="H1228">
        <v>-8.4696999999999995E-2</v>
      </c>
      <c r="I1228">
        <v>1242</v>
      </c>
      <c r="J1228">
        <v>1364954848.28</v>
      </c>
      <c r="K1228">
        <v>4195358675.5700002</v>
      </c>
    </row>
    <row r="1229" spans="1:11" hidden="1">
      <c r="A1229">
        <v>37</v>
      </c>
      <c r="B1229" t="s">
        <v>396</v>
      </c>
      <c r="C1229">
        <v>-8.7617E-2</v>
      </c>
      <c r="D1229">
        <v>-8.7483000000000005E-2</v>
      </c>
      <c r="E1229">
        <v>-8.5131999999999999E-2</v>
      </c>
      <c r="F1229">
        <v>-8.5042999999999994E-2</v>
      </c>
      <c r="G1229">
        <v>-8.6185999999999999E-2</v>
      </c>
      <c r="H1229">
        <v>-8.6096000000000006E-2</v>
      </c>
      <c r="I1229">
        <v>1133</v>
      </c>
      <c r="J1229">
        <v>1275678904.4300001</v>
      </c>
      <c r="K1229">
        <v>4077745220.46</v>
      </c>
    </row>
    <row r="1230" spans="1:11" hidden="1">
      <c r="A1230">
        <v>47</v>
      </c>
      <c r="B1230" t="s">
        <v>396</v>
      </c>
      <c r="C1230">
        <v>-8.6924000000000001E-2</v>
      </c>
      <c r="D1230">
        <v>-8.6410000000000001E-2</v>
      </c>
      <c r="E1230">
        <v>-8.3865999999999996E-2</v>
      </c>
      <c r="F1230">
        <v>-8.2674999999999998E-2</v>
      </c>
      <c r="G1230">
        <v>-8.5668999999999995E-2</v>
      </c>
      <c r="H1230">
        <v>-8.4696999999999995E-2</v>
      </c>
      <c r="I1230">
        <v>1242</v>
      </c>
      <c r="J1230">
        <v>1364954848.28</v>
      </c>
      <c r="K1230">
        <v>4195358675.5700002</v>
      </c>
    </row>
    <row r="1231" spans="1:11" hidden="1">
      <c r="A1231">
        <v>53</v>
      </c>
      <c r="B1231" t="s">
        <v>396</v>
      </c>
      <c r="C1231">
        <v>-8.7617E-2</v>
      </c>
      <c r="D1231">
        <v>-8.7483000000000005E-2</v>
      </c>
      <c r="E1231">
        <v>-8.5131999999999999E-2</v>
      </c>
      <c r="F1231">
        <v>-8.5042999999999994E-2</v>
      </c>
      <c r="G1231">
        <v>-8.6185999999999999E-2</v>
      </c>
      <c r="H1231">
        <v>-8.6096000000000006E-2</v>
      </c>
      <c r="I1231">
        <v>1133</v>
      </c>
      <c r="J1231">
        <v>1275678904.4300001</v>
      </c>
      <c r="K1231">
        <v>4077745220.46</v>
      </c>
    </row>
    <row r="1232" spans="1:11">
      <c r="A1232">
        <v>5</v>
      </c>
      <c r="B1232" t="s">
        <v>395</v>
      </c>
      <c r="C1232">
        <v>0.11808100000000001</v>
      </c>
      <c r="D1232">
        <v>0.117907</v>
      </c>
      <c r="E1232" s="116">
        <v>0.13298399999999999</v>
      </c>
      <c r="F1232">
        <v>0.13270799999999999</v>
      </c>
      <c r="G1232">
        <v>0.14266400000000001</v>
      </c>
      <c r="H1232">
        <v>0.14225399999999999</v>
      </c>
      <c r="I1232">
        <v>1143</v>
      </c>
      <c r="J1232">
        <v>1451990452.9000001</v>
      </c>
      <c r="K1232">
        <v>4667741639.9099998</v>
      </c>
    </row>
    <row r="1233" spans="1:11" hidden="1">
      <c r="A1233">
        <v>10</v>
      </c>
      <c r="B1233" t="s">
        <v>395</v>
      </c>
      <c r="C1233">
        <v>0.12704599999999999</v>
      </c>
      <c r="D1233">
        <v>0.13625300000000001</v>
      </c>
      <c r="E1233">
        <v>0.11608599999999999</v>
      </c>
      <c r="F1233">
        <v>0.13023599999999999</v>
      </c>
      <c r="G1233">
        <v>0.11607199999999999</v>
      </c>
      <c r="H1233">
        <v>0.12787699999999999</v>
      </c>
      <c r="I1233">
        <v>110</v>
      </c>
      <c r="J1233">
        <v>99418632.700000003</v>
      </c>
      <c r="K1233">
        <v>130952357.37</v>
      </c>
    </row>
    <row r="1234" spans="1:11" hidden="1">
      <c r="A1234">
        <v>15</v>
      </c>
      <c r="B1234" t="s">
        <v>395</v>
      </c>
      <c r="C1234">
        <v>0.11887300000000001</v>
      </c>
      <c r="D1234">
        <v>0.119528</v>
      </c>
      <c r="E1234">
        <v>0.13187499999999999</v>
      </c>
      <c r="F1234">
        <v>0.132546</v>
      </c>
      <c r="G1234">
        <v>0.14191699999999999</v>
      </c>
      <c r="H1234">
        <v>0.14185</v>
      </c>
      <c r="I1234">
        <v>1253</v>
      </c>
      <c r="J1234">
        <v>1551409085.5999999</v>
      </c>
      <c r="K1234">
        <v>4798693997.2799997</v>
      </c>
    </row>
    <row r="1235" spans="1:11" hidden="1">
      <c r="A1235">
        <v>21</v>
      </c>
      <c r="B1235" t="s">
        <v>395</v>
      </c>
      <c r="C1235">
        <v>0.11808100000000001</v>
      </c>
      <c r="D1235">
        <v>0.117907</v>
      </c>
      <c r="E1235">
        <v>0.13298399999999999</v>
      </c>
      <c r="F1235">
        <v>0.13270799999999999</v>
      </c>
      <c r="G1235">
        <v>0.14266400000000001</v>
      </c>
      <c r="H1235">
        <v>0.14225399999999999</v>
      </c>
      <c r="I1235">
        <v>1143</v>
      </c>
      <c r="J1235">
        <v>1451990452.9000001</v>
      </c>
      <c r="K1235">
        <v>4667741639.9099998</v>
      </c>
    </row>
    <row r="1236" spans="1:11" hidden="1">
      <c r="A1236">
        <v>31</v>
      </c>
      <c r="B1236" t="s">
        <v>395</v>
      </c>
      <c r="C1236">
        <v>0.11887300000000001</v>
      </c>
      <c r="D1236">
        <v>0.119528</v>
      </c>
      <c r="E1236">
        <v>0.13187499999999999</v>
      </c>
      <c r="F1236">
        <v>0.132546</v>
      </c>
      <c r="G1236">
        <v>0.14191699999999999</v>
      </c>
      <c r="H1236">
        <v>0.14185</v>
      </c>
      <c r="I1236">
        <v>1253</v>
      </c>
      <c r="J1236">
        <v>1551409085.5999999</v>
      </c>
      <c r="K1236">
        <v>4798693997.2799997</v>
      </c>
    </row>
    <row r="1237" spans="1:11" hidden="1">
      <c r="A1237">
        <v>63</v>
      </c>
      <c r="B1237" t="s">
        <v>395</v>
      </c>
      <c r="C1237">
        <v>0.11887300000000001</v>
      </c>
      <c r="D1237">
        <v>0.119528</v>
      </c>
      <c r="E1237">
        <v>0.13187499999999999</v>
      </c>
      <c r="F1237">
        <v>0.132546</v>
      </c>
      <c r="G1237">
        <v>0.14191699999999999</v>
      </c>
      <c r="H1237">
        <v>0.14185</v>
      </c>
      <c r="I1237">
        <v>1253</v>
      </c>
      <c r="J1237">
        <v>1551409085.5999999</v>
      </c>
      <c r="K1237">
        <v>4798693997.2799997</v>
      </c>
    </row>
    <row r="1238" spans="1:11" hidden="1">
      <c r="A1238">
        <v>37</v>
      </c>
      <c r="B1238" t="s">
        <v>395</v>
      </c>
      <c r="C1238">
        <v>0.11808100000000001</v>
      </c>
      <c r="D1238">
        <v>0.117907</v>
      </c>
      <c r="E1238">
        <v>0.13298399999999999</v>
      </c>
      <c r="F1238">
        <v>0.13270799999999999</v>
      </c>
      <c r="G1238">
        <v>0.14266400000000001</v>
      </c>
      <c r="H1238">
        <v>0.14225399999999999</v>
      </c>
      <c r="I1238">
        <v>1143</v>
      </c>
      <c r="J1238">
        <v>1451990452.9000001</v>
      </c>
      <c r="K1238">
        <v>4667741639.9099998</v>
      </c>
    </row>
    <row r="1239" spans="1:11" hidden="1">
      <c r="A1239">
        <v>47</v>
      </c>
      <c r="B1239" t="s">
        <v>395</v>
      </c>
      <c r="C1239">
        <v>0.11887300000000001</v>
      </c>
      <c r="D1239">
        <v>0.119528</v>
      </c>
      <c r="E1239">
        <v>0.13187499999999999</v>
      </c>
      <c r="F1239">
        <v>0.132546</v>
      </c>
      <c r="G1239">
        <v>0.14191699999999999</v>
      </c>
      <c r="H1239">
        <v>0.14185</v>
      </c>
      <c r="I1239">
        <v>1253</v>
      </c>
      <c r="J1239">
        <v>1551409085.5999999</v>
      </c>
      <c r="K1239">
        <v>4798693997.2799997</v>
      </c>
    </row>
    <row r="1240" spans="1:11" hidden="1">
      <c r="A1240">
        <v>53</v>
      </c>
      <c r="B1240" t="s">
        <v>395</v>
      </c>
      <c r="C1240">
        <v>0.11808100000000001</v>
      </c>
      <c r="D1240">
        <v>0.117907</v>
      </c>
      <c r="E1240">
        <v>0.13298399999999999</v>
      </c>
      <c r="F1240">
        <v>0.13270799999999999</v>
      </c>
      <c r="G1240">
        <v>0.14266400000000001</v>
      </c>
      <c r="H1240">
        <v>0.14225399999999999</v>
      </c>
      <c r="I1240">
        <v>1143</v>
      </c>
      <c r="J1240">
        <v>1451990452.9000001</v>
      </c>
      <c r="K1240">
        <v>4667741639.9099998</v>
      </c>
    </row>
    <row r="1241" spans="1:11">
      <c r="A1241">
        <v>5</v>
      </c>
      <c r="B1241" t="s">
        <v>394</v>
      </c>
      <c r="C1241">
        <v>-3.6939E-2</v>
      </c>
      <c r="D1241">
        <v>-3.6887000000000003E-2</v>
      </c>
      <c r="E1241" s="116">
        <v>-4.0171999999999999E-2</v>
      </c>
      <c r="F1241">
        <v>-4.0106999999999997E-2</v>
      </c>
      <c r="G1241">
        <v>-4.3462000000000001E-2</v>
      </c>
      <c r="H1241">
        <v>-4.3357E-2</v>
      </c>
      <c r="I1241">
        <v>1155</v>
      </c>
      <c r="J1241">
        <v>1404469664.7</v>
      </c>
      <c r="K1241">
        <v>4477629613.7399998</v>
      </c>
    </row>
    <row r="1242" spans="1:11" hidden="1">
      <c r="A1242">
        <v>10</v>
      </c>
      <c r="B1242" t="s">
        <v>394</v>
      </c>
      <c r="C1242">
        <v>8.6409999999999994E-3</v>
      </c>
      <c r="D1242">
        <v>1.7735000000000001E-2</v>
      </c>
      <c r="E1242">
        <v>8.8929999999999999E-3</v>
      </c>
      <c r="F1242">
        <v>2.0608999999999999E-2</v>
      </c>
      <c r="G1242">
        <v>1.2024999999999999E-2</v>
      </c>
      <c r="H1242">
        <v>2.0986999999999999E-2</v>
      </c>
      <c r="I1242">
        <v>110</v>
      </c>
      <c r="J1242">
        <v>99901439.019999996</v>
      </c>
      <c r="K1242">
        <v>132038870.17</v>
      </c>
    </row>
    <row r="1243" spans="1:11" hidden="1">
      <c r="A1243">
        <v>15</v>
      </c>
      <c r="B1243" t="s">
        <v>394</v>
      </c>
      <c r="C1243">
        <v>-3.2946999999999997E-2</v>
      </c>
      <c r="D1243">
        <v>-3.2103E-2</v>
      </c>
      <c r="E1243">
        <v>-3.7033999999999997E-2</v>
      </c>
      <c r="F1243">
        <v>-3.6223999999999999E-2</v>
      </c>
      <c r="G1243">
        <v>-4.1951000000000002E-2</v>
      </c>
      <c r="H1243">
        <v>-4.1603000000000001E-2</v>
      </c>
      <c r="I1243">
        <v>1265</v>
      </c>
      <c r="J1243">
        <v>1504371103.72</v>
      </c>
      <c r="K1243">
        <v>4609668483.9099998</v>
      </c>
    </row>
    <row r="1244" spans="1:11" hidden="1">
      <c r="A1244">
        <v>21</v>
      </c>
      <c r="B1244" t="s">
        <v>394</v>
      </c>
      <c r="C1244">
        <v>-3.6939E-2</v>
      </c>
      <c r="D1244">
        <v>-3.6887000000000003E-2</v>
      </c>
      <c r="E1244">
        <v>-4.0171999999999999E-2</v>
      </c>
      <c r="F1244">
        <v>-4.0106999999999997E-2</v>
      </c>
      <c r="G1244">
        <v>-4.3462000000000001E-2</v>
      </c>
      <c r="H1244">
        <v>-4.3357E-2</v>
      </c>
      <c r="I1244">
        <v>1155</v>
      </c>
      <c r="J1244">
        <v>1404469664.7</v>
      </c>
      <c r="K1244">
        <v>4477629613.7399998</v>
      </c>
    </row>
    <row r="1245" spans="1:11" hidden="1">
      <c r="A1245">
        <v>31</v>
      </c>
      <c r="B1245" t="s">
        <v>394</v>
      </c>
      <c r="C1245">
        <v>-3.2946999999999997E-2</v>
      </c>
      <c r="D1245">
        <v>-3.2103E-2</v>
      </c>
      <c r="E1245">
        <v>-3.7033999999999997E-2</v>
      </c>
      <c r="F1245">
        <v>-3.6223999999999999E-2</v>
      </c>
      <c r="G1245">
        <v>-4.1951000000000002E-2</v>
      </c>
      <c r="H1245">
        <v>-4.1603000000000001E-2</v>
      </c>
      <c r="I1245">
        <v>1265</v>
      </c>
      <c r="J1245">
        <v>1504371103.72</v>
      </c>
      <c r="K1245">
        <v>4609668483.9099998</v>
      </c>
    </row>
    <row r="1246" spans="1:11" hidden="1">
      <c r="A1246">
        <v>63</v>
      </c>
      <c r="B1246" t="s">
        <v>394</v>
      </c>
      <c r="C1246">
        <v>-3.2946999999999997E-2</v>
      </c>
      <c r="D1246">
        <v>-3.2103E-2</v>
      </c>
      <c r="E1246">
        <v>-3.7033999999999997E-2</v>
      </c>
      <c r="F1246">
        <v>-3.6223999999999999E-2</v>
      </c>
      <c r="G1246">
        <v>-4.1951000000000002E-2</v>
      </c>
      <c r="H1246">
        <v>-4.1603000000000001E-2</v>
      </c>
      <c r="I1246">
        <v>1265</v>
      </c>
      <c r="J1246">
        <v>1504371103.72</v>
      </c>
      <c r="K1246">
        <v>4609668483.9099998</v>
      </c>
    </row>
    <row r="1247" spans="1:11" hidden="1">
      <c r="A1247">
        <v>37</v>
      </c>
      <c r="B1247" t="s">
        <v>394</v>
      </c>
      <c r="C1247">
        <v>-3.6939E-2</v>
      </c>
      <c r="D1247">
        <v>-3.6887000000000003E-2</v>
      </c>
      <c r="E1247">
        <v>-4.0171999999999999E-2</v>
      </c>
      <c r="F1247">
        <v>-4.0106999999999997E-2</v>
      </c>
      <c r="G1247">
        <v>-4.3462000000000001E-2</v>
      </c>
      <c r="H1247">
        <v>-4.3357E-2</v>
      </c>
      <c r="I1247">
        <v>1155</v>
      </c>
      <c r="J1247">
        <v>1404469664.7</v>
      </c>
      <c r="K1247">
        <v>4477629613.7399998</v>
      </c>
    </row>
    <row r="1248" spans="1:11" hidden="1">
      <c r="A1248">
        <v>47</v>
      </c>
      <c r="B1248" t="s">
        <v>394</v>
      </c>
      <c r="C1248">
        <v>-3.2946999999999997E-2</v>
      </c>
      <c r="D1248">
        <v>-3.2103E-2</v>
      </c>
      <c r="E1248">
        <v>-3.7033999999999997E-2</v>
      </c>
      <c r="F1248">
        <v>-3.6223999999999999E-2</v>
      </c>
      <c r="G1248">
        <v>-4.1951000000000002E-2</v>
      </c>
      <c r="H1248">
        <v>-4.1603000000000001E-2</v>
      </c>
      <c r="I1248">
        <v>1265</v>
      </c>
      <c r="J1248">
        <v>1504371103.72</v>
      </c>
      <c r="K1248">
        <v>4609668483.9099998</v>
      </c>
    </row>
    <row r="1249" spans="1:11" hidden="1">
      <c r="A1249">
        <v>53</v>
      </c>
      <c r="B1249" t="s">
        <v>394</v>
      </c>
      <c r="C1249">
        <v>-3.6939E-2</v>
      </c>
      <c r="D1249">
        <v>-3.6887000000000003E-2</v>
      </c>
      <c r="E1249">
        <v>-4.0171999999999999E-2</v>
      </c>
      <c r="F1249">
        <v>-4.0106999999999997E-2</v>
      </c>
      <c r="G1249">
        <v>-4.3462000000000001E-2</v>
      </c>
      <c r="H1249">
        <v>-4.3357E-2</v>
      </c>
      <c r="I1249">
        <v>1155</v>
      </c>
      <c r="J1249">
        <v>1404469664.7</v>
      </c>
      <c r="K1249">
        <v>4477629613.7399998</v>
      </c>
    </row>
    <row r="1250" spans="1:11">
      <c r="A1250">
        <v>5</v>
      </c>
      <c r="B1250" t="s">
        <v>393</v>
      </c>
      <c r="C1250">
        <v>8.4019999999999997E-3</v>
      </c>
      <c r="D1250">
        <v>8.4100000000000008E-3</v>
      </c>
      <c r="E1250" s="116">
        <v>6.221E-3</v>
      </c>
      <c r="F1250">
        <v>6.2259999999999998E-3</v>
      </c>
      <c r="G1250">
        <v>9.4490000000000008E-3</v>
      </c>
      <c r="H1250">
        <v>9.4529999999999996E-3</v>
      </c>
      <c r="I1250">
        <v>1166</v>
      </c>
      <c r="J1250">
        <v>1426876355.52</v>
      </c>
      <c r="K1250">
        <v>4550838754.4799995</v>
      </c>
    </row>
    <row r="1251" spans="1:11" hidden="1">
      <c r="A1251">
        <v>10</v>
      </c>
      <c r="B1251" t="s">
        <v>393</v>
      </c>
      <c r="C1251">
        <v>4.7489999999999997E-3</v>
      </c>
      <c r="D1251">
        <v>8.1379999999999994E-3</v>
      </c>
      <c r="E1251">
        <v>5.7099999999999998E-3</v>
      </c>
      <c r="F1251">
        <v>8.7790000000000003E-3</v>
      </c>
      <c r="G1251">
        <v>6.1120000000000002E-3</v>
      </c>
      <c r="H1251">
        <v>8.4360000000000008E-3</v>
      </c>
      <c r="I1251">
        <v>110</v>
      </c>
      <c r="J1251">
        <v>100409037.62</v>
      </c>
      <c r="K1251">
        <v>132777027.43000001</v>
      </c>
    </row>
    <row r="1252" spans="1:11" hidden="1">
      <c r="A1252">
        <v>15</v>
      </c>
      <c r="B1252" t="s">
        <v>393</v>
      </c>
      <c r="C1252">
        <v>8.0850000000000002E-3</v>
      </c>
      <c r="D1252">
        <v>8.3870000000000004E-3</v>
      </c>
      <c r="E1252">
        <v>6.1869999999999998E-3</v>
      </c>
      <c r="F1252">
        <v>6.3959999999999998E-3</v>
      </c>
      <c r="G1252">
        <v>9.3530000000000002E-3</v>
      </c>
      <c r="H1252">
        <v>9.4240000000000001E-3</v>
      </c>
      <c r="I1252">
        <v>1276</v>
      </c>
      <c r="J1252">
        <v>1527285393.1400001</v>
      </c>
      <c r="K1252">
        <v>4683615781.9099998</v>
      </c>
    </row>
    <row r="1253" spans="1:11" hidden="1">
      <c r="A1253">
        <v>21</v>
      </c>
      <c r="B1253" t="s">
        <v>393</v>
      </c>
      <c r="C1253">
        <v>8.4019999999999997E-3</v>
      </c>
      <c r="D1253">
        <v>8.4100000000000008E-3</v>
      </c>
      <c r="E1253">
        <v>6.221E-3</v>
      </c>
      <c r="F1253">
        <v>6.2259999999999998E-3</v>
      </c>
      <c r="G1253">
        <v>9.4490000000000008E-3</v>
      </c>
      <c r="H1253">
        <v>9.4529999999999996E-3</v>
      </c>
      <c r="I1253">
        <v>1166</v>
      </c>
      <c r="J1253">
        <v>1426876355.52</v>
      </c>
      <c r="K1253">
        <v>4550838754.4799995</v>
      </c>
    </row>
    <row r="1254" spans="1:11" hidden="1">
      <c r="A1254">
        <v>31</v>
      </c>
      <c r="B1254" t="s">
        <v>393</v>
      </c>
      <c r="C1254">
        <v>8.0850000000000002E-3</v>
      </c>
      <c r="D1254">
        <v>8.3870000000000004E-3</v>
      </c>
      <c r="E1254">
        <v>6.1869999999999998E-3</v>
      </c>
      <c r="F1254">
        <v>6.3959999999999998E-3</v>
      </c>
      <c r="G1254">
        <v>9.3530000000000002E-3</v>
      </c>
      <c r="H1254">
        <v>9.4240000000000001E-3</v>
      </c>
      <c r="I1254">
        <v>1276</v>
      </c>
      <c r="J1254">
        <v>1527285393.1400001</v>
      </c>
      <c r="K1254">
        <v>4683615781.9099998</v>
      </c>
    </row>
    <row r="1255" spans="1:11" hidden="1">
      <c r="A1255">
        <v>63</v>
      </c>
      <c r="B1255" t="s">
        <v>393</v>
      </c>
      <c r="C1255">
        <v>8.0850000000000002E-3</v>
      </c>
      <c r="D1255">
        <v>8.3870000000000004E-3</v>
      </c>
      <c r="E1255">
        <v>6.1869999999999998E-3</v>
      </c>
      <c r="F1255">
        <v>6.3959999999999998E-3</v>
      </c>
      <c r="G1255">
        <v>9.3530000000000002E-3</v>
      </c>
      <c r="H1255">
        <v>9.4240000000000001E-3</v>
      </c>
      <c r="I1255">
        <v>1276</v>
      </c>
      <c r="J1255">
        <v>1527285393.1400001</v>
      </c>
      <c r="K1255">
        <v>4683615781.9099998</v>
      </c>
    </row>
    <row r="1256" spans="1:11" hidden="1">
      <c r="A1256">
        <v>37</v>
      </c>
      <c r="B1256" t="s">
        <v>393</v>
      </c>
      <c r="C1256">
        <v>8.4019999999999997E-3</v>
      </c>
      <c r="D1256">
        <v>8.4100000000000008E-3</v>
      </c>
      <c r="E1256">
        <v>6.221E-3</v>
      </c>
      <c r="F1256">
        <v>6.2259999999999998E-3</v>
      </c>
      <c r="G1256">
        <v>9.4490000000000008E-3</v>
      </c>
      <c r="H1256">
        <v>9.4529999999999996E-3</v>
      </c>
      <c r="I1256">
        <v>1166</v>
      </c>
      <c r="J1256">
        <v>1426876355.52</v>
      </c>
      <c r="K1256">
        <v>4550838754.4799995</v>
      </c>
    </row>
    <row r="1257" spans="1:11" hidden="1">
      <c r="A1257">
        <v>47</v>
      </c>
      <c r="B1257" t="s">
        <v>393</v>
      </c>
      <c r="C1257">
        <v>8.0850000000000002E-3</v>
      </c>
      <c r="D1257">
        <v>8.3870000000000004E-3</v>
      </c>
      <c r="E1257">
        <v>6.1869999999999998E-3</v>
      </c>
      <c r="F1257">
        <v>6.3959999999999998E-3</v>
      </c>
      <c r="G1257">
        <v>9.3530000000000002E-3</v>
      </c>
      <c r="H1257">
        <v>9.4240000000000001E-3</v>
      </c>
      <c r="I1257">
        <v>1276</v>
      </c>
      <c r="J1257">
        <v>1527285393.1400001</v>
      </c>
      <c r="K1257">
        <v>4683615781.9099998</v>
      </c>
    </row>
    <row r="1258" spans="1:11" hidden="1">
      <c r="A1258">
        <v>53</v>
      </c>
      <c r="B1258" t="s">
        <v>393</v>
      </c>
      <c r="C1258">
        <v>8.4019999999999997E-3</v>
      </c>
      <c r="D1258">
        <v>8.4100000000000008E-3</v>
      </c>
      <c r="E1258">
        <v>6.221E-3</v>
      </c>
      <c r="F1258">
        <v>6.2259999999999998E-3</v>
      </c>
      <c r="G1258">
        <v>9.4490000000000008E-3</v>
      </c>
      <c r="H1258">
        <v>9.4529999999999996E-3</v>
      </c>
      <c r="I1258">
        <v>1166</v>
      </c>
      <c r="J1258">
        <v>1426876355.52</v>
      </c>
      <c r="K1258">
        <v>4550838754.4799995</v>
      </c>
    </row>
    <row r="1259" spans="1:11">
      <c r="A1259">
        <v>5</v>
      </c>
      <c r="B1259" t="s">
        <v>392</v>
      </c>
      <c r="C1259">
        <v>-5.6254999999999999E-2</v>
      </c>
      <c r="D1259">
        <v>-5.6224000000000003E-2</v>
      </c>
      <c r="E1259" s="116">
        <v>-5.5632000000000001E-2</v>
      </c>
      <c r="F1259">
        <v>-5.561E-2</v>
      </c>
      <c r="G1259">
        <v>-5.3470999999999998E-2</v>
      </c>
      <c r="H1259">
        <v>-5.3455000000000003E-2</v>
      </c>
      <c r="I1259">
        <v>1176</v>
      </c>
      <c r="J1259">
        <v>1358808790.9300001</v>
      </c>
      <c r="K1259">
        <v>4328152177.1499996</v>
      </c>
    </row>
    <row r="1260" spans="1:11" hidden="1">
      <c r="A1260">
        <v>10</v>
      </c>
      <c r="B1260" t="s">
        <v>392</v>
      </c>
      <c r="C1260">
        <v>-4.9314999999999998E-2</v>
      </c>
      <c r="D1260">
        <v>-4.9314999999999998E-2</v>
      </c>
      <c r="E1260">
        <v>-4.8009999999999997E-2</v>
      </c>
      <c r="F1260">
        <v>-4.8009999999999997E-2</v>
      </c>
      <c r="G1260">
        <v>-4.7768999999999999E-2</v>
      </c>
      <c r="H1260">
        <v>-4.7768999999999999E-2</v>
      </c>
      <c r="I1260">
        <v>110</v>
      </c>
      <c r="J1260">
        <v>95588340.579999998</v>
      </c>
      <c r="K1260">
        <v>126434351.15000001</v>
      </c>
    </row>
    <row r="1261" spans="1:11" hidden="1">
      <c r="A1261">
        <v>15</v>
      </c>
      <c r="B1261" t="s">
        <v>392</v>
      </c>
      <c r="C1261">
        <v>-5.5656999999999998E-2</v>
      </c>
      <c r="D1261">
        <v>-5.5628999999999998E-2</v>
      </c>
      <c r="E1261">
        <v>-5.5130999999999999E-2</v>
      </c>
      <c r="F1261">
        <v>-5.5111E-2</v>
      </c>
      <c r="G1261">
        <v>-5.3310000000000003E-2</v>
      </c>
      <c r="H1261">
        <v>-5.3294000000000001E-2</v>
      </c>
      <c r="I1261">
        <v>1286</v>
      </c>
      <c r="J1261">
        <v>1454397131.51</v>
      </c>
      <c r="K1261">
        <v>4454586528.3000002</v>
      </c>
    </row>
    <row r="1262" spans="1:11" hidden="1">
      <c r="A1262">
        <v>21</v>
      </c>
      <c r="B1262" t="s">
        <v>392</v>
      </c>
      <c r="C1262">
        <v>-5.6254999999999999E-2</v>
      </c>
      <c r="D1262">
        <v>-5.6224000000000003E-2</v>
      </c>
      <c r="E1262">
        <v>-5.5632000000000001E-2</v>
      </c>
      <c r="F1262">
        <v>-5.561E-2</v>
      </c>
      <c r="G1262">
        <v>-5.3470999999999998E-2</v>
      </c>
      <c r="H1262">
        <v>-5.3455000000000003E-2</v>
      </c>
      <c r="I1262">
        <v>1176</v>
      </c>
      <c r="J1262">
        <v>1358808790.9300001</v>
      </c>
      <c r="K1262">
        <v>4328152177.1499996</v>
      </c>
    </row>
    <row r="1263" spans="1:11" hidden="1">
      <c r="A1263">
        <v>31</v>
      </c>
      <c r="B1263" t="s">
        <v>392</v>
      </c>
      <c r="C1263">
        <v>-5.5656999999999998E-2</v>
      </c>
      <c r="D1263">
        <v>-5.5628999999999998E-2</v>
      </c>
      <c r="E1263">
        <v>-5.5130999999999999E-2</v>
      </c>
      <c r="F1263">
        <v>-5.5111E-2</v>
      </c>
      <c r="G1263">
        <v>-5.3310000000000003E-2</v>
      </c>
      <c r="H1263">
        <v>-5.3294000000000001E-2</v>
      </c>
      <c r="I1263">
        <v>1286</v>
      </c>
      <c r="J1263">
        <v>1454397131.51</v>
      </c>
      <c r="K1263">
        <v>4454586528.3000002</v>
      </c>
    </row>
    <row r="1264" spans="1:11" hidden="1">
      <c r="A1264">
        <v>63</v>
      </c>
      <c r="B1264" t="s">
        <v>392</v>
      </c>
      <c r="C1264">
        <v>-5.5656999999999998E-2</v>
      </c>
      <c r="D1264">
        <v>-5.5628999999999998E-2</v>
      </c>
      <c r="E1264">
        <v>-5.5130999999999999E-2</v>
      </c>
      <c r="F1264">
        <v>-5.5111E-2</v>
      </c>
      <c r="G1264">
        <v>-5.3310000000000003E-2</v>
      </c>
      <c r="H1264">
        <v>-5.3294000000000001E-2</v>
      </c>
      <c r="I1264">
        <v>1286</v>
      </c>
      <c r="J1264">
        <v>1454397131.51</v>
      </c>
      <c r="K1264">
        <v>4454586528.3000002</v>
      </c>
    </row>
    <row r="1265" spans="1:11" hidden="1">
      <c r="A1265">
        <v>37</v>
      </c>
      <c r="B1265" t="s">
        <v>392</v>
      </c>
      <c r="C1265">
        <v>-5.6254999999999999E-2</v>
      </c>
      <c r="D1265">
        <v>-5.6224000000000003E-2</v>
      </c>
      <c r="E1265">
        <v>-5.5632000000000001E-2</v>
      </c>
      <c r="F1265">
        <v>-5.561E-2</v>
      </c>
      <c r="G1265">
        <v>-5.3470999999999998E-2</v>
      </c>
      <c r="H1265">
        <v>-5.3455000000000003E-2</v>
      </c>
      <c r="I1265">
        <v>1176</v>
      </c>
      <c r="J1265">
        <v>1358808790.9300001</v>
      </c>
      <c r="K1265">
        <v>4328152177.1499996</v>
      </c>
    </row>
    <row r="1266" spans="1:11" hidden="1">
      <c r="A1266">
        <v>47</v>
      </c>
      <c r="B1266" t="s">
        <v>392</v>
      </c>
      <c r="C1266">
        <v>-5.5656999999999998E-2</v>
      </c>
      <c r="D1266">
        <v>-5.5628999999999998E-2</v>
      </c>
      <c r="E1266">
        <v>-5.5130999999999999E-2</v>
      </c>
      <c r="F1266">
        <v>-5.5111E-2</v>
      </c>
      <c r="G1266">
        <v>-5.3310000000000003E-2</v>
      </c>
      <c r="H1266">
        <v>-5.3294000000000001E-2</v>
      </c>
      <c r="I1266">
        <v>1286</v>
      </c>
      <c r="J1266">
        <v>1454397131.51</v>
      </c>
      <c r="K1266">
        <v>4454586528.3000002</v>
      </c>
    </row>
    <row r="1267" spans="1:11" hidden="1">
      <c r="A1267">
        <v>53</v>
      </c>
      <c r="B1267" t="s">
        <v>392</v>
      </c>
      <c r="C1267">
        <v>-5.6254999999999999E-2</v>
      </c>
      <c r="D1267">
        <v>-5.6224000000000003E-2</v>
      </c>
      <c r="E1267">
        <v>-5.5632000000000001E-2</v>
      </c>
      <c r="F1267">
        <v>-5.561E-2</v>
      </c>
      <c r="G1267">
        <v>-5.3470999999999998E-2</v>
      </c>
      <c r="H1267">
        <v>-5.3455000000000003E-2</v>
      </c>
      <c r="I1267">
        <v>1176</v>
      </c>
      <c r="J1267">
        <v>1358808790.9300001</v>
      </c>
      <c r="K1267">
        <v>4328152177.1499996</v>
      </c>
    </row>
    <row r="1268" spans="1:11">
      <c r="A1268">
        <v>5</v>
      </c>
      <c r="B1268" t="s">
        <v>391</v>
      </c>
      <c r="C1268">
        <v>-5.5017999999999997E-2</v>
      </c>
      <c r="D1268">
        <v>-5.4983999999999998E-2</v>
      </c>
      <c r="E1268" s="116">
        <v>-5.1182999999999999E-2</v>
      </c>
      <c r="F1268">
        <v>-5.1145999999999997E-2</v>
      </c>
      <c r="G1268">
        <v>-5.0734000000000001E-2</v>
      </c>
      <c r="H1268">
        <v>-5.0707000000000002E-2</v>
      </c>
      <c r="I1268">
        <v>1181</v>
      </c>
      <c r="J1268">
        <v>1300445970.05</v>
      </c>
      <c r="K1268">
        <v>4174467639.0100002</v>
      </c>
    </row>
    <row r="1269" spans="1:11" hidden="1">
      <c r="A1269">
        <v>10</v>
      </c>
      <c r="B1269" t="s">
        <v>391</v>
      </c>
      <c r="C1269">
        <v>-0.11915199999999999</v>
      </c>
      <c r="D1269">
        <v>-0.11915199999999999</v>
      </c>
      <c r="E1269">
        <v>-0.11555799999999999</v>
      </c>
      <c r="F1269">
        <v>-0.11555799999999999</v>
      </c>
      <c r="G1269">
        <v>-0.11565499999999999</v>
      </c>
      <c r="H1269">
        <v>-0.11565499999999999</v>
      </c>
      <c r="I1269">
        <v>110</v>
      </c>
      <c r="J1269">
        <v>84223222.829999998</v>
      </c>
      <c r="K1269">
        <v>110820396.23999999</v>
      </c>
    </row>
    <row r="1270" spans="1:11" hidden="1">
      <c r="A1270">
        <v>15</v>
      </c>
      <c r="B1270" t="s">
        <v>391</v>
      </c>
      <c r="C1270">
        <v>-6.0507999999999999E-2</v>
      </c>
      <c r="D1270">
        <v>-6.0477000000000003E-2</v>
      </c>
      <c r="E1270">
        <v>-5.5404000000000002E-2</v>
      </c>
      <c r="F1270">
        <v>-5.5370000000000003E-2</v>
      </c>
      <c r="G1270">
        <v>-5.2562999999999999E-2</v>
      </c>
      <c r="H1270">
        <v>-5.2535999999999999E-2</v>
      </c>
      <c r="I1270">
        <v>1291</v>
      </c>
      <c r="J1270">
        <v>1384669192.8800001</v>
      </c>
      <c r="K1270">
        <v>4285288035.25</v>
      </c>
    </row>
    <row r="1271" spans="1:11" hidden="1">
      <c r="A1271">
        <v>21</v>
      </c>
      <c r="B1271" t="s">
        <v>391</v>
      </c>
      <c r="C1271">
        <v>-5.5017999999999997E-2</v>
      </c>
      <c r="D1271">
        <v>-5.4983999999999998E-2</v>
      </c>
      <c r="E1271">
        <v>-5.1182999999999999E-2</v>
      </c>
      <c r="F1271">
        <v>-5.1145999999999997E-2</v>
      </c>
      <c r="G1271">
        <v>-5.0734000000000001E-2</v>
      </c>
      <c r="H1271">
        <v>-5.0707000000000002E-2</v>
      </c>
      <c r="I1271">
        <v>1181</v>
      </c>
      <c r="J1271">
        <v>1300445970.05</v>
      </c>
      <c r="K1271">
        <v>4174467639.0100002</v>
      </c>
    </row>
    <row r="1272" spans="1:11" hidden="1">
      <c r="A1272">
        <v>31</v>
      </c>
      <c r="B1272" t="s">
        <v>391</v>
      </c>
      <c r="C1272">
        <v>-6.0507999999999999E-2</v>
      </c>
      <c r="D1272">
        <v>-6.0477000000000003E-2</v>
      </c>
      <c r="E1272">
        <v>-5.5404000000000002E-2</v>
      </c>
      <c r="F1272">
        <v>-5.5370000000000003E-2</v>
      </c>
      <c r="G1272">
        <v>-5.2562999999999999E-2</v>
      </c>
      <c r="H1272">
        <v>-5.2535999999999999E-2</v>
      </c>
      <c r="I1272">
        <v>1291</v>
      </c>
      <c r="J1272">
        <v>1384669192.8800001</v>
      </c>
      <c r="K1272">
        <v>4285288035.25</v>
      </c>
    </row>
    <row r="1273" spans="1:11" hidden="1">
      <c r="A1273">
        <v>63</v>
      </c>
      <c r="B1273" t="s">
        <v>391</v>
      </c>
      <c r="C1273">
        <v>-6.0507999999999999E-2</v>
      </c>
      <c r="D1273">
        <v>-6.0477000000000003E-2</v>
      </c>
      <c r="E1273">
        <v>-5.5404000000000002E-2</v>
      </c>
      <c r="F1273">
        <v>-5.5370000000000003E-2</v>
      </c>
      <c r="G1273">
        <v>-5.2562999999999999E-2</v>
      </c>
      <c r="H1273">
        <v>-5.2535999999999999E-2</v>
      </c>
      <c r="I1273">
        <v>1291</v>
      </c>
      <c r="J1273">
        <v>1384669192.8800001</v>
      </c>
      <c r="K1273">
        <v>4285288035.25</v>
      </c>
    </row>
    <row r="1274" spans="1:11" hidden="1">
      <c r="A1274">
        <v>37</v>
      </c>
      <c r="B1274" t="s">
        <v>391</v>
      </c>
      <c r="C1274">
        <v>-5.5017999999999997E-2</v>
      </c>
      <c r="D1274">
        <v>-5.4983999999999998E-2</v>
      </c>
      <c r="E1274">
        <v>-5.1182999999999999E-2</v>
      </c>
      <c r="F1274">
        <v>-5.1145999999999997E-2</v>
      </c>
      <c r="G1274">
        <v>-5.0734000000000001E-2</v>
      </c>
      <c r="H1274">
        <v>-5.0707000000000002E-2</v>
      </c>
      <c r="I1274">
        <v>1181</v>
      </c>
      <c r="J1274">
        <v>1300445970.05</v>
      </c>
      <c r="K1274">
        <v>4174467639.0100002</v>
      </c>
    </row>
    <row r="1275" spans="1:11" hidden="1">
      <c r="A1275">
        <v>47</v>
      </c>
      <c r="B1275" t="s">
        <v>391</v>
      </c>
      <c r="C1275">
        <v>-6.0507999999999999E-2</v>
      </c>
      <c r="D1275">
        <v>-6.0477000000000003E-2</v>
      </c>
      <c r="E1275">
        <v>-5.5404000000000002E-2</v>
      </c>
      <c r="F1275">
        <v>-5.5370000000000003E-2</v>
      </c>
      <c r="G1275">
        <v>-5.2562999999999999E-2</v>
      </c>
      <c r="H1275">
        <v>-5.2535999999999999E-2</v>
      </c>
      <c r="I1275">
        <v>1291</v>
      </c>
      <c r="J1275">
        <v>1384669192.8800001</v>
      </c>
      <c r="K1275">
        <v>4285288035.25</v>
      </c>
    </row>
    <row r="1276" spans="1:11" hidden="1">
      <c r="A1276">
        <v>53</v>
      </c>
      <c r="B1276" t="s">
        <v>391</v>
      </c>
      <c r="C1276">
        <v>-5.5017999999999997E-2</v>
      </c>
      <c r="D1276">
        <v>-5.4983999999999998E-2</v>
      </c>
      <c r="E1276">
        <v>-5.1182999999999999E-2</v>
      </c>
      <c r="F1276">
        <v>-5.1145999999999997E-2</v>
      </c>
      <c r="G1276">
        <v>-5.0734000000000001E-2</v>
      </c>
      <c r="H1276">
        <v>-5.0707000000000002E-2</v>
      </c>
      <c r="I1276">
        <v>1181</v>
      </c>
      <c r="J1276">
        <v>1300445970.05</v>
      </c>
      <c r="K1276">
        <v>4174467639.0100002</v>
      </c>
    </row>
    <row r="1277" spans="1:11">
      <c r="A1277">
        <v>5</v>
      </c>
      <c r="B1277" t="s">
        <v>390</v>
      </c>
      <c r="C1277">
        <v>-7.6673000000000005E-2</v>
      </c>
      <c r="D1277">
        <v>-7.6645000000000005E-2</v>
      </c>
      <c r="E1277" s="116">
        <v>-6.2692999999999999E-2</v>
      </c>
      <c r="F1277">
        <v>-6.2669000000000002E-2</v>
      </c>
      <c r="G1277">
        <v>-5.7008000000000003E-2</v>
      </c>
      <c r="H1277">
        <v>-5.6988999999999998E-2</v>
      </c>
      <c r="I1277">
        <v>1186</v>
      </c>
      <c r="J1277">
        <v>1224171819.24</v>
      </c>
      <c r="K1277">
        <v>3945672721.5100002</v>
      </c>
    </row>
    <row r="1278" spans="1:11" hidden="1">
      <c r="A1278">
        <v>10</v>
      </c>
      <c r="B1278" t="s">
        <v>390</v>
      </c>
      <c r="C1278">
        <v>-6.8709000000000006E-2</v>
      </c>
      <c r="D1278">
        <v>-6.8709000000000006E-2</v>
      </c>
      <c r="E1278">
        <v>-6.1318999999999999E-2</v>
      </c>
      <c r="F1278">
        <v>-6.1318999999999999E-2</v>
      </c>
      <c r="G1278">
        <v>-6.4188999999999996E-2</v>
      </c>
      <c r="H1278">
        <v>-6.4188999999999996E-2</v>
      </c>
      <c r="I1278">
        <v>110</v>
      </c>
      <c r="J1278">
        <v>79058668.329999998</v>
      </c>
      <c r="K1278">
        <v>103706857.22</v>
      </c>
    </row>
    <row r="1279" spans="1:11" hidden="1">
      <c r="A1279">
        <v>15</v>
      </c>
      <c r="B1279" t="s">
        <v>390</v>
      </c>
      <c r="C1279">
        <v>-7.5994999999999993E-2</v>
      </c>
      <c r="D1279">
        <v>-7.5968999999999995E-2</v>
      </c>
      <c r="E1279">
        <v>-6.2609999999999999E-2</v>
      </c>
      <c r="F1279">
        <v>-6.2587000000000004E-2</v>
      </c>
      <c r="G1279">
        <v>-5.7194000000000002E-2</v>
      </c>
      <c r="H1279">
        <v>-5.7174999999999997E-2</v>
      </c>
      <c r="I1279">
        <v>1296</v>
      </c>
      <c r="J1279">
        <v>1303230487.5699999</v>
      </c>
      <c r="K1279">
        <v>4049379578.73</v>
      </c>
    </row>
    <row r="1280" spans="1:11" hidden="1">
      <c r="A1280">
        <v>21</v>
      </c>
      <c r="B1280" t="s">
        <v>390</v>
      </c>
      <c r="C1280">
        <v>-7.6673000000000005E-2</v>
      </c>
      <c r="D1280">
        <v>-7.6645000000000005E-2</v>
      </c>
      <c r="E1280">
        <v>-6.2692999999999999E-2</v>
      </c>
      <c r="F1280">
        <v>-6.2669000000000002E-2</v>
      </c>
      <c r="G1280">
        <v>-5.7008000000000003E-2</v>
      </c>
      <c r="H1280">
        <v>-5.6988999999999998E-2</v>
      </c>
      <c r="I1280">
        <v>1186</v>
      </c>
      <c r="J1280">
        <v>1224171819.24</v>
      </c>
      <c r="K1280">
        <v>3945672721.5100002</v>
      </c>
    </row>
    <row r="1281" spans="1:11" hidden="1">
      <c r="A1281">
        <v>31</v>
      </c>
      <c r="B1281" t="s">
        <v>390</v>
      </c>
      <c r="C1281">
        <v>-7.5994999999999993E-2</v>
      </c>
      <c r="D1281">
        <v>-7.5968999999999995E-2</v>
      </c>
      <c r="E1281">
        <v>-6.2609999999999999E-2</v>
      </c>
      <c r="F1281">
        <v>-6.2587000000000004E-2</v>
      </c>
      <c r="G1281">
        <v>-5.7194000000000002E-2</v>
      </c>
      <c r="H1281">
        <v>-5.7174999999999997E-2</v>
      </c>
      <c r="I1281">
        <v>1296</v>
      </c>
      <c r="J1281">
        <v>1303230487.5699999</v>
      </c>
      <c r="K1281">
        <v>4049379578.73</v>
      </c>
    </row>
    <row r="1282" spans="1:11" hidden="1">
      <c r="A1282">
        <v>63</v>
      </c>
      <c r="B1282" t="s">
        <v>390</v>
      </c>
      <c r="C1282">
        <v>-7.5994999999999993E-2</v>
      </c>
      <c r="D1282">
        <v>-7.5968999999999995E-2</v>
      </c>
      <c r="E1282">
        <v>-6.2609999999999999E-2</v>
      </c>
      <c r="F1282">
        <v>-6.2587000000000004E-2</v>
      </c>
      <c r="G1282">
        <v>-5.7194000000000002E-2</v>
      </c>
      <c r="H1282">
        <v>-5.7174999999999997E-2</v>
      </c>
      <c r="I1282">
        <v>1296</v>
      </c>
      <c r="J1282">
        <v>1303230487.5699999</v>
      </c>
      <c r="K1282">
        <v>4049379578.73</v>
      </c>
    </row>
    <row r="1283" spans="1:11" hidden="1">
      <c r="A1283">
        <v>37</v>
      </c>
      <c r="B1283" t="s">
        <v>390</v>
      </c>
      <c r="C1283">
        <v>-7.6673000000000005E-2</v>
      </c>
      <c r="D1283">
        <v>-7.6645000000000005E-2</v>
      </c>
      <c r="E1283">
        <v>-6.2692999999999999E-2</v>
      </c>
      <c r="F1283">
        <v>-6.2669000000000002E-2</v>
      </c>
      <c r="G1283">
        <v>-5.7008000000000003E-2</v>
      </c>
      <c r="H1283">
        <v>-5.6988999999999998E-2</v>
      </c>
      <c r="I1283">
        <v>1186</v>
      </c>
      <c r="J1283">
        <v>1224171819.24</v>
      </c>
      <c r="K1283">
        <v>3945672721.5100002</v>
      </c>
    </row>
    <row r="1284" spans="1:11" hidden="1">
      <c r="A1284">
        <v>47</v>
      </c>
      <c r="B1284" t="s">
        <v>390</v>
      </c>
      <c r="C1284">
        <v>-7.5994999999999993E-2</v>
      </c>
      <c r="D1284">
        <v>-7.5968999999999995E-2</v>
      </c>
      <c r="E1284">
        <v>-6.2609999999999999E-2</v>
      </c>
      <c r="F1284">
        <v>-6.2587000000000004E-2</v>
      </c>
      <c r="G1284">
        <v>-5.7194000000000002E-2</v>
      </c>
      <c r="H1284">
        <v>-5.7174999999999997E-2</v>
      </c>
      <c r="I1284">
        <v>1296</v>
      </c>
      <c r="J1284">
        <v>1303230487.5699999</v>
      </c>
      <c r="K1284">
        <v>4049379578.73</v>
      </c>
    </row>
    <row r="1285" spans="1:11" hidden="1">
      <c r="A1285">
        <v>53</v>
      </c>
      <c r="B1285" t="s">
        <v>390</v>
      </c>
      <c r="C1285">
        <v>-7.6673000000000005E-2</v>
      </c>
      <c r="D1285">
        <v>-7.6645000000000005E-2</v>
      </c>
      <c r="E1285">
        <v>-6.2692999999999999E-2</v>
      </c>
      <c r="F1285">
        <v>-6.2669000000000002E-2</v>
      </c>
      <c r="G1285">
        <v>-5.7008000000000003E-2</v>
      </c>
      <c r="H1285">
        <v>-5.6988999999999998E-2</v>
      </c>
      <c r="I1285">
        <v>1186</v>
      </c>
      <c r="J1285">
        <v>1224171819.24</v>
      </c>
      <c r="K1285">
        <v>3945672721.5100002</v>
      </c>
    </row>
    <row r="1286" spans="1:11">
      <c r="A1286">
        <v>5</v>
      </c>
      <c r="B1286" t="s">
        <v>389</v>
      </c>
      <c r="C1286">
        <v>-5.1151000000000002E-2</v>
      </c>
      <c r="D1286">
        <v>-5.1124999999999997E-2</v>
      </c>
      <c r="E1286" s="116">
        <v>-5.1492000000000003E-2</v>
      </c>
      <c r="F1286">
        <v>-5.1464000000000003E-2</v>
      </c>
      <c r="G1286">
        <v>-5.2641E-2</v>
      </c>
      <c r="H1286">
        <v>-5.2615000000000002E-2</v>
      </c>
      <c r="I1286">
        <v>1192</v>
      </c>
      <c r="J1286">
        <v>1171097499.23</v>
      </c>
      <c r="K1286">
        <v>3754293483.4899998</v>
      </c>
    </row>
    <row r="1287" spans="1:11" hidden="1">
      <c r="A1287">
        <v>10</v>
      </c>
      <c r="B1287" t="s">
        <v>389</v>
      </c>
      <c r="C1287">
        <v>-4.5137999999999998E-2</v>
      </c>
      <c r="D1287">
        <v>-4.5137999999999998E-2</v>
      </c>
      <c r="E1287">
        <v>-4.3102000000000001E-2</v>
      </c>
      <c r="F1287">
        <v>-4.3102000000000001E-2</v>
      </c>
      <c r="G1287">
        <v>-4.5258E-2</v>
      </c>
      <c r="H1287">
        <v>-4.5258E-2</v>
      </c>
      <c r="I1287">
        <v>111</v>
      </c>
      <c r="J1287">
        <v>76492818.930000007</v>
      </c>
      <c r="K1287">
        <v>100290103.73999999</v>
      </c>
    </row>
    <row r="1288" spans="1:11" hidden="1">
      <c r="A1288">
        <v>15</v>
      </c>
      <c r="B1288" t="s">
        <v>389</v>
      </c>
      <c r="C1288">
        <v>-5.0637000000000001E-2</v>
      </c>
      <c r="D1288">
        <v>-5.0612999999999998E-2</v>
      </c>
      <c r="E1288">
        <v>-5.0979999999999998E-2</v>
      </c>
      <c r="F1288">
        <v>-5.0955E-2</v>
      </c>
      <c r="G1288">
        <v>-5.2449999999999997E-2</v>
      </c>
      <c r="H1288">
        <v>-5.2424999999999999E-2</v>
      </c>
      <c r="I1288">
        <v>1303</v>
      </c>
      <c r="J1288">
        <v>1247590318.1600001</v>
      </c>
      <c r="K1288">
        <v>3854583587.23</v>
      </c>
    </row>
    <row r="1289" spans="1:11" hidden="1">
      <c r="A1289">
        <v>21</v>
      </c>
      <c r="B1289" t="s">
        <v>389</v>
      </c>
      <c r="C1289">
        <v>-5.1151000000000002E-2</v>
      </c>
      <c r="D1289">
        <v>-5.1124999999999997E-2</v>
      </c>
      <c r="E1289">
        <v>-5.1492000000000003E-2</v>
      </c>
      <c r="F1289">
        <v>-5.1464000000000003E-2</v>
      </c>
      <c r="G1289">
        <v>-5.2641E-2</v>
      </c>
      <c r="H1289">
        <v>-5.2615000000000002E-2</v>
      </c>
      <c r="I1289">
        <v>1192</v>
      </c>
      <c r="J1289">
        <v>1171097499.23</v>
      </c>
      <c r="K1289">
        <v>3754293483.4899998</v>
      </c>
    </row>
    <row r="1290" spans="1:11" hidden="1">
      <c r="A1290">
        <v>31</v>
      </c>
      <c r="B1290" t="s">
        <v>389</v>
      </c>
      <c r="C1290">
        <v>-5.0637000000000001E-2</v>
      </c>
      <c r="D1290">
        <v>-5.0612999999999998E-2</v>
      </c>
      <c r="E1290">
        <v>-5.0979999999999998E-2</v>
      </c>
      <c r="F1290">
        <v>-5.0955E-2</v>
      </c>
      <c r="G1290">
        <v>-5.2449999999999997E-2</v>
      </c>
      <c r="H1290">
        <v>-5.2424999999999999E-2</v>
      </c>
      <c r="I1290">
        <v>1303</v>
      </c>
      <c r="J1290">
        <v>1247590318.1600001</v>
      </c>
      <c r="K1290">
        <v>3854583587.23</v>
      </c>
    </row>
    <row r="1291" spans="1:11" hidden="1">
      <c r="A1291">
        <v>63</v>
      </c>
      <c r="B1291" t="s">
        <v>389</v>
      </c>
      <c r="C1291">
        <v>-5.0637000000000001E-2</v>
      </c>
      <c r="D1291">
        <v>-5.0612999999999998E-2</v>
      </c>
      <c r="E1291">
        <v>-5.0979999999999998E-2</v>
      </c>
      <c r="F1291">
        <v>-5.0955E-2</v>
      </c>
      <c r="G1291">
        <v>-5.2449999999999997E-2</v>
      </c>
      <c r="H1291">
        <v>-5.2424999999999999E-2</v>
      </c>
      <c r="I1291">
        <v>1303</v>
      </c>
      <c r="J1291">
        <v>1247590318.1600001</v>
      </c>
      <c r="K1291">
        <v>3854583587.23</v>
      </c>
    </row>
    <row r="1292" spans="1:11" hidden="1">
      <c r="A1292">
        <v>37</v>
      </c>
      <c r="B1292" t="s">
        <v>389</v>
      </c>
      <c r="C1292">
        <v>-5.1151000000000002E-2</v>
      </c>
      <c r="D1292">
        <v>-5.1124999999999997E-2</v>
      </c>
      <c r="E1292">
        <v>-5.1492000000000003E-2</v>
      </c>
      <c r="F1292">
        <v>-5.1464000000000003E-2</v>
      </c>
      <c r="G1292">
        <v>-5.2641E-2</v>
      </c>
      <c r="H1292">
        <v>-5.2615000000000002E-2</v>
      </c>
      <c r="I1292">
        <v>1192</v>
      </c>
      <c r="J1292">
        <v>1171097499.23</v>
      </c>
      <c r="K1292">
        <v>3754293483.4899998</v>
      </c>
    </row>
    <row r="1293" spans="1:11" hidden="1">
      <c r="A1293">
        <v>47</v>
      </c>
      <c r="B1293" t="s">
        <v>389</v>
      </c>
      <c r="C1293">
        <v>-5.0637000000000001E-2</v>
      </c>
      <c r="D1293">
        <v>-5.0612999999999998E-2</v>
      </c>
      <c r="E1293">
        <v>-5.0979999999999998E-2</v>
      </c>
      <c r="F1293">
        <v>-5.0955E-2</v>
      </c>
      <c r="G1293">
        <v>-5.2449999999999997E-2</v>
      </c>
      <c r="H1293">
        <v>-5.2424999999999999E-2</v>
      </c>
      <c r="I1293">
        <v>1303</v>
      </c>
      <c r="J1293">
        <v>1247590318.1600001</v>
      </c>
      <c r="K1293">
        <v>3854583587.23</v>
      </c>
    </row>
    <row r="1294" spans="1:11" hidden="1">
      <c r="A1294">
        <v>53</v>
      </c>
      <c r="B1294" t="s">
        <v>389</v>
      </c>
      <c r="C1294">
        <v>-5.1151000000000002E-2</v>
      </c>
      <c r="D1294">
        <v>-5.1124999999999997E-2</v>
      </c>
      <c r="E1294">
        <v>-5.1492000000000003E-2</v>
      </c>
      <c r="F1294">
        <v>-5.1464000000000003E-2</v>
      </c>
      <c r="G1294">
        <v>-5.2641E-2</v>
      </c>
      <c r="H1294">
        <v>-5.2615000000000002E-2</v>
      </c>
      <c r="I1294">
        <v>1192</v>
      </c>
      <c r="J1294">
        <v>1171097499.23</v>
      </c>
      <c r="K1294">
        <v>3754293483.4899998</v>
      </c>
    </row>
    <row r="1295" spans="1:11">
      <c r="A1295">
        <v>5</v>
      </c>
      <c r="B1295" t="s">
        <v>388</v>
      </c>
      <c r="C1295">
        <v>0.102435</v>
      </c>
      <c r="D1295">
        <v>0.102352</v>
      </c>
      <c r="E1295" s="116">
        <v>9.5491999999999994E-2</v>
      </c>
      <c r="F1295">
        <v>9.5408999999999994E-2</v>
      </c>
      <c r="G1295">
        <v>9.9691000000000002E-2</v>
      </c>
      <c r="H1295">
        <v>9.9570000000000006E-2</v>
      </c>
      <c r="I1295">
        <v>1200</v>
      </c>
      <c r="J1295">
        <v>1294347204.3599999</v>
      </c>
      <c r="K1295">
        <v>4163350857.1700001</v>
      </c>
    </row>
    <row r="1296" spans="1:11" hidden="1">
      <c r="A1296">
        <v>10</v>
      </c>
      <c r="B1296" t="s">
        <v>388</v>
      </c>
      <c r="C1296">
        <v>0.11835</v>
      </c>
      <c r="D1296">
        <v>0.11835</v>
      </c>
      <c r="E1296">
        <v>0.12038600000000001</v>
      </c>
      <c r="F1296">
        <v>0.12038600000000001</v>
      </c>
      <c r="G1296">
        <v>0.116213</v>
      </c>
      <c r="H1296">
        <v>0.116213</v>
      </c>
      <c r="I1296">
        <v>111</v>
      </c>
      <c r="J1296">
        <v>85749432</v>
      </c>
      <c r="K1296">
        <v>111993061.62</v>
      </c>
    </row>
    <row r="1297" spans="1:11" hidden="1">
      <c r="A1297">
        <v>15</v>
      </c>
      <c r="B1297" t="s">
        <v>388</v>
      </c>
      <c r="C1297">
        <v>0.10378800000000001</v>
      </c>
      <c r="D1297">
        <v>0.103712</v>
      </c>
      <c r="E1297">
        <v>9.7017000000000006E-2</v>
      </c>
      <c r="F1297">
        <v>9.6937999999999996E-2</v>
      </c>
      <c r="G1297">
        <v>0.100121</v>
      </c>
      <c r="H1297">
        <v>0.10000299999999999</v>
      </c>
      <c r="I1297">
        <v>1311</v>
      </c>
      <c r="J1297">
        <v>1380096636.3599999</v>
      </c>
      <c r="K1297">
        <v>4275343918.79</v>
      </c>
    </row>
    <row r="1298" spans="1:11" hidden="1">
      <c r="A1298">
        <v>21</v>
      </c>
      <c r="B1298" t="s">
        <v>388</v>
      </c>
      <c r="C1298">
        <v>0.102435</v>
      </c>
      <c r="D1298">
        <v>0.102352</v>
      </c>
      <c r="E1298">
        <v>9.5491999999999994E-2</v>
      </c>
      <c r="F1298">
        <v>9.5408999999999994E-2</v>
      </c>
      <c r="G1298">
        <v>9.9691000000000002E-2</v>
      </c>
      <c r="H1298">
        <v>9.9570000000000006E-2</v>
      </c>
      <c r="I1298">
        <v>1200</v>
      </c>
      <c r="J1298">
        <v>1294347204.3599999</v>
      </c>
      <c r="K1298">
        <v>4163350857.1700001</v>
      </c>
    </row>
    <row r="1299" spans="1:11" hidden="1">
      <c r="A1299">
        <v>31</v>
      </c>
      <c r="B1299" t="s">
        <v>388</v>
      </c>
      <c r="C1299">
        <v>0.10378800000000001</v>
      </c>
      <c r="D1299">
        <v>0.103712</v>
      </c>
      <c r="E1299">
        <v>9.7017000000000006E-2</v>
      </c>
      <c r="F1299">
        <v>9.6937999999999996E-2</v>
      </c>
      <c r="G1299">
        <v>0.100121</v>
      </c>
      <c r="H1299">
        <v>0.10000299999999999</v>
      </c>
      <c r="I1299">
        <v>1311</v>
      </c>
      <c r="J1299">
        <v>1380096636.3599999</v>
      </c>
      <c r="K1299">
        <v>4275343918.79</v>
      </c>
    </row>
    <row r="1300" spans="1:11" hidden="1">
      <c r="A1300">
        <v>63</v>
      </c>
      <c r="B1300" t="s">
        <v>388</v>
      </c>
      <c r="C1300">
        <v>0.10378800000000001</v>
      </c>
      <c r="D1300">
        <v>0.103712</v>
      </c>
      <c r="E1300">
        <v>9.7017000000000006E-2</v>
      </c>
      <c r="F1300">
        <v>9.6937999999999996E-2</v>
      </c>
      <c r="G1300">
        <v>0.100121</v>
      </c>
      <c r="H1300">
        <v>0.10000299999999999</v>
      </c>
      <c r="I1300">
        <v>1311</v>
      </c>
      <c r="J1300">
        <v>1380096636.3599999</v>
      </c>
      <c r="K1300">
        <v>4275343918.79</v>
      </c>
    </row>
    <row r="1301" spans="1:11" hidden="1">
      <c r="A1301">
        <v>37</v>
      </c>
      <c r="B1301" t="s">
        <v>388</v>
      </c>
      <c r="C1301">
        <v>0.102435</v>
      </c>
      <c r="D1301">
        <v>0.102352</v>
      </c>
      <c r="E1301">
        <v>9.5491999999999994E-2</v>
      </c>
      <c r="F1301">
        <v>9.5408999999999994E-2</v>
      </c>
      <c r="G1301">
        <v>9.9691000000000002E-2</v>
      </c>
      <c r="H1301">
        <v>9.9570000000000006E-2</v>
      </c>
      <c r="I1301">
        <v>1200</v>
      </c>
      <c r="J1301">
        <v>1294347204.3599999</v>
      </c>
      <c r="K1301">
        <v>4163350857.1700001</v>
      </c>
    </row>
    <row r="1302" spans="1:11" hidden="1">
      <c r="A1302">
        <v>47</v>
      </c>
      <c r="B1302" t="s">
        <v>388</v>
      </c>
      <c r="C1302">
        <v>0.10378800000000001</v>
      </c>
      <c r="D1302">
        <v>0.103712</v>
      </c>
      <c r="E1302">
        <v>9.7017000000000006E-2</v>
      </c>
      <c r="F1302">
        <v>9.6937999999999996E-2</v>
      </c>
      <c r="G1302">
        <v>0.100121</v>
      </c>
      <c r="H1302">
        <v>0.10000299999999999</v>
      </c>
      <c r="I1302">
        <v>1311</v>
      </c>
      <c r="J1302">
        <v>1380096636.3599999</v>
      </c>
      <c r="K1302">
        <v>4275343918.79</v>
      </c>
    </row>
    <row r="1303" spans="1:11" hidden="1">
      <c r="A1303">
        <v>53</v>
      </c>
      <c r="B1303" t="s">
        <v>388</v>
      </c>
      <c r="C1303">
        <v>0.102435</v>
      </c>
      <c r="D1303">
        <v>0.102352</v>
      </c>
      <c r="E1303">
        <v>9.5491999999999994E-2</v>
      </c>
      <c r="F1303">
        <v>9.5408999999999994E-2</v>
      </c>
      <c r="G1303">
        <v>9.9691000000000002E-2</v>
      </c>
      <c r="H1303">
        <v>9.9570000000000006E-2</v>
      </c>
      <c r="I1303">
        <v>1200</v>
      </c>
      <c r="J1303">
        <v>1294347204.3599999</v>
      </c>
      <c r="K1303">
        <v>4163350857.1700001</v>
      </c>
    </row>
    <row r="1304" spans="1:11">
      <c r="A1304">
        <v>5</v>
      </c>
      <c r="B1304" t="s">
        <v>387</v>
      </c>
      <c r="C1304">
        <v>1.4786000000000001E-2</v>
      </c>
      <c r="D1304">
        <v>1.4785E-2</v>
      </c>
      <c r="E1304" s="116">
        <v>9.7099999999999999E-3</v>
      </c>
      <c r="F1304">
        <v>9.7090000000000006E-3</v>
      </c>
      <c r="G1304">
        <v>8.8159999999999992E-3</v>
      </c>
      <c r="H1304">
        <v>8.8149999999999999E-3</v>
      </c>
      <c r="I1304">
        <v>1202</v>
      </c>
      <c r="J1304">
        <v>1309596050.02</v>
      </c>
      <c r="K1304">
        <v>4205897564.4200001</v>
      </c>
    </row>
    <row r="1305" spans="1:11" hidden="1">
      <c r="A1305">
        <v>10</v>
      </c>
      <c r="B1305" t="s">
        <v>387</v>
      </c>
      <c r="C1305">
        <v>-1.4330000000000001E-2</v>
      </c>
      <c r="D1305">
        <v>-1.4330000000000001E-2</v>
      </c>
      <c r="E1305">
        <v>-1.3802E-2</v>
      </c>
      <c r="F1305">
        <v>-1.3802E-2</v>
      </c>
      <c r="G1305">
        <v>-1.3557E-2</v>
      </c>
      <c r="H1305">
        <v>-1.3557E-2</v>
      </c>
      <c r="I1305">
        <v>111</v>
      </c>
      <c r="J1305">
        <v>84565901.609999999</v>
      </c>
      <c r="K1305">
        <v>110474664.65000001</v>
      </c>
    </row>
    <row r="1306" spans="1:11" hidden="1">
      <c r="A1306">
        <v>15</v>
      </c>
      <c r="B1306" t="s">
        <v>387</v>
      </c>
      <c r="C1306">
        <v>1.2319E-2</v>
      </c>
      <c r="D1306">
        <v>1.2318000000000001E-2</v>
      </c>
      <c r="E1306">
        <v>8.2489999999999994E-3</v>
      </c>
      <c r="F1306">
        <v>8.2480000000000001E-3</v>
      </c>
      <c r="G1306">
        <v>8.2290000000000002E-3</v>
      </c>
      <c r="H1306">
        <v>8.2279999999999992E-3</v>
      </c>
      <c r="I1306">
        <v>1313</v>
      </c>
      <c r="J1306">
        <v>1394161951.6300001</v>
      </c>
      <c r="K1306">
        <v>4316372229.0699997</v>
      </c>
    </row>
    <row r="1307" spans="1:11" hidden="1">
      <c r="A1307">
        <v>21</v>
      </c>
      <c r="B1307" t="s">
        <v>387</v>
      </c>
      <c r="C1307">
        <v>1.4786000000000001E-2</v>
      </c>
      <c r="D1307">
        <v>1.4785E-2</v>
      </c>
      <c r="E1307">
        <v>9.7099999999999999E-3</v>
      </c>
      <c r="F1307">
        <v>9.7090000000000006E-3</v>
      </c>
      <c r="G1307">
        <v>8.8159999999999992E-3</v>
      </c>
      <c r="H1307">
        <v>8.8149999999999999E-3</v>
      </c>
      <c r="I1307">
        <v>1202</v>
      </c>
      <c r="J1307">
        <v>1309596050.02</v>
      </c>
      <c r="K1307">
        <v>4205897564.4200001</v>
      </c>
    </row>
    <row r="1308" spans="1:11" hidden="1">
      <c r="A1308">
        <v>31</v>
      </c>
      <c r="B1308" t="s">
        <v>387</v>
      </c>
      <c r="C1308">
        <v>1.2319E-2</v>
      </c>
      <c r="D1308">
        <v>1.2318000000000001E-2</v>
      </c>
      <c r="E1308">
        <v>8.2489999999999994E-3</v>
      </c>
      <c r="F1308">
        <v>8.2480000000000001E-3</v>
      </c>
      <c r="G1308">
        <v>8.2290000000000002E-3</v>
      </c>
      <c r="H1308">
        <v>8.2279999999999992E-3</v>
      </c>
      <c r="I1308">
        <v>1313</v>
      </c>
      <c r="J1308">
        <v>1394161951.6300001</v>
      </c>
      <c r="K1308">
        <v>4316372229.0699997</v>
      </c>
    </row>
    <row r="1309" spans="1:11" hidden="1">
      <c r="A1309">
        <v>63</v>
      </c>
      <c r="B1309" t="s">
        <v>387</v>
      </c>
      <c r="C1309">
        <v>1.2319E-2</v>
      </c>
      <c r="D1309">
        <v>1.2318000000000001E-2</v>
      </c>
      <c r="E1309">
        <v>8.2489999999999994E-3</v>
      </c>
      <c r="F1309">
        <v>8.2480000000000001E-3</v>
      </c>
      <c r="G1309">
        <v>8.2290000000000002E-3</v>
      </c>
      <c r="H1309">
        <v>8.2279999999999992E-3</v>
      </c>
      <c r="I1309">
        <v>1313</v>
      </c>
      <c r="J1309">
        <v>1394161951.6300001</v>
      </c>
      <c r="K1309">
        <v>4316372229.0699997</v>
      </c>
    </row>
    <row r="1310" spans="1:11" hidden="1">
      <c r="A1310">
        <v>37</v>
      </c>
      <c r="B1310" t="s">
        <v>387</v>
      </c>
      <c r="C1310">
        <v>1.4786000000000001E-2</v>
      </c>
      <c r="D1310">
        <v>1.4785E-2</v>
      </c>
      <c r="E1310">
        <v>9.7099999999999999E-3</v>
      </c>
      <c r="F1310">
        <v>9.7090000000000006E-3</v>
      </c>
      <c r="G1310">
        <v>8.8159999999999992E-3</v>
      </c>
      <c r="H1310">
        <v>8.8149999999999999E-3</v>
      </c>
      <c r="I1310">
        <v>1202</v>
      </c>
      <c r="J1310">
        <v>1309596050.02</v>
      </c>
      <c r="K1310">
        <v>4205897564.4200001</v>
      </c>
    </row>
    <row r="1311" spans="1:11" hidden="1">
      <c r="A1311">
        <v>47</v>
      </c>
      <c r="B1311" t="s">
        <v>387</v>
      </c>
      <c r="C1311">
        <v>1.2319E-2</v>
      </c>
      <c r="D1311">
        <v>1.2318000000000001E-2</v>
      </c>
      <c r="E1311">
        <v>8.2489999999999994E-3</v>
      </c>
      <c r="F1311">
        <v>8.2480000000000001E-3</v>
      </c>
      <c r="G1311">
        <v>8.2290000000000002E-3</v>
      </c>
      <c r="H1311">
        <v>8.2279999999999992E-3</v>
      </c>
      <c r="I1311">
        <v>1313</v>
      </c>
      <c r="J1311">
        <v>1394161951.6300001</v>
      </c>
      <c r="K1311">
        <v>4316372229.0699997</v>
      </c>
    </row>
    <row r="1312" spans="1:11" hidden="1">
      <c r="A1312">
        <v>53</v>
      </c>
      <c r="B1312" t="s">
        <v>387</v>
      </c>
      <c r="C1312">
        <v>1.4786000000000001E-2</v>
      </c>
      <c r="D1312">
        <v>1.4785E-2</v>
      </c>
      <c r="E1312">
        <v>9.7099999999999999E-3</v>
      </c>
      <c r="F1312">
        <v>9.7090000000000006E-3</v>
      </c>
      <c r="G1312">
        <v>8.8159999999999992E-3</v>
      </c>
      <c r="H1312">
        <v>8.8149999999999999E-3</v>
      </c>
      <c r="I1312">
        <v>1202</v>
      </c>
      <c r="J1312">
        <v>1309596050.02</v>
      </c>
      <c r="K1312">
        <v>4205897564.4200001</v>
      </c>
    </row>
    <row r="1313" spans="1:11">
      <c r="A1313">
        <v>5</v>
      </c>
      <c r="B1313" t="s">
        <v>386</v>
      </c>
      <c r="C1313">
        <v>-2.5631000000000001E-2</v>
      </c>
      <c r="D1313">
        <v>-2.5614000000000001E-2</v>
      </c>
      <c r="E1313" s="116">
        <v>-1.3132E-2</v>
      </c>
      <c r="F1313">
        <v>-1.3108E-2</v>
      </c>
      <c r="G1313">
        <v>-6.8209999999999998E-3</v>
      </c>
      <c r="H1313">
        <v>-6.8060000000000004E-3</v>
      </c>
      <c r="I1313">
        <v>1207</v>
      </c>
      <c r="J1313">
        <v>1294983360.6199999</v>
      </c>
      <c r="K1313">
        <v>4178351791.9699998</v>
      </c>
    </row>
    <row r="1314" spans="1:11" hidden="1">
      <c r="A1314">
        <v>10</v>
      </c>
      <c r="B1314" t="s">
        <v>386</v>
      </c>
      <c r="C1314">
        <v>-3.1619000000000001E-2</v>
      </c>
      <c r="D1314">
        <v>-3.1619000000000001E-2</v>
      </c>
      <c r="E1314">
        <v>-2.1426000000000001E-2</v>
      </c>
      <c r="F1314">
        <v>-2.1426000000000001E-2</v>
      </c>
      <c r="G1314">
        <v>-2.2931E-2</v>
      </c>
      <c r="H1314">
        <v>-2.2931E-2</v>
      </c>
      <c r="I1314">
        <v>111</v>
      </c>
      <c r="J1314">
        <v>82842539.219999999</v>
      </c>
      <c r="K1314">
        <v>107941325.86</v>
      </c>
    </row>
    <row r="1315" spans="1:11" hidden="1">
      <c r="A1315">
        <v>15</v>
      </c>
      <c r="B1315" t="s">
        <v>386</v>
      </c>
      <c r="C1315">
        <v>-2.6138000000000002E-2</v>
      </c>
      <c r="D1315">
        <v>-2.6121999999999999E-2</v>
      </c>
      <c r="E1315">
        <v>-1.3636000000000001E-2</v>
      </c>
      <c r="F1315">
        <v>-1.3613E-2</v>
      </c>
      <c r="G1315">
        <v>-7.234E-3</v>
      </c>
      <c r="H1315">
        <v>-7.2199999999999999E-3</v>
      </c>
      <c r="I1315">
        <v>1318</v>
      </c>
      <c r="J1315">
        <v>1377825899.8399999</v>
      </c>
      <c r="K1315">
        <v>4286293117.8299999</v>
      </c>
    </row>
    <row r="1316" spans="1:11" hidden="1">
      <c r="A1316">
        <v>21</v>
      </c>
      <c r="B1316" t="s">
        <v>386</v>
      </c>
      <c r="C1316">
        <v>-2.5631000000000001E-2</v>
      </c>
      <c r="D1316">
        <v>-2.5614000000000001E-2</v>
      </c>
      <c r="E1316">
        <v>-1.3132E-2</v>
      </c>
      <c r="F1316">
        <v>-1.3108E-2</v>
      </c>
      <c r="G1316">
        <v>-6.8209999999999998E-3</v>
      </c>
      <c r="H1316">
        <v>-6.8060000000000004E-3</v>
      </c>
      <c r="I1316">
        <v>1207</v>
      </c>
      <c r="J1316">
        <v>1294983360.6199999</v>
      </c>
      <c r="K1316">
        <v>4178351791.9699998</v>
      </c>
    </row>
    <row r="1317" spans="1:11" hidden="1">
      <c r="A1317">
        <v>31</v>
      </c>
      <c r="B1317" t="s">
        <v>386</v>
      </c>
      <c r="C1317">
        <v>-2.6138000000000002E-2</v>
      </c>
      <c r="D1317">
        <v>-2.6121999999999999E-2</v>
      </c>
      <c r="E1317">
        <v>-1.3636000000000001E-2</v>
      </c>
      <c r="F1317">
        <v>-1.3613E-2</v>
      </c>
      <c r="G1317">
        <v>-7.234E-3</v>
      </c>
      <c r="H1317">
        <v>-7.2199999999999999E-3</v>
      </c>
      <c r="I1317">
        <v>1318</v>
      </c>
      <c r="J1317">
        <v>1377825899.8399999</v>
      </c>
      <c r="K1317">
        <v>4286293117.8299999</v>
      </c>
    </row>
    <row r="1318" spans="1:11" hidden="1">
      <c r="A1318">
        <v>63</v>
      </c>
      <c r="B1318" t="s">
        <v>386</v>
      </c>
      <c r="C1318">
        <v>-2.6138000000000002E-2</v>
      </c>
      <c r="D1318">
        <v>-2.6121999999999999E-2</v>
      </c>
      <c r="E1318">
        <v>-1.3636000000000001E-2</v>
      </c>
      <c r="F1318">
        <v>-1.3613E-2</v>
      </c>
      <c r="G1318">
        <v>-7.234E-3</v>
      </c>
      <c r="H1318">
        <v>-7.2199999999999999E-3</v>
      </c>
      <c r="I1318">
        <v>1318</v>
      </c>
      <c r="J1318">
        <v>1377825899.8399999</v>
      </c>
      <c r="K1318">
        <v>4286293117.8299999</v>
      </c>
    </row>
    <row r="1319" spans="1:11" hidden="1">
      <c r="A1319">
        <v>37</v>
      </c>
      <c r="B1319" t="s">
        <v>386</v>
      </c>
      <c r="C1319">
        <v>-2.5631000000000001E-2</v>
      </c>
      <c r="D1319">
        <v>-2.5614000000000001E-2</v>
      </c>
      <c r="E1319">
        <v>-1.3132E-2</v>
      </c>
      <c r="F1319">
        <v>-1.3108E-2</v>
      </c>
      <c r="G1319">
        <v>-6.8209999999999998E-3</v>
      </c>
      <c r="H1319">
        <v>-6.8060000000000004E-3</v>
      </c>
      <c r="I1319">
        <v>1207</v>
      </c>
      <c r="J1319">
        <v>1294983360.6199999</v>
      </c>
      <c r="K1319">
        <v>4178351791.9699998</v>
      </c>
    </row>
    <row r="1320" spans="1:11" hidden="1">
      <c r="A1320">
        <v>47</v>
      </c>
      <c r="B1320" t="s">
        <v>386</v>
      </c>
      <c r="C1320">
        <v>-2.6138000000000002E-2</v>
      </c>
      <c r="D1320">
        <v>-2.6121999999999999E-2</v>
      </c>
      <c r="E1320">
        <v>-1.3636000000000001E-2</v>
      </c>
      <c r="F1320">
        <v>-1.3613E-2</v>
      </c>
      <c r="G1320">
        <v>-7.234E-3</v>
      </c>
      <c r="H1320">
        <v>-7.2199999999999999E-3</v>
      </c>
      <c r="I1320">
        <v>1318</v>
      </c>
      <c r="J1320">
        <v>1377825899.8399999</v>
      </c>
      <c r="K1320">
        <v>4286293117.8299999</v>
      </c>
    </row>
    <row r="1321" spans="1:11" hidden="1">
      <c r="A1321">
        <v>53</v>
      </c>
      <c r="B1321" t="s">
        <v>386</v>
      </c>
      <c r="C1321">
        <v>-2.5631000000000001E-2</v>
      </c>
      <c r="D1321">
        <v>-2.5614000000000001E-2</v>
      </c>
      <c r="E1321">
        <v>-1.3132E-2</v>
      </c>
      <c r="F1321">
        <v>-1.3108E-2</v>
      </c>
      <c r="G1321">
        <v>-6.8209999999999998E-3</v>
      </c>
      <c r="H1321">
        <v>-6.8060000000000004E-3</v>
      </c>
      <c r="I1321">
        <v>1207</v>
      </c>
      <c r="J1321">
        <v>1294983360.6199999</v>
      </c>
      <c r="K1321">
        <v>4178351791.9699998</v>
      </c>
    </row>
    <row r="1322" spans="1:11">
      <c r="A1322">
        <v>5</v>
      </c>
      <c r="B1322" t="s">
        <v>385</v>
      </c>
      <c r="C1322">
        <v>-4.2101E-2</v>
      </c>
      <c r="D1322">
        <v>-4.2115E-2</v>
      </c>
      <c r="E1322" s="116">
        <v>-1.2054E-2</v>
      </c>
      <c r="F1322">
        <v>-1.2056000000000001E-2</v>
      </c>
      <c r="G1322">
        <v>-2.774E-3</v>
      </c>
      <c r="H1322">
        <v>-2.777E-3</v>
      </c>
      <c r="I1322">
        <v>1210</v>
      </c>
      <c r="J1322">
        <v>1298237795.5599999</v>
      </c>
      <c r="K1322">
        <v>4185902888.6100001</v>
      </c>
    </row>
    <row r="1323" spans="1:11" hidden="1">
      <c r="A1323">
        <v>10</v>
      </c>
      <c r="B1323" t="s">
        <v>385</v>
      </c>
      <c r="C1323">
        <v>-3.3764000000000002E-2</v>
      </c>
      <c r="D1323">
        <v>-3.3764000000000002E-2</v>
      </c>
      <c r="E1323">
        <v>1.217E-3</v>
      </c>
      <c r="F1323">
        <v>1.217E-3</v>
      </c>
      <c r="G1323">
        <v>-9.3000000000000005E-4</v>
      </c>
      <c r="H1323">
        <v>-9.3000000000000005E-4</v>
      </c>
      <c r="I1323">
        <v>111</v>
      </c>
      <c r="J1323">
        <v>82943405.370000005</v>
      </c>
      <c r="K1323">
        <v>107840865.95</v>
      </c>
    </row>
    <row r="1324" spans="1:11" hidden="1">
      <c r="A1324">
        <v>15</v>
      </c>
      <c r="B1324" t="s">
        <v>385</v>
      </c>
      <c r="C1324">
        <v>-4.1397999999999997E-2</v>
      </c>
      <c r="D1324">
        <v>-4.1411000000000003E-2</v>
      </c>
      <c r="E1324">
        <v>-1.1254999999999999E-2</v>
      </c>
      <c r="F1324">
        <v>-1.1257E-2</v>
      </c>
      <c r="G1324">
        <v>-2.728E-3</v>
      </c>
      <c r="H1324">
        <v>-2.7299999999999998E-3</v>
      </c>
      <c r="I1324">
        <v>1321</v>
      </c>
      <c r="J1324">
        <v>1381181200.9300001</v>
      </c>
      <c r="K1324">
        <v>4293743754.5599999</v>
      </c>
    </row>
    <row r="1325" spans="1:11" hidden="1">
      <c r="A1325">
        <v>21</v>
      </c>
      <c r="B1325" t="s">
        <v>385</v>
      </c>
      <c r="C1325">
        <v>-4.2101E-2</v>
      </c>
      <c r="D1325">
        <v>-4.2115E-2</v>
      </c>
      <c r="E1325">
        <v>-1.2054E-2</v>
      </c>
      <c r="F1325">
        <v>-1.2056000000000001E-2</v>
      </c>
      <c r="G1325">
        <v>-2.774E-3</v>
      </c>
      <c r="H1325">
        <v>-2.777E-3</v>
      </c>
      <c r="I1325">
        <v>1210</v>
      </c>
      <c r="J1325">
        <v>1298237795.5599999</v>
      </c>
      <c r="K1325">
        <v>4185902888.6100001</v>
      </c>
    </row>
    <row r="1326" spans="1:11" hidden="1">
      <c r="A1326">
        <v>31</v>
      </c>
      <c r="B1326" t="s">
        <v>385</v>
      </c>
      <c r="C1326">
        <v>-4.1397999999999997E-2</v>
      </c>
      <c r="D1326">
        <v>-4.1411000000000003E-2</v>
      </c>
      <c r="E1326">
        <v>-1.1254999999999999E-2</v>
      </c>
      <c r="F1326">
        <v>-1.1257E-2</v>
      </c>
      <c r="G1326">
        <v>-2.728E-3</v>
      </c>
      <c r="H1326">
        <v>-2.7299999999999998E-3</v>
      </c>
      <c r="I1326">
        <v>1321</v>
      </c>
      <c r="J1326">
        <v>1381181200.9300001</v>
      </c>
      <c r="K1326">
        <v>4293743754.5599999</v>
      </c>
    </row>
    <row r="1327" spans="1:11" hidden="1">
      <c r="A1327">
        <v>63</v>
      </c>
      <c r="B1327" t="s">
        <v>385</v>
      </c>
      <c r="C1327">
        <v>-4.1397999999999997E-2</v>
      </c>
      <c r="D1327">
        <v>-4.1411000000000003E-2</v>
      </c>
      <c r="E1327">
        <v>-1.1254999999999999E-2</v>
      </c>
      <c r="F1327">
        <v>-1.1257E-2</v>
      </c>
      <c r="G1327">
        <v>-2.728E-3</v>
      </c>
      <c r="H1327">
        <v>-2.7299999999999998E-3</v>
      </c>
      <c r="I1327">
        <v>1321</v>
      </c>
      <c r="J1327">
        <v>1381181200.9300001</v>
      </c>
      <c r="K1327">
        <v>4293743754.5599999</v>
      </c>
    </row>
    <row r="1328" spans="1:11" hidden="1">
      <c r="A1328">
        <v>37</v>
      </c>
      <c r="B1328" t="s">
        <v>385</v>
      </c>
      <c r="C1328">
        <v>-4.2101E-2</v>
      </c>
      <c r="D1328">
        <v>-4.2115E-2</v>
      </c>
      <c r="E1328">
        <v>-1.2054E-2</v>
      </c>
      <c r="F1328">
        <v>-1.2056000000000001E-2</v>
      </c>
      <c r="G1328">
        <v>-2.774E-3</v>
      </c>
      <c r="H1328">
        <v>-2.777E-3</v>
      </c>
      <c r="I1328">
        <v>1210</v>
      </c>
      <c r="J1328">
        <v>1298237795.5599999</v>
      </c>
      <c r="K1328">
        <v>4185902888.6100001</v>
      </c>
    </row>
    <row r="1329" spans="1:11" hidden="1">
      <c r="A1329">
        <v>47</v>
      </c>
      <c r="B1329" t="s">
        <v>385</v>
      </c>
      <c r="C1329">
        <v>-4.1397999999999997E-2</v>
      </c>
      <c r="D1329">
        <v>-4.1411000000000003E-2</v>
      </c>
      <c r="E1329">
        <v>-1.1254999999999999E-2</v>
      </c>
      <c r="F1329">
        <v>-1.1257E-2</v>
      </c>
      <c r="G1329">
        <v>-2.728E-3</v>
      </c>
      <c r="H1329">
        <v>-2.7299999999999998E-3</v>
      </c>
      <c r="I1329">
        <v>1321</v>
      </c>
      <c r="J1329">
        <v>1381181200.9300001</v>
      </c>
      <c r="K1329">
        <v>4293743754.5599999</v>
      </c>
    </row>
    <row r="1330" spans="1:11" hidden="1">
      <c r="A1330">
        <v>53</v>
      </c>
      <c r="B1330" t="s">
        <v>385</v>
      </c>
      <c r="C1330">
        <v>-4.2101E-2</v>
      </c>
      <c r="D1330">
        <v>-4.2115E-2</v>
      </c>
      <c r="E1330">
        <v>-1.2054E-2</v>
      </c>
      <c r="F1330">
        <v>-1.2056000000000001E-2</v>
      </c>
      <c r="G1330">
        <v>-2.774E-3</v>
      </c>
      <c r="H1330">
        <v>-2.777E-3</v>
      </c>
      <c r="I1330">
        <v>1210</v>
      </c>
      <c r="J1330">
        <v>1298237795.5599999</v>
      </c>
      <c r="K1330">
        <v>4185902888.6100001</v>
      </c>
    </row>
    <row r="1331" spans="1:11">
      <c r="A1331">
        <v>5</v>
      </c>
      <c r="B1331" t="s">
        <v>384</v>
      </c>
      <c r="C1331">
        <v>4.0771000000000002E-2</v>
      </c>
      <c r="D1331">
        <v>4.0765999999999997E-2</v>
      </c>
      <c r="E1331" s="116">
        <v>4.3905E-2</v>
      </c>
      <c r="F1331">
        <v>4.3894000000000002E-2</v>
      </c>
      <c r="G1331">
        <v>4.2472999999999997E-2</v>
      </c>
      <c r="H1331">
        <v>4.2463000000000001E-2</v>
      </c>
      <c r="I1331">
        <v>1198</v>
      </c>
      <c r="J1331">
        <v>1348683858.28</v>
      </c>
      <c r="K1331">
        <v>4328818170.1700001</v>
      </c>
    </row>
    <row r="1332" spans="1:11" hidden="1">
      <c r="A1332">
        <v>10</v>
      </c>
      <c r="B1332" t="s">
        <v>384</v>
      </c>
      <c r="C1332">
        <v>3.5788E-2</v>
      </c>
      <c r="D1332">
        <v>3.6465999999999998E-2</v>
      </c>
      <c r="E1332">
        <v>3.2275999999999999E-2</v>
      </c>
      <c r="F1332">
        <v>3.3037999999999998E-2</v>
      </c>
      <c r="G1332">
        <v>3.0095E-2</v>
      </c>
      <c r="H1332">
        <v>3.0676999999999999E-2</v>
      </c>
      <c r="I1332">
        <v>108</v>
      </c>
      <c r="J1332">
        <v>82779418.040000007</v>
      </c>
      <c r="K1332">
        <v>108250745.36</v>
      </c>
    </row>
    <row r="1333" spans="1:11" hidden="1">
      <c r="A1333">
        <v>15</v>
      </c>
      <c r="B1333" t="s">
        <v>384</v>
      </c>
      <c r="C1333">
        <v>4.0357999999999998E-2</v>
      </c>
      <c r="D1333">
        <v>4.0410000000000001E-2</v>
      </c>
      <c r="E1333">
        <v>4.3222999999999998E-2</v>
      </c>
      <c r="F1333">
        <v>4.3257999999999998E-2</v>
      </c>
      <c r="G1333">
        <v>4.2167000000000003E-2</v>
      </c>
      <c r="H1333">
        <v>4.2171E-2</v>
      </c>
      <c r="I1333">
        <v>1306</v>
      </c>
      <c r="J1333">
        <v>1431463276.3199999</v>
      </c>
      <c r="K1333">
        <v>4437068915.5299997</v>
      </c>
    </row>
    <row r="1334" spans="1:11" hidden="1">
      <c r="A1334">
        <v>21</v>
      </c>
      <c r="B1334" t="s">
        <v>384</v>
      </c>
      <c r="C1334">
        <v>4.0771000000000002E-2</v>
      </c>
      <c r="D1334">
        <v>4.0765999999999997E-2</v>
      </c>
      <c r="E1334">
        <v>4.3905E-2</v>
      </c>
      <c r="F1334">
        <v>4.3894000000000002E-2</v>
      </c>
      <c r="G1334">
        <v>4.2472999999999997E-2</v>
      </c>
      <c r="H1334">
        <v>4.2463000000000001E-2</v>
      </c>
      <c r="I1334">
        <v>1198</v>
      </c>
      <c r="J1334">
        <v>1348683858.28</v>
      </c>
      <c r="K1334">
        <v>4328818170.1700001</v>
      </c>
    </row>
    <row r="1335" spans="1:11" hidden="1">
      <c r="A1335">
        <v>31</v>
      </c>
      <c r="B1335" t="s">
        <v>384</v>
      </c>
      <c r="C1335">
        <v>4.0357999999999998E-2</v>
      </c>
      <c r="D1335">
        <v>4.0410000000000001E-2</v>
      </c>
      <c r="E1335">
        <v>4.3222999999999998E-2</v>
      </c>
      <c r="F1335">
        <v>4.3257999999999998E-2</v>
      </c>
      <c r="G1335">
        <v>4.2167000000000003E-2</v>
      </c>
      <c r="H1335">
        <v>4.2171E-2</v>
      </c>
      <c r="I1335">
        <v>1306</v>
      </c>
      <c r="J1335">
        <v>1431463276.3199999</v>
      </c>
      <c r="K1335">
        <v>4437068915.5299997</v>
      </c>
    </row>
    <row r="1336" spans="1:11" hidden="1">
      <c r="A1336">
        <v>63</v>
      </c>
      <c r="B1336" t="s">
        <v>384</v>
      </c>
      <c r="C1336">
        <v>4.0357999999999998E-2</v>
      </c>
      <c r="D1336">
        <v>4.0410000000000001E-2</v>
      </c>
      <c r="E1336">
        <v>4.3222999999999998E-2</v>
      </c>
      <c r="F1336">
        <v>4.3257999999999998E-2</v>
      </c>
      <c r="G1336">
        <v>4.2167000000000003E-2</v>
      </c>
      <c r="H1336">
        <v>4.2171E-2</v>
      </c>
      <c r="I1336">
        <v>1306</v>
      </c>
      <c r="J1336">
        <v>1431463276.3199999</v>
      </c>
      <c r="K1336">
        <v>4437068915.5299997</v>
      </c>
    </row>
    <row r="1337" spans="1:11" hidden="1">
      <c r="A1337">
        <v>37</v>
      </c>
      <c r="B1337" t="s">
        <v>384</v>
      </c>
      <c r="C1337">
        <v>4.0771000000000002E-2</v>
      </c>
      <c r="D1337">
        <v>4.0765999999999997E-2</v>
      </c>
      <c r="E1337">
        <v>4.3905E-2</v>
      </c>
      <c r="F1337">
        <v>4.3894000000000002E-2</v>
      </c>
      <c r="G1337">
        <v>4.2472999999999997E-2</v>
      </c>
      <c r="H1337">
        <v>4.2463000000000001E-2</v>
      </c>
      <c r="I1337">
        <v>1198</v>
      </c>
      <c r="J1337">
        <v>1348683858.28</v>
      </c>
      <c r="K1337">
        <v>4328818170.1700001</v>
      </c>
    </row>
    <row r="1338" spans="1:11" hidden="1">
      <c r="A1338">
        <v>47</v>
      </c>
      <c r="B1338" t="s">
        <v>384</v>
      </c>
      <c r="C1338">
        <v>4.0357999999999998E-2</v>
      </c>
      <c r="D1338">
        <v>4.0410000000000001E-2</v>
      </c>
      <c r="E1338">
        <v>4.3222999999999998E-2</v>
      </c>
      <c r="F1338">
        <v>4.3257999999999998E-2</v>
      </c>
      <c r="G1338">
        <v>4.2167000000000003E-2</v>
      </c>
      <c r="H1338">
        <v>4.2171E-2</v>
      </c>
      <c r="I1338">
        <v>1306</v>
      </c>
      <c r="J1338">
        <v>1431463276.3199999</v>
      </c>
      <c r="K1338">
        <v>4437068915.5299997</v>
      </c>
    </row>
    <row r="1339" spans="1:11" hidden="1">
      <c r="A1339">
        <v>53</v>
      </c>
      <c r="B1339" t="s">
        <v>384</v>
      </c>
      <c r="C1339">
        <v>4.0771000000000002E-2</v>
      </c>
      <c r="D1339">
        <v>4.0765999999999997E-2</v>
      </c>
      <c r="E1339">
        <v>4.3905E-2</v>
      </c>
      <c r="F1339">
        <v>4.3894000000000002E-2</v>
      </c>
      <c r="G1339">
        <v>4.2472999999999997E-2</v>
      </c>
      <c r="H1339">
        <v>4.2463000000000001E-2</v>
      </c>
      <c r="I1339">
        <v>1198</v>
      </c>
      <c r="J1339">
        <v>1348683858.28</v>
      </c>
      <c r="K1339">
        <v>4328818170.1700001</v>
      </c>
    </row>
    <row r="1340" spans="1:11">
      <c r="A1340">
        <v>5</v>
      </c>
      <c r="B1340" t="s">
        <v>383</v>
      </c>
      <c r="C1340">
        <v>-6.6763000000000003E-2</v>
      </c>
      <c r="D1340">
        <v>-6.6630999999999996E-2</v>
      </c>
      <c r="E1340" s="116">
        <v>-6.6905000000000006E-2</v>
      </c>
      <c r="F1340">
        <v>-6.6751000000000005E-2</v>
      </c>
      <c r="G1340">
        <v>-6.1289000000000003E-2</v>
      </c>
      <c r="H1340">
        <v>-6.1113000000000001E-2</v>
      </c>
      <c r="I1340">
        <v>1207</v>
      </c>
      <c r="J1340">
        <v>1261867047.8399999</v>
      </c>
      <c r="K1340">
        <v>4062824961.0999999</v>
      </c>
    </row>
    <row r="1341" spans="1:11" hidden="1">
      <c r="A1341">
        <v>10</v>
      </c>
      <c r="B1341" t="s">
        <v>383</v>
      </c>
      <c r="C1341">
        <v>-4.3761000000000001E-2</v>
      </c>
      <c r="D1341">
        <v>-3.6155E-2</v>
      </c>
      <c r="E1341">
        <v>-5.1805999999999998E-2</v>
      </c>
      <c r="F1341">
        <v>-3.9123999999999999E-2</v>
      </c>
      <c r="G1341">
        <v>-5.1950000000000003E-2</v>
      </c>
      <c r="H1341">
        <v>-4.0696000000000003E-2</v>
      </c>
      <c r="I1341">
        <v>110</v>
      </c>
      <c r="J1341">
        <v>80109763.299999997</v>
      </c>
      <c r="K1341">
        <v>104180298.63</v>
      </c>
    </row>
    <row r="1342" spans="1:11" hidden="1">
      <c r="A1342">
        <v>15</v>
      </c>
      <c r="B1342" t="s">
        <v>383</v>
      </c>
      <c r="C1342">
        <v>-6.4831E-2</v>
      </c>
      <c r="D1342">
        <v>-6.4072000000000004E-2</v>
      </c>
      <c r="E1342">
        <v>-6.6012000000000001E-2</v>
      </c>
      <c r="F1342">
        <v>-6.5116999999999994E-2</v>
      </c>
      <c r="G1342">
        <v>-6.1057E-2</v>
      </c>
      <c r="H1342">
        <v>-6.0606E-2</v>
      </c>
      <c r="I1342">
        <v>1317</v>
      </c>
      <c r="J1342">
        <v>1341976811.1400001</v>
      </c>
      <c r="K1342">
        <v>4167005259.73</v>
      </c>
    </row>
    <row r="1343" spans="1:11" hidden="1">
      <c r="A1343">
        <v>21</v>
      </c>
      <c r="B1343" t="s">
        <v>383</v>
      </c>
      <c r="C1343">
        <v>-6.6763000000000003E-2</v>
      </c>
      <c r="D1343">
        <v>-6.6630999999999996E-2</v>
      </c>
      <c r="E1343">
        <v>-6.6905000000000006E-2</v>
      </c>
      <c r="F1343">
        <v>-6.6751000000000005E-2</v>
      </c>
      <c r="G1343">
        <v>-6.1289000000000003E-2</v>
      </c>
      <c r="H1343">
        <v>-6.1113000000000001E-2</v>
      </c>
      <c r="I1343">
        <v>1207</v>
      </c>
      <c r="J1343">
        <v>1261867047.8399999</v>
      </c>
      <c r="K1343">
        <v>4062824961.0999999</v>
      </c>
    </row>
    <row r="1344" spans="1:11" hidden="1">
      <c r="A1344">
        <v>31</v>
      </c>
      <c r="B1344" t="s">
        <v>383</v>
      </c>
      <c r="C1344">
        <v>-6.4831E-2</v>
      </c>
      <c r="D1344">
        <v>-6.4072000000000004E-2</v>
      </c>
      <c r="E1344">
        <v>-6.6012000000000001E-2</v>
      </c>
      <c r="F1344">
        <v>-6.5116999999999994E-2</v>
      </c>
      <c r="G1344">
        <v>-6.1057E-2</v>
      </c>
      <c r="H1344">
        <v>-6.0606E-2</v>
      </c>
      <c r="I1344">
        <v>1317</v>
      </c>
      <c r="J1344">
        <v>1341976811.1400001</v>
      </c>
      <c r="K1344">
        <v>4167005259.73</v>
      </c>
    </row>
    <row r="1345" spans="1:11" hidden="1">
      <c r="A1345">
        <v>63</v>
      </c>
      <c r="B1345" t="s">
        <v>383</v>
      </c>
      <c r="C1345">
        <v>-6.4831E-2</v>
      </c>
      <c r="D1345">
        <v>-6.4072000000000004E-2</v>
      </c>
      <c r="E1345">
        <v>-6.6012000000000001E-2</v>
      </c>
      <c r="F1345">
        <v>-6.5116999999999994E-2</v>
      </c>
      <c r="G1345">
        <v>-6.1057E-2</v>
      </c>
      <c r="H1345">
        <v>-6.0606E-2</v>
      </c>
      <c r="I1345">
        <v>1317</v>
      </c>
      <c r="J1345">
        <v>1341976811.1400001</v>
      </c>
      <c r="K1345">
        <v>4167005259.73</v>
      </c>
    </row>
    <row r="1346" spans="1:11" hidden="1">
      <c r="A1346">
        <v>37</v>
      </c>
      <c r="B1346" t="s">
        <v>383</v>
      </c>
      <c r="C1346">
        <v>-6.6763000000000003E-2</v>
      </c>
      <c r="D1346">
        <v>-6.6630999999999996E-2</v>
      </c>
      <c r="E1346">
        <v>-6.6905000000000006E-2</v>
      </c>
      <c r="F1346">
        <v>-6.6751000000000005E-2</v>
      </c>
      <c r="G1346">
        <v>-6.1289000000000003E-2</v>
      </c>
      <c r="H1346">
        <v>-6.1113000000000001E-2</v>
      </c>
      <c r="I1346">
        <v>1207</v>
      </c>
      <c r="J1346">
        <v>1261867047.8399999</v>
      </c>
      <c r="K1346">
        <v>4062824961.0999999</v>
      </c>
    </row>
    <row r="1347" spans="1:11" hidden="1">
      <c r="A1347">
        <v>47</v>
      </c>
      <c r="B1347" t="s">
        <v>383</v>
      </c>
      <c r="C1347">
        <v>-6.4831E-2</v>
      </c>
      <c r="D1347">
        <v>-6.4072000000000004E-2</v>
      </c>
      <c r="E1347">
        <v>-6.6012000000000001E-2</v>
      </c>
      <c r="F1347">
        <v>-6.5116999999999994E-2</v>
      </c>
      <c r="G1347">
        <v>-6.1057E-2</v>
      </c>
      <c r="H1347">
        <v>-6.0606E-2</v>
      </c>
      <c r="I1347">
        <v>1317</v>
      </c>
      <c r="J1347">
        <v>1341976811.1400001</v>
      </c>
      <c r="K1347">
        <v>4167005259.73</v>
      </c>
    </row>
    <row r="1348" spans="1:11" hidden="1">
      <c r="A1348">
        <v>53</v>
      </c>
      <c r="B1348" t="s">
        <v>383</v>
      </c>
      <c r="C1348">
        <v>-6.6763000000000003E-2</v>
      </c>
      <c r="D1348">
        <v>-6.6630999999999996E-2</v>
      </c>
      <c r="E1348">
        <v>-6.6905000000000006E-2</v>
      </c>
      <c r="F1348">
        <v>-6.6751000000000005E-2</v>
      </c>
      <c r="G1348">
        <v>-6.1289000000000003E-2</v>
      </c>
      <c r="H1348">
        <v>-6.1113000000000001E-2</v>
      </c>
      <c r="I1348">
        <v>1207</v>
      </c>
      <c r="J1348">
        <v>1261867047.8399999</v>
      </c>
      <c r="K1348">
        <v>4062824961.0999999</v>
      </c>
    </row>
    <row r="1349" spans="1:11">
      <c r="A1349">
        <v>5</v>
      </c>
      <c r="B1349" t="s">
        <v>382</v>
      </c>
      <c r="C1349">
        <v>-3.0273000000000001E-2</v>
      </c>
      <c r="D1349">
        <v>-3.0217999999999998E-2</v>
      </c>
      <c r="E1349" s="116">
        <v>-1.2312E-2</v>
      </c>
      <c r="F1349">
        <v>-1.2271000000000001E-2</v>
      </c>
      <c r="G1349">
        <v>-1.0819E-2</v>
      </c>
      <c r="H1349">
        <v>-1.076E-2</v>
      </c>
      <c r="I1349">
        <v>1221</v>
      </c>
      <c r="J1349">
        <v>1259415375.46</v>
      </c>
      <c r="K1349">
        <v>4062488538.5100002</v>
      </c>
    </row>
    <row r="1350" spans="1:11" hidden="1">
      <c r="A1350">
        <v>10</v>
      </c>
      <c r="B1350" t="s">
        <v>382</v>
      </c>
      <c r="C1350">
        <v>1.4263E-2</v>
      </c>
      <c r="D1350">
        <v>2.8504999999999999E-2</v>
      </c>
      <c r="E1350">
        <v>3.1537999999999997E-2</v>
      </c>
      <c r="F1350">
        <v>6.2420999999999997E-2</v>
      </c>
      <c r="G1350">
        <v>2.9572000000000001E-2</v>
      </c>
      <c r="H1350">
        <v>7.6172000000000004E-2</v>
      </c>
      <c r="I1350">
        <v>110</v>
      </c>
      <c r="J1350">
        <v>82178212.030000001</v>
      </c>
      <c r="K1350">
        <v>106443231.79000001</v>
      </c>
    </row>
    <row r="1351" spans="1:11" hidden="1">
      <c r="A1351">
        <v>15</v>
      </c>
      <c r="B1351" t="s">
        <v>382</v>
      </c>
      <c r="C1351">
        <v>-2.6567E-2</v>
      </c>
      <c r="D1351">
        <v>-2.5332E-2</v>
      </c>
      <c r="E1351">
        <v>-9.7029999999999998E-3</v>
      </c>
      <c r="F1351">
        <v>-7.8270000000000006E-3</v>
      </c>
      <c r="G1351">
        <v>-9.8139999999999998E-3</v>
      </c>
      <c r="H1351">
        <v>-8.5970000000000005E-3</v>
      </c>
      <c r="I1351">
        <v>1331</v>
      </c>
      <c r="J1351">
        <v>1341593587.49</v>
      </c>
      <c r="K1351">
        <v>4168931770.3000002</v>
      </c>
    </row>
    <row r="1352" spans="1:11" hidden="1">
      <c r="A1352">
        <v>21</v>
      </c>
      <c r="B1352" t="s">
        <v>382</v>
      </c>
      <c r="C1352">
        <v>-3.0273000000000001E-2</v>
      </c>
      <c r="D1352">
        <v>-3.0217999999999998E-2</v>
      </c>
      <c r="E1352">
        <v>-1.2312E-2</v>
      </c>
      <c r="F1352">
        <v>-1.2271000000000001E-2</v>
      </c>
      <c r="G1352">
        <v>-1.0819E-2</v>
      </c>
      <c r="H1352">
        <v>-1.076E-2</v>
      </c>
      <c r="I1352">
        <v>1221</v>
      </c>
      <c r="J1352">
        <v>1259415375.46</v>
      </c>
      <c r="K1352">
        <v>4062488538.5100002</v>
      </c>
    </row>
    <row r="1353" spans="1:11" hidden="1">
      <c r="A1353">
        <v>31</v>
      </c>
      <c r="B1353" t="s">
        <v>382</v>
      </c>
      <c r="C1353">
        <v>-2.6567E-2</v>
      </c>
      <c r="D1353">
        <v>-2.5332E-2</v>
      </c>
      <c r="E1353">
        <v>-9.7029999999999998E-3</v>
      </c>
      <c r="F1353">
        <v>-7.8270000000000006E-3</v>
      </c>
      <c r="G1353">
        <v>-9.8139999999999998E-3</v>
      </c>
      <c r="H1353">
        <v>-8.5970000000000005E-3</v>
      </c>
      <c r="I1353">
        <v>1331</v>
      </c>
      <c r="J1353">
        <v>1341593587.49</v>
      </c>
      <c r="K1353">
        <v>4168931770.3000002</v>
      </c>
    </row>
    <row r="1354" spans="1:11" hidden="1">
      <c r="A1354">
        <v>63</v>
      </c>
      <c r="B1354" t="s">
        <v>382</v>
      </c>
      <c r="C1354">
        <v>-2.6567E-2</v>
      </c>
      <c r="D1354">
        <v>-2.5332E-2</v>
      </c>
      <c r="E1354">
        <v>-9.7029999999999998E-3</v>
      </c>
      <c r="F1354">
        <v>-7.8270000000000006E-3</v>
      </c>
      <c r="G1354">
        <v>-9.8139999999999998E-3</v>
      </c>
      <c r="H1354">
        <v>-8.5970000000000005E-3</v>
      </c>
      <c r="I1354">
        <v>1331</v>
      </c>
      <c r="J1354">
        <v>1341593587.49</v>
      </c>
      <c r="K1354">
        <v>4168931770.3000002</v>
      </c>
    </row>
    <row r="1355" spans="1:11" hidden="1">
      <c r="A1355">
        <v>37</v>
      </c>
      <c r="B1355" t="s">
        <v>382</v>
      </c>
      <c r="C1355">
        <v>-3.0273000000000001E-2</v>
      </c>
      <c r="D1355">
        <v>-3.0217999999999998E-2</v>
      </c>
      <c r="E1355">
        <v>-1.2312E-2</v>
      </c>
      <c r="F1355">
        <v>-1.2271000000000001E-2</v>
      </c>
      <c r="G1355">
        <v>-1.0819E-2</v>
      </c>
      <c r="H1355">
        <v>-1.076E-2</v>
      </c>
      <c r="I1355">
        <v>1221</v>
      </c>
      <c r="J1355">
        <v>1259415375.46</v>
      </c>
      <c r="K1355">
        <v>4062488538.5100002</v>
      </c>
    </row>
    <row r="1356" spans="1:11" hidden="1">
      <c r="A1356">
        <v>47</v>
      </c>
      <c r="B1356" t="s">
        <v>382</v>
      </c>
      <c r="C1356">
        <v>-2.6567E-2</v>
      </c>
      <c r="D1356">
        <v>-2.5332E-2</v>
      </c>
      <c r="E1356">
        <v>-9.7029999999999998E-3</v>
      </c>
      <c r="F1356">
        <v>-7.8270000000000006E-3</v>
      </c>
      <c r="G1356">
        <v>-9.8139999999999998E-3</v>
      </c>
      <c r="H1356">
        <v>-8.5970000000000005E-3</v>
      </c>
      <c r="I1356">
        <v>1331</v>
      </c>
      <c r="J1356">
        <v>1341593587.49</v>
      </c>
      <c r="K1356">
        <v>4168931770.3000002</v>
      </c>
    </row>
    <row r="1357" spans="1:11" hidden="1">
      <c r="A1357">
        <v>53</v>
      </c>
      <c r="B1357" t="s">
        <v>382</v>
      </c>
      <c r="C1357">
        <v>-3.0273000000000001E-2</v>
      </c>
      <c r="D1357">
        <v>-3.0217999999999998E-2</v>
      </c>
      <c r="E1357">
        <v>-1.2312E-2</v>
      </c>
      <c r="F1357">
        <v>-1.2271000000000001E-2</v>
      </c>
      <c r="G1357">
        <v>-1.0819E-2</v>
      </c>
      <c r="H1357">
        <v>-1.076E-2</v>
      </c>
      <c r="I1357">
        <v>1221</v>
      </c>
      <c r="J1357">
        <v>1259415375.46</v>
      </c>
      <c r="K1357">
        <v>4062488538.5100002</v>
      </c>
    </row>
    <row r="1358" spans="1:11">
      <c r="A1358">
        <v>5</v>
      </c>
      <c r="B1358" t="s">
        <v>381</v>
      </c>
      <c r="C1358">
        <v>-2.3909E-2</v>
      </c>
      <c r="D1358">
        <v>-2.3865999999999998E-2</v>
      </c>
      <c r="E1358" s="116">
        <v>-3.1088999999999999E-2</v>
      </c>
      <c r="F1358">
        <v>-3.1015000000000001E-2</v>
      </c>
      <c r="G1358">
        <v>-3.3626999999999997E-2</v>
      </c>
      <c r="H1358">
        <v>-3.3548000000000001E-2</v>
      </c>
      <c r="I1358">
        <v>1229</v>
      </c>
      <c r="J1358">
        <v>1228683430.3800001</v>
      </c>
      <c r="K1358">
        <v>3948620136.54</v>
      </c>
    </row>
    <row r="1359" spans="1:11" hidden="1">
      <c r="A1359">
        <v>10</v>
      </c>
      <c r="B1359" t="s">
        <v>381</v>
      </c>
      <c r="C1359">
        <v>-7.1596000000000007E-2</v>
      </c>
      <c r="D1359">
        <v>-6.9133E-2</v>
      </c>
      <c r="E1359">
        <v>-6.4703999999999998E-2</v>
      </c>
      <c r="F1359">
        <v>-6.2299E-2</v>
      </c>
      <c r="G1359">
        <v>-6.4017000000000004E-2</v>
      </c>
      <c r="H1359">
        <v>-6.2155000000000002E-2</v>
      </c>
      <c r="I1359">
        <v>110</v>
      </c>
      <c r="J1359">
        <v>76816034.280000001</v>
      </c>
      <c r="K1359">
        <v>99578321.260000005</v>
      </c>
    </row>
    <row r="1360" spans="1:11" hidden="1">
      <c r="A1360">
        <v>15</v>
      </c>
      <c r="B1360" t="s">
        <v>381</v>
      </c>
      <c r="C1360">
        <v>-2.7852999999999999E-2</v>
      </c>
      <c r="D1360">
        <v>-2.7609999999999999E-2</v>
      </c>
      <c r="E1360">
        <v>-3.3148999999999998E-2</v>
      </c>
      <c r="F1360">
        <v>-3.2932000000000003E-2</v>
      </c>
      <c r="G1360">
        <v>-3.4403000000000003E-2</v>
      </c>
      <c r="H1360">
        <v>-3.4278000000000003E-2</v>
      </c>
      <c r="I1360">
        <v>1339</v>
      </c>
      <c r="J1360">
        <v>1305499464.6600001</v>
      </c>
      <c r="K1360">
        <v>4048198457.8000002</v>
      </c>
    </row>
    <row r="1361" spans="1:11" hidden="1">
      <c r="A1361">
        <v>21</v>
      </c>
      <c r="B1361" t="s">
        <v>381</v>
      </c>
      <c r="C1361">
        <v>-2.3909E-2</v>
      </c>
      <c r="D1361">
        <v>-2.3865999999999998E-2</v>
      </c>
      <c r="E1361">
        <v>-3.1088999999999999E-2</v>
      </c>
      <c r="F1361">
        <v>-3.1015000000000001E-2</v>
      </c>
      <c r="G1361">
        <v>-3.3626999999999997E-2</v>
      </c>
      <c r="H1361">
        <v>-3.3548000000000001E-2</v>
      </c>
      <c r="I1361">
        <v>1229</v>
      </c>
      <c r="J1361">
        <v>1228683430.3800001</v>
      </c>
      <c r="K1361">
        <v>3948620136.54</v>
      </c>
    </row>
    <row r="1362" spans="1:11" hidden="1">
      <c r="A1362">
        <v>31</v>
      </c>
      <c r="B1362" t="s">
        <v>381</v>
      </c>
      <c r="C1362">
        <v>-2.7852999999999999E-2</v>
      </c>
      <c r="D1362">
        <v>-2.7609999999999999E-2</v>
      </c>
      <c r="E1362">
        <v>-3.3148999999999998E-2</v>
      </c>
      <c r="F1362">
        <v>-3.2932000000000003E-2</v>
      </c>
      <c r="G1362">
        <v>-3.4403000000000003E-2</v>
      </c>
      <c r="H1362">
        <v>-3.4278000000000003E-2</v>
      </c>
      <c r="I1362">
        <v>1339</v>
      </c>
      <c r="J1362">
        <v>1305499464.6600001</v>
      </c>
      <c r="K1362">
        <v>4048198457.8000002</v>
      </c>
    </row>
    <row r="1363" spans="1:11" hidden="1">
      <c r="A1363">
        <v>63</v>
      </c>
      <c r="B1363" t="s">
        <v>381</v>
      </c>
      <c r="C1363">
        <v>-2.7852999999999999E-2</v>
      </c>
      <c r="D1363">
        <v>-2.7609999999999999E-2</v>
      </c>
      <c r="E1363">
        <v>-3.3148999999999998E-2</v>
      </c>
      <c r="F1363">
        <v>-3.2932000000000003E-2</v>
      </c>
      <c r="G1363">
        <v>-3.4403000000000003E-2</v>
      </c>
      <c r="H1363">
        <v>-3.4278000000000003E-2</v>
      </c>
      <c r="I1363">
        <v>1339</v>
      </c>
      <c r="J1363">
        <v>1305499464.6600001</v>
      </c>
      <c r="K1363">
        <v>4048198457.8000002</v>
      </c>
    </row>
    <row r="1364" spans="1:11" hidden="1">
      <c r="A1364">
        <v>37</v>
      </c>
      <c r="B1364" t="s">
        <v>381</v>
      </c>
      <c r="C1364">
        <v>-2.3909E-2</v>
      </c>
      <c r="D1364">
        <v>-2.3865999999999998E-2</v>
      </c>
      <c r="E1364">
        <v>-3.1088999999999999E-2</v>
      </c>
      <c r="F1364">
        <v>-3.1015000000000001E-2</v>
      </c>
      <c r="G1364">
        <v>-3.3626999999999997E-2</v>
      </c>
      <c r="H1364">
        <v>-3.3548000000000001E-2</v>
      </c>
      <c r="I1364">
        <v>1229</v>
      </c>
      <c r="J1364">
        <v>1228683430.3800001</v>
      </c>
      <c r="K1364">
        <v>3948620136.54</v>
      </c>
    </row>
    <row r="1365" spans="1:11" hidden="1">
      <c r="A1365">
        <v>47</v>
      </c>
      <c r="B1365" t="s">
        <v>381</v>
      </c>
      <c r="C1365">
        <v>-2.7852999999999999E-2</v>
      </c>
      <c r="D1365">
        <v>-2.7609999999999999E-2</v>
      </c>
      <c r="E1365">
        <v>-3.3148999999999998E-2</v>
      </c>
      <c r="F1365">
        <v>-3.2932000000000003E-2</v>
      </c>
      <c r="G1365">
        <v>-3.4403000000000003E-2</v>
      </c>
      <c r="H1365">
        <v>-3.4278000000000003E-2</v>
      </c>
      <c r="I1365">
        <v>1339</v>
      </c>
      <c r="J1365">
        <v>1305499464.6600001</v>
      </c>
      <c r="K1365">
        <v>4048198457.8000002</v>
      </c>
    </row>
    <row r="1366" spans="1:11" hidden="1">
      <c r="A1366">
        <v>53</v>
      </c>
      <c r="B1366" t="s">
        <v>381</v>
      </c>
      <c r="C1366">
        <v>-2.3909E-2</v>
      </c>
      <c r="D1366">
        <v>-2.3865999999999998E-2</v>
      </c>
      <c r="E1366">
        <v>-3.1088999999999999E-2</v>
      </c>
      <c r="F1366">
        <v>-3.1015000000000001E-2</v>
      </c>
      <c r="G1366">
        <v>-3.3626999999999997E-2</v>
      </c>
      <c r="H1366">
        <v>-3.3548000000000001E-2</v>
      </c>
      <c r="I1366">
        <v>1229</v>
      </c>
      <c r="J1366">
        <v>1228683430.3800001</v>
      </c>
      <c r="K1366">
        <v>3948620136.54</v>
      </c>
    </row>
    <row r="1367" spans="1:11">
      <c r="A1367">
        <v>5</v>
      </c>
      <c r="B1367" t="s">
        <v>380</v>
      </c>
      <c r="C1367">
        <v>-4.5310000000000003E-2</v>
      </c>
      <c r="D1367">
        <v>-4.5265E-2</v>
      </c>
      <c r="E1367" s="116">
        <v>-4.3388999999999997E-2</v>
      </c>
      <c r="F1367">
        <v>-4.3319999999999997E-2</v>
      </c>
      <c r="G1367">
        <v>-4.2782000000000001E-2</v>
      </c>
      <c r="H1367">
        <v>-4.2744999999999998E-2</v>
      </c>
      <c r="I1367">
        <v>1236</v>
      </c>
      <c r="J1367">
        <v>1188229988.6600001</v>
      </c>
      <c r="K1367">
        <v>3824452982.0100002</v>
      </c>
    </row>
    <row r="1368" spans="1:11" hidden="1">
      <c r="A1368">
        <v>10</v>
      </c>
      <c r="B1368" t="s">
        <v>380</v>
      </c>
      <c r="C1368">
        <v>-5.4089999999999997E-3</v>
      </c>
      <c r="D1368">
        <v>-2.4620000000000002E-3</v>
      </c>
      <c r="E1368">
        <v>-4.2499999999999998E-4</v>
      </c>
      <c r="F1368">
        <v>2.6410000000000001E-3</v>
      </c>
      <c r="G1368">
        <v>-1.3569999999999999E-3</v>
      </c>
      <c r="H1368">
        <v>1.008E-3</v>
      </c>
      <c r="I1368">
        <v>110</v>
      </c>
      <c r="J1368">
        <v>76970962.349999994</v>
      </c>
      <c r="K1368">
        <v>99699706.799999997</v>
      </c>
    </row>
    <row r="1369" spans="1:11" hidden="1">
      <c r="A1369">
        <v>15</v>
      </c>
      <c r="B1369" t="s">
        <v>380</v>
      </c>
      <c r="C1369">
        <v>-4.2032E-2</v>
      </c>
      <c r="D1369">
        <v>-4.1748E-2</v>
      </c>
      <c r="E1369">
        <v>-4.0861000000000001E-2</v>
      </c>
      <c r="F1369">
        <v>-4.0614999999999998E-2</v>
      </c>
      <c r="G1369">
        <v>-4.1764999999999997E-2</v>
      </c>
      <c r="H1369">
        <v>-4.1671E-2</v>
      </c>
      <c r="I1369">
        <v>1346</v>
      </c>
      <c r="J1369">
        <v>1265200951.01</v>
      </c>
      <c r="K1369">
        <v>3924152688.8099999</v>
      </c>
    </row>
    <row r="1370" spans="1:11" hidden="1">
      <c r="A1370">
        <v>21</v>
      </c>
      <c r="B1370" t="s">
        <v>380</v>
      </c>
      <c r="C1370">
        <v>-4.5310000000000003E-2</v>
      </c>
      <c r="D1370">
        <v>-4.5265E-2</v>
      </c>
      <c r="E1370">
        <v>-4.3388999999999997E-2</v>
      </c>
      <c r="F1370">
        <v>-4.3319999999999997E-2</v>
      </c>
      <c r="G1370">
        <v>-4.2782000000000001E-2</v>
      </c>
      <c r="H1370">
        <v>-4.2744999999999998E-2</v>
      </c>
      <c r="I1370">
        <v>1236</v>
      </c>
      <c r="J1370">
        <v>1188229988.6600001</v>
      </c>
      <c r="K1370">
        <v>3824452982.0100002</v>
      </c>
    </row>
    <row r="1371" spans="1:11" hidden="1">
      <c r="A1371">
        <v>31</v>
      </c>
      <c r="B1371" t="s">
        <v>380</v>
      </c>
      <c r="C1371">
        <v>-4.2032E-2</v>
      </c>
      <c r="D1371">
        <v>-4.1748E-2</v>
      </c>
      <c r="E1371">
        <v>-4.0861000000000001E-2</v>
      </c>
      <c r="F1371">
        <v>-4.0614999999999998E-2</v>
      </c>
      <c r="G1371">
        <v>-4.1764999999999997E-2</v>
      </c>
      <c r="H1371">
        <v>-4.1671E-2</v>
      </c>
      <c r="I1371">
        <v>1346</v>
      </c>
      <c r="J1371">
        <v>1265200951.01</v>
      </c>
      <c r="K1371">
        <v>3924152688.8099999</v>
      </c>
    </row>
    <row r="1372" spans="1:11" hidden="1">
      <c r="A1372">
        <v>63</v>
      </c>
      <c r="B1372" t="s">
        <v>380</v>
      </c>
      <c r="C1372">
        <v>-4.2032E-2</v>
      </c>
      <c r="D1372">
        <v>-4.1748E-2</v>
      </c>
      <c r="E1372">
        <v>-4.0861000000000001E-2</v>
      </c>
      <c r="F1372">
        <v>-4.0614999999999998E-2</v>
      </c>
      <c r="G1372">
        <v>-4.1764999999999997E-2</v>
      </c>
      <c r="H1372">
        <v>-4.1671E-2</v>
      </c>
      <c r="I1372">
        <v>1346</v>
      </c>
      <c r="J1372">
        <v>1265200951.01</v>
      </c>
      <c r="K1372">
        <v>3924152688.8099999</v>
      </c>
    </row>
    <row r="1373" spans="1:11" hidden="1">
      <c r="A1373">
        <v>37</v>
      </c>
      <c r="B1373" t="s">
        <v>380</v>
      </c>
      <c r="C1373">
        <v>-4.5310000000000003E-2</v>
      </c>
      <c r="D1373">
        <v>-4.5265E-2</v>
      </c>
      <c r="E1373">
        <v>-4.3388999999999997E-2</v>
      </c>
      <c r="F1373">
        <v>-4.3319999999999997E-2</v>
      </c>
      <c r="G1373">
        <v>-4.2782000000000001E-2</v>
      </c>
      <c r="H1373">
        <v>-4.2744999999999998E-2</v>
      </c>
      <c r="I1373">
        <v>1236</v>
      </c>
      <c r="J1373">
        <v>1188229988.6600001</v>
      </c>
      <c r="K1373">
        <v>3824452982.0100002</v>
      </c>
    </row>
    <row r="1374" spans="1:11" hidden="1">
      <c r="A1374">
        <v>47</v>
      </c>
      <c r="B1374" t="s">
        <v>380</v>
      </c>
      <c r="C1374">
        <v>-4.2032E-2</v>
      </c>
      <c r="D1374">
        <v>-4.1748E-2</v>
      </c>
      <c r="E1374">
        <v>-4.0861000000000001E-2</v>
      </c>
      <c r="F1374">
        <v>-4.0614999999999998E-2</v>
      </c>
      <c r="G1374">
        <v>-4.1764999999999997E-2</v>
      </c>
      <c r="H1374">
        <v>-4.1671E-2</v>
      </c>
      <c r="I1374">
        <v>1346</v>
      </c>
      <c r="J1374">
        <v>1265200951.01</v>
      </c>
      <c r="K1374">
        <v>3924152688.8099999</v>
      </c>
    </row>
    <row r="1375" spans="1:11" hidden="1">
      <c r="A1375">
        <v>53</v>
      </c>
      <c r="B1375" t="s">
        <v>380</v>
      </c>
      <c r="C1375">
        <v>-4.5310000000000003E-2</v>
      </c>
      <c r="D1375">
        <v>-4.5265E-2</v>
      </c>
      <c r="E1375">
        <v>-4.3388999999999997E-2</v>
      </c>
      <c r="F1375">
        <v>-4.3319999999999997E-2</v>
      </c>
      <c r="G1375">
        <v>-4.2782000000000001E-2</v>
      </c>
      <c r="H1375">
        <v>-4.2744999999999998E-2</v>
      </c>
      <c r="I1375">
        <v>1236</v>
      </c>
      <c r="J1375">
        <v>1188229988.6600001</v>
      </c>
      <c r="K1375">
        <v>3824452982.0100002</v>
      </c>
    </row>
    <row r="1376" spans="1:11">
      <c r="A1376">
        <v>5</v>
      </c>
      <c r="B1376" t="s">
        <v>379</v>
      </c>
      <c r="C1376">
        <v>-6.5313999999999997E-2</v>
      </c>
      <c r="D1376">
        <v>-6.5310999999999994E-2</v>
      </c>
      <c r="E1376" s="116">
        <v>-3.7879999999999997E-2</v>
      </c>
      <c r="F1376">
        <v>-3.7872000000000003E-2</v>
      </c>
      <c r="G1376">
        <v>-2.2682999999999998E-2</v>
      </c>
      <c r="H1376">
        <v>-2.2679000000000001E-2</v>
      </c>
      <c r="I1376">
        <v>1242</v>
      </c>
      <c r="J1376">
        <v>1149947871.4000001</v>
      </c>
      <c r="K1376">
        <v>3757910942.73</v>
      </c>
    </row>
    <row r="1377" spans="1:11" hidden="1">
      <c r="A1377">
        <v>10</v>
      </c>
      <c r="B1377" t="s">
        <v>379</v>
      </c>
      <c r="C1377">
        <v>8.2332000000000002E-2</v>
      </c>
      <c r="D1377">
        <v>8.2332000000000002E-2</v>
      </c>
      <c r="E1377">
        <v>0.117549</v>
      </c>
      <c r="F1377">
        <v>0.117549</v>
      </c>
      <c r="G1377">
        <v>0.119754</v>
      </c>
      <c r="H1377">
        <v>0.119754</v>
      </c>
      <c r="I1377">
        <v>110</v>
      </c>
      <c r="J1377">
        <v>85934601.870000005</v>
      </c>
      <c r="K1377">
        <v>111532082.83</v>
      </c>
    </row>
    <row r="1378" spans="1:11" hidden="1">
      <c r="A1378">
        <v>15</v>
      </c>
      <c r="B1378" t="s">
        <v>379</v>
      </c>
      <c r="C1378">
        <v>-5.3256999999999999E-2</v>
      </c>
      <c r="D1378">
        <v>-5.3254000000000003E-2</v>
      </c>
      <c r="E1378">
        <v>-2.8428999999999999E-2</v>
      </c>
      <c r="F1378">
        <v>-2.8421999999999999E-2</v>
      </c>
      <c r="G1378">
        <v>-1.9064999999999999E-2</v>
      </c>
      <c r="H1378">
        <v>-1.9061000000000002E-2</v>
      </c>
      <c r="I1378">
        <v>1352</v>
      </c>
      <c r="J1378">
        <v>1235882473.27</v>
      </c>
      <c r="K1378">
        <v>3869443025.5599999</v>
      </c>
    </row>
    <row r="1379" spans="1:11" hidden="1">
      <c r="A1379">
        <v>21</v>
      </c>
      <c r="B1379" t="s">
        <v>379</v>
      </c>
      <c r="C1379">
        <v>-6.5313999999999997E-2</v>
      </c>
      <c r="D1379">
        <v>-6.5310999999999994E-2</v>
      </c>
      <c r="E1379">
        <v>-3.7879999999999997E-2</v>
      </c>
      <c r="F1379">
        <v>-3.7872000000000003E-2</v>
      </c>
      <c r="G1379">
        <v>-2.2682999999999998E-2</v>
      </c>
      <c r="H1379">
        <v>-2.2679000000000001E-2</v>
      </c>
      <c r="I1379">
        <v>1242</v>
      </c>
      <c r="J1379">
        <v>1149947871.4000001</v>
      </c>
      <c r="K1379">
        <v>3757910942.73</v>
      </c>
    </row>
    <row r="1380" spans="1:11" hidden="1">
      <c r="A1380">
        <v>31</v>
      </c>
      <c r="B1380" t="s">
        <v>379</v>
      </c>
      <c r="C1380">
        <v>-5.3256999999999999E-2</v>
      </c>
      <c r="D1380">
        <v>-5.3254000000000003E-2</v>
      </c>
      <c r="E1380">
        <v>-2.8428999999999999E-2</v>
      </c>
      <c r="F1380">
        <v>-2.8421999999999999E-2</v>
      </c>
      <c r="G1380">
        <v>-1.9064999999999999E-2</v>
      </c>
      <c r="H1380">
        <v>-1.9061000000000002E-2</v>
      </c>
      <c r="I1380">
        <v>1352</v>
      </c>
      <c r="J1380">
        <v>1235882473.27</v>
      </c>
      <c r="K1380">
        <v>3869443025.5599999</v>
      </c>
    </row>
    <row r="1381" spans="1:11" hidden="1">
      <c r="A1381">
        <v>63</v>
      </c>
      <c r="B1381" t="s">
        <v>379</v>
      </c>
      <c r="C1381">
        <v>-5.3256999999999999E-2</v>
      </c>
      <c r="D1381">
        <v>-5.3254000000000003E-2</v>
      </c>
      <c r="E1381">
        <v>-2.8428999999999999E-2</v>
      </c>
      <c r="F1381">
        <v>-2.8421999999999999E-2</v>
      </c>
      <c r="G1381">
        <v>-1.9064999999999999E-2</v>
      </c>
      <c r="H1381">
        <v>-1.9061000000000002E-2</v>
      </c>
      <c r="I1381">
        <v>1352</v>
      </c>
      <c r="J1381">
        <v>1235882473.27</v>
      </c>
      <c r="K1381">
        <v>3869443025.5599999</v>
      </c>
    </row>
    <row r="1382" spans="1:11" hidden="1">
      <c r="A1382">
        <v>37</v>
      </c>
      <c r="B1382" t="s">
        <v>379</v>
      </c>
      <c r="C1382">
        <v>-6.5313999999999997E-2</v>
      </c>
      <c r="D1382">
        <v>-6.5310999999999994E-2</v>
      </c>
      <c r="E1382">
        <v>-3.7879999999999997E-2</v>
      </c>
      <c r="F1382">
        <v>-3.7872000000000003E-2</v>
      </c>
      <c r="G1382">
        <v>-2.2682999999999998E-2</v>
      </c>
      <c r="H1382">
        <v>-2.2679000000000001E-2</v>
      </c>
      <c r="I1382">
        <v>1242</v>
      </c>
      <c r="J1382">
        <v>1149947871.4000001</v>
      </c>
      <c r="K1382">
        <v>3757910942.73</v>
      </c>
    </row>
    <row r="1383" spans="1:11" hidden="1">
      <c r="A1383">
        <v>47</v>
      </c>
      <c r="B1383" t="s">
        <v>379</v>
      </c>
      <c r="C1383">
        <v>-5.3256999999999999E-2</v>
      </c>
      <c r="D1383">
        <v>-5.3254000000000003E-2</v>
      </c>
      <c r="E1383">
        <v>-2.8428999999999999E-2</v>
      </c>
      <c r="F1383">
        <v>-2.8421999999999999E-2</v>
      </c>
      <c r="G1383">
        <v>-1.9064999999999999E-2</v>
      </c>
      <c r="H1383">
        <v>-1.9061000000000002E-2</v>
      </c>
      <c r="I1383">
        <v>1352</v>
      </c>
      <c r="J1383">
        <v>1235882473.27</v>
      </c>
      <c r="K1383">
        <v>3869443025.5599999</v>
      </c>
    </row>
    <row r="1384" spans="1:11" hidden="1">
      <c r="A1384">
        <v>53</v>
      </c>
      <c r="B1384" t="s">
        <v>379</v>
      </c>
      <c r="C1384">
        <v>-6.5313999999999997E-2</v>
      </c>
      <c r="D1384">
        <v>-6.5310999999999994E-2</v>
      </c>
      <c r="E1384">
        <v>-3.7879999999999997E-2</v>
      </c>
      <c r="F1384">
        <v>-3.7872000000000003E-2</v>
      </c>
      <c r="G1384">
        <v>-2.2682999999999998E-2</v>
      </c>
      <c r="H1384">
        <v>-2.2679000000000001E-2</v>
      </c>
      <c r="I1384">
        <v>1242</v>
      </c>
      <c r="J1384">
        <v>1149947871.4000001</v>
      </c>
      <c r="K1384">
        <v>3757910942.73</v>
      </c>
    </row>
    <row r="1385" spans="1:11">
      <c r="A1385">
        <v>5</v>
      </c>
      <c r="B1385" t="s">
        <v>378</v>
      </c>
      <c r="C1385">
        <v>1.6666E-2</v>
      </c>
      <c r="D1385">
        <v>1.6669E-2</v>
      </c>
      <c r="E1385" s="116">
        <v>2.0736000000000001E-2</v>
      </c>
      <c r="F1385">
        <v>2.0756E-2</v>
      </c>
      <c r="G1385">
        <v>2.5832999999999998E-2</v>
      </c>
      <c r="H1385">
        <v>2.5853999999999999E-2</v>
      </c>
      <c r="I1385">
        <v>1249</v>
      </c>
      <c r="J1385">
        <v>1186535591.05</v>
      </c>
      <c r="K1385">
        <v>3914518329.0500002</v>
      </c>
    </row>
    <row r="1386" spans="1:11" hidden="1">
      <c r="A1386">
        <v>10</v>
      </c>
      <c r="B1386" t="s">
        <v>378</v>
      </c>
      <c r="C1386">
        <v>1.7618000000000002E-2</v>
      </c>
      <c r="D1386">
        <v>1.7618000000000002E-2</v>
      </c>
      <c r="E1386">
        <v>2.4684999999999999E-2</v>
      </c>
      <c r="F1386">
        <v>2.4684999999999999E-2</v>
      </c>
      <c r="G1386">
        <v>2.7692999999999999E-2</v>
      </c>
      <c r="H1386">
        <v>2.7692999999999999E-2</v>
      </c>
      <c r="I1386">
        <v>110</v>
      </c>
      <c r="J1386">
        <v>88013232.319999993</v>
      </c>
      <c r="K1386">
        <v>114566499.40000001</v>
      </c>
    </row>
    <row r="1387" spans="1:11" hidden="1">
      <c r="A1387">
        <v>15</v>
      </c>
      <c r="B1387" t="s">
        <v>378</v>
      </c>
      <c r="C1387">
        <v>1.6743000000000001E-2</v>
      </c>
      <c r="D1387">
        <v>1.6746E-2</v>
      </c>
      <c r="E1387">
        <v>2.1010000000000001E-2</v>
      </c>
      <c r="F1387">
        <v>2.1028999999999999E-2</v>
      </c>
      <c r="G1387">
        <v>2.5885999999999999E-2</v>
      </c>
      <c r="H1387">
        <v>2.5906999999999999E-2</v>
      </c>
      <c r="I1387">
        <v>1359</v>
      </c>
      <c r="J1387">
        <v>1274548823.3699999</v>
      </c>
      <c r="K1387">
        <v>4029084828.4499998</v>
      </c>
    </row>
    <row r="1388" spans="1:11" hidden="1">
      <c r="A1388">
        <v>21</v>
      </c>
      <c r="B1388" t="s">
        <v>378</v>
      </c>
      <c r="C1388">
        <v>1.6666E-2</v>
      </c>
      <c r="D1388">
        <v>1.6669E-2</v>
      </c>
      <c r="E1388">
        <v>2.0736000000000001E-2</v>
      </c>
      <c r="F1388">
        <v>2.0756E-2</v>
      </c>
      <c r="G1388">
        <v>2.5832999999999998E-2</v>
      </c>
      <c r="H1388">
        <v>2.5853999999999999E-2</v>
      </c>
      <c r="I1388">
        <v>1249</v>
      </c>
      <c r="J1388">
        <v>1186535591.05</v>
      </c>
      <c r="K1388">
        <v>3914518329.0500002</v>
      </c>
    </row>
    <row r="1389" spans="1:11" hidden="1">
      <c r="A1389">
        <v>31</v>
      </c>
      <c r="B1389" t="s">
        <v>378</v>
      </c>
      <c r="C1389">
        <v>1.6743000000000001E-2</v>
      </c>
      <c r="D1389">
        <v>1.6746E-2</v>
      </c>
      <c r="E1389">
        <v>2.1010000000000001E-2</v>
      </c>
      <c r="F1389">
        <v>2.1028999999999999E-2</v>
      </c>
      <c r="G1389">
        <v>2.5885999999999999E-2</v>
      </c>
      <c r="H1389">
        <v>2.5906999999999999E-2</v>
      </c>
      <c r="I1389">
        <v>1359</v>
      </c>
      <c r="J1389">
        <v>1274548823.3699999</v>
      </c>
      <c r="K1389">
        <v>4029084828.4499998</v>
      </c>
    </row>
    <row r="1390" spans="1:11" hidden="1">
      <c r="A1390">
        <v>63</v>
      </c>
      <c r="B1390" t="s">
        <v>378</v>
      </c>
      <c r="C1390">
        <v>1.6743000000000001E-2</v>
      </c>
      <c r="D1390">
        <v>1.6746E-2</v>
      </c>
      <c r="E1390">
        <v>2.1010000000000001E-2</v>
      </c>
      <c r="F1390">
        <v>2.1028999999999999E-2</v>
      </c>
      <c r="G1390">
        <v>2.5885999999999999E-2</v>
      </c>
      <c r="H1390">
        <v>2.5906999999999999E-2</v>
      </c>
      <c r="I1390">
        <v>1359</v>
      </c>
      <c r="J1390">
        <v>1274548823.3699999</v>
      </c>
      <c r="K1390">
        <v>4029084828.4499998</v>
      </c>
    </row>
    <row r="1391" spans="1:11" hidden="1">
      <c r="A1391">
        <v>37</v>
      </c>
      <c r="B1391" t="s">
        <v>378</v>
      </c>
      <c r="C1391">
        <v>1.6666E-2</v>
      </c>
      <c r="D1391">
        <v>1.6669E-2</v>
      </c>
      <c r="E1391">
        <v>2.0736000000000001E-2</v>
      </c>
      <c r="F1391">
        <v>2.0756E-2</v>
      </c>
      <c r="G1391">
        <v>2.5832999999999998E-2</v>
      </c>
      <c r="H1391">
        <v>2.5853999999999999E-2</v>
      </c>
      <c r="I1391">
        <v>1249</v>
      </c>
      <c r="J1391">
        <v>1186535591.05</v>
      </c>
      <c r="K1391">
        <v>3914518329.0500002</v>
      </c>
    </row>
    <row r="1392" spans="1:11" hidden="1">
      <c r="A1392">
        <v>47</v>
      </c>
      <c r="B1392" t="s">
        <v>378</v>
      </c>
      <c r="C1392">
        <v>1.6743000000000001E-2</v>
      </c>
      <c r="D1392">
        <v>1.6746E-2</v>
      </c>
      <c r="E1392">
        <v>2.1010000000000001E-2</v>
      </c>
      <c r="F1392">
        <v>2.1028999999999999E-2</v>
      </c>
      <c r="G1392">
        <v>2.5885999999999999E-2</v>
      </c>
      <c r="H1392">
        <v>2.5906999999999999E-2</v>
      </c>
      <c r="I1392">
        <v>1359</v>
      </c>
      <c r="J1392">
        <v>1274548823.3699999</v>
      </c>
      <c r="K1392">
        <v>4029084828.4499998</v>
      </c>
    </row>
    <row r="1393" spans="1:11" hidden="1">
      <c r="A1393">
        <v>53</v>
      </c>
      <c r="B1393" t="s">
        <v>378</v>
      </c>
      <c r="C1393">
        <v>1.6666E-2</v>
      </c>
      <c r="D1393">
        <v>1.6669E-2</v>
      </c>
      <c r="E1393">
        <v>2.0736000000000001E-2</v>
      </c>
      <c r="F1393">
        <v>2.0756E-2</v>
      </c>
      <c r="G1393">
        <v>2.5832999999999998E-2</v>
      </c>
      <c r="H1393">
        <v>2.5853999999999999E-2</v>
      </c>
      <c r="I1393">
        <v>1249</v>
      </c>
      <c r="J1393">
        <v>1186535591.05</v>
      </c>
      <c r="K1393">
        <v>3914518329.0500002</v>
      </c>
    </row>
    <row r="1394" spans="1:11">
      <c r="A1394">
        <v>5</v>
      </c>
      <c r="B1394" t="s">
        <v>377</v>
      </c>
      <c r="C1394">
        <v>-6.8100000000000001E-3</v>
      </c>
      <c r="D1394">
        <v>-6.8050000000000003E-3</v>
      </c>
      <c r="E1394" s="116">
        <v>2.7137999999999999E-2</v>
      </c>
      <c r="F1394">
        <v>2.717E-2</v>
      </c>
      <c r="G1394">
        <v>5.7192E-2</v>
      </c>
      <c r="H1394">
        <v>5.7208000000000002E-2</v>
      </c>
      <c r="I1394">
        <v>1258</v>
      </c>
      <c r="J1394">
        <v>1232762589.05</v>
      </c>
      <c r="K1394">
        <v>4157550381.8200002</v>
      </c>
    </row>
    <row r="1395" spans="1:11" hidden="1">
      <c r="A1395">
        <v>10</v>
      </c>
      <c r="B1395" t="s">
        <v>377</v>
      </c>
      <c r="C1395">
        <v>-6.4389000000000002E-2</v>
      </c>
      <c r="D1395">
        <v>-6.4389000000000002E-2</v>
      </c>
      <c r="E1395">
        <v>-8.7270000000000004E-3</v>
      </c>
      <c r="F1395">
        <v>-8.7270000000000004E-3</v>
      </c>
      <c r="G1395">
        <v>-9.2969999999999997E-3</v>
      </c>
      <c r="H1395">
        <v>-9.2969999999999997E-3</v>
      </c>
      <c r="I1395">
        <v>110</v>
      </c>
      <c r="J1395">
        <v>87289067.340000004</v>
      </c>
      <c r="K1395">
        <v>113556267.44</v>
      </c>
    </row>
    <row r="1396" spans="1:11" hidden="1">
      <c r="A1396">
        <v>15</v>
      </c>
      <c r="B1396" t="s">
        <v>377</v>
      </c>
      <c r="C1396">
        <v>-1.1457E-2</v>
      </c>
      <c r="D1396">
        <v>-1.1452E-2</v>
      </c>
      <c r="E1396">
        <v>2.4666E-2</v>
      </c>
      <c r="F1396">
        <v>2.4695000000000002E-2</v>
      </c>
      <c r="G1396">
        <v>5.5303999999999999E-2</v>
      </c>
      <c r="H1396">
        <v>5.5320000000000001E-2</v>
      </c>
      <c r="I1396">
        <v>1368</v>
      </c>
      <c r="J1396">
        <v>1320051656.3900001</v>
      </c>
      <c r="K1396">
        <v>4271106649.2600002</v>
      </c>
    </row>
    <row r="1397" spans="1:11" hidden="1">
      <c r="A1397">
        <v>21</v>
      </c>
      <c r="B1397" t="s">
        <v>377</v>
      </c>
      <c r="C1397">
        <v>-6.8100000000000001E-3</v>
      </c>
      <c r="D1397">
        <v>-6.8050000000000003E-3</v>
      </c>
      <c r="E1397">
        <v>2.7137999999999999E-2</v>
      </c>
      <c r="F1397">
        <v>2.717E-2</v>
      </c>
      <c r="G1397">
        <v>5.7192E-2</v>
      </c>
      <c r="H1397">
        <v>5.7208000000000002E-2</v>
      </c>
      <c r="I1397">
        <v>1258</v>
      </c>
      <c r="J1397">
        <v>1232762589.05</v>
      </c>
      <c r="K1397">
        <v>4157550381.8200002</v>
      </c>
    </row>
    <row r="1398" spans="1:11" hidden="1">
      <c r="A1398">
        <v>31</v>
      </c>
      <c r="B1398" t="s">
        <v>377</v>
      </c>
      <c r="C1398">
        <v>-1.1457E-2</v>
      </c>
      <c r="D1398">
        <v>-1.1452E-2</v>
      </c>
      <c r="E1398">
        <v>2.4666E-2</v>
      </c>
      <c r="F1398">
        <v>2.4695000000000002E-2</v>
      </c>
      <c r="G1398">
        <v>5.5303999999999999E-2</v>
      </c>
      <c r="H1398">
        <v>5.5320000000000001E-2</v>
      </c>
      <c r="I1398">
        <v>1368</v>
      </c>
      <c r="J1398">
        <v>1320051656.3900001</v>
      </c>
      <c r="K1398">
        <v>4271106649.2600002</v>
      </c>
    </row>
    <row r="1399" spans="1:11" hidden="1">
      <c r="A1399">
        <v>63</v>
      </c>
      <c r="B1399" t="s">
        <v>377</v>
      </c>
      <c r="C1399">
        <v>-1.1457E-2</v>
      </c>
      <c r="D1399">
        <v>-1.1452E-2</v>
      </c>
      <c r="E1399">
        <v>2.4666E-2</v>
      </c>
      <c r="F1399">
        <v>2.4695000000000002E-2</v>
      </c>
      <c r="G1399">
        <v>5.5303999999999999E-2</v>
      </c>
      <c r="H1399">
        <v>5.5320000000000001E-2</v>
      </c>
      <c r="I1399">
        <v>1368</v>
      </c>
      <c r="J1399">
        <v>1320051656.3900001</v>
      </c>
      <c r="K1399">
        <v>4271106649.2600002</v>
      </c>
    </row>
    <row r="1400" spans="1:11" hidden="1">
      <c r="A1400">
        <v>37</v>
      </c>
      <c r="B1400" t="s">
        <v>377</v>
      </c>
      <c r="C1400">
        <v>-6.8100000000000001E-3</v>
      </c>
      <c r="D1400">
        <v>-6.8050000000000003E-3</v>
      </c>
      <c r="E1400">
        <v>2.7137999999999999E-2</v>
      </c>
      <c r="F1400">
        <v>2.717E-2</v>
      </c>
      <c r="G1400">
        <v>5.7192E-2</v>
      </c>
      <c r="H1400">
        <v>5.7208000000000002E-2</v>
      </c>
      <c r="I1400">
        <v>1258</v>
      </c>
      <c r="J1400">
        <v>1232762589.05</v>
      </c>
      <c r="K1400">
        <v>4157550381.8200002</v>
      </c>
    </row>
    <row r="1401" spans="1:11" hidden="1">
      <c r="A1401">
        <v>47</v>
      </c>
      <c r="B1401" t="s">
        <v>377</v>
      </c>
      <c r="C1401">
        <v>-1.1457E-2</v>
      </c>
      <c r="D1401">
        <v>-1.1452E-2</v>
      </c>
      <c r="E1401">
        <v>2.4666E-2</v>
      </c>
      <c r="F1401">
        <v>2.4695000000000002E-2</v>
      </c>
      <c r="G1401">
        <v>5.5303999999999999E-2</v>
      </c>
      <c r="H1401">
        <v>5.5320000000000001E-2</v>
      </c>
      <c r="I1401">
        <v>1368</v>
      </c>
      <c r="J1401">
        <v>1320051656.3900001</v>
      </c>
      <c r="K1401">
        <v>4271106649.2600002</v>
      </c>
    </row>
    <row r="1402" spans="1:11" hidden="1">
      <c r="A1402">
        <v>53</v>
      </c>
      <c r="B1402" t="s">
        <v>377</v>
      </c>
      <c r="C1402">
        <v>-6.8100000000000001E-3</v>
      </c>
      <c r="D1402">
        <v>-6.8050000000000003E-3</v>
      </c>
      <c r="E1402">
        <v>2.7137999999999999E-2</v>
      </c>
      <c r="F1402">
        <v>2.717E-2</v>
      </c>
      <c r="G1402">
        <v>5.7192E-2</v>
      </c>
      <c r="H1402">
        <v>5.7208000000000002E-2</v>
      </c>
      <c r="I1402">
        <v>1258</v>
      </c>
      <c r="J1402">
        <v>1232762589.05</v>
      </c>
      <c r="K1402">
        <v>4157550381.8200002</v>
      </c>
    </row>
    <row r="1403" spans="1:11">
      <c r="A1403">
        <v>5</v>
      </c>
      <c r="B1403" t="s">
        <v>376</v>
      </c>
      <c r="C1403">
        <v>8.8653999999999997E-2</v>
      </c>
      <c r="D1403">
        <v>8.8608999999999993E-2</v>
      </c>
      <c r="E1403" s="116">
        <v>7.4728000000000003E-2</v>
      </c>
      <c r="F1403">
        <v>7.4640999999999999E-2</v>
      </c>
      <c r="G1403">
        <v>6.3844999999999999E-2</v>
      </c>
      <c r="H1403">
        <v>6.3743999999999995E-2</v>
      </c>
      <c r="I1403">
        <v>1264</v>
      </c>
      <c r="J1403">
        <v>1338044984.51</v>
      </c>
      <c r="K1403">
        <v>4456751424.79</v>
      </c>
    </row>
    <row r="1404" spans="1:11" hidden="1">
      <c r="A1404">
        <v>10</v>
      </c>
      <c r="B1404" t="s">
        <v>376</v>
      </c>
      <c r="C1404">
        <v>9.0315999999999994E-2</v>
      </c>
      <c r="D1404">
        <v>9.0315999999999994E-2</v>
      </c>
      <c r="E1404">
        <v>7.7251E-2</v>
      </c>
      <c r="F1404">
        <v>7.7251E-2</v>
      </c>
      <c r="G1404">
        <v>7.8560000000000005E-2</v>
      </c>
      <c r="H1404">
        <v>7.8560000000000005E-2</v>
      </c>
      <c r="I1404">
        <v>110</v>
      </c>
      <c r="J1404">
        <v>94504120.519999996</v>
      </c>
      <c r="K1404">
        <v>122936987.02</v>
      </c>
    </row>
    <row r="1405" spans="1:11" hidden="1">
      <c r="A1405">
        <v>15</v>
      </c>
      <c r="B1405" t="s">
        <v>376</v>
      </c>
      <c r="C1405">
        <v>8.8788000000000006E-2</v>
      </c>
      <c r="D1405">
        <v>8.8746000000000005E-2</v>
      </c>
      <c r="E1405">
        <v>7.4895000000000003E-2</v>
      </c>
      <c r="F1405">
        <v>7.4814000000000005E-2</v>
      </c>
      <c r="G1405">
        <v>6.4236000000000001E-2</v>
      </c>
      <c r="H1405">
        <v>6.4138000000000001E-2</v>
      </c>
      <c r="I1405">
        <v>1374</v>
      </c>
      <c r="J1405">
        <v>1432549105.03</v>
      </c>
      <c r="K1405">
        <v>4579688411.8100004</v>
      </c>
    </row>
    <row r="1406" spans="1:11" hidden="1">
      <c r="A1406">
        <v>21</v>
      </c>
      <c r="B1406" t="s">
        <v>376</v>
      </c>
      <c r="C1406">
        <v>8.8653999999999997E-2</v>
      </c>
      <c r="D1406">
        <v>8.8608999999999993E-2</v>
      </c>
      <c r="E1406">
        <v>7.4728000000000003E-2</v>
      </c>
      <c r="F1406">
        <v>7.4640999999999999E-2</v>
      </c>
      <c r="G1406">
        <v>6.3844999999999999E-2</v>
      </c>
      <c r="H1406">
        <v>6.3743999999999995E-2</v>
      </c>
      <c r="I1406">
        <v>1264</v>
      </c>
      <c r="J1406">
        <v>1338044984.51</v>
      </c>
      <c r="K1406">
        <v>4456751424.79</v>
      </c>
    </row>
    <row r="1407" spans="1:11" hidden="1">
      <c r="A1407">
        <v>31</v>
      </c>
      <c r="B1407" t="s">
        <v>376</v>
      </c>
      <c r="C1407">
        <v>8.8788000000000006E-2</v>
      </c>
      <c r="D1407">
        <v>8.8746000000000005E-2</v>
      </c>
      <c r="E1407">
        <v>7.4895000000000003E-2</v>
      </c>
      <c r="F1407">
        <v>7.4814000000000005E-2</v>
      </c>
      <c r="G1407">
        <v>6.4236000000000001E-2</v>
      </c>
      <c r="H1407">
        <v>6.4138000000000001E-2</v>
      </c>
      <c r="I1407">
        <v>1374</v>
      </c>
      <c r="J1407">
        <v>1432549105.03</v>
      </c>
      <c r="K1407">
        <v>4579688411.8100004</v>
      </c>
    </row>
    <row r="1408" spans="1:11" hidden="1">
      <c r="A1408">
        <v>63</v>
      </c>
      <c r="B1408" t="s">
        <v>376</v>
      </c>
      <c r="C1408">
        <v>8.8788000000000006E-2</v>
      </c>
      <c r="D1408">
        <v>8.8746000000000005E-2</v>
      </c>
      <c r="E1408">
        <v>7.4895000000000003E-2</v>
      </c>
      <c r="F1408">
        <v>7.4814000000000005E-2</v>
      </c>
      <c r="G1408">
        <v>6.4236000000000001E-2</v>
      </c>
      <c r="H1408">
        <v>6.4138000000000001E-2</v>
      </c>
      <c r="I1408">
        <v>1374</v>
      </c>
      <c r="J1408">
        <v>1432549105.03</v>
      </c>
      <c r="K1408">
        <v>4579688411.8100004</v>
      </c>
    </row>
    <row r="1409" spans="1:11" hidden="1">
      <c r="A1409">
        <v>37</v>
      </c>
      <c r="B1409" t="s">
        <v>376</v>
      </c>
      <c r="C1409">
        <v>8.8653999999999997E-2</v>
      </c>
      <c r="D1409">
        <v>8.8608999999999993E-2</v>
      </c>
      <c r="E1409">
        <v>7.4728000000000003E-2</v>
      </c>
      <c r="F1409">
        <v>7.4640999999999999E-2</v>
      </c>
      <c r="G1409">
        <v>6.3844999999999999E-2</v>
      </c>
      <c r="H1409">
        <v>6.3743999999999995E-2</v>
      </c>
      <c r="I1409">
        <v>1264</v>
      </c>
      <c r="J1409">
        <v>1338044984.51</v>
      </c>
      <c r="K1409">
        <v>4456751424.79</v>
      </c>
    </row>
    <row r="1410" spans="1:11" hidden="1">
      <c r="A1410">
        <v>47</v>
      </c>
      <c r="B1410" t="s">
        <v>376</v>
      </c>
      <c r="C1410">
        <v>8.8788000000000006E-2</v>
      </c>
      <c r="D1410">
        <v>8.8746000000000005E-2</v>
      </c>
      <c r="E1410">
        <v>7.4895000000000003E-2</v>
      </c>
      <c r="F1410">
        <v>7.4814000000000005E-2</v>
      </c>
      <c r="G1410">
        <v>6.4236000000000001E-2</v>
      </c>
      <c r="H1410">
        <v>6.4138000000000001E-2</v>
      </c>
      <c r="I1410">
        <v>1374</v>
      </c>
      <c r="J1410">
        <v>1432549105.03</v>
      </c>
      <c r="K1410">
        <v>4579688411.8100004</v>
      </c>
    </row>
    <row r="1411" spans="1:11" hidden="1">
      <c r="A1411">
        <v>53</v>
      </c>
      <c r="B1411" t="s">
        <v>376</v>
      </c>
      <c r="C1411">
        <v>8.8653999999999997E-2</v>
      </c>
      <c r="D1411">
        <v>8.8608999999999993E-2</v>
      </c>
      <c r="E1411">
        <v>7.4728000000000003E-2</v>
      </c>
      <c r="F1411">
        <v>7.4640999999999999E-2</v>
      </c>
      <c r="G1411">
        <v>6.3844999999999999E-2</v>
      </c>
      <c r="H1411">
        <v>6.3743999999999995E-2</v>
      </c>
      <c r="I1411">
        <v>1264</v>
      </c>
      <c r="J1411">
        <v>1338044984.51</v>
      </c>
      <c r="K1411">
        <v>4456751424.79</v>
      </c>
    </row>
    <row r="1412" spans="1:11">
      <c r="A1412">
        <v>5</v>
      </c>
      <c r="B1412" t="s">
        <v>375</v>
      </c>
      <c r="C1412">
        <v>9.7316E-2</v>
      </c>
      <c r="D1412">
        <v>9.7297999999999996E-2</v>
      </c>
      <c r="E1412" s="116">
        <v>7.1472999999999995E-2</v>
      </c>
      <c r="F1412">
        <v>7.1456000000000006E-2</v>
      </c>
      <c r="G1412">
        <v>6.4923999999999996E-2</v>
      </c>
      <c r="H1412">
        <v>6.4910999999999996E-2</v>
      </c>
      <c r="I1412">
        <v>1265</v>
      </c>
      <c r="J1412">
        <v>1432899938.8</v>
      </c>
      <c r="K1412">
        <v>4744799581.7399998</v>
      </c>
    </row>
    <row r="1413" spans="1:11" hidden="1">
      <c r="A1413">
        <v>10</v>
      </c>
      <c r="B1413" t="s">
        <v>375</v>
      </c>
      <c r="C1413">
        <v>8.5891999999999996E-2</v>
      </c>
      <c r="D1413">
        <v>8.5891999999999996E-2</v>
      </c>
      <c r="E1413">
        <v>3.3117000000000001E-2</v>
      </c>
      <c r="F1413">
        <v>3.3117000000000001E-2</v>
      </c>
      <c r="G1413">
        <v>2.7557000000000002E-2</v>
      </c>
      <c r="H1413">
        <v>2.7557000000000002E-2</v>
      </c>
      <c r="I1413">
        <v>110</v>
      </c>
      <c r="J1413">
        <v>97537486.879999995</v>
      </c>
      <c r="K1413">
        <v>126203296.83</v>
      </c>
    </row>
    <row r="1414" spans="1:11" hidden="1">
      <c r="A1414">
        <v>15</v>
      </c>
      <c r="B1414" t="s">
        <v>375</v>
      </c>
      <c r="C1414">
        <v>9.64E-2</v>
      </c>
      <c r="D1414">
        <v>9.6382999999999996E-2</v>
      </c>
      <c r="E1414">
        <v>6.8936999999999998E-2</v>
      </c>
      <c r="F1414">
        <v>6.8920999999999996E-2</v>
      </c>
      <c r="G1414">
        <v>6.3919000000000004E-2</v>
      </c>
      <c r="H1414">
        <v>6.3907000000000005E-2</v>
      </c>
      <c r="I1414">
        <v>1375</v>
      </c>
      <c r="J1414">
        <v>1530437425.6800001</v>
      </c>
      <c r="K1414">
        <v>4871002878.5699997</v>
      </c>
    </row>
    <row r="1415" spans="1:11" hidden="1">
      <c r="A1415">
        <v>21</v>
      </c>
      <c r="B1415" t="s">
        <v>375</v>
      </c>
      <c r="C1415">
        <v>9.7316E-2</v>
      </c>
      <c r="D1415">
        <v>9.7297999999999996E-2</v>
      </c>
      <c r="E1415">
        <v>7.1472999999999995E-2</v>
      </c>
      <c r="F1415">
        <v>7.1456000000000006E-2</v>
      </c>
      <c r="G1415">
        <v>6.4923999999999996E-2</v>
      </c>
      <c r="H1415">
        <v>6.4910999999999996E-2</v>
      </c>
      <c r="I1415">
        <v>1265</v>
      </c>
      <c r="J1415">
        <v>1432899938.8</v>
      </c>
      <c r="K1415">
        <v>4744799581.7399998</v>
      </c>
    </row>
    <row r="1416" spans="1:11" hidden="1">
      <c r="A1416">
        <v>31</v>
      </c>
      <c r="B1416" t="s">
        <v>375</v>
      </c>
      <c r="C1416">
        <v>9.64E-2</v>
      </c>
      <c r="D1416">
        <v>9.6382999999999996E-2</v>
      </c>
      <c r="E1416">
        <v>6.8936999999999998E-2</v>
      </c>
      <c r="F1416">
        <v>6.8920999999999996E-2</v>
      </c>
      <c r="G1416">
        <v>6.3919000000000004E-2</v>
      </c>
      <c r="H1416">
        <v>6.3907000000000005E-2</v>
      </c>
      <c r="I1416">
        <v>1375</v>
      </c>
      <c r="J1416">
        <v>1530437425.6800001</v>
      </c>
      <c r="K1416">
        <v>4871002878.5699997</v>
      </c>
    </row>
    <row r="1417" spans="1:11" hidden="1">
      <c r="A1417">
        <v>63</v>
      </c>
      <c r="B1417" t="s">
        <v>375</v>
      </c>
      <c r="C1417">
        <v>9.64E-2</v>
      </c>
      <c r="D1417">
        <v>9.6382999999999996E-2</v>
      </c>
      <c r="E1417">
        <v>6.8936999999999998E-2</v>
      </c>
      <c r="F1417">
        <v>6.8920999999999996E-2</v>
      </c>
      <c r="G1417">
        <v>6.3919000000000004E-2</v>
      </c>
      <c r="H1417">
        <v>6.3907000000000005E-2</v>
      </c>
      <c r="I1417">
        <v>1375</v>
      </c>
      <c r="J1417">
        <v>1530437425.6800001</v>
      </c>
      <c r="K1417">
        <v>4871002878.5699997</v>
      </c>
    </row>
    <row r="1418" spans="1:11" hidden="1">
      <c r="A1418">
        <v>37</v>
      </c>
      <c r="B1418" t="s">
        <v>375</v>
      </c>
      <c r="C1418">
        <v>9.7316E-2</v>
      </c>
      <c r="D1418">
        <v>9.7297999999999996E-2</v>
      </c>
      <c r="E1418">
        <v>7.1472999999999995E-2</v>
      </c>
      <c r="F1418">
        <v>7.1456000000000006E-2</v>
      </c>
      <c r="G1418">
        <v>6.4923999999999996E-2</v>
      </c>
      <c r="H1418">
        <v>6.4910999999999996E-2</v>
      </c>
      <c r="I1418">
        <v>1265</v>
      </c>
      <c r="J1418">
        <v>1432899938.8</v>
      </c>
      <c r="K1418">
        <v>4744799581.7399998</v>
      </c>
    </row>
    <row r="1419" spans="1:11" hidden="1">
      <c r="A1419">
        <v>47</v>
      </c>
      <c r="B1419" t="s">
        <v>375</v>
      </c>
      <c r="C1419">
        <v>9.64E-2</v>
      </c>
      <c r="D1419">
        <v>9.6382999999999996E-2</v>
      </c>
      <c r="E1419">
        <v>6.8936999999999998E-2</v>
      </c>
      <c r="F1419">
        <v>6.8920999999999996E-2</v>
      </c>
      <c r="G1419">
        <v>6.3919000000000004E-2</v>
      </c>
      <c r="H1419">
        <v>6.3907000000000005E-2</v>
      </c>
      <c r="I1419">
        <v>1375</v>
      </c>
      <c r="J1419">
        <v>1530437425.6800001</v>
      </c>
      <c r="K1419">
        <v>4871002878.5699997</v>
      </c>
    </row>
    <row r="1420" spans="1:11" hidden="1">
      <c r="A1420">
        <v>53</v>
      </c>
      <c r="B1420" t="s">
        <v>375</v>
      </c>
      <c r="C1420">
        <v>9.7316E-2</v>
      </c>
      <c r="D1420">
        <v>9.7297999999999996E-2</v>
      </c>
      <c r="E1420">
        <v>7.1472999999999995E-2</v>
      </c>
      <c r="F1420">
        <v>7.1456000000000006E-2</v>
      </c>
      <c r="G1420">
        <v>6.4923999999999996E-2</v>
      </c>
      <c r="H1420">
        <v>6.4910999999999996E-2</v>
      </c>
      <c r="I1420">
        <v>1265</v>
      </c>
      <c r="J1420">
        <v>1432899938.8</v>
      </c>
      <c r="K1420">
        <v>4744799581.7399998</v>
      </c>
    </row>
    <row r="1421" spans="1:11">
      <c r="A1421">
        <v>5</v>
      </c>
      <c r="B1421" t="s">
        <v>374</v>
      </c>
      <c r="C1421">
        <v>4.2687999999999997E-2</v>
      </c>
      <c r="D1421">
        <v>4.2687000000000003E-2</v>
      </c>
      <c r="E1421" s="116">
        <v>3.2334000000000002E-2</v>
      </c>
      <c r="F1421">
        <v>3.2342000000000003E-2</v>
      </c>
      <c r="G1421">
        <v>3.7788000000000002E-2</v>
      </c>
      <c r="H1421">
        <v>3.7791999999999999E-2</v>
      </c>
      <c r="I1421">
        <v>1274</v>
      </c>
      <c r="J1421">
        <v>1492723146.96</v>
      </c>
      <c r="K1421">
        <v>4950927514.3000002</v>
      </c>
    </row>
    <row r="1422" spans="1:11" hidden="1">
      <c r="A1422">
        <v>10</v>
      </c>
      <c r="B1422" t="s">
        <v>374</v>
      </c>
      <c r="C1422">
        <v>-8.5620000000000002E-3</v>
      </c>
      <c r="D1422">
        <v>-8.5620000000000002E-3</v>
      </c>
      <c r="E1422">
        <v>-7.2839999999999997E-3</v>
      </c>
      <c r="F1422">
        <v>-7.2839999999999997E-3</v>
      </c>
      <c r="G1422">
        <v>-1.3533999999999999E-2</v>
      </c>
      <c r="H1422">
        <v>-1.3533999999999999E-2</v>
      </c>
      <c r="I1422">
        <v>110</v>
      </c>
      <c r="J1422">
        <v>96902588.280000001</v>
      </c>
      <c r="K1422">
        <v>124546813.93000001</v>
      </c>
    </row>
    <row r="1423" spans="1:11" hidden="1">
      <c r="A1423">
        <v>15</v>
      </c>
      <c r="B1423" t="s">
        <v>374</v>
      </c>
      <c r="C1423">
        <v>3.8585000000000001E-2</v>
      </c>
      <c r="D1423">
        <v>3.8584E-2</v>
      </c>
      <c r="E1423">
        <v>2.9808999999999999E-2</v>
      </c>
      <c r="F1423">
        <v>2.9817E-2</v>
      </c>
      <c r="G1423">
        <v>3.6457999999999997E-2</v>
      </c>
      <c r="H1423">
        <v>3.6462000000000001E-2</v>
      </c>
      <c r="I1423">
        <v>1384</v>
      </c>
      <c r="J1423">
        <v>1589625735.24</v>
      </c>
      <c r="K1423">
        <v>5075474328.2299995</v>
      </c>
    </row>
    <row r="1424" spans="1:11" hidden="1">
      <c r="A1424">
        <v>21</v>
      </c>
      <c r="B1424" t="s">
        <v>374</v>
      </c>
      <c r="C1424">
        <v>4.2687999999999997E-2</v>
      </c>
      <c r="D1424">
        <v>4.2687000000000003E-2</v>
      </c>
      <c r="E1424">
        <v>3.2334000000000002E-2</v>
      </c>
      <c r="F1424">
        <v>3.2342000000000003E-2</v>
      </c>
      <c r="G1424">
        <v>3.7788000000000002E-2</v>
      </c>
      <c r="H1424">
        <v>3.7791999999999999E-2</v>
      </c>
      <c r="I1424">
        <v>1274</v>
      </c>
      <c r="J1424">
        <v>1492723146.96</v>
      </c>
      <c r="K1424">
        <v>4950927514.3000002</v>
      </c>
    </row>
    <row r="1425" spans="1:11" hidden="1">
      <c r="A1425">
        <v>31</v>
      </c>
      <c r="B1425" t="s">
        <v>374</v>
      </c>
      <c r="C1425">
        <v>3.8585000000000001E-2</v>
      </c>
      <c r="D1425">
        <v>3.8584E-2</v>
      </c>
      <c r="E1425">
        <v>2.9808999999999999E-2</v>
      </c>
      <c r="F1425">
        <v>2.9817E-2</v>
      </c>
      <c r="G1425">
        <v>3.6457999999999997E-2</v>
      </c>
      <c r="H1425">
        <v>3.6462000000000001E-2</v>
      </c>
      <c r="I1425">
        <v>1384</v>
      </c>
      <c r="J1425">
        <v>1589625735.24</v>
      </c>
      <c r="K1425">
        <v>5075474328.2299995</v>
      </c>
    </row>
    <row r="1426" spans="1:11" hidden="1">
      <c r="A1426">
        <v>63</v>
      </c>
      <c r="B1426" t="s">
        <v>374</v>
      </c>
      <c r="C1426">
        <v>3.8585000000000001E-2</v>
      </c>
      <c r="D1426">
        <v>3.8584E-2</v>
      </c>
      <c r="E1426">
        <v>2.9808999999999999E-2</v>
      </c>
      <c r="F1426">
        <v>2.9817E-2</v>
      </c>
      <c r="G1426">
        <v>3.6457999999999997E-2</v>
      </c>
      <c r="H1426">
        <v>3.6462000000000001E-2</v>
      </c>
      <c r="I1426">
        <v>1384</v>
      </c>
      <c r="J1426">
        <v>1589625735.24</v>
      </c>
      <c r="K1426">
        <v>5075474328.2299995</v>
      </c>
    </row>
    <row r="1427" spans="1:11" hidden="1">
      <c r="A1427">
        <v>37</v>
      </c>
      <c r="B1427" t="s">
        <v>374</v>
      </c>
      <c r="C1427">
        <v>4.2687999999999997E-2</v>
      </c>
      <c r="D1427">
        <v>4.2687000000000003E-2</v>
      </c>
      <c r="E1427">
        <v>3.2334000000000002E-2</v>
      </c>
      <c r="F1427">
        <v>3.2342000000000003E-2</v>
      </c>
      <c r="G1427">
        <v>3.7788000000000002E-2</v>
      </c>
      <c r="H1427">
        <v>3.7791999999999999E-2</v>
      </c>
      <c r="I1427">
        <v>1274</v>
      </c>
      <c r="J1427">
        <v>1492723146.96</v>
      </c>
      <c r="K1427">
        <v>4950927514.3000002</v>
      </c>
    </row>
    <row r="1428" spans="1:11" hidden="1">
      <c r="A1428">
        <v>47</v>
      </c>
      <c r="B1428" t="s">
        <v>374</v>
      </c>
      <c r="C1428">
        <v>3.8585000000000001E-2</v>
      </c>
      <c r="D1428">
        <v>3.8584E-2</v>
      </c>
      <c r="E1428">
        <v>2.9808999999999999E-2</v>
      </c>
      <c r="F1428">
        <v>2.9817E-2</v>
      </c>
      <c r="G1428">
        <v>3.6457999999999997E-2</v>
      </c>
      <c r="H1428">
        <v>3.6462000000000001E-2</v>
      </c>
      <c r="I1428">
        <v>1384</v>
      </c>
      <c r="J1428">
        <v>1589625735.24</v>
      </c>
      <c r="K1428">
        <v>5075474328.2299995</v>
      </c>
    </row>
    <row r="1429" spans="1:11" hidden="1">
      <c r="A1429">
        <v>53</v>
      </c>
      <c r="B1429" t="s">
        <v>374</v>
      </c>
      <c r="C1429">
        <v>4.2687999999999997E-2</v>
      </c>
      <c r="D1429">
        <v>4.2687000000000003E-2</v>
      </c>
      <c r="E1429">
        <v>3.2334000000000002E-2</v>
      </c>
      <c r="F1429">
        <v>3.2342000000000003E-2</v>
      </c>
      <c r="G1429">
        <v>3.7788000000000002E-2</v>
      </c>
      <c r="H1429">
        <v>3.7791999999999999E-2</v>
      </c>
      <c r="I1429">
        <v>1274</v>
      </c>
      <c r="J1429">
        <v>1492723146.96</v>
      </c>
      <c r="K1429">
        <v>4950927514.3000002</v>
      </c>
    </row>
    <row r="1430" spans="1:11">
      <c r="A1430">
        <v>5</v>
      </c>
      <c r="B1430" t="s">
        <v>373</v>
      </c>
      <c r="C1430">
        <v>-0.100998</v>
      </c>
      <c r="D1430">
        <v>-0.100954</v>
      </c>
      <c r="E1430" s="116">
        <v>-9.9308999999999995E-2</v>
      </c>
      <c r="F1430">
        <v>-9.9249000000000004E-2</v>
      </c>
      <c r="G1430">
        <v>-9.2837000000000003E-2</v>
      </c>
      <c r="H1430">
        <v>-9.2775999999999997E-2</v>
      </c>
      <c r="I1430">
        <v>1282</v>
      </c>
      <c r="J1430">
        <v>1350607849.3099999</v>
      </c>
      <c r="K1430">
        <v>4497842494.7200003</v>
      </c>
    </row>
    <row r="1431" spans="1:11" hidden="1">
      <c r="A1431">
        <v>10</v>
      </c>
      <c r="B1431" t="s">
        <v>373</v>
      </c>
      <c r="C1431">
        <v>-0.111979</v>
      </c>
      <c r="D1431">
        <v>-0.11196</v>
      </c>
      <c r="E1431">
        <v>-0.10932500000000001</v>
      </c>
      <c r="F1431">
        <v>-0.109309</v>
      </c>
      <c r="G1431">
        <v>-0.104959</v>
      </c>
      <c r="H1431">
        <v>-0.104947</v>
      </c>
      <c r="I1431">
        <v>110</v>
      </c>
      <c r="J1431">
        <v>88700808.980000004</v>
      </c>
      <c r="K1431">
        <v>113866606.64</v>
      </c>
    </row>
    <row r="1432" spans="1:11" hidden="1">
      <c r="A1432">
        <v>15</v>
      </c>
      <c r="B1432" t="s">
        <v>373</v>
      </c>
      <c r="C1432">
        <v>-0.10187300000000001</v>
      </c>
      <c r="D1432">
        <v>-0.10183200000000001</v>
      </c>
      <c r="E1432">
        <v>-9.9919999999999995E-2</v>
      </c>
      <c r="F1432">
        <v>-9.9862999999999993E-2</v>
      </c>
      <c r="G1432">
        <v>-9.3133999999999995E-2</v>
      </c>
      <c r="H1432">
        <v>-9.3075000000000005E-2</v>
      </c>
      <c r="I1432">
        <v>1392</v>
      </c>
      <c r="J1432">
        <v>1439308658.29</v>
      </c>
      <c r="K1432">
        <v>4611709101.3599997</v>
      </c>
    </row>
    <row r="1433" spans="1:11" hidden="1">
      <c r="A1433">
        <v>21</v>
      </c>
      <c r="B1433" t="s">
        <v>373</v>
      </c>
      <c r="C1433">
        <v>-0.100998</v>
      </c>
      <c r="D1433">
        <v>-0.100954</v>
      </c>
      <c r="E1433">
        <v>-9.9308999999999995E-2</v>
      </c>
      <c r="F1433">
        <v>-9.9249000000000004E-2</v>
      </c>
      <c r="G1433">
        <v>-9.2837000000000003E-2</v>
      </c>
      <c r="H1433">
        <v>-9.2775999999999997E-2</v>
      </c>
      <c r="I1433">
        <v>1282</v>
      </c>
      <c r="J1433">
        <v>1350607849.3099999</v>
      </c>
      <c r="K1433">
        <v>4497842494.7200003</v>
      </c>
    </row>
    <row r="1434" spans="1:11" hidden="1">
      <c r="A1434">
        <v>31</v>
      </c>
      <c r="B1434" t="s">
        <v>373</v>
      </c>
      <c r="C1434">
        <v>-0.10187300000000001</v>
      </c>
      <c r="D1434">
        <v>-0.10183200000000001</v>
      </c>
      <c r="E1434">
        <v>-9.9919999999999995E-2</v>
      </c>
      <c r="F1434">
        <v>-9.9862999999999993E-2</v>
      </c>
      <c r="G1434">
        <v>-9.3133999999999995E-2</v>
      </c>
      <c r="H1434">
        <v>-9.3075000000000005E-2</v>
      </c>
      <c r="I1434">
        <v>1392</v>
      </c>
      <c r="J1434">
        <v>1439308658.29</v>
      </c>
      <c r="K1434">
        <v>4611709101.3599997</v>
      </c>
    </row>
    <row r="1435" spans="1:11" hidden="1">
      <c r="A1435">
        <v>63</v>
      </c>
      <c r="B1435" t="s">
        <v>373</v>
      </c>
      <c r="C1435">
        <v>-0.10187300000000001</v>
      </c>
      <c r="D1435">
        <v>-0.10183200000000001</v>
      </c>
      <c r="E1435">
        <v>-9.9919999999999995E-2</v>
      </c>
      <c r="F1435">
        <v>-9.9862999999999993E-2</v>
      </c>
      <c r="G1435">
        <v>-9.3133999999999995E-2</v>
      </c>
      <c r="H1435">
        <v>-9.3075000000000005E-2</v>
      </c>
      <c r="I1435">
        <v>1392</v>
      </c>
      <c r="J1435">
        <v>1439308658.29</v>
      </c>
      <c r="K1435">
        <v>4611709101.3599997</v>
      </c>
    </row>
    <row r="1436" spans="1:11" hidden="1">
      <c r="A1436">
        <v>37</v>
      </c>
      <c r="B1436" t="s">
        <v>373</v>
      </c>
      <c r="C1436">
        <v>-0.100998</v>
      </c>
      <c r="D1436">
        <v>-0.100954</v>
      </c>
      <c r="E1436">
        <v>-9.9308999999999995E-2</v>
      </c>
      <c r="F1436">
        <v>-9.9249000000000004E-2</v>
      </c>
      <c r="G1436">
        <v>-9.2837000000000003E-2</v>
      </c>
      <c r="H1436">
        <v>-9.2775999999999997E-2</v>
      </c>
      <c r="I1436">
        <v>1282</v>
      </c>
      <c r="J1436">
        <v>1350607849.3099999</v>
      </c>
      <c r="K1436">
        <v>4497842494.7200003</v>
      </c>
    </row>
    <row r="1437" spans="1:11" hidden="1">
      <c r="A1437">
        <v>47</v>
      </c>
      <c r="B1437" t="s">
        <v>373</v>
      </c>
      <c r="C1437">
        <v>-0.10187300000000001</v>
      </c>
      <c r="D1437">
        <v>-0.10183200000000001</v>
      </c>
      <c r="E1437">
        <v>-9.9919999999999995E-2</v>
      </c>
      <c r="F1437">
        <v>-9.9862999999999993E-2</v>
      </c>
      <c r="G1437">
        <v>-9.3133999999999995E-2</v>
      </c>
      <c r="H1437">
        <v>-9.3075000000000005E-2</v>
      </c>
      <c r="I1437">
        <v>1392</v>
      </c>
      <c r="J1437">
        <v>1439308658.29</v>
      </c>
      <c r="K1437">
        <v>4611709101.3599997</v>
      </c>
    </row>
    <row r="1438" spans="1:11" hidden="1">
      <c r="A1438">
        <v>53</v>
      </c>
      <c r="B1438" t="s">
        <v>373</v>
      </c>
      <c r="C1438">
        <v>-0.100998</v>
      </c>
      <c r="D1438">
        <v>-0.100954</v>
      </c>
      <c r="E1438">
        <v>-9.9308999999999995E-2</v>
      </c>
      <c r="F1438">
        <v>-9.9249000000000004E-2</v>
      </c>
      <c r="G1438">
        <v>-9.2837000000000003E-2</v>
      </c>
      <c r="H1438">
        <v>-9.2775999999999997E-2</v>
      </c>
      <c r="I1438">
        <v>1282</v>
      </c>
      <c r="J1438">
        <v>1350607849.3099999</v>
      </c>
      <c r="K1438">
        <v>4497842494.7200003</v>
      </c>
    </row>
    <row r="1439" spans="1:11">
      <c r="A1439">
        <v>5</v>
      </c>
      <c r="B1439" t="s">
        <v>372</v>
      </c>
      <c r="C1439">
        <v>-1.8178E-2</v>
      </c>
      <c r="D1439">
        <v>-1.8151E-2</v>
      </c>
      <c r="E1439" s="116">
        <v>-2.2936999999999999E-2</v>
      </c>
      <c r="F1439">
        <v>-2.2918000000000001E-2</v>
      </c>
      <c r="G1439">
        <v>-2.3122E-2</v>
      </c>
      <c r="H1439">
        <v>-2.3126000000000001E-2</v>
      </c>
      <c r="I1439">
        <v>1273</v>
      </c>
      <c r="J1439">
        <v>1319431216.5</v>
      </c>
      <c r="K1439">
        <v>4372261518.4799995</v>
      </c>
    </row>
    <row r="1440" spans="1:11" hidden="1">
      <c r="A1440">
        <v>10</v>
      </c>
      <c r="B1440" t="s">
        <v>372</v>
      </c>
      <c r="C1440">
        <v>-1.2741000000000001E-2</v>
      </c>
      <c r="D1440">
        <v>-9.4570000000000001E-3</v>
      </c>
      <c r="E1440">
        <v>1.371E-3</v>
      </c>
      <c r="F1440">
        <v>6.5059999999999996E-3</v>
      </c>
      <c r="G1440">
        <v>-1.629E-3</v>
      </c>
      <c r="H1440">
        <v>2.3670000000000002E-3</v>
      </c>
      <c r="I1440">
        <v>108</v>
      </c>
      <c r="J1440">
        <v>88752537.510000005</v>
      </c>
      <c r="K1440">
        <v>113622124.56</v>
      </c>
    </row>
    <row r="1441" spans="1:11" hidden="1">
      <c r="A1441">
        <v>15</v>
      </c>
      <c r="B1441" t="s">
        <v>372</v>
      </c>
      <c r="C1441">
        <v>-1.7749999999999998E-2</v>
      </c>
      <c r="D1441">
        <v>-1.7465999999999999E-2</v>
      </c>
      <c r="E1441">
        <v>-2.1433000000000001E-2</v>
      </c>
      <c r="F1441">
        <v>-2.1097000000000001E-2</v>
      </c>
      <c r="G1441">
        <v>-2.2589999999999999E-2</v>
      </c>
      <c r="H1441">
        <v>-2.2494E-2</v>
      </c>
      <c r="I1441">
        <v>1381</v>
      </c>
      <c r="J1441">
        <v>1408183754.01</v>
      </c>
      <c r="K1441">
        <v>4485883643.04</v>
      </c>
    </row>
    <row r="1442" spans="1:11" hidden="1">
      <c r="A1442">
        <v>21</v>
      </c>
      <c r="B1442" t="s">
        <v>372</v>
      </c>
      <c r="C1442">
        <v>-1.8178E-2</v>
      </c>
      <c r="D1442">
        <v>-1.8151E-2</v>
      </c>
      <c r="E1442">
        <v>-2.2936999999999999E-2</v>
      </c>
      <c r="F1442">
        <v>-2.2918000000000001E-2</v>
      </c>
      <c r="G1442">
        <v>-2.3122E-2</v>
      </c>
      <c r="H1442">
        <v>-2.3126000000000001E-2</v>
      </c>
      <c r="I1442">
        <v>1273</v>
      </c>
      <c r="J1442">
        <v>1319431216.5</v>
      </c>
      <c r="K1442">
        <v>4372261518.4799995</v>
      </c>
    </row>
    <row r="1443" spans="1:11" hidden="1">
      <c r="A1443">
        <v>31</v>
      </c>
      <c r="B1443" t="s">
        <v>372</v>
      </c>
      <c r="C1443">
        <v>-1.7749999999999998E-2</v>
      </c>
      <c r="D1443">
        <v>-1.7465999999999999E-2</v>
      </c>
      <c r="E1443">
        <v>-2.1433000000000001E-2</v>
      </c>
      <c r="F1443">
        <v>-2.1097000000000001E-2</v>
      </c>
      <c r="G1443">
        <v>-2.2589999999999999E-2</v>
      </c>
      <c r="H1443">
        <v>-2.2494E-2</v>
      </c>
      <c r="I1443">
        <v>1381</v>
      </c>
      <c r="J1443">
        <v>1408183754.01</v>
      </c>
      <c r="K1443">
        <v>4485883643.04</v>
      </c>
    </row>
    <row r="1444" spans="1:11" hidden="1">
      <c r="A1444">
        <v>63</v>
      </c>
      <c r="B1444" t="s">
        <v>372</v>
      </c>
      <c r="C1444">
        <v>-1.7749999999999998E-2</v>
      </c>
      <c r="D1444">
        <v>-1.7465999999999999E-2</v>
      </c>
      <c r="E1444">
        <v>-2.1433000000000001E-2</v>
      </c>
      <c r="F1444">
        <v>-2.1097000000000001E-2</v>
      </c>
      <c r="G1444">
        <v>-2.2589999999999999E-2</v>
      </c>
      <c r="H1444">
        <v>-2.2494E-2</v>
      </c>
      <c r="I1444">
        <v>1381</v>
      </c>
      <c r="J1444">
        <v>1408183754.01</v>
      </c>
      <c r="K1444">
        <v>4485883643.04</v>
      </c>
    </row>
    <row r="1445" spans="1:11" hidden="1">
      <c r="A1445">
        <v>37</v>
      </c>
      <c r="B1445" t="s">
        <v>372</v>
      </c>
      <c r="C1445">
        <v>-1.8178E-2</v>
      </c>
      <c r="D1445">
        <v>-1.8151E-2</v>
      </c>
      <c r="E1445">
        <v>-2.2936999999999999E-2</v>
      </c>
      <c r="F1445">
        <v>-2.2918000000000001E-2</v>
      </c>
      <c r="G1445">
        <v>-2.3122E-2</v>
      </c>
      <c r="H1445">
        <v>-2.3126000000000001E-2</v>
      </c>
      <c r="I1445">
        <v>1273</v>
      </c>
      <c r="J1445">
        <v>1319431216.5</v>
      </c>
      <c r="K1445">
        <v>4372261518.4799995</v>
      </c>
    </row>
    <row r="1446" spans="1:11" hidden="1">
      <c r="A1446">
        <v>47</v>
      </c>
      <c r="B1446" t="s">
        <v>372</v>
      </c>
      <c r="C1446">
        <v>-1.7749999999999998E-2</v>
      </c>
      <c r="D1446">
        <v>-1.7465999999999999E-2</v>
      </c>
      <c r="E1446">
        <v>-2.1433000000000001E-2</v>
      </c>
      <c r="F1446">
        <v>-2.1097000000000001E-2</v>
      </c>
      <c r="G1446">
        <v>-2.2589999999999999E-2</v>
      </c>
      <c r="H1446">
        <v>-2.2494E-2</v>
      </c>
      <c r="I1446">
        <v>1381</v>
      </c>
      <c r="J1446">
        <v>1408183754.01</v>
      </c>
      <c r="K1446">
        <v>4485883643.04</v>
      </c>
    </row>
    <row r="1447" spans="1:11" hidden="1">
      <c r="A1447">
        <v>53</v>
      </c>
      <c r="B1447" t="s">
        <v>372</v>
      </c>
      <c r="C1447">
        <v>-1.8178E-2</v>
      </c>
      <c r="D1447">
        <v>-1.8151E-2</v>
      </c>
      <c r="E1447">
        <v>-2.2936999999999999E-2</v>
      </c>
      <c r="F1447">
        <v>-2.2918000000000001E-2</v>
      </c>
      <c r="G1447">
        <v>-2.3122E-2</v>
      </c>
      <c r="H1447">
        <v>-2.3126000000000001E-2</v>
      </c>
      <c r="I1447">
        <v>1273</v>
      </c>
      <c r="J1447">
        <v>1319431216.5</v>
      </c>
      <c r="K1447">
        <v>4372261518.4799995</v>
      </c>
    </row>
    <row r="1448" spans="1:11">
      <c r="A1448">
        <v>5</v>
      </c>
      <c r="B1448" t="s">
        <v>371</v>
      </c>
      <c r="C1448">
        <v>-0.12537300000000001</v>
      </c>
      <c r="D1448">
        <v>-0.12523000000000001</v>
      </c>
      <c r="E1448" s="116">
        <v>-0.113236</v>
      </c>
      <c r="F1448">
        <v>-0.113085</v>
      </c>
      <c r="G1448">
        <v>-0.10177899999999999</v>
      </c>
      <c r="H1448">
        <v>-0.101661</v>
      </c>
      <c r="I1448">
        <v>1296</v>
      </c>
      <c r="J1448">
        <v>1180219029.22</v>
      </c>
      <c r="K1448">
        <v>3952465459.3200002</v>
      </c>
    </row>
    <row r="1449" spans="1:11" hidden="1">
      <c r="A1449">
        <v>10</v>
      </c>
      <c r="B1449" t="s">
        <v>371</v>
      </c>
      <c r="C1449">
        <v>-0.13039400000000001</v>
      </c>
      <c r="D1449">
        <v>-0.11430700000000001</v>
      </c>
      <c r="E1449">
        <v>-0.117245</v>
      </c>
      <c r="F1449">
        <v>-9.2188000000000006E-2</v>
      </c>
      <c r="G1449">
        <v>-0.112165</v>
      </c>
      <c r="H1449">
        <v>-6.6180000000000003E-2</v>
      </c>
      <c r="I1449">
        <v>108</v>
      </c>
      <c r="J1449">
        <v>77533246.659999996</v>
      </c>
      <c r="K1449">
        <v>99695613.689999998</v>
      </c>
    </row>
    <row r="1450" spans="1:11" hidden="1">
      <c r="A1450">
        <v>15</v>
      </c>
      <c r="B1450" t="s">
        <v>371</v>
      </c>
      <c r="C1450">
        <v>-0.12576499999999999</v>
      </c>
      <c r="D1450">
        <v>-0.124376</v>
      </c>
      <c r="E1450">
        <v>-0.11348900000000001</v>
      </c>
      <c r="F1450">
        <v>-0.11176899999999999</v>
      </c>
      <c r="G1450">
        <v>-0.10204199999999999</v>
      </c>
      <c r="H1450">
        <v>-0.10076300000000001</v>
      </c>
      <c r="I1450">
        <v>1404</v>
      </c>
      <c r="J1450">
        <v>1257752275.8800001</v>
      </c>
      <c r="K1450">
        <v>4052161073.0100002</v>
      </c>
    </row>
    <row r="1451" spans="1:11" hidden="1">
      <c r="A1451">
        <v>21</v>
      </c>
      <c r="B1451" t="s">
        <v>371</v>
      </c>
      <c r="C1451">
        <v>-0.12537300000000001</v>
      </c>
      <c r="D1451">
        <v>-0.12523000000000001</v>
      </c>
      <c r="E1451">
        <v>-0.113236</v>
      </c>
      <c r="F1451">
        <v>-0.113085</v>
      </c>
      <c r="G1451">
        <v>-0.10177899999999999</v>
      </c>
      <c r="H1451">
        <v>-0.101661</v>
      </c>
      <c r="I1451">
        <v>1296</v>
      </c>
      <c r="J1451">
        <v>1180219029.22</v>
      </c>
      <c r="K1451">
        <v>3952465459.3200002</v>
      </c>
    </row>
    <row r="1452" spans="1:11" hidden="1">
      <c r="A1452">
        <v>31</v>
      </c>
      <c r="B1452" t="s">
        <v>371</v>
      </c>
      <c r="C1452">
        <v>-0.12576499999999999</v>
      </c>
      <c r="D1452">
        <v>-0.124376</v>
      </c>
      <c r="E1452">
        <v>-0.11348900000000001</v>
      </c>
      <c r="F1452">
        <v>-0.11176899999999999</v>
      </c>
      <c r="G1452">
        <v>-0.10204199999999999</v>
      </c>
      <c r="H1452">
        <v>-0.10076300000000001</v>
      </c>
      <c r="I1452">
        <v>1404</v>
      </c>
      <c r="J1452">
        <v>1257752275.8800001</v>
      </c>
      <c r="K1452">
        <v>4052161073.0100002</v>
      </c>
    </row>
    <row r="1453" spans="1:11" hidden="1">
      <c r="A1453">
        <v>63</v>
      </c>
      <c r="B1453" t="s">
        <v>371</v>
      </c>
      <c r="C1453">
        <v>-0.12576499999999999</v>
      </c>
      <c r="D1453">
        <v>-0.124376</v>
      </c>
      <c r="E1453">
        <v>-0.11348900000000001</v>
      </c>
      <c r="F1453">
        <v>-0.11176899999999999</v>
      </c>
      <c r="G1453">
        <v>-0.10204199999999999</v>
      </c>
      <c r="H1453">
        <v>-0.10076300000000001</v>
      </c>
      <c r="I1453">
        <v>1404</v>
      </c>
      <c r="J1453">
        <v>1257752275.8800001</v>
      </c>
      <c r="K1453">
        <v>4052161073.0100002</v>
      </c>
    </row>
    <row r="1454" spans="1:11" hidden="1">
      <c r="A1454">
        <v>37</v>
      </c>
      <c r="B1454" t="s">
        <v>371</v>
      </c>
      <c r="C1454">
        <v>-0.12537300000000001</v>
      </c>
      <c r="D1454">
        <v>-0.12523000000000001</v>
      </c>
      <c r="E1454">
        <v>-0.113236</v>
      </c>
      <c r="F1454">
        <v>-0.113085</v>
      </c>
      <c r="G1454">
        <v>-0.10177899999999999</v>
      </c>
      <c r="H1454">
        <v>-0.101661</v>
      </c>
      <c r="I1454">
        <v>1296</v>
      </c>
      <c r="J1454">
        <v>1180219029.22</v>
      </c>
      <c r="K1454">
        <v>3952465459.3200002</v>
      </c>
    </row>
    <row r="1455" spans="1:11" hidden="1">
      <c r="A1455">
        <v>47</v>
      </c>
      <c r="B1455" t="s">
        <v>371</v>
      </c>
      <c r="C1455">
        <v>-0.12576499999999999</v>
      </c>
      <c r="D1455">
        <v>-0.124376</v>
      </c>
      <c r="E1455">
        <v>-0.11348900000000001</v>
      </c>
      <c r="F1455">
        <v>-0.11176899999999999</v>
      </c>
      <c r="G1455">
        <v>-0.10204199999999999</v>
      </c>
      <c r="H1455">
        <v>-0.10076300000000001</v>
      </c>
      <c r="I1455">
        <v>1404</v>
      </c>
      <c r="J1455">
        <v>1257752275.8800001</v>
      </c>
      <c r="K1455">
        <v>4052161073.0100002</v>
      </c>
    </row>
    <row r="1456" spans="1:11" hidden="1">
      <c r="A1456">
        <v>53</v>
      </c>
      <c r="B1456" t="s">
        <v>371</v>
      </c>
      <c r="C1456">
        <v>-0.12537300000000001</v>
      </c>
      <c r="D1456">
        <v>-0.12523000000000001</v>
      </c>
      <c r="E1456">
        <v>-0.113236</v>
      </c>
      <c r="F1456">
        <v>-0.113085</v>
      </c>
      <c r="G1456">
        <v>-0.10177899999999999</v>
      </c>
      <c r="H1456">
        <v>-0.101661</v>
      </c>
      <c r="I1456">
        <v>1296</v>
      </c>
      <c r="J1456">
        <v>1180219029.22</v>
      </c>
      <c r="K1456">
        <v>3952465459.3200002</v>
      </c>
    </row>
    <row r="1457" spans="1:11">
      <c r="A1457">
        <v>5</v>
      </c>
      <c r="B1457" t="s">
        <v>370</v>
      </c>
      <c r="C1457">
        <v>-2.3368E-2</v>
      </c>
      <c r="D1457">
        <v>-2.3323E-2</v>
      </c>
      <c r="E1457" s="116">
        <v>-3.47E-3</v>
      </c>
      <c r="F1457">
        <v>-3.5209999999999998E-3</v>
      </c>
      <c r="G1457">
        <v>-8.2970000000000006E-3</v>
      </c>
      <c r="H1457">
        <v>-8.3929999999999994E-3</v>
      </c>
      <c r="I1457">
        <v>1318</v>
      </c>
      <c r="J1457">
        <v>1190719387.9200001</v>
      </c>
      <c r="K1457">
        <v>3949252210.2199998</v>
      </c>
    </row>
    <row r="1458" spans="1:11" hidden="1">
      <c r="A1458">
        <v>10</v>
      </c>
      <c r="B1458" t="s">
        <v>370</v>
      </c>
      <c r="C1458">
        <v>-6.4770000000000001E-3</v>
      </c>
      <c r="D1458">
        <v>8.9370000000000005E-3</v>
      </c>
      <c r="E1458">
        <v>1.1013E-2</v>
      </c>
      <c r="F1458">
        <v>3.0528E-2</v>
      </c>
      <c r="G1458">
        <v>6.6179999999999998E-3</v>
      </c>
      <c r="H1458">
        <v>2.3588999999999999E-2</v>
      </c>
      <c r="I1458">
        <v>108</v>
      </c>
      <c r="J1458">
        <v>78275806.989999995</v>
      </c>
      <c r="K1458">
        <v>99821539.709999993</v>
      </c>
    </row>
    <row r="1459" spans="1:11" hidden="1">
      <c r="A1459">
        <v>15</v>
      </c>
      <c r="B1459" t="s">
        <v>370</v>
      </c>
      <c r="C1459">
        <v>-2.2069999999999999E-2</v>
      </c>
      <c r="D1459">
        <v>-2.0843E-2</v>
      </c>
      <c r="E1459">
        <v>-2.578E-3</v>
      </c>
      <c r="F1459">
        <v>-1.423E-3</v>
      </c>
      <c r="G1459">
        <v>-7.9299999999999995E-3</v>
      </c>
      <c r="H1459">
        <v>-7.6059999999999999E-3</v>
      </c>
      <c r="I1459">
        <v>1426</v>
      </c>
      <c r="J1459">
        <v>1268995194.9100001</v>
      </c>
      <c r="K1459">
        <v>4049073749.9299998</v>
      </c>
    </row>
    <row r="1460" spans="1:11" hidden="1">
      <c r="A1460">
        <v>21</v>
      </c>
      <c r="B1460" t="s">
        <v>370</v>
      </c>
      <c r="C1460">
        <v>-2.3368E-2</v>
      </c>
      <c r="D1460">
        <v>-2.3323E-2</v>
      </c>
      <c r="E1460">
        <v>-3.47E-3</v>
      </c>
      <c r="F1460">
        <v>-3.5209999999999998E-3</v>
      </c>
      <c r="G1460">
        <v>-8.2970000000000006E-3</v>
      </c>
      <c r="H1460">
        <v>-8.3929999999999994E-3</v>
      </c>
      <c r="I1460">
        <v>1318</v>
      </c>
      <c r="J1460">
        <v>1190719387.9200001</v>
      </c>
      <c r="K1460">
        <v>3949252210.2199998</v>
      </c>
    </row>
    <row r="1461" spans="1:11" hidden="1">
      <c r="A1461">
        <v>31</v>
      </c>
      <c r="B1461" t="s">
        <v>370</v>
      </c>
      <c r="C1461">
        <v>-2.2069999999999999E-2</v>
      </c>
      <c r="D1461">
        <v>-2.0843E-2</v>
      </c>
      <c r="E1461">
        <v>-2.578E-3</v>
      </c>
      <c r="F1461">
        <v>-1.423E-3</v>
      </c>
      <c r="G1461">
        <v>-7.9299999999999995E-3</v>
      </c>
      <c r="H1461">
        <v>-7.6059999999999999E-3</v>
      </c>
      <c r="I1461">
        <v>1426</v>
      </c>
      <c r="J1461">
        <v>1268995194.9100001</v>
      </c>
      <c r="K1461">
        <v>4049073749.9299998</v>
      </c>
    </row>
    <row r="1462" spans="1:11" hidden="1">
      <c r="A1462">
        <v>63</v>
      </c>
      <c r="B1462" t="s">
        <v>370</v>
      </c>
      <c r="C1462">
        <v>-2.2069999999999999E-2</v>
      </c>
      <c r="D1462">
        <v>-2.0843E-2</v>
      </c>
      <c r="E1462">
        <v>-2.578E-3</v>
      </c>
      <c r="F1462">
        <v>-1.423E-3</v>
      </c>
      <c r="G1462">
        <v>-7.9299999999999995E-3</v>
      </c>
      <c r="H1462">
        <v>-7.6059999999999999E-3</v>
      </c>
      <c r="I1462">
        <v>1426</v>
      </c>
      <c r="J1462">
        <v>1268995194.9100001</v>
      </c>
      <c r="K1462">
        <v>4049073749.9299998</v>
      </c>
    </row>
    <row r="1463" spans="1:11" hidden="1">
      <c r="A1463">
        <v>37</v>
      </c>
      <c r="B1463" t="s">
        <v>370</v>
      </c>
      <c r="C1463">
        <v>-2.3368E-2</v>
      </c>
      <c r="D1463">
        <v>-2.3323E-2</v>
      </c>
      <c r="E1463">
        <v>-3.47E-3</v>
      </c>
      <c r="F1463">
        <v>-3.5209999999999998E-3</v>
      </c>
      <c r="G1463">
        <v>-8.2970000000000006E-3</v>
      </c>
      <c r="H1463">
        <v>-8.3929999999999994E-3</v>
      </c>
      <c r="I1463">
        <v>1318</v>
      </c>
      <c r="J1463">
        <v>1190719387.9200001</v>
      </c>
      <c r="K1463">
        <v>3949252210.2199998</v>
      </c>
    </row>
    <row r="1464" spans="1:11" hidden="1">
      <c r="A1464">
        <v>47</v>
      </c>
      <c r="B1464" t="s">
        <v>370</v>
      </c>
      <c r="C1464">
        <v>-2.2069999999999999E-2</v>
      </c>
      <c r="D1464">
        <v>-2.0843E-2</v>
      </c>
      <c r="E1464">
        <v>-2.578E-3</v>
      </c>
      <c r="F1464">
        <v>-1.423E-3</v>
      </c>
      <c r="G1464">
        <v>-7.9299999999999995E-3</v>
      </c>
      <c r="H1464">
        <v>-7.6059999999999999E-3</v>
      </c>
      <c r="I1464">
        <v>1426</v>
      </c>
      <c r="J1464">
        <v>1268995194.9100001</v>
      </c>
      <c r="K1464">
        <v>4049073749.9299998</v>
      </c>
    </row>
    <row r="1465" spans="1:11" hidden="1">
      <c r="A1465">
        <v>53</v>
      </c>
      <c r="B1465" t="s">
        <v>370</v>
      </c>
      <c r="C1465">
        <v>-2.3368E-2</v>
      </c>
      <c r="D1465">
        <v>-2.3323E-2</v>
      </c>
      <c r="E1465">
        <v>-3.47E-3</v>
      </c>
      <c r="F1465">
        <v>-3.5209999999999998E-3</v>
      </c>
      <c r="G1465">
        <v>-8.2970000000000006E-3</v>
      </c>
      <c r="H1465">
        <v>-8.3929999999999994E-3</v>
      </c>
      <c r="I1465">
        <v>1318</v>
      </c>
      <c r="J1465">
        <v>1190719387.9200001</v>
      </c>
      <c r="K1465">
        <v>3949252210.2199998</v>
      </c>
    </row>
    <row r="1466" spans="1:11">
      <c r="A1466">
        <v>5</v>
      </c>
      <c r="B1466" t="s">
        <v>369</v>
      </c>
      <c r="C1466">
        <v>-5.5333E-2</v>
      </c>
      <c r="D1466">
        <v>-5.5327000000000001E-2</v>
      </c>
      <c r="E1466" s="116">
        <v>-4.4436000000000003E-2</v>
      </c>
      <c r="F1466">
        <v>-4.4417999999999999E-2</v>
      </c>
      <c r="G1466">
        <v>-3.7501E-2</v>
      </c>
      <c r="H1466">
        <v>-3.7482000000000001E-2</v>
      </c>
      <c r="I1466">
        <v>1331</v>
      </c>
      <c r="J1466">
        <v>1144131053.5599999</v>
      </c>
      <c r="K1466">
        <v>3816279062.8200002</v>
      </c>
    </row>
    <row r="1467" spans="1:11" hidden="1">
      <c r="A1467">
        <v>10</v>
      </c>
      <c r="B1467" t="s">
        <v>369</v>
      </c>
      <c r="C1467">
        <v>-7.4749999999999997E-2</v>
      </c>
      <c r="D1467">
        <v>-7.4113999999999999E-2</v>
      </c>
      <c r="E1467">
        <v>-6.7102999999999996E-2</v>
      </c>
      <c r="F1467">
        <v>-6.6332000000000002E-2</v>
      </c>
      <c r="G1467">
        <v>-6.8985000000000005E-2</v>
      </c>
      <c r="H1467">
        <v>-6.8376999999999993E-2</v>
      </c>
      <c r="I1467">
        <v>109</v>
      </c>
      <c r="J1467">
        <v>73390161.760000005</v>
      </c>
      <c r="K1467">
        <v>93295299.519999996</v>
      </c>
    </row>
    <row r="1468" spans="1:11" hidden="1">
      <c r="A1468">
        <v>15</v>
      </c>
      <c r="B1468" t="s">
        <v>369</v>
      </c>
      <c r="C1468">
        <v>-5.6815999999999998E-2</v>
      </c>
      <c r="D1468">
        <v>-5.6762E-2</v>
      </c>
      <c r="E1468">
        <v>-4.5843000000000002E-2</v>
      </c>
      <c r="F1468">
        <v>-4.5777999999999999E-2</v>
      </c>
      <c r="G1468">
        <v>-3.8281000000000003E-2</v>
      </c>
      <c r="H1468">
        <v>-3.8247000000000003E-2</v>
      </c>
      <c r="I1468">
        <v>1440</v>
      </c>
      <c r="J1468">
        <v>1217521215.3199999</v>
      </c>
      <c r="K1468">
        <v>3909574362.3400002</v>
      </c>
    </row>
    <row r="1469" spans="1:11" hidden="1">
      <c r="A1469">
        <v>21</v>
      </c>
      <c r="B1469" t="s">
        <v>369</v>
      </c>
      <c r="C1469">
        <v>-5.5333E-2</v>
      </c>
      <c r="D1469">
        <v>-5.5327000000000001E-2</v>
      </c>
      <c r="E1469">
        <v>-4.4436000000000003E-2</v>
      </c>
      <c r="F1469">
        <v>-4.4417999999999999E-2</v>
      </c>
      <c r="G1469">
        <v>-3.7501E-2</v>
      </c>
      <c r="H1469">
        <v>-3.7482000000000001E-2</v>
      </c>
      <c r="I1469">
        <v>1331</v>
      </c>
      <c r="J1469">
        <v>1144131053.5599999</v>
      </c>
      <c r="K1469">
        <v>3816279062.8200002</v>
      </c>
    </row>
    <row r="1470" spans="1:11" hidden="1">
      <c r="A1470">
        <v>31</v>
      </c>
      <c r="B1470" t="s">
        <v>369</v>
      </c>
      <c r="C1470">
        <v>-5.6815999999999998E-2</v>
      </c>
      <c r="D1470">
        <v>-5.6762E-2</v>
      </c>
      <c r="E1470">
        <v>-4.5843000000000002E-2</v>
      </c>
      <c r="F1470">
        <v>-4.5777999999999999E-2</v>
      </c>
      <c r="G1470">
        <v>-3.8281000000000003E-2</v>
      </c>
      <c r="H1470">
        <v>-3.8247000000000003E-2</v>
      </c>
      <c r="I1470">
        <v>1440</v>
      </c>
      <c r="J1470">
        <v>1217521215.3199999</v>
      </c>
      <c r="K1470">
        <v>3909574362.3400002</v>
      </c>
    </row>
    <row r="1471" spans="1:11" hidden="1">
      <c r="A1471">
        <v>63</v>
      </c>
      <c r="B1471" t="s">
        <v>369</v>
      </c>
      <c r="C1471">
        <v>-5.6815999999999998E-2</v>
      </c>
      <c r="D1471">
        <v>-5.6762E-2</v>
      </c>
      <c r="E1471">
        <v>-4.5843000000000002E-2</v>
      </c>
      <c r="F1471">
        <v>-4.5777999999999999E-2</v>
      </c>
      <c r="G1471">
        <v>-3.8281000000000003E-2</v>
      </c>
      <c r="H1471">
        <v>-3.8247000000000003E-2</v>
      </c>
      <c r="I1471">
        <v>1440</v>
      </c>
      <c r="J1471">
        <v>1217521215.3199999</v>
      </c>
      <c r="K1471">
        <v>3909574362.3400002</v>
      </c>
    </row>
    <row r="1472" spans="1:11" hidden="1">
      <c r="A1472">
        <v>37</v>
      </c>
      <c r="B1472" t="s">
        <v>369</v>
      </c>
      <c r="C1472">
        <v>-5.5333E-2</v>
      </c>
      <c r="D1472">
        <v>-5.5327000000000001E-2</v>
      </c>
      <c r="E1472">
        <v>-4.4436000000000003E-2</v>
      </c>
      <c r="F1472">
        <v>-4.4417999999999999E-2</v>
      </c>
      <c r="G1472">
        <v>-3.7501E-2</v>
      </c>
      <c r="H1472">
        <v>-3.7482000000000001E-2</v>
      </c>
      <c r="I1472">
        <v>1331</v>
      </c>
      <c r="J1472">
        <v>1144131053.5599999</v>
      </c>
      <c r="K1472">
        <v>3816279062.8200002</v>
      </c>
    </row>
    <row r="1473" spans="1:11" hidden="1">
      <c r="A1473">
        <v>47</v>
      </c>
      <c r="B1473" t="s">
        <v>369</v>
      </c>
      <c r="C1473">
        <v>-5.6815999999999998E-2</v>
      </c>
      <c r="D1473">
        <v>-5.6762E-2</v>
      </c>
      <c r="E1473">
        <v>-4.5843000000000002E-2</v>
      </c>
      <c r="F1473">
        <v>-4.5777999999999999E-2</v>
      </c>
      <c r="G1473">
        <v>-3.8281000000000003E-2</v>
      </c>
      <c r="H1473">
        <v>-3.8247000000000003E-2</v>
      </c>
      <c r="I1473">
        <v>1440</v>
      </c>
      <c r="J1473">
        <v>1217521215.3199999</v>
      </c>
      <c r="K1473">
        <v>3909574362.3400002</v>
      </c>
    </row>
    <row r="1474" spans="1:11" hidden="1">
      <c r="A1474">
        <v>53</v>
      </c>
      <c r="B1474" t="s">
        <v>369</v>
      </c>
      <c r="C1474">
        <v>-5.5333E-2</v>
      </c>
      <c r="D1474">
        <v>-5.5327000000000001E-2</v>
      </c>
      <c r="E1474">
        <v>-4.4436000000000003E-2</v>
      </c>
      <c r="F1474">
        <v>-4.4417999999999999E-2</v>
      </c>
      <c r="G1474">
        <v>-3.7501E-2</v>
      </c>
      <c r="H1474">
        <v>-3.7482000000000001E-2</v>
      </c>
      <c r="I1474">
        <v>1331</v>
      </c>
      <c r="J1474">
        <v>1144131053.5599999</v>
      </c>
      <c r="K1474">
        <v>3816279062.8200002</v>
      </c>
    </row>
    <row r="1475" spans="1:11">
      <c r="A1475">
        <v>5</v>
      </c>
      <c r="B1475" t="s">
        <v>368</v>
      </c>
      <c r="C1475">
        <v>5.2579000000000001E-2</v>
      </c>
      <c r="D1475">
        <v>5.2567000000000003E-2</v>
      </c>
      <c r="E1475" s="116">
        <v>5.3373999999999998E-2</v>
      </c>
      <c r="F1475">
        <v>5.3348E-2</v>
      </c>
      <c r="G1475">
        <v>4.8605000000000002E-2</v>
      </c>
      <c r="H1475">
        <v>4.8592999999999997E-2</v>
      </c>
      <c r="I1475">
        <v>1334</v>
      </c>
      <c r="J1475">
        <v>1209355500.79</v>
      </c>
      <c r="K1475">
        <v>4004749928.1700001</v>
      </c>
    </row>
    <row r="1476" spans="1:11" hidden="1">
      <c r="A1476">
        <v>10</v>
      </c>
      <c r="B1476" t="s">
        <v>368</v>
      </c>
      <c r="C1476">
        <v>7.2609000000000007E-2</v>
      </c>
      <c r="D1476">
        <v>7.4760999999999994E-2</v>
      </c>
      <c r="E1476">
        <v>7.7976000000000004E-2</v>
      </c>
      <c r="F1476">
        <v>7.9592999999999997E-2</v>
      </c>
      <c r="G1476">
        <v>7.0875999999999995E-2</v>
      </c>
      <c r="H1476">
        <v>7.2150000000000006E-2</v>
      </c>
      <c r="I1476">
        <v>108</v>
      </c>
      <c r="J1476">
        <v>79035304.730000004</v>
      </c>
      <c r="K1476">
        <v>99662212.030000001</v>
      </c>
    </row>
    <row r="1477" spans="1:11" hidden="1">
      <c r="A1477">
        <v>15</v>
      </c>
      <c r="B1477" t="s">
        <v>368</v>
      </c>
      <c r="C1477">
        <v>5.4084E-2</v>
      </c>
      <c r="D1477">
        <v>5.4234999999999998E-2</v>
      </c>
      <c r="E1477">
        <v>5.4856000000000002E-2</v>
      </c>
      <c r="F1477">
        <v>5.4928999999999999E-2</v>
      </c>
      <c r="G1477">
        <v>4.9134999999999998E-2</v>
      </c>
      <c r="H1477">
        <v>4.9154000000000003E-2</v>
      </c>
      <c r="I1477">
        <v>1442</v>
      </c>
      <c r="J1477">
        <v>1288390805.52</v>
      </c>
      <c r="K1477">
        <v>4104412140.1999998</v>
      </c>
    </row>
    <row r="1478" spans="1:11" hidden="1">
      <c r="A1478">
        <v>21</v>
      </c>
      <c r="B1478" t="s">
        <v>368</v>
      </c>
      <c r="C1478">
        <v>5.2579000000000001E-2</v>
      </c>
      <c r="D1478">
        <v>5.2567000000000003E-2</v>
      </c>
      <c r="E1478">
        <v>5.3373999999999998E-2</v>
      </c>
      <c r="F1478">
        <v>5.3348E-2</v>
      </c>
      <c r="G1478">
        <v>4.8605000000000002E-2</v>
      </c>
      <c r="H1478">
        <v>4.8592999999999997E-2</v>
      </c>
      <c r="I1478">
        <v>1334</v>
      </c>
      <c r="J1478">
        <v>1209355500.79</v>
      </c>
      <c r="K1478">
        <v>4004749928.1700001</v>
      </c>
    </row>
    <row r="1479" spans="1:11" hidden="1">
      <c r="A1479">
        <v>31</v>
      </c>
      <c r="B1479" t="s">
        <v>368</v>
      </c>
      <c r="C1479">
        <v>5.4084E-2</v>
      </c>
      <c r="D1479">
        <v>5.4234999999999998E-2</v>
      </c>
      <c r="E1479">
        <v>5.4856000000000002E-2</v>
      </c>
      <c r="F1479">
        <v>5.4928999999999999E-2</v>
      </c>
      <c r="G1479">
        <v>4.9134999999999998E-2</v>
      </c>
      <c r="H1479">
        <v>4.9154000000000003E-2</v>
      </c>
      <c r="I1479">
        <v>1442</v>
      </c>
      <c r="J1479">
        <v>1288390805.52</v>
      </c>
      <c r="K1479">
        <v>4104412140.1999998</v>
      </c>
    </row>
    <row r="1480" spans="1:11" hidden="1">
      <c r="A1480">
        <v>63</v>
      </c>
      <c r="B1480" t="s">
        <v>368</v>
      </c>
      <c r="C1480">
        <v>5.4084E-2</v>
      </c>
      <c r="D1480">
        <v>5.4234999999999998E-2</v>
      </c>
      <c r="E1480">
        <v>5.4856000000000002E-2</v>
      </c>
      <c r="F1480">
        <v>5.4928999999999999E-2</v>
      </c>
      <c r="G1480">
        <v>4.9134999999999998E-2</v>
      </c>
      <c r="H1480">
        <v>4.9154000000000003E-2</v>
      </c>
      <c r="I1480">
        <v>1442</v>
      </c>
      <c r="J1480">
        <v>1288390805.52</v>
      </c>
      <c r="K1480">
        <v>4104412140.1999998</v>
      </c>
    </row>
    <row r="1481" spans="1:11" hidden="1">
      <c r="A1481">
        <v>37</v>
      </c>
      <c r="B1481" t="s">
        <v>368</v>
      </c>
      <c r="C1481">
        <v>5.2579000000000001E-2</v>
      </c>
      <c r="D1481">
        <v>5.2567000000000003E-2</v>
      </c>
      <c r="E1481">
        <v>5.3373999999999998E-2</v>
      </c>
      <c r="F1481">
        <v>5.3348E-2</v>
      </c>
      <c r="G1481">
        <v>4.8605000000000002E-2</v>
      </c>
      <c r="H1481">
        <v>4.8592999999999997E-2</v>
      </c>
      <c r="I1481">
        <v>1334</v>
      </c>
      <c r="J1481">
        <v>1209355500.79</v>
      </c>
      <c r="K1481">
        <v>4004749928.1700001</v>
      </c>
    </row>
    <row r="1482" spans="1:11" hidden="1">
      <c r="A1482">
        <v>47</v>
      </c>
      <c r="B1482" t="s">
        <v>368</v>
      </c>
      <c r="C1482">
        <v>5.4084E-2</v>
      </c>
      <c r="D1482">
        <v>5.4234999999999998E-2</v>
      </c>
      <c r="E1482">
        <v>5.4856000000000002E-2</v>
      </c>
      <c r="F1482">
        <v>5.4928999999999999E-2</v>
      </c>
      <c r="G1482">
        <v>4.9134999999999998E-2</v>
      </c>
      <c r="H1482">
        <v>4.9154000000000003E-2</v>
      </c>
      <c r="I1482">
        <v>1442</v>
      </c>
      <c r="J1482">
        <v>1288390805.52</v>
      </c>
      <c r="K1482">
        <v>4104412140.1999998</v>
      </c>
    </row>
    <row r="1483" spans="1:11" hidden="1">
      <c r="A1483">
        <v>53</v>
      </c>
      <c r="B1483" t="s">
        <v>368</v>
      </c>
      <c r="C1483">
        <v>5.2579000000000001E-2</v>
      </c>
      <c r="D1483">
        <v>5.2567000000000003E-2</v>
      </c>
      <c r="E1483">
        <v>5.3373999999999998E-2</v>
      </c>
      <c r="F1483">
        <v>5.3348E-2</v>
      </c>
      <c r="G1483">
        <v>4.8605000000000002E-2</v>
      </c>
      <c r="H1483">
        <v>4.8592999999999997E-2</v>
      </c>
      <c r="I1483">
        <v>1334</v>
      </c>
      <c r="J1483">
        <v>1209355500.79</v>
      </c>
      <c r="K1483">
        <v>4004749928.1700001</v>
      </c>
    </row>
    <row r="1484" spans="1:11">
      <c r="A1484">
        <v>5</v>
      </c>
      <c r="B1484" t="s">
        <v>367</v>
      </c>
      <c r="C1484">
        <v>-6.8208000000000005E-2</v>
      </c>
      <c r="D1484">
        <v>-6.8214999999999998E-2</v>
      </c>
      <c r="E1484" s="116">
        <v>-5.4754999999999998E-2</v>
      </c>
      <c r="F1484">
        <v>-5.4754999999999998E-2</v>
      </c>
      <c r="G1484">
        <v>-5.4967000000000002E-2</v>
      </c>
      <c r="H1484">
        <v>-5.4966000000000001E-2</v>
      </c>
      <c r="I1484">
        <v>1338</v>
      </c>
      <c r="J1484">
        <v>1145357149.5799999</v>
      </c>
      <c r="K1484">
        <v>3789263573.0300002</v>
      </c>
    </row>
    <row r="1485" spans="1:11" hidden="1">
      <c r="A1485">
        <v>10</v>
      </c>
      <c r="B1485" t="s">
        <v>367</v>
      </c>
      <c r="C1485">
        <v>-8.5478999999999999E-2</v>
      </c>
      <c r="D1485">
        <v>-8.5429000000000005E-2</v>
      </c>
      <c r="E1485">
        <v>-7.2566000000000005E-2</v>
      </c>
      <c r="F1485">
        <v>-7.2512999999999994E-2</v>
      </c>
      <c r="G1485">
        <v>-6.7320000000000005E-2</v>
      </c>
      <c r="H1485">
        <v>-6.7240999999999995E-2</v>
      </c>
      <c r="I1485">
        <v>108</v>
      </c>
      <c r="J1485">
        <v>73875991.480000004</v>
      </c>
      <c r="K1485">
        <v>93561993.739999995</v>
      </c>
    </row>
    <row r="1486" spans="1:11" hidden="1">
      <c r="A1486">
        <v>15</v>
      </c>
      <c r="B1486" t="s">
        <v>367</v>
      </c>
      <c r="C1486">
        <v>-6.9498000000000004E-2</v>
      </c>
      <c r="D1486">
        <v>-6.9500000000000006E-2</v>
      </c>
      <c r="E1486">
        <v>-5.5846E-2</v>
      </c>
      <c r="F1486">
        <v>-5.5842000000000003E-2</v>
      </c>
      <c r="G1486">
        <v>-5.5266999999999997E-2</v>
      </c>
      <c r="H1486">
        <v>-5.5263E-2</v>
      </c>
      <c r="I1486">
        <v>1446</v>
      </c>
      <c r="J1486">
        <v>1219233141.0599999</v>
      </c>
      <c r="K1486">
        <v>3882825566.77</v>
      </c>
    </row>
    <row r="1487" spans="1:11" hidden="1">
      <c r="A1487">
        <v>21</v>
      </c>
      <c r="B1487" t="s">
        <v>367</v>
      </c>
      <c r="C1487">
        <v>-6.8208000000000005E-2</v>
      </c>
      <c r="D1487">
        <v>-6.8214999999999998E-2</v>
      </c>
      <c r="E1487">
        <v>-5.4754999999999998E-2</v>
      </c>
      <c r="F1487">
        <v>-5.4754999999999998E-2</v>
      </c>
      <c r="G1487">
        <v>-5.4967000000000002E-2</v>
      </c>
      <c r="H1487">
        <v>-5.4966000000000001E-2</v>
      </c>
      <c r="I1487">
        <v>1338</v>
      </c>
      <c r="J1487">
        <v>1145357149.5799999</v>
      </c>
      <c r="K1487">
        <v>3789263573.0300002</v>
      </c>
    </row>
    <row r="1488" spans="1:11" hidden="1">
      <c r="A1488">
        <v>31</v>
      </c>
      <c r="B1488" t="s">
        <v>367</v>
      </c>
      <c r="C1488">
        <v>-6.9498000000000004E-2</v>
      </c>
      <c r="D1488">
        <v>-6.9500000000000006E-2</v>
      </c>
      <c r="E1488">
        <v>-5.5846E-2</v>
      </c>
      <c r="F1488">
        <v>-5.5842000000000003E-2</v>
      </c>
      <c r="G1488">
        <v>-5.5266999999999997E-2</v>
      </c>
      <c r="H1488">
        <v>-5.5263E-2</v>
      </c>
      <c r="I1488">
        <v>1446</v>
      </c>
      <c r="J1488">
        <v>1219233141.0599999</v>
      </c>
      <c r="K1488">
        <v>3882825566.77</v>
      </c>
    </row>
    <row r="1489" spans="1:11" hidden="1">
      <c r="A1489">
        <v>63</v>
      </c>
      <c r="B1489" t="s">
        <v>367</v>
      </c>
      <c r="C1489">
        <v>-6.9498000000000004E-2</v>
      </c>
      <c r="D1489">
        <v>-6.9500000000000006E-2</v>
      </c>
      <c r="E1489">
        <v>-5.5846E-2</v>
      </c>
      <c r="F1489">
        <v>-5.5842000000000003E-2</v>
      </c>
      <c r="G1489">
        <v>-5.5266999999999997E-2</v>
      </c>
      <c r="H1489">
        <v>-5.5263E-2</v>
      </c>
      <c r="I1489">
        <v>1446</v>
      </c>
      <c r="J1489">
        <v>1219233141.0599999</v>
      </c>
      <c r="K1489">
        <v>3882825566.77</v>
      </c>
    </row>
    <row r="1490" spans="1:11" hidden="1">
      <c r="A1490">
        <v>37</v>
      </c>
      <c r="B1490" t="s">
        <v>367</v>
      </c>
      <c r="C1490">
        <v>-6.8208000000000005E-2</v>
      </c>
      <c r="D1490">
        <v>-6.8214999999999998E-2</v>
      </c>
      <c r="E1490">
        <v>-5.4754999999999998E-2</v>
      </c>
      <c r="F1490">
        <v>-5.4754999999999998E-2</v>
      </c>
      <c r="G1490">
        <v>-5.4967000000000002E-2</v>
      </c>
      <c r="H1490">
        <v>-5.4966000000000001E-2</v>
      </c>
      <c r="I1490">
        <v>1338</v>
      </c>
      <c r="J1490">
        <v>1145357149.5799999</v>
      </c>
      <c r="K1490">
        <v>3789263573.0300002</v>
      </c>
    </row>
    <row r="1491" spans="1:11" hidden="1">
      <c r="A1491">
        <v>47</v>
      </c>
      <c r="B1491" t="s">
        <v>367</v>
      </c>
      <c r="C1491">
        <v>-6.9498000000000004E-2</v>
      </c>
      <c r="D1491">
        <v>-6.9500000000000006E-2</v>
      </c>
      <c r="E1491">
        <v>-5.5846E-2</v>
      </c>
      <c r="F1491">
        <v>-5.5842000000000003E-2</v>
      </c>
      <c r="G1491">
        <v>-5.5266999999999997E-2</v>
      </c>
      <c r="H1491">
        <v>-5.5263E-2</v>
      </c>
      <c r="I1491">
        <v>1446</v>
      </c>
      <c r="J1491">
        <v>1219233141.0599999</v>
      </c>
      <c r="K1491">
        <v>3882825566.77</v>
      </c>
    </row>
    <row r="1492" spans="1:11" hidden="1">
      <c r="A1492">
        <v>53</v>
      </c>
      <c r="B1492" t="s">
        <v>367</v>
      </c>
      <c r="C1492">
        <v>-6.8208000000000005E-2</v>
      </c>
      <c r="D1492">
        <v>-6.8214999999999998E-2</v>
      </c>
      <c r="E1492">
        <v>-5.4754999999999998E-2</v>
      </c>
      <c r="F1492">
        <v>-5.4754999999999998E-2</v>
      </c>
      <c r="G1492">
        <v>-5.4967000000000002E-2</v>
      </c>
      <c r="H1492">
        <v>-5.4966000000000001E-2</v>
      </c>
      <c r="I1492">
        <v>1338</v>
      </c>
      <c r="J1492">
        <v>1145357149.5799999</v>
      </c>
      <c r="K1492">
        <v>3789263573.0300002</v>
      </c>
    </row>
    <row r="1493" spans="1:11">
      <c r="A1493">
        <v>5</v>
      </c>
      <c r="B1493" t="s">
        <v>366</v>
      </c>
      <c r="C1493">
        <v>4.6471999999999999E-2</v>
      </c>
      <c r="D1493">
        <v>4.6471999999999999E-2</v>
      </c>
      <c r="E1493" s="116">
        <v>2.2747E-2</v>
      </c>
      <c r="F1493">
        <v>2.2747E-2</v>
      </c>
      <c r="G1493">
        <v>1.6995E-2</v>
      </c>
      <c r="H1493">
        <v>1.6995E-2</v>
      </c>
      <c r="I1493">
        <v>1343</v>
      </c>
      <c r="J1493">
        <v>1175545990.8</v>
      </c>
      <c r="K1493">
        <v>3866141302.6700001</v>
      </c>
    </row>
    <row r="1494" spans="1:11" hidden="1">
      <c r="A1494">
        <v>10</v>
      </c>
      <c r="B1494" t="s">
        <v>366</v>
      </c>
      <c r="C1494">
        <v>2.2433999999999999E-2</v>
      </c>
      <c r="D1494">
        <v>2.2433999999999999E-2</v>
      </c>
      <c r="E1494">
        <v>1.328E-2</v>
      </c>
      <c r="F1494">
        <v>1.328E-2</v>
      </c>
      <c r="G1494">
        <v>1.6636999999999999E-2</v>
      </c>
      <c r="H1494">
        <v>1.6636999999999999E-2</v>
      </c>
      <c r="I1494">
        <v>109</v>
      </c>
      <c r="J1494">
        <v>74913248.400000006</v>
      </c>
      <c r="K1494">
        <v>95335285.310000002</v>
      </c>
    </row>
    <row r="1495" spans="1:11" hidden="1">
      <c r="A1495">
        <v>15</v>
      </c>
      <c r="B1495" t="s">
        <v>366</v>
      </c>
      <c r="C1495">
        <v>4.4666999999999998E-2</v>
      </c>
      <c r="D1495">
        <v>4.4666999999999998E-2</v>
      </c>
      <c r="E1495">
        <v>2.2175E-2</v>
      </c>
      <c r="F1495">
        <v>2.2175E-2</v>
      </c>
      <c r="G1495">
        <v>1.6986000000000001E-2</v>
      </c>
      <c r="H1495">
        <v>1.6986000000000001E-2</v>
      </c>
      <c r="I1495">
        <v>1452</v>
      </c>
      <c r="J1495">
        <v>1250459239.2</v>
      </c>
      <c r="K1495">
        <v>3961476587.98</v>
      </c>
    </row>
    <row r="1496" spans="1:11" hidden="1">
      <c r="A1496">
        <v>21</v>
      </c>
      <c r="B1496" t="s">
        <v>366</v>
      </c>
      <c r="C1496">
        <v>4.6471999999999999E-2</v>
      </c>
      <c r="D1496">
        <v>4.6471999999999999E-2</v>
      </c>
      <c r="E1496">
        <v>2.2747E-2</v>
      </c>
      <c r="F1496">
        <v>2.2747E-2</v>
      </c>
      <c r="G1496">
        <v>1.6995E-2</v>
      </c>
      <c r="H1496">
        <v>1.6995E-2</v>
      </c>
      <c r="I1496">
        <v>1343</v>
      </c>
      <c r="J1496">
        <v>1175545990.8</v>
      </c>
      <c r="K1496">
        <v>3866141302.6700001</v>
      </c>
    </row>
    <row r="1497" spans="1:11" hidden="1">
      <c r="A1497">
        <v>31</v>
      </c>
      <c r="B1497" t="s">
        <v>366</v>
      </c>
      <c r="C1497">
        <v>4.4666999999999998E-2</v>
      </c>
      <c r="D1497">
        <v>4.4666999999999998E-2</v>
      </c>
      <c r="E1497">
        <v>2.2175E-2</v>
      </c>
      <c r="F1497">
        <v>2.2175E-2</v>
      </c>
      <c r="G1497">
        <v>1.6986000000000001E-2</v>
      </c>
      <c r="H1497">
        <v>1.6986000000000001E-2</v>
      </c>
      <c r="I1497">
        <v>1452</v>
      </c>
      <c r="J1497">
        <v>1250459239.2</v>
      </c>
      <c r="K1497">
        <v>3961476587.98</v>
      </c>
    </row>
    <row r="1498" spans="1:11" hidden="1">
      <c r="A1498">
        <v>63</v>
      </c>
      <c r="B1498" t="s">
        <v>366</v>
      </c>
      <c r="C1498">
        <v>4.4666999999999998E-2</v>
      </c>
      <c r="D1498">
        <v>4.4666999999999998E-2</v>
      </c>
      <c r="E1498">
        <v>2.2175E-2</v>
      </c>
      <c r="F1498">
        <v>2.2175E-2</v>
      </c>
      <c r="G1498">
        <v>1.6986000000000001E-2</v>
      </c>
      <c r="H1498">
        <v>1.6986000000000001E-2</v>
      </c>
      <c r="I1498">
        <v>1452</v>
      </c>
      <c r="J1498">
        <v>1250459239.2</v>
      </c>
      <c r="K1498">
        <v>3961476587.98</v>
      </c>
    </row>
    <row r="1499" spans="1:11" hidden="1">
      <c r="A1499">
        <v>37</v>
      </c>
      <c r="B1499" t="s">
        <v>366</v>
      </c>
      <c r="C1499">
        <v>4.6471999999999999E-2</v>
      </c>
      <c r="D1499">
        <v>4.6471999999999999E-2</v>
      </c>
      <c r="E1499">
        <v>2.2747E-2</v>
      </c>
      <c r="F1499">
        <v>2.2747E-2</v>
      </c>
      <c r="G1499">
        <v>1.6995E-2</v>
      </c>
      <c r="H1499">
        <v>1.6995E-2</v>
      </c>
      <c r="I1499">
        <v>1343</v>
      </c>
      <c r="J1499">
        <v>1175545990.8</v>
      </c>
      <c r="K1499">
        <v>3866141302.6700001</v>
      </c>
    </row>
    <row r="1500" spans="1:11" hidden="1">
      <c r="A1500">
        <v>47</v>
      </c>
      <c r="B1500" t="s">
        <v>366</v>
      </c>
      <c r="C1500">
        <v>4.4666999999999998E-2</v>
      </c>
      <c r="D1500">
        <v>4.4666999999999998E-2</v>
      </c>
      <c r="E1500">
        <v>2.2175E-2</v>
      </c>
      <c r="F1500">
        <v>2.2175E-2</v>
      </c>
      <c r="G1500">
        <v>1.6986000000000001E-2</v>
      </c>
      <c r="H1500">
        <v>1.6986000000000001E-2</v>
      </c>
      <c r="I1500">
        <v>1452</v>
      </c>
      <c r="J1500">
        <v>1250459239.2</v>
      </c>
      <c r="K1500">
        <v>3961476587.98</v>
      </c>
    </row>
    <row r="1501" spans="1:11" hidden="1">
      <c r="A1501">
        <v>53</v>
      </c>
      <c r="B1501" t="s">
        <v>366</v>
      </c>
      <c r="C1501">
        <v>4.6471999999999999E-2</v>
      </c>
      <c r="D1501">
        <v>4.6471999999999999E-2</v>
      </c>
      <c r="E1501">
        <v>2.2747E-2</v>
      </c>
      <c r="F1501">
        <v>2.2747E-2</v>
      </c>
      <c r="G1501">
        <v>1.6995E-2</v>
      </c>
      <c r="H1501">
        <v>1.6995E-2</v>
      </c>
      <c r="I1501">
        <v>1343</v>
      </c>
      <c r="J1501">
        <v>1175545990.8</v>
      </c>
      <c r="K1501">
        <v>3866141302.6700001</v>
      </c>
    </row>
    <row r="1502" spans="1:11">
      <c r="A1502">
        <v>5</v>
      </c>
      <c r="B1502" t="s">
        <v>365</v>
      </c>
      <c r="C1502">
        <v>-8.1824999999999995E-2</v>
      </c>
      <c r="D1502">
        <v>-8.1806000000000004E-2</v>
      </c>
      <c r="E1502" s="116">
        <v>-6.8543999999999994E-2</v>
      </c>
      <c r="F1502">
        <v>-6.8523000000000001E-2</v>
      </c>
      <c r="G1502">
        <v>-6.1204000000000001E-2</v>
      </c>
      <c r="H1502">
        <v>-6.1180999999999999E-2</v>
      </c>
      <c r="I1502">
        <v>1349</v>
      </c>
      <c r="J1502">
        <v>1100293974.3399999</v>
      </c>
      <c r="K1502">
        <v>3637799969.4299998</v>
      </c>
    </row>
    <row r="1503" spans="1:11" hidden="1">
      <c r="A1503">
        <v>10</v>
      </c>
      <c r="B1503" t="s">
        <v>365</v>
      </c>
      <c r="C1503">
        <v>-9.0467000000000006E-2</v>
      </c>
      <c r="D1503">
        <v>-9.0467000000000006E-2</v>
      </c>
      <c r="E1503">
        <v>-8.0546999999999994E-2</v>
      </c>
      <c r="F1503">
        <v>-8.0546999999999994E-2</v>
      </c>
      <c r="G1503">
        <v>-8.5589999999999999E-2</v>
      </c>
      <c r="H1503">
        <v>-8.5589999999999999E-2</v>
      </c>
      <c r="I1503">
        <v>110</v>
      </c>
      <c r="J1503">
        <v>69037890.609999999</v>
      </c>
      <c r="K1503">
        <v>87333264.019999996</v>
      </c>
    </row>
    <row r="1504" spans="1:11" hidden="1">
      <c r="A1504">
        <v>15</v>
      </c>
      <c r="B1504" t="s">
        <v>365</v>
      </c>
      <c r="C1504">
        <v>-8.2476999999999995E-2</v>
      </c>
      <c r="D1504">
        <v>-8.2459000000000005E-2</v>
      </c>
      <c r="E1504">
        <v>-6.9263000000000005E-2</v>
      </c>
      <c r="F1504">
        <v>-6.9242999999999999E-2</v>
      </c>
      <c r="G1504">
        <v>-6.1790999999999999E-2</v>
      </c>
      <c r="H1504">
        <v>-6.1768999999999998E-2</v>
      </c>
      <c r="I1504">
        <v>1459</v>
      </c>
      <c r="J1504">
        <v>1169331864.95</v>
      </c>
      <c r="K1504">
        <v>3725133233.4499998</v>
      </c>
    </row>
    <row r="1505" spans="1:11" hidden="1">
      <c r="A1505">
        <v>21</v>
      </c>
      <c r="B1505" t="s">
        <v>365</v>
      </c>
      <c r="C1505">
        <v>-8.1824999999999995E-2</v>
      </c>
      <c r="D1505">
        <v>-8.1806000000000004E-2</v>
      </c>
      <c r="E1505">
        <v>-6.8543999999999994E-2</v>
      </c>
      <c r="F1505">
        <v>-6.8523000000000001E-2</v>
      </c>
      <c r="G1505">
        <v>-6.1204000000000001E-2</v>
      </c>
      <c r="H1505">
        <v>-6.1180999999999999E-2</v>
      </c>
      <c r="I1505">
        <v>1349</v>
      </c>
      <c r="J1505">
        <v>1100293974.3399999</v>
      </c>
      <c r="K1505">
        <v>3637799969.4299998</v>
      </c>
    </row>
    <row r="1506" spans="1:11" hidden="1">
      <c r="A1506">
        <v>31</v>
      </c>
      <c r="B1506" t="s">
        <v>365</v>
      </c>
      <c r="C1506">
        <v>-8.2476999999999995E-2</v>
      </c>
      <c r="D1506">
        <v>-8.2459000000000005E-2</v>
      </c>
      <c r="E1506">
        <v>-6.9263000000000005E-2</v>
      </c>
      <c r="F1506">
        <v>-6.9242999999999999E-2</v>
      </c>
      <c r="G1506">
        <v>-6.1790999999999999E-2</v>
      </c>
      <c r="H1506">
        <v>-6.1768999999999998E-2</v>
      </c>
      <c r="I1506">
        <v>1459</v>
      </c>
      <c r="J1506">
        <v>1169331864.95</v>
      </c>
      <c r="K1506">
        <v>3725133233.4499998</v>
      </c>
    </row>
    <row r="1507" spans="1:11" hidden="1">
      <c r="A1507">
        <v>63</v>
      </c>
      <c r="B1507" t="s">
        <v>365</v>
      </c>
      <c r="C1507">
        <v>-8.2476999999999995E-2</v>
      </c>
      <c r="D1507">
        <v>-8.2459000000000005E-2</v>
      </c>
      <c r="E1507">
        <v>-6.9263000000000005E-2</v>
      </c>
      <c r="F1507">
        <v>-6.9242999999999999E-2</v>
      </c>
      <c r="G1507">
        <v>-6.1790999999999999E-2</v>
      </c>
      <c r="H1507">
        <v>-6.1768999999999998E-2</v>
      </c>
      <c r="I1507">
        <v>1459</v>
      </c>
      <c r="J1507">
        <v>1169331864.95</v>
      </c>
      <c r="K1507">
        <v>3725133233.4499998</v>
      </c>
    </row>
    <row r="1508" spans="1:11" hidden="1">
      <c r="A1508">
        <v>37</v>
      </c>
      <c r="B1508" t="s">
        <v>365</v>
      </c>
      <c r="C1508">
        <v>-8.1824999999999995E-2</v>
      </c>
      <c r="D1508">
        <v>-8.1806000000000004E-2</v>
      </c>
      <c r="E1508">
        <v>-6.8543999999999994E-2</v>
      </c>
      <c r="F1508">
        <v>-6.8523000000000001E-2</v>
      </c>
      <c r="G1508">
        <v>-6.1204000000000001E-2</v>
      </c>
      <c r="H1508">
        <v>-6.1180999999999999E-2</v>
      </c>
      <c r="I1508">
        <v>1349</v>
      </c>
      <c r="J1508">
        <v>1100293974.3399999</v>
      </c>
      <c r="K1508">
        <v>3637799969.4299998</v>
      </c>
    </row>
    <row r="1509" spans="1:11" hidden="1">
      <c r="A1509">
        <v>47</v>
      </c>
      <c r="B1509" t="s">
        <v>365</v>
      </c>
      <c r="C1509">
        <v>-8.2476999999999995E-2</v>
      </c>
      <c r="D1509">
        <v>-8.2459000000000005E-2</v>
      </c>
      <c r="E1509">
        <v>-6.9263000000000005E-2</v>
      </c>
      <c r="F1509">
        <v>-6.9242999999999999E-2</v>
      </c>
      <c r="G1509">
        <v>-6.1790999999999999E-2</v>
      </c>
      <c r="H1509">
        <v>-6.1768999999999998E-2</v>
      </c>
      <c r="I1509">
        <v>1459</v>
      </c>
      <c r="J1509">
        <v>1169331864.95</v>
      </c>
      <c r="K1509">
        <v>3725133233.4499998</v>
      </c>
    </row>
    <row r="1510" spans="1:11" hidden="1">
      <c r="A1510">
        <v>53</v>
      </c>
      <c r="B1510" t="s">
        <v>365</v>
      </c>
      <c r="C1510">
        <v>-8.1824999999999995E-2</v>
      </c>
      <c r="D1510">
        <v>-8.1806000000000004E-2</v>
      </c>
      <c r="E1510">
        <v>-6.8543999999999994E-2</v>
      </c>
      <c r="F1510">
        <v>-6.8523000000000001E-2</v>
      </c>
      <c r="G1510">
        <v>-6.1204000000000001E-2</v>
      </c>
      <c r="H1510">
        <v>-6.1180999999999999E-2</v>
      </c>
      <c r="I1510">
        <v>1349</v>
      </c>
      <c r="J1510">
        <v>1100293974.3399999</v>
      </c>
      <c r="K1510">
        <v>3637799969.4299998</v>
      </c>
    </row>
    <row r="1511" spans="1:11">
      <c r="A1511">
        <v>5</v>
      </c>
      <c r="B1511" t="s">
        <v>364</v>
      </c>
      <c r="C1511">
        <v>-7.0977999999999999E-2</v>
      </c>
      <c r="D1511">
        <v>-7.1012000000000006E-2</v>
      </c>
      <c r="E1511" s="116">
        <v>-5.8872000000000001E-2</v>
      </c>
      <c r="F1511">
        <v>-5.8878E-2</v>
      </c>
      <c r="G1511">
        <v>-6.0613E-2</v>
      </c>
      <c r="H1511">
        <v>-6.0622000000000002E-2</v>
      </c>
      <c r="I1511">
        <v>1348</v>
      </c>
      <c r="J1511">
        <v>1037459413.35</v>
      </c>
      <c r="K1511">
        <v>3418852707.2800002</v>
      </c>
    </row>
    <row r="1512" spans="1:11" hidden="1">
      <c r="A1512">
        <v>10</v>
      </c>
      <c r="B1512" t="s">
        <v>364</v>
      </c>
      <c r="C1512">
        <v>-2.9949E-2</v>
      </c>
      <c r="D1512">
        <v>-2.9949E-2</v>
      </c>
      <c r="E1512">
        <v>1.3807E-2</v>
      </c>
      <c r="F1512">
        <v>1.3807E-2</v>
      </c>
      <c r="G1512">
        <v>5.1989999999999996E-3</v>
      </c>
      <c r="H1512">
        <v>5.1989999999999996E-3</v>
      </c>
      <c r="I1512">
        <v>110</v>
      </c>
      <c r="J1512">
        <v>69876813.859999999</v>
      </c>
      <c r="K1512">
        <v>87650562.859999999</v>
      </c>
    </row>
    <row r="1513" spans="1:11" hidden="1">
      <c r="A1513">
        <v>15</v>
      </c>
      <c r="B1513" t="s">
        <v>364</v>
      </c>
      <c r="C1513">
        <v>-6.7881999999999998E-2</v>
      </c>
      <c r="D1513">
        <v>-6.7914000000000002E-2</v>
      </c>
      <c r="E1513">
        <v>-5.4579999999999997E-2</v>
      </c>
      <c r="F1513">
        <v>-5.4586000000000003E-2</v>
      </c>
      <c r="G1513">
        <v>-5.9069999999999998E-2</v>
      </c>
      <c r="H1513">
        <v>-5.9079E-2</v>
      </c>
      <c r="I1513">
        <v>1458</v>
      </c>
      <c r="J1513">
        <v>1107336227.21</v>
      </c>
      <c r="K1513">
        <v>3506503270.1399999</v>
      </c>
    </row>
    <row r="1514" spans="1:11" hidden="1">
      <c r="A1514">
        <v>21</v>
      </c>
      <c r="B1514" t="s">
        <v>364</v>
      </c>
      <c r="C1514">
        <v>-7.0977999999999999E-2</v>
      </c>
      <c r="D1514">
        <v>-7.1012000000000006E-2</v>
      </c>
      <c r="E1514">
        <v>-5.8872000000000001E-2</v>
      </c>
      <c r="F1514">
        <v>-5.8878E-2</v>
      </c>
      <c r="G1514">
        <v>-6.0613E-2</v>
      </c>
      <c r="H1514">
        <v>-6.0622000000000002E-2</v>
      </c>
      <c r="I1514">
        <v>1348</v>
      </c>
      <c r="J1514">
        <v>1037459413.35</v>
      </c>
      <c r="K1514">
        <v>3418852707.2800002</v>
      </c>
    </row>
    <row r="1515" spans="1:11" hidden="1">
      <c r="A1515">
        <v>31</v>
      </c>
      <c r="B1515" t="s">
        <v>364</v>
      </c>
      <c r="C1515">
        <v>-6.7881999999999998E-2</v>
      </c>
      <c r="D1515">
        <v>-6.7914000000000002E-2</v>
      </c>
      <c r="E1515">
        <v>-5.4579999999999997E-2</v>
      </c>
      <c r="F1515">
        <v>-5.4586000000000003E-2</v>
      </c>
      <c r="G1515">
        <v>-5.9069999999999998E-2</v>
      </c>
      <c r="H1515">
        <v>-5.9079E-2</v>
      </c>
      <c r="I1515">
        <v>1458</v>
      </c>
      <c r="J1515">
        <v>1107336227.21</v>
      </c>
      <c r="K1515">
        <v>3506503270.1399999</v>
      </c>
    </row>
    <row r="1516" spans="1:11" hidden="1">
      <c r="A1516">
        <v>63</v>
      </c>
      <c r="B1516" t="s">
        <v>364</v>
      </c>
      <c r="C1516">
        <v>-6.7881999999999998E-2</v>
      </c>
      <c r="D1516">
        <v>-6.7914000000000002E-2</v>
      </c>
      <c r="E1516">
        <v>-5.4579999999999997E-2</v>
      </c>
      <c r="F1516">
        <v>-5.4586000000000003E-2</v>
      </c>
      <c r="G1516">
        <v>-5.9069999999999998E-2</v>
      </c>
      <c r="H1516">
        <v>-5.9079E-2</v>
      </c>
      <c r="I1516">
        <v>1458</v>
      </c>
      <c r="J1516">
        <v>1107336227.21</v>
      </c>
      <c r="K1516">
        <v>3506503270.1399999</v>
      </c>
    </row>
    <row r="1517" spans="1:11" hidden="1">
      <c r="A1517">
        <v>37</v>
      </c>
      <c r="B1517" t="s">
        <v>364</v>
      </c>
      <c r="C1517">
        <v>-7.0977999999999999E-2</v>
      </c>
      <c r="D1517">
        <v>-7.1012000000000006E-2</v>
      </c>
      <c r="E1517">
        <v>-5.8872000000000001E-2</v>
      </c>
      <c r="F1517">
        <v>-5.8878E-2</v>
      </c>
      <c r="G1517">
        <v>-6.0613E-2</v>
      </c>
      <c r="H1517">
        <v>-6.0622000000000002E-2</v>
      </c>
      <c r="I1517">
        <v>1348</v>
      </c>
      <c r="J1517">
        <v>1037459413.35</v>
      </c>
      <c r="K1517">
        <v>3418852707.2800002</v>
      </c>
    </row>
    <row r="1518" spans="1:11" hidden="1">
      <c r="A1518">
        <v>47</v>
      </c>
      <c r="B1518" t="s">
        <v>364</v>
      </c>
      <c r="C1518">
        <v>-6.7881999999999998E-2</v>
      </c>
      <c r="D1518">
        <v>-6.7914000000000002E-2</v>
      </c>
      <c r="E1518">
        <v>-5.4579999999999997E-2</v>
      </c>
      <c r="F1518">
        <v>-5.4586000000000003E-2</v>
      </c>
      <c r="G1518">
        <v>-5.9069999999999998E-2</v>
      </c>
      <c r="H1518">
        <v>-5.9079E-2</v>
      </c>
      <c r="I1518">
        <v>1458</v>
      </c>
      <c r="J1518">
        <v>1107336227.21</v>
      </c>
      <c r="K1518">
        <v>3506503270.1399999</v>
      </c>
    </row>
    <row r="1519" spans="1:11" hidden="1">
      <c r="A1519">
        <v>53</v>
      </c>
      <c r="B1519" t="s">
        <v>364</v>
      </c>
      <c r="C1519">
        <v>-7.0977999999999999E-2</v>
      </c>
      <c r="D1519">
        <v>-7.1012000000000006E-2</v>
      </c>
      <c r="E1519">
        <v>-5.8872000000000001E-2</v>
      </c>
      <c r="F1519">
        <v>-5.8878E-2</v>
      </c>
      <c r="G1519">
        <v>-6.0613E-2</v>
      </c>
      <c r="H1519">
        <v>-6.0622000000000002E-2</v>
      </c>
      <c r="I1519">
        <v>1348</v>
      </c>
      <c r="J1519">
        <v>1037459413.35</v>
      </c>
      <c r="K1519">
        <v>3418852707.2800002</v>
      </c>
    </row>
    <row r="1520" spans="1:11">
      <c r="A1520">
        <v>5</v>
      </c>
      <c r="B1520" t="s">
        <v>363</v>
      </c>
      <c r="C1520">
        <v>0.107308</v>
      </c>
      <c r="D1520">
        <v>0.10730000000000001</v>
      </c>
      <c r="E1520" s="116">
        <v>9.5783999999999994E-2</v>
      </c>
      <c r="F1520">
        <v>9.5772999999999997E-2</v>
      </c>
      <c r="G1520">
        <v>9.6231999999999998E-2</v>
      </c>
      <c r="H1520">
        <v>9.622E-2</v>
      </c>
      <c r="I1520">
        <v>1348</v>
      </c>
      <c r="J1520">
        <v>1138800748.0599999</v>
      </c>
      <c r="K1520">
        <v>3767217372.5100002</v>
      </c>
    </row>
    <row r="1521" spans="1:11" hidden="1">
      <c r="A1521">
        <v>10</v>
      </c>
      <c r="B1521" t="s">
        <v>363</v>
      </c>
      <c r="C1521">
        <v>9.1758999999999993E-2</v>
      </c>
      <c r="D1521">
        <v>9.1758999999999993E-2</v>
      </c>
      <c r="E1521">
        <v>0.11014400000000001</v>
      </c>
      <c r="F1521">
        <v>0.11014400000000001</v>
      </c>
      <c r="G1521">
        <v>0.10825700000000001</v>
      </c>
      <c r="H1521">
        <v>0.10825700000000001</v>
      </c>
      <c r="I1521">
        <v>110</v>
      </c>
      <c r="J1521">
        <v>77573372.390000001</v>
      </c>
      <c r="K1521">
        <v>97139387.170000002</v>
      </c>
    </row>
    <row r="1522" spans="1:11" hidden="1">
      <c r="A1522">
        <v>15</v>
      </c>
      <c r="B1522" t="s">
        <v>363</v>
      </c>
      <c r="C1522">
        <v>0.10613499999999999</v>
      </c>
      <c r="D1522">
        <v>0.106127</v>
      </c>
      <c r="E1522">
        <v>9.6689999999999998E-2</v>
      </c>
      <c r="F1522">
        <v>9.6680000000000002E-2</v>
      </c>
      <c r="G1522">
        <v>9.6532999999999994E-2</v>
      </c>
      <c r="H1522">
        <v>9.6520999999999996E-2</v>
      </c>
      <c r="I1522">
        <v>1458</v>
      </c>
      <c r="J1522">
        <v>1216374120.45</v>
      </c>
      <c r="K1522">
        <v>3864356759.6799998</v>
      </c>
    </row>
    <row r="1523" spans="1:11" hidden="1">
      <c r="A1523">
        <v>21</v>
      </c>
      <c r="B1523" t="s">
        <v>363</v>
      </c>
      <c r="C1523">
        <v>0.107308</v>
      </c>
      <c r="D1523">
        <v>0.10730000000000001</v>
      </c>
      <c r="E1523">
        <v>9.5783999999999994E-2</v>
      </c>
      <c r="F1523">
        <v>9.5772999999999997E-2</v>
      </c>
      <c r="G1523">
        <v>9.6231999999999998E-2</v>
      </c>
      <c r="H1523">
        <v>9.622E-2</v>
      </c>
      <c r="I1523">
        <v>1348</v>
      </c>
      <c r="J1523">
        <v>1138800748.0599999</v>
      </c>
      <c r="K1523">
        <v>3767217372.5100002</v>
      </c>
    </row>
    <row r="1524" spans="1:11" hidden="1">
      <c r="A1524">
        <v>31</v>
      </c>
      <c r="B1524" t="s">
        <v>363</v>
      </c>
      <c r="C1524">
        <v>0.10613499999999999</v>
      </c>
      <c r="D1524">
        <v>0.106127</v>
      </c>
      <c r="E1524">
        <v>9.6689999999999998E-2</v>
      </c>
      <c r="F1524">
        <v>9.6680000000000002E-2</v>
      </c>
      <c r="G1524">
        <v>9.6532999999999994E-2</v>
      </c>
      <c r="H1524">
        <v>9.6520999999999996E-2</v>
      </c>
      <c r="I1524">
        <v>1458</v>
      </c>
      <c r="J1524">
        <v>1216374120.45</v>
      </c>
      <c r="K1524">
        <v>3864356759.6799998</v>
      </c>
    </row>
    <row r="1525" spans="1:11" hidden="1">
      <c r="A1525">
        <v>63</v>
      </c>
      <c r="B1525" t="s">
        <v>363</v>
      </c>
      <c r="C1525">
        <v>0.10613499999999999</v>
      </c>
      <c r="D1525">
        <v>0.106127</v>
      </c>
      <c r="E1525">
        <v>9.6689999999999998E-2</v>
      </c>
      <c r="F1525">
        <v>9.6680000000000002E-2</v>
      </c>
      <c r="G1525">
        <v>9.6532999999999994E-2</v>
      </c>
      <c r="H1525">
        <v>9.6520999999999996E-2</v>
      </c>
      <c r="I1525">
        <v>1458</v>
      </c>
      <c r="J1525">
        <v>1216374120.45</v>
      </c>
      <c r="K1525">
        <v>3864356759.6799998</v>
      </c>
    </row>
    <row r="1526" spans="1:11" hidden="1">
      <c r="A1526">
        <v>37</v>
      </c>
      <c r="B1526" t="s">
        <v>363</v>
      </c>
      <c r="C1526">
        <v>0.107308</v>
      </c>
      <c r="D1526">
        <v>0.10730000000000001</v>
      </c>
      <c r="E1526">
        <v>9.5783999999999994E-2</v>
      </c>
      <c r="F1526">
        <v>9.5772999999999997E-2</v>
      </c>
      <c r="G1526">
        <v>9.6231999999999998E-2</v>
      </c>
      <c r="H1526">
        <v>9.622E-2</v>
      </c>
      <c r="I1526">
        <v>1348</v>
      </c>
      <c r="J1526">
        <v>1138800748.0599999</v>
      </c>
      <c r="K1526">
        <v>3767217372.5100002</v>
      </c>
    </row>
    <row r="1527" spans="1:11" hidden="1">
      <c r="A1527">
        <v>47</v>
      </c>
      <c r="B1527" t="s">
        <v>363</v>
      </c>
      <c r="C1527">
        <v>0.10613499999999999</v>
      </c>
      <c r="D1527">
        <v>0.106127</v>
      </c>
      <c r="E1527">
        <v>9.6689999999999998E-2</v>
      </c>
      <c r="F1527">
        <v>9.6680000000000002E-2</v>
      </c>
      <c r="G1527">
        <v>9.6532999999999994E-2</v>
      </c>
      <c r="H1527">
        <v>9.6520999999999996E-2</v>
      </c>
      <c r="I1527">
        <v>1458</v>
      </c>
      <c r="J1527">
        <v>1216374120.45</v>
      </c>
      <c r="K1527">
        <v>3864356759.6799998</v>
      </c>
    </row>
    <row r="1528" spans="1:11" hidden="1">
      <c r="A1528">
        <v>53</v>
      </c>
      <c r="B1528" t="s">
        <v>363</v>
      </c>
      <c r="C1528">
        <v>0.107308</v>
      </c>
      <c r="D1528">
        <v>0.10730000000000001</v>
      </c>
      <c r="E1528">
        <v>9.5783999999999994E-2</v>
      </c>
      <c r="F1528">
        <v>9.5772999999999997E-2</v>
      </c>
      <c r="G1528">
        <v>9.6231999999999998E-2</v>
      </c>
      <c r="H1528">
        <v>9.622E-2</v>
      </c>
      <c r="I1528">
        <v>1348</v>
      </c>
      <c r="J1528">
        <v>1138800748.0599999</v>
      </c>
      <c r="K1528">
        <v>3767217372.5100002</v>
      </c>
    </row>
    <row r="1529" spans="1:11">
      <c r="A1529">
        <v>5</v>
      </c>
      <c r="B1529" t="s">
        <v>362</v>
      </c>
      <c r="C1529">
        <v>-0.124861</v>
      </c>
      <c r="D1529">
        <v>-0.124858</v>
      </c>
      <c r="E1529" s="116">
        <v>-0.10605100000000001</v>
      </c>
      <c r="F1529">
        <v>-0.106049</v>
      </c>
      <c r="G1529">
        <v>-9.6957000000000002E-2</v>
      </c>
      <c r="H1529">
        <v>-9.6956000000000001E-2</v>
      </c>
      <c r="I1529">
        <v>1350</v>
      </c>
      <c r="J1529">
        <v>1019898420.5</v>
      </c>
      <c r="K1529">
        <v>3399709745.7800002</v>
      </c>
    </row>
    <row r="1530" spans="1:11" hidden="1">
      <c r="A1530">
        <v>10</v>
      </c>
      <c r="B1530" t="s">
        <v>362</v>
      </c>
      <c r="C1530">
        <v>-7.6920000000000002E-2</v>
      </c>
      <c r="D1530">
        <v>-7.6920000000000002E-2</v>
      </c>
      <c r="E1530">
        <v>-3.0452E-2</v>
      </c>
      <c r="F1530">
        <v>-3.0452E-2</v>
      </c>
      <c r="G1530">
        <v>-4.1295999999999999E-2</v>
      </c>
      <c r="H1530">
        <v>-4.1295999999999999E-2</v>
      </c>
      <c r="I1530">
        <v>110</v>
      </c>
      <c r="J1530">
        <v>80165800.739999995</v>
      </c>
      <c r="K1530">
        <v>98082594.840000004</v>
      </c>
    </row>
    <row r="1531" spans="1:11" hidden="1">
      <c r="A1531">
        <v>15</v>
      </c>
      <c r="B1531" t="s">
        <v>362</v>
      </c>
      <c r="C1531">
        <v>-0.121244</v>
      </c>
      <c r="D1531">
        <v>-0.121241</v>
      </c>
      <c r="E1531">
        <v>-0.101229</v>
      </c>
      <c r="F1531">
        <v>-0.101228</v>
      </c>
      <c r="G1531">
        <v>-9.5558000000000004E-2</v>
      </c>
      <c r="H1531">
        <v>-9.5557000000000003E-2</v>
      </c>
      <c r="I1531">
        <v>1460</v>
      </c>
      <c r="J1531">
        <v>1100064221.24</v>
      </c>
      <c r="K1531">
        <v>3497792340.6199999</v>
      </c>
    </row>
    <row r="1532" spans="1:11" hidden="1">
      <c r="A1532">
        <v>21</v>
      </c>
      <c r="B1532" t="s">
        <v>362</v>
      </c>
      <c r="C1532">
        <v>-0.124861</v>
      </c>
      <c r="D1532">
        <v>-0.124858</v>
      </c>
      <c r="E1532">
        <v>-0.10605100000000001</v>
      </c>
      <c r="F1532">
        <v>-0.106049</v>
      </c>
      <c r="G1532">
        <v>-9.6957000000000002E-2</v>
      </c>
      <c r="H1532">
        <v>-9.6956000000000001E-2</v>
      </c>
      <c r="I1532">
        <v>1350</v>
      </c>
      <c r="J1532">
        <v>1019898420.5</v>
      </c>
      <c r="K1532">
        <v>3399709745.7800002</v>
      </c>
    </row>
    <row r="1533" spans="1:11" hidden="1">
      <c r="A1533">
        <v>31</v>
      </c>
      <c r="B1533" t="s">
        <v>362</v>
      </c>
      <c r="C1533">
        <v>-0.121244</v>
      </c>
      <c r="D1533">
        <v>-0.121241</v>
      </c>
      <c r="E1533">
        <v>-0.101229</v>
      </c>
      <c r="F1533">
        <v>-0.101228</v>
      </c>
      <c r="G1533">
        <v>-9.5558000000000004E-2</v>
      </c>
      <c r="H1533">
        <v>-9.5557000000000003E-2</v>
      </c>
      <c r="I1533">
        <v>1460</v>
      </c>
      <c r="J1533">
        <v>1100064221.24</v>
      </c>
      <c r="K1533">
        <v>3497792340.6199999</v>
      </c>
    </row>
    <row r="1534" spans="1:11" hidden="1">
      <c r="A1534">
        <v>63</v>
      </c>
      <c r="B1534" t="s">
        <v>362</v>
      </c>
      <c r="C1534">
        <v>-0.121244</v>
      </c>
      <c r="D1534">
        <v>-0.121241</v>
      </c>
      <c r="E1534">
        <v>-0.101229</v>
      </c>
      <c r="F1534">
        <v>-0.101228</v>
      </c>
      <c r="G1534">
        <v>-9.5558000000000004E-2</v>
      </c>
      <c r="H1534">
        <v>-9.5557000000000003E-2</v>
      </c>
      <c r="I1534">
        <v>1460</v>
      </c>
      <c r="J1534">
        <v>1100064221.24</v>
      </c>
      <c r="K1534">
        <v>3497792340.6199999</v>
      </c>
    </row>
    <row r="1535" spans="1:11" hidden="1">
      <c r="A1535">
        <v>37</v>
      </c>
      <c r="B1535" t="s">
        <v>362</v>
      </c>
      <c r="C1535">
        <v>-0.124861</v>
      </c>
      <c r="D1535">
        <v>-0.124858</v>
      </c>
      <c r="E1535">
        <v>-0.10605100000000001</v>
      </c>
      <c r="F1535">
        <v>-0.106049</v>
      </c>
      <c r="G1535">
        <v>-9.6957000000000002E-2</v>
      </c>
      <c r="H1535">
        <v>-9.6956000000000001E-2</v>
      </c>
      <c r="I1535">
        <v>1350</v>
      </c>
      <c r="J1535">
        <v>1019898420.5</v>
      </c>
      <c r="K1535">
        <v>3399709745.7800002</v>
      </c>
    </row>
    <row r="1536" spans="1:11" hidden="1">
      <c r="A1536">
        <v>47</v>
      </c>
      <c r="B1536" t="s">
        <v>362</v>
      </c>
      <c r="C1536">
        <v>-0.121244</v>
      </c>
      <c r="D1536">
        <v>-0.121241</v>
      </c>
      <c r="E1536">
        <v>-0.101229</v>
      </c>
      <c r="F1536">
        <v>-0.101228</v>
      </c>
      <c r="G1536">
        <v>-9.5558000000000004E-2</v>
      </c>
      <c r="H1536">
        <v>-9.5557000000000003E-2</v>
      </c>
      <c r="I1536">
        <v>1460</v>
      </c>
      <c r="J1536">
        <v>1100064221.24</v>
      </c>
      <c r="K1536">
        <v>3497792340.6199999</v>
      </c>
    </row>
    <row r="1537" spans="1:11" hidden="1">
      <c r="A1537">
        <v>53</v>
      </c>
      <c r="B1537" t="s">
        <v>362</v>
      </c>
      <c r="C1537">
        <v>-0.124861</v>
      </c>
      <c r="D1537">
        <v>-0.124858</v>
      </c>
      <c r="E1537">
        <v>-0.10605100000000001</v>
      </c>
      <c r="F1537">
        <v>-0.106049</v>
      </c>
      <c r="G1537">
        <v>-9.6957000000000002E-2</v>
      </c>
      <c r="H1537">
        <v>-9.6956000000000001E-2</v>
      </c>
      <c r="I1537">
        <v>1350</v>
      </c>
      <c r="J1537">
        <v>1019898420.5</v>
      </c>
      <c r="K1537">
        <v>3399709745.7800002</v>
      </c>
    </row>
    <row r="1538" spans="1:11">
      <c r="A1538">
        <v>5</v>
      </c>
      <c r="B1538" t="s">
        <v>361</v>
      </c>
      <c r="C1538">
        <v>-7.1372000000000005E-2</v>
      </c>
      <c r="D1538">
        <v>-7.1321999999999997E-2</v>
      </c>
      <c r="E1538" s="116">
        <v>-3.0869000000000001E-2</v>
      </c>
      <c r="F1538">
        <v>-3.0839999999999999E-2</v>
      </c>
      <c r="G1538">
        <v>-2.6668000000000001E-2</v>
      </c>
      <c r="H1538">
        <v>-2.6641000000000001E-2</v>
      </c>
      <c r="I1538">
        <v>1353</v>
      </c>
      <c r="J1538">
        <v>988227117.77999997</v>
      </c>
      <c r="K1538">
        <v>3309604923.4299998</v>
      </c>
    </row>
    <row r="1539" spans="1:11" hidden="1">
      <c r="A1539">
        <v>10</v>
      </c>
      <c r="B1539" t="s">
        <v>361</v>
      </c>
      <c r="C1539">
        <v>-6.2135999999999997E-2</v>
      </c>
      <c r="D1539">
        <v>-6.2094999999999997E-2</v>
      </c>
      <c r="E1539">
        <v>-1.8960000000000001E-2</v>
      </c>
      <c r="F1539">
        <v>-1.8610999999999999E-2</v>
      </c>
      <c r="G1539">
        <v>-1.2453000000000001E-2</v>
      </c>
      <c r="H1539">
        <v>-1.2168E-2</v>
      </c>
      <c r="I1539">
        <v>110</v>
      </c>
      <c r="J1539">
        <v>78313519.959999993</v>
      </c>
      <c r="K1539">
        <v>96528854.439999998</v>
      </c>
    </row>
    <row r="1540" spans="1:11" hidden="1">
      <c r="A1540">
        <v>15</v>
      </c>
      <c r="B1540" t="s">
        <v>361</v>
      </c>
      <c r="C1540">
        <v>-7.0676000000000003E-2</v>
      </c>
      <c r="D1540">
        <v>-7.0626999999999995E-2</v>
      </c>
      <c r="E1540">
        <v>-3.0001E-2</v>
      </c>
      <c r="F1540">
        <v>-2.9949E-2</v>
      </c>
      <c r="G1540">
        <v>-2.6270000000000002E-2</v>
      </c>
      <c r="H1540">
        <v>-2.6235999999999999E-2</v>
      </c>
      <c r="I1540">
        <v>1463</v>
      </c>
      <c r="J1540">
        <v>1066540637.74</v>
      </c>
      <c r="K1540">
        <v>3406133777.8699999</v>
      </c>
    </row>
    <row r="1541" spans="1:11" hidden="1">
      <c r="A1541">
        <v>21</v>
      </c>
      <c r="B1541" t="s">
        <v>361</v>
      </c>
      <c r="C1541">
        <v>-7.1372000000000005E-2</v>
      </c>
      <c r="D1541">
        <v>-7.1321999999999997E-2</v>
      </c>
      <c r="E1541">
        <v>-3.0869000000000001E-2</v>
      </c>
      <c r="F1541">
        <v>-3.0839999999999999E-2</v>
      </c>
      <c r="G1541">
        <v>-2.6668000000000001E-2</v>
      </c>
      <c r="H1541">
        <v>-2.6641000000000001E-2</v>
      </c>
      <c r="I1541">
        <v>1353</v>
      </c>
      <c r="J1541">
        <v>988227117.77999997</v>
      </c>
      <c r="K1541">
        <v>3309604923.4299998</v>
      </c>
    </row>
    <row r="1542" spans="1:11" hidden="1">
      <c r="A1542">
        <v>31</v>
      </c>
      <c r="B1542" t="s">
        <v>361</v>
      </c>
      <c r="C1542">
        <v>-7.0676000000000003E-2</v>
      </c>
      <c r="D1542">
        <v>-7.0626999999999995E-2</v>
      </c>
      <c r="E1542">
        <v>-3.0001E-2</v>
      </c>
      <c r="F1542">
        <v>-2.9949E-2</v>
      </c>
      <c r="G1542">
        <v>-2.6270000000000002E-2</v>
      </c>
      <c r="H1542">
        <v>-2.6235999999999999E-2</v>
      </c>
      <c r="I1542">
        <v>1463</v>
      </c>
      <c r="J1542">
        <v>1066540637.74</v>
      </c>
      <c r="K1542">
        <v>3406133777.8699999</v>
      </c>
    </row>
    <row r="1543" spans="1:11" hidden="1">
      <c r="A1543">
        <v>63</v>
      </c>
      <c r="B1543" t="s">
        <v>361</v>
      </c>
      <c r="C1543">
        <v>-7.0676000000000003E-2</v>
      </c>
      <c r="D1543">
        <v>-7.0626999999999995E-2</v>
      </c>
      <c r="E1543">
        <v>-3.0001E-2</v>
      </c>
      <c r="F1543">
        <v>-2.9949E-2</v>
      </c>
      <c r="G1543">
        <v>-2.6270000000000002E-2</v>
      </c>
      <c r="H1543">
        <v>-2.6235999999999999E-2</v>
      </c>
      <c r="I1543">
        <v>1463</v>
      </c>
      <c r="J1543">
        <v>1066540637.74</v>
      </c>
      <c r="K1543">
        <v>3406133777.8699999</v>
      </c>
    </row>
    <row r="1544" spans="1:11" hidden="1">
      <c r="A1544">
        <v>37</v>
      </c>
      <c r="B1544" t="s">
        <v>361</v>
      </c>
      <c r="C1544">
        <v>-7.1372000000000005E-2</v>
      </c>
      <c r="D1544">
        <v>-7.1321999999999997E-2</v>
      </c>
      <c r="E1544">
        <v>-3.0869000000000001E-2</v>
      </c>
      <c r="F1544">
        <v>-3.0839999999999999E-2</v>
      </c>
      <c r="G1544">
        <v>-2.6668000000000001E-2</v>
      </c>
      <c r="H1544">
        <v>-2.6641000000000001E-2</v>
      </c>
      <c r="I1544">
        <v>1353</v>
      </c>
      <c r="J1544">
        <v>988227117.77999997</v>
      </c>
      <c r="K1544">
        <v>3309604923.4299998</v>
      </c>
    </row>
    <row r="1545" spans="1:11" hidden="1">
      <c r="A1545">
        <v>47</v>
      </c>
      <c r="B1545" t="s">
        <v>361</v>
      </c>
      <c r="C1545">
        <v>-7.0676000000000003E-2</v>
      </c>
      <c r="D1545">
        <v>-7.0626999999999995E-2</v>
      </c>
      <c r="E1545">
        <v>-3.0001E-2</v>
      </c>
      <c r="F1545">
        <v>-2.9949E-2</v>
      </c>
      <c r="G1545">
        <v>-2.6270000000000002E-2</v>
      </c>
      <c r="H1545">
        <v>-2.6235999999999999E-2</v>
      </c>
      <c r="I1545">
        <v>1463</v>
      </c>
      <c r="J1545">
        <v>1066540637.74</v>
      </c>
      <c r="K1545">
        <v>3406133777.8699999</v>
      </c>
    </row>
    <row r="1546" spans="1:11" hidden="1">
      <c r="A1546">
        <v>53</v>
      </c>
      <c r="B1546" t="s">
        <v>361</v>
      </c>
      <c r="C1546">
        <v>-7.1372000000000005E-2</v>
      </c>
      <c r="D1546">
        <v>-7.1321999999999997E-2</v>
      </c>
      <c r="E1546">
        <v>-3.0869000000000001E-2</v>
      </c>
      <c r="F1546">
        <v>-3.0839999999999999E-2</v>
      </c>
      <c r="G1546">
        <v>-2.6668000000000001E-2</v>
      </c>
      <c r="H1546">
        <v>-2.6641000000000001E-2</v>
      </c>
      <c r="I1546">
        <v>1353</v>
      </c>
      <c r="J1546">
        <v>988227117.77999997</v>
      </c>
      <c r="K1546">
        <v>3309604923.4299998</v>
      </c>
    </row>
    <row r="1547" spans="1:11">
      <c r="A1547">
        <v>5</v>
      </c>
      <c r="B1547" t="s">
        <v>360</v>
      </c>
      <c r="C1547">
        <v>-4.1037999999999998E-2</v>
      </c>
      <c r="D1547">
        <v>-4.0988999999999998E-2</v>
      </c>
      <c r="E1547" s="116">
        <v>-6.9291000000000005E-2</v>
      </c>
      <c r="F1547">
        <v>-6.9225999999999996E-2</v>
      </c>
      <c r="G1547">
        <v>-7.9007999999999995E-2</v>
      </c>
      <c r="H1547">
        <v>-7.8946000000000002E-2</v>
      </c>
      <c r="I1547">
        <v>1340</v>
      </c>
      <c r="J1547">
        <v>926744444.41999996</v>
      </c>
      <c r="K1547">
        <v>3057735526.1900001</v>
      </c>
    </row>
    <row r="1548" spans="1:11" hidden="1">
      <c r="A1548">
        <v>10</v>
      </c>
      <c r="B1548" t="s">
        <v>360</v>
      </c>
      <c r="C1548">
        <v>-6.9622000000000003E-2</v>
      </c>
      <c r="D1548">
        <v>-6.3852999999999993E-2</v>
      </c>
      <c r="E1548">
        <v>-9.2907000000000003E-2</v>
      </c>
      <c r="F1548">
        <v>-8.7261000000000005E-2</v>
      </c>
      <c r="G1548">
        <v>-9.7687999999999997E-2</v>
      </c>
      <c r="H1548">
        <v>-9.1602000000000003E-2</v>
      </c>
      <c r="I1548">
        <v>104</v>
      </c>
      <c r="J1548">
        <v>70526424.019999996</v>
      </c>
      <c r="K1548">
        <v>86474510.140000001</v>
      </c>
    </row>
    <row r="1549" spans="1:11" hidden="1">
      <c r="A1549">
        <v>15</v>
      </c>
      <c r="B1549" t="s">
        <v>360</v>
      </c>
      <c r="C1549">
        <v>-4.3104999999999997E-2</v>
      </c>
      <c r="D1549">
        <v>-4.2643E-2</v>
      </c>
      <c r="E1549">
        <v>-7.1021000000000001E-2</v>
      </c>
      <c r="F1549">
        <v>-7.0546999999999999E-2</v>
      </c>
      <c r="G1549">
        <v>-7.9535999999999996E-2</v>
      </c>
      <c r="H1549">
        <v>-7.9302999999999998E-2</v>
      </c>
      <c r="I1549">
        <v>1444</v>
      </c>
      <c r="J1549">
        <v>997270868.44000006</v>
      </c>
      <c r="K1549">
        <v>3144210036.3299999</v>
      </c>
    </row>
    <row r="1550" spans="1:11" hidden="1">
      <c r="A1550">
        <v>21</v>
      </c>
      <c r="B1550" t="s">
        <v>360</v>
      </c>
      <c r="C1550">
        <v>-4.1037999999999998E-2</v>
      </c>
      <c r="D1550">
        <v>-4.0988999999999998E-2</v>
      </c>
      <c r="E1550">
        <v>-6.9291000000000005E-2</v>
      </c>
      <c r="F1550">
        <v>-6.9225999999999996E-2</v>
      </c>
      <c r="G1550">
        <v>-7.9007999999999995E-2</v>
      </c>
      <c r="H1550">
        <v>-7.8946000000000002E-2</v>
      </c>
      <c r="I1550">
        <v>1340</v>
      </c>
      <c r="J1550">
        <v>926744444.41999996</v>
      </c>
      <c r="K1550">
        <v>3057735526.1900001</v>
      </c>
    </row>
    <row r="1551" spans="1:11" hidden="1">
      <c r="A1551">
        <v>31</v>
      </c>
      <c r="B1551" t="s">
        <v>360</v>
      </c>
      <c r="C1551">
        <v>-4.3104999999999997E-2</v>
      </c>
      <c r="D1551">
        <v>-4.2643E-2</v>
      </c>
      <c r="E1551">
        <v>-7.1021000000000001E-2</v>
      </c>
      <c r="F1551">
        <v>-7.0546999999999999E-2</v>
      </c>
      <c r="G1551">
        <v>-7.9535999999999996E-2</v>
      </c>
      <c r="H1551">
        <v>-7.9302999999999998E-2</v>
      </c>
      <c r="I1551">
        <v>1444</v>
      </c>
      <c r="J1551">
        <v>997270868.44000006</v>
      </c>
      <c r="K1551">
        <v>3144210036.3299999</v>
      </c>
    </row>
    <row r="1552" spans="1:11" hidden="1">
      <c r="A1552">
        <v>63</v>
      </c>
      <c r="B1552" t="s">
        <v>360</v>
      </c>
      <c r="C1552">
        <v>-4.3104999999999997E-2</v>
      </c>
      <c r="D1552">
        <v>-4.2643E-2</v>
      </c>
      <c r="E1552">
        <v>-7.1021000000000001E-2</v>
      </c>
      <c r="F1552">
        <v>-7.0546999999999999E-2</v>
      </c>
      <c r="G1552">
        <v>-7.9535999999999996E-2</v>
      </c>
      <c r="H1552">
        <v>-7.9302999999999998E-2</v>
      </c>
      <c r="I1552">
        <v>1444</v>
      </c>
      <c r="J1552">
        <v>997270868.44000006</v>
      </c>
      <c r="K1552">
        <v>3144210036.3299999</v>
      </c>
    </row>
    <row r="1553" spans="1:11" hidden="1">
      <c r="A1553">
        <v>37</v>
      </c>
      <c r="B1553" t="s">
        <v>360</v>
      </c>
      <c r="C1553">
        <v>-4.1037999999999998E-2</v>
      </c>
      <c r="D1553">
        <v>-4.0988999999999998E-2</v>
      </c>
      <c r="E1553">
        <v>-6.9291000000000005E-2</v>
      </c>
      <c r="F1553">
        <v>-6.9225999999999996E-2</v>
      </c>
      <c r="G1553">
        <v>-7.9007999999999995E-2</v>
      </c>
      <c r="H1553">
        <v>-7.8946000000000002E-2</v>
      </c>
      <c r="I1553">
        <v>1340</v>
      </c>
      <c r="J1553">
        <v>926744444.41999996</v>
      </c>
      <c r="K1553">
        <v>3057735526.1900001</v>
      </c>
    </row>
    <row r="1554" spans="1:11" hidden="1">
      <c r="A1554">
        <v>47</v>
      </c>
      <c r="B1554" t="s">
        <v>360</v>
      </c>
      <c r="C1554">
        <v>-4.3104999999999997E-2</v>
      </c>
      <c r="D1554">
        <v>-4.2643E-2</v>
      </c>
      <c r="E1554">
        <v>-7.1021000000000001E-2</v>
      </c>
      <c r="F1554">
        <v>-7.0546999999999999E-2</v>
      </c>
      <c r="G1554">
        <v>-7.9535999999999996E-2</v>
      </c>
      <c r="H1554">
        <v>-7.9302999999999998E-2</v>
      </c>
      <c r="I1554">
        <v>1444</v>
      </c>
      <c r="J1554">
        <v>997270868.44000006</v>
      </c>
      <c r="K1554">
        <v>3144210036.3299999</v>
      </c>
    </row>
    <row r="1555" spans="1:11" hidden="1">
      <c r="A1555">
        <v>53</v>
      </c>
      <c r="B1555" t="s">
        <v>360</v>
      </c>
      <c r="C1555">
        <v>-4.1037999999999998E-2</v>
      </c>
      <c r="D1555">
        <v>-4.0988999999999998E-2</v>
      </c>
      <c r="E1555">
        <v>-6.9291000000000005E-2</v>
      </c>
      <c r="F1555">
        <v>-6.9225999999999996E-2</v>
      </c>
      <c r="G1555">
        <v>-7.9007999999999995E-2</v>
      </c>
      <c r="H1555">
        <v>-7.8946000000000002E-2</v>
      </c>
      <c r="I1555">
        <v>1340</v>
      </c>
      <c r="J1555">
        <v>926744444.41999996</v>
      </c>
      <c r="K1555">
        <v>3057735526.1900001</v>
      </c>
    </row>
    <row r="1556" spans="1:11">
      <c r="A1556">
        <v>5</v>
      </c>
      <c r="B1556" t="s">
        <v>359</v>
      </c>
      <c r="C1556">
        <v>1.8829999999999999E-3</v>
      </c>
      <c r="D1556">
        <v>1.885E-3</v>
      </c>
      <c r="E1556" s="116">
        <v>1.3216E-2</v>
      </c>
      <c r="F1556">
        <v>1.3152E-2</v>
      </c>
      <c r="G1556">
        <v>2.1337999999999999E-2</v>
      </c>
      <c r="H1556">
        <v>2.1124E-2</v>
      </c>
      <c r="I1556">
        <v>1345</v>
      </c>
      <c r="J1556">
        <v>935651878.85000002</v>
      </c>
      <c r="K1556">
        <v>3093869332.5</v>
      </c>
    </row>
    <row r="1557" spans="1:11" hidden="1">
      <c r="A1557">
        <v>10</v>
      </c>
      <c r="B1557" t="s">
        <v>359</v>
      </c>
      <c r="C1557">
        <v>-7.6299999999999996E-3</v>
      </c>
      <c r="D1557">
        <v>1.8824E-2</v>
      </c>
      <c r="E1557">
        <v>-4.5308000000000001E-2</v>
      </c>
      <c r="F1557">
        <v>-7.8770000000000003E-3</v>
      </c>
      <c r="G1557">
        <v>-3.9468999999999997E-2</v>
      </c>
      <c r="H1557">
        <v>2.0856E-2</v>
      </c>
      <c r="I1557">
        <v>104</v>
      </c>
      <c r="J1557">
        <v>66838135.090000004</v>
      </c>
      <c r="K1557">
        <v>82116012.700000003</v>
      </c>
    </row>
    <row r="1558" spans="1:11" hidden="1">
      <c r="A1558">
        <v>15</v>
      </c>
      <c r="B1558" t="s">
        <v>359</v>
      </c>
      <c r="C1558">
        <v>1.199E-3</v>
      </c>
      <c r="D1558">
        <v>3.1029999999999999E-3</v>
      </c>
      <c r="E1558">
        <v>9.0819999999999998E-3</v>
      </c>
      <c r="F1558">
        <v>1.1667E-2</v>
      </c>
      <c r="G1558">
        <v>1.9667E-2</v>
      </c>
      <c r="H1558">
        <v>2.1115999999999999E-2</v>
      </c>
      <c r="I1558">
        <v>1449</v>
      </c>
      <c r="J1558">
        <v>1002490013.9400001</v>
      </c>
      <c r="K1558">
        <v>3175985345.1999998</v>
      </c>
    </row>
    <row r="1559" spans="1:11" hidden="1">
      <c r="A1559">
        <v>21</v>
      </c>
      <c r="B1559" t="s">
        <v>359</v>
      </c>
      <c r="C1559">
        <v>1.8829999999999999E-3</v>
      </c>
      <c r="D1559">
        <v>1.885E-3</v>
      </c>
      <c r="E1559">
        <v>1.3216E-2</v>
      </c>
      <c r="F1559">
        <v>1.3152E-2</v>
      </c>
      <c r="G1559">
        <v>2.1337999999999999E-2</v>
      </c>
      <c r="H1559">
        <v>2.1124E-2</v>
      </c>
      <c r="I1559">
        <v>1345</v>
      </c>
      <c r="J1559">
        <v>935651878.85000002</v>
      </c>
      <c r="K1559">
        <v>3093869332.5</v>
      </c>
    </row>
    <row r="1560" spans="1:11" hidden="1">
      <c r="A1560">
        <v>31</v>
      </c>
      <c r="B1560" t="s">
        <v>359</v>
      </c>
      <c r="C1560">
        <v>1.199E-3</v>
      </c>
      <c r="D1560">
        <v>3.1029999999999999E-3</v>
      </c>
      <c r="E1560">
        <v>9.0819999999999998E-3</v>
      </c>
      <c r="F1560">
        <v>1.1667E-2</v>
      </c>
      <c r="G1560">
        <v>1.9667E-2</v>
      </c>
      <c r="H1560">
        <v>2.1115999999999999E-2</v>
      </c>
      <c r="I1560">
        <v>1449</v>
      </c>
      <c r="J1560">
        <v>1002490013.9400001</v>
      </c>
      <c r="K1560">
        <v>3175985345.1999998</v>
      </c>
    </row>
    <row r="1561" spans="1:11" hidden="1">
      <c r="A1561">
        <v>63</v>
      </c>
      <c r="B1561" t="s">
        <v>359</v>
      </c>
      <c r="C1561">
        <v>1.199E-3</v>
      </c>
      <c r="D1561">
        <v>3.1029999999999999E-3</v>
      </c>
      <c r="E1561">
        <v>9.0819999999999998E-3</v>
      </c>
      <c r="F1561">
        <v>1.1667E-2</v>
      </c>
      <c r="G1561">
        <v>1.9667E-2</v>
      </c>
      <c r="H1561">
        <v>2.1115999999999999E-2</v>
      </c>
      <c r="I1561">
        <v>1449</v>
      </c>
      <c r="J1561">
        <v>1002490013.9400001</v>
      </c>
      <c r="K1561">
        <v>3175985345.1999998</v>
      </c>
    </row>
    <row r="1562" spans="1:11" hidden="1">
      <c r="A1562">
        <v>37</v>
      </c>
      <c r="B1562" t="s">
        <v>359</v>
      </c>
      <c r="C1562">
        <v>1.8829999999999999E-3</v>
      </c>
      <c r="D1562">
        <v>1.885E-3</v>
      </c>
      <c r="E1562">
        <v>1.3216E-2</v>
      </c>
      <c r="F1562">
        <v>1.3152E-2</v>
      </c>
      <c r="G1562">
        <v>2.1337999999999999E-2</v>
      </c>
      <c r="H1562">
        <v>2.1124E-2</v>
      </c>
      <c r="I1562">
        <v>1345</v>
      </c>
      <c r="J1562">
        <v>935651878.85000002</v>
      </c>
      <c r="K1562">
        <v>3093869332.5</v>
      </c>
    </row>
    <row r="1563" spans="1:11" hidden="1">
      <c r="A1563">
        <v>47</v>
      </c>
      <c r="B1563" t="s">
        <v>359</v>
      </c>
      <c r="C1563">
        <v>1.199E-3</v>
      </c>
      <c r="D1563">
        <v>3.1029999999999999E-3</v>
      </c>
      <c r="E1563">
        <v>9.0819999999999998E-3</v>
      </c>
      <c r="F1563">
        <v>1.1667E-2</v>
      </c>
      <c r="G1563">
        <v>1.9667E-2</v>
      </c>
      <c r="H1563">
        <v>2.1115999999999999E-2</v>
      </c>
      <c r="I1563">
        <v>1449</v>
      </c>
      <c r="J1563">
        <v>1002490013.9400001</v>
      </c>
      <c r="K1563">
        <v>3175985345.1999998</v>
      </c>
    </row>
    <row r="1564" spans="1:11" hidden="1">
      <c r="A1564">
        <v>53</v>
      </c>
      <c r="B1564" t="s">
        <v>359</v>
      </c>
      <c r="C1564">
        <v>1.8829999999999999E-3</v>
      </c>
      <c r="D1564">
        <v>1.885E-3</v>
      </c>
      <c r="E1564">
        <v>1.3216E-2</v>
      </c>
      <c r="F1564">
        <v>1.3152E-2</v>
      </c>
      <c r="G1564">
        <v>2.1337999999999999E-2</v>
      </c>
      <c r="H1564">
        <v>2.1124E-2</v>
      </c>
      <c r="I1564">
        <v>1345</v>
      </c>
      <c r="J1564">
        <v>935651878.85000002</v>
      </c>
      <c r="K1564">
        <v>3093869332.5</v>
      </c>
    </row>
    <row r="1565" spans="1:11">
      <c r="A1565">
        <v>5</v>
      </c>
      <c r="B1565" t="s">
        <v>358</v>
      </c>
      <c r="C1565">
        <v>-6.4152000000000001E-2</v>
      </c>
      <c r="D1565">
        <v>-6.4257999999999996E-2</v>
      </c>
      <c r="E1565" s="116">
        <v>-1.7531000000000001E-2</v>
      </c>
      <c r="F1565">
        <v>-1.7691999999999999E-2</v>
      </c>
      <c r="G1565">
        <v>-2.1719999999999999E-3</v>
      </c>
      <c r="H1565">
        <v>-2.317E-3</v>
      </c>
      <c r="I1565">
        <v>1347</v>
      </c>
      <c r="J1565">
        <v>915928569.51999998</v>
      </c>
      <c r="K1565">
        <v>3074745157.1500001</v>
      </c>
    </row>
    <row r="1566" spans="1:11" hidden="1">
      <c r="A1566">
        <v>10</v>
      </c>
      <c r="B1566" t="s">
        <v>358</v>
      </c>
      <c r="C1566">
        <v>-8.9618000000000003E-2</v>
      </c>
      <c r="D1566">
        <v>-7.1498000000000006E-2</v>
      </c>
      <c r="E1566">
        <v>-2.6318000000000001E-2</v>
      </c>
      <c r="F1566">
        <v>3.5860000000000002E-3</v>
      </c>
      <c r="G1566">
        <v>-2.9656999999999999E-2</v>
      </c>
      <c r="H1566">
        <v>6.9420000000000003E-3</v>
      </c>
      <c r="I1566">
        <v>106</v>
      </c>
      <c r="J1566">
        <v>63317319.5</v>
      </c>
      <c r="K1566">
        <v>77530146.829999998</v>
      </c>
    </row>
    <row r="1567" spans="1:11" hidden="1">
      <c r="A1567">
        <v>15</v>
      </c>
      <c r="B1567" t="s">
        <v>358</v>
      </c>
      <c r="C1567">
        <v>-6.6009999999999999E-2</v>
      </c>
      <c r="D1567">
        <v>-6.4785999999999996E-2</v>
      </c>
      <c r="E1567">
        <v>-1.8117999999999999E-2</v>
      </c>
      <c r="F1567">
        <v>-1.6271000000000001E-2</v>
      </c>
      <c r="G1567">
        <v>-2.8839999999999998E-3</v>
      </c>
      <c r="H1567">
        <v>-2.0769999999999999E-3</v>
      </c>
      <c r="I1567">
        <v>1453</v>
      </c>
      <c r="J1567">
        <v>979245889.01999998</v>
      </c>
      <c r="K1567">
        <v>3152275303.98</v>
      </c>
    </row>
    <row r="1568" spans="1:11" hidden="1">
      <c r="A1568">
        <v>21</v>
      </c>
      <c r="B1568" t="s">
        <v>358</v>
      </c>
      <c r="C1568">
        <v>-6.4152000000000001E-2</v>
      </c>
      <c r="D1568">
        <v>-6.4257999999999996E-2</v>
      </c>
      <c r="E1568">
        <v>-1.7531000000000001E-2</v>
      </c>
      <c r="F1568">
        <v>-1.7691999999999999E-2</v>
      </c>
      <c r="G1568">
        <v>-2.1719999999999999E-3</v>
      </c>
      <c r="H1568">
        <v>-2.317E-3</v>
      </c>
      <c r="I1568">
        <v>1347</v>
      </c>
      <c r="J1568">
        <v>915928569.51999998</v>
      </c>
      <c r="K1568">
        <v>3074745157.1500001</v>
      </c>
    </row>
    <row r="1569" spans="1:11" hidden="1">
      <c r="A1569">
        <v>31</v>
      </c>
      <c r="B1569" t="s">
        <v>358</v>
      </c>
      <c r="C1569">
        <v>-6.6009999999999999E-2</v>
      </c>
      <c r="D1569">
        <v>-6.4785999999999996E-2</v>
      </c>
      <c r="E1569">
        <v>-1.8117999999999999E-2</v>
      </c>
      <c r="F1569">
        <v>-1.6271000000000001E-2</v>
      </c>
      <c r="G1569">
        <v>-2.8839999999999998E-3</v>
      </c>
      <c r="H1569">
        <v>-2.0769999999999999E-3</v>
      </c>
      <c r="I1569">
        <v>1453</v>
      </c>
      <c r="J1569">
        <v>979245889.01999998</v>
      </c>
      <c r="K1569">
        <v>3152275303.98</v>
      </c>
    </row>
    <row r="1570" spans="1:11" hidden="1">
      <c r="A1570">
        <v>63</v>
      </c>
      <c r="B1570" t="s">
        <v>358</v>
      </c>
      <c r="C1570">
        <v>-6.6009999999999999E-2</v>
      </c>
      <c r="D1570">
        <v>-6.4785999999999996E-2</v>
      </c>
      <c r="E1570">
        <v>-1.8117999999999999E-2</v>
      </c>
      <c r="F1570">
        <v>-1.6271000000000001E-2</v>
      </c>
      <c r="G1570">
        <v>-2.8839999999999998E-3</v>
      </c>
      <c r="H1570">
        <v>-2.0769999999999999E-3</v>
      </c>
      <c r="I1570">
        <v>1453</v>
      </c>
      <c r="J1570">
        <v>979245889.01999998</v>
      </c>
      <c r="K1570">
        <v>3152275303.98</v>
      </c>
    </row>
    <row r="1571" spans="1:11" hidden="1">
      <c r="A1571">
        <v>37</v>
      </c>
      <c r="B1571" t="s">
        <v>358</v>
      </c>
      <c r="C1571">
        <v>-6.4152000000000001E-2</v>
      </c>
      <c r="D1571">
        <v>-6.4257999999999996E-2</v>
      </c>
      <c r="E1571">
        <v>-1.7531000000000001E-2</v>
      </c>
      <c r="F1571">
        <v>-1.7691999999999999E-2</v>
      </c>
      <c r="G1571">
        <v>-2.1719999999999999E-3</v>
      </c>
      <c r="H1571">
        <v>-2.317E-3</v>
      </c>
      <c r="I1571">
        <v>1347</v>
      </c>
      <c r="J1571">
        <v>915928569.51999998</v>
      </c>
      <c r="K1571">
        <v>3074745157.1500001</v>
      </c>
    </row>
    <row r="1572" spans="1:11" hidden="1">
      <c r="A1572">
        <v>47</v>
      </c>
      <c r="B1572" t="s">
        <v>358</v>
      </c>
      <c r="C1572">
        <v>-6.6009999999999999E-2</v>
      </c>
      <c r="D1572">
        <v>-6.4785999999999996E-2</v>
      </c>
      <c r="E1572">
        <v>-1.8117999999999999E-2</v>
      </c>
      <c r="F1572">
        <v>-1.6271000000000001E-2</v>
      </c>
      <c r="G1572">
        <v>-2.8839999999999998E-3</v>
      </c>
      <c r="H1572">
        <v>-2.0769999999999999E-3</v>
      </c>
      <c r="I1572">
        <v>1453</v>
      </c>
      <c r="J1572">
        <v>979245889.01999998</v>
      </c>
      <c r="K1572">
        <v>3152275303.98</v>
      </c>
    </row>
    <row r="1573" spans="1:11" hidden="1">
      <c r="A1573">
        <v>53</v>
      </c>
      <c r="B1573" t="s">
        <v>358</v>
      </c>
      <c r="C1573">
        <v>-6.4152000000000001E-2</v>
      </c>
      <c r="D1573">
        <v>-6.4257999999999996E-2</v>
      </c>
      <c r="E1573">
        <v>-1.7531000000000001E-2</v>
      </c>
      <c r="F1573">
        <v>-1.7691999999999999E-2</v>
      </c>
      <c r="G1573">
        <v>-2.1719999999999999E-3</v>
      </c>
      <c r="H1573">
        <v>-2.317E-3</v>
      </c>
      <c r="I1573">
        <v>1347</v>
      </c>
      <c r="J1573">
        <v>915928569.51999998</v>
      </c>
      <c r="K1573">
        <v>3074745157.1500001</v>
      </c>
    </row>
    <row r="1574" spans="1:11">
      <c r="A1574">
        <v>5</v>
      </c>
      <c r="B1574" t="s">
        <v>357</v>
      </c>
      <c r="C1574">
        <v>0.15715999999999999</v>
      </c>
      <c r="D1574">
        <v>0.157112</v>
      </c>
      <c r="E1574" s="116">
        <v>8.8414000000000006E-2</v>
      </c>
      <c r="F1574">
        <v>8.8438000000000003E-2</v>
      </c>
      <c r="G1574">
        <v>8.8080000000000006E-2</v>
      </c>
      <c r="H1574">
        <v>8.8105000000000003E-2</v>
      </c>
      <c r="I1574">
        <v>1344</v>
      </c>
      <c r="J1574">
        <v>995986862.21000004</v>
      </c>
      <c r="K1574">
        <v>3273898715.6300001</v>
      </c>
    </row>
    <row r="1575" spans="1:11" hidden="1">
      <c r="A1575">
        <v>10</v>
      </c>
      <c r="B1575" t="s">
        <v>357</v>
      </c>
      <c r="C1575">
        <v>0.108876</v>
      </c>
      <c r="D1575">
        <v>0.10946</v>
      </c>
      <c r="E1575">
        <v>4.1648999999999999E-2</v>
      </c>
      <c r="F1575">
        <v>4.2193000000000001E-2</v>
      </c>
      <c r="G1575">
        <v>4.4158999999999997E-2</v>
      </c>
      <c r="H1575">
        <v>4.4613E-2</v>
      </c>
      <c r="I1575">
        <v>106</v>
      </c>
      <c r="J1575">
        <v>65852659.770000003</v>
      </c>
      <c r="K1575">
        <v>80826981.549999997</v>
      </c>
    </row>
    <row r="1576" spans="1:11" hidden="1">
      <c r="A1576">
        <v>15</v>
      </c>
      <c r="B1576" t="s">
        <v>357</v>
      </c>
      <c r="C1576">
        <v>0.15362999999999999</v>
      </c>
      <c r="D1576">
        <v>0.15362899999999999</v>
      </c>
      <c r="E1576">
        <v>8.5385000000000003E-2</v>
      </c>
      <c r="F1576">
        <v>8.5443000000000005E-2</v>
      </c>
      <c r="G1576">
        <v>8.6998000000000006E-2</v>
      </c>
      <c r="H1576">
        <v>8.7034E-2</v>
      </c>
      <c r="I1576">
        <v>1450</v>
      </c>
      <c r="J1576">
        <v>1061839521.98</v>
      </c>
      <c r="K1576">
        <v>3354725697.1799998</v>
      </c>
    </row>
    <row r="1577" spans="1:11" hidden="1">
      <c r="A1577">
        <v>21</v>
      </c>
      <c r="B1577" t="s">
        <v>357</v>
      </c>
      <c r="C1577">
        <v>0.15715999999999999</v>
      </c>
      <c r="D1577">
        <v>0.157112</v>
      </c>
      <c r="E1577">
        <v>8.8414000000000006E-2</v>
      </c>
      <c r="F1577">
        <v>8.8438000000000003E-2</v>
      </c>
      <c r="G1577">
        <v>8.8080000000000006E-2</v>
      </c>
      <c r="H1577">
        <v>8.8105000000000003E-2</v>
      </c>
      <c r="I1577">
        <v>1344</v>
      </c>
      <c r="J1577">
        <v>995986862.21000004</v>
      </c>
      <c r="K1577">
        <v>3273898715.6300001</v>
      </c>
    </row>
    <row r="1578" spans="1:11" hidden="1">
      <c r="A1578">
        <v>31</v>
      </c>
      <c r="B1578" t="s">
        <v>357</v>
      </c>
      <c r="C1578">
        <v>0.15362999999999999</v>
      </c>
      <c r="D1578">
        <v>0.15362899999999999</v>
      </c>
      <c r="E1578">
        <v>8.5385000000000003E-2</v>
      </c>
      <c r="F1578">
        <v>8.5443000000000005E-2</v>
      </c>
      <c r="G1578">
        <v>8.6998000000000006E-2</v>
      </c>
      <c r="H1578">
        <v>8.7034E-2</v>
      </c>
      <c r="I1578">
        <v>1450</v>
      </c>
      <c r="J1578">
        <v>1061839521.98</v>
      </c>
      <c r="K1578">
        <v>3354725697.1799998</v>
      </c>
    </row>
    <row r="1579" spans="1:11" hidden="1">
      <c r="A1579">
        <v>63</v>
      </c>
      <c r="B1579" t="s">
        <v>357</v>
      </c>
      <c r="C1579">
        <v>0.15362999999999999</v>
      </c>
      <c r="D1579">
        <v>0.15362899999999999</v>
      </c>
      <c r="E1579">
        <v>8.5385000000000003E-2</v>
      </c>
      <c r="F1579">
        <v>8.5443000000000005E-2</v>
      </c>
      <c r="G1579">
        <v>8.6998000000000006E-2</v>
      </c>
      <c r="H1579">
        <v>8.7034E-2</v>
      </c>
      <c r="I1579">
        <v>1450</v>
      </c>
      <c r="J1579">
        <v>1061839521.98</v>
      </c>
      <c r="K1579">
        <v>3354725697.1799998</v>
      </c>
    </row>
    <row r="1580" spans="1:11" hidden="1">
      <c r="A1580">
        <v>37</v>
      </c>
      <c r="B1580" t="s">
        <v>357</v>
      </c>
      <c r="C1580">
        <v>0.15715999999999999</v>
      </c>
      <c r="D1580">
        <v>0.157112</v>
      </c>
      <c r="E1580">
        <v>8.8414000000000006E-2</v>
      </c>
      <c r="F1580">
        <v>8.8438000000000003E-2</v>
      </c>
      <c r="G1580">
        <v>8.8080000000000006E-2</v>
      </c>
      <c r="H1580">
        <v>8.8105000000000003E-2</v>
      </c>
      <c r="I1580">
        <v>1344</v>
      </c>
      <c r="J1580">
        <v>995986862.21000004</v>
      </c>
      <c r="K1580">
        <v>3273898715.6300001</v>
      </c>
    </row>
    <row r="1581" spans="1:11" hidden="1">
      <c r="A1581">
        <v>47</v>
      </c>
      <c r="B1581" t="s">
        <v>357</v>
      </c>
      <c r="C1581">
        <v>0.15362999999999999</v>
      </c>
      <c r="D1581">
        <v>0.15362899999999999</v>
      </c>
      <c r="E1581">
        <v>8.5385000000000003E-2</v>
      </c>
      <c r="F1581">
        <v>8.5443000000000005E-2</v>
      </c>
      <c r="G1581">
        <v>8.6998000000000006E-2</v>
      </c>
      <c r="H1581">
        <v>8.7034E-2</v>
      </c>
      <c r="I1581">
        <v>1450</v>
      </c>
      <c r="J1581">
        <v>1061839521.98</v>
      </c>
      <c r="K1581">
        <v>3354725697.1799998</v>
      </c>
    </row>
    <row r="1582" spans="1:11" hidden="1">
      <c r="A1582">
        <v>53</v>
      </c>
      <c r="B1582" t="s">
        <v>357</v>
      </c>
      <c r="C1582">
        <v>0.15715999999999999</v>
      </c>
      <c r="D1582">
        <v>0.157112</v>
      </c>
      <c r="E1582">
        <v>8.8414000000000006E-2</v>
      </c>
      <c r="F1582">
        <v>8.8438000000000003E-2</v>
      </c>
      <c r="G1582">
        <v>8.8080000000000006E-2</v>
      </c>
      <c r="H1582">
        <v>8.8105000000000003E-2</v>
      </c>
      <c r="I1582">
        <v>1344</v>
      </c>
      <c r="J1582">
        <v>995986862.21000004</v>
      </c>
      <c r="K1582">
        <v>3273898715.6300001</v>
      </c>
    </row>
    <row r="1583" spans="1:11">
      <c r="A1583">
        <v>5</v>
      </c>
      <c r="B1583" t="s">
        <v>356</v>
      </c>
      <c r="C1583">
        <v>2.8008000000000002E-2</v>
      </c>
      <c r="D1583">
        <v>2.8008000000000002E-2</v>
      </c>
      <c r="E1583" s="116">
        <v>4.7109999999999999E-3</v>
      </c>
      <c r="F1583">
        <v>4.7109999999999999E-3</v>
      </c>
      <c r="G1583">
        <v>-9.5799999999999998E-4</v>
      </c>
      <c r="H1583">
        <v>-9.6699999999999998E-4</v>
      </c>
      <c r="I1583">
        <v>1346</v>
      </c>
      <c r="J1583">
        <v>1004600875.9</v>
      </c>
      <c r="K1583">
        <v>3272584837.71</v>
      </c>
    </row>
    <row r="1584" spans="1:11" hidden="1">
      <c r="A1584">
        <v>10</v>
      </c>
      <c r="B1584" t="s">
        <v>356</v>
      </c>
      <c r="C1584">
        <v>4.9167000000000002E-2</v>
      </c>
      <c r="D1584">
        <v>4.9167000000000002E-2</v>
      </c>
      <c r="E1584">
        <v>2.5392000000000001E-2</v>
      </c>
      <c r="F1584">
        <v>2.5392000000000001E-2</v>
      </c>
      <c r="G1584">
        <v>2.4688999999999999E-2</v>
      </c>
      <c r="H1584">
        <v>2.4688999999999999E-2</v>
      </c>
      <c r="I1584">
        <v>106</v>
      </c>
      <c r="J1584">
        <v>67551774.430000007</v>
      </c>
      <c r="K1584">
        <v>82852262.239999995</v>
      </c>
    </row>
    <row r="1585" spans="1:11" hidden="1">
      <c r="A1585">
        <v>15</v>
      </c>
      <c r="B1585" t="s">
        <v>356</v>
      </c>
      <c r="C1585">
        <v>2.9552999999999999E-2</v>
      </c>
      <c r="D1585">
        <v>2.9552999999999999E-2</v>
      </c>
      <c r="E1585">
        <v>5.9919999999999999E-3</v>
      </c>
      <c r="F1585">
        <v>5.9919999999999999E-3</v>
      </c>
      <c r="G1585">
        <v>-3.4099999999999999E-4</v>
      </c>
      <c r="H1585">
        <v>-3.5E-4</v>
      </c>
      <c r="I1585">
        <v>1452</v>
      </c>
      <c r="J1585">
        <v>1072152650.33</v>
      </c>
      <c r="K1585">
        <v>3355437099.9499998</v>
      </c>
    </row>
    <row r="1586" spans="1:11" hidden="1">
      <c r="A1586">
        <v>21</v>
      </c>
      <c r="B1586" t="s">
        <v>356</v>
      </c>
      <c r="C1586">
        <v>2.8008000000000002E-2</v>
      </c>
      <c r="D1586">
        <v>2.8008000000000002E-2</v>
      </c>
      <c r="E1586">
        <v>4.7109999999999999E-3</v>
      </c>
      <c r="F1586">
        <v>4.7109999999999999E-3</v>
      </c>
      <c r="G1586">
        <v>-9.5799999999999998E-4</v>
      </c>
      <c r="H1586">
        <v>-9.6699999999999998E-4</v>
      </c>
      <c r="I1586">
        <v>1346</v>
      </c>
      <c r="J1586">
        <v>1004600875.9</v>
      </c>
      <c r="K1586">
        <v>3272584837.71</v>
      </c>
    </row>
    <row r="1587" spans="1:11" hidden="1">
      <c r="A1587">
        <v>31</v>
      </c>
      <c r="B1587" t="s">
        <v>356</v>
      </c>
      <c r="C1587">
        <v>2.9552999999999999E-2</v>
      </c>
      <c r="D1587">
        <v>2.9552999999999999E-2</v>
      </c>
      <c r="E1587">
        <v>5.9919999999999999E-3</v>
      </c>
      <c r="F1587">
        <v>5.9919999999999999E-3</v>
      </c>
      <c r="G1587">
        <v>-3.4099999999999999E-4</v>
      </c>
      <c r="H1587">
        <v>-3.5E-4</v>
      </c>
      <c r="I1587">
        <v>1452</v>
      </c>
      <c r="J1587">
        <v>1072152650.33</v>
      </c>
      <c r="K1587">
        <v>3355437099.9499998</v>
      </c>
    </row>
    <row r="1588" spans="1:11" hidden="1">
      <c r="A1588">
        <v>63</v>
      </c>
      <c r="B1588" t="s">
        <v>356</v>
      </c>
      <c r="C1588">
        <v>2.9552999999999999E-2</v>
      </c>
      <c r="D1588">
        <v>2.9552999999999999E-2</v>
      </c>
      <c r="E1588">
        <v>5.9919999999999999E-3</v>
      </c>
      <c r="F1588">
        <v>5.9919999999999999E-3</v>
      </c>
      <c r="G1588">
        <v>-3.4099999999999999E-4</v>
      </c>
      <c r="H1588">
        <v>-3.5E-4</v>
      </c>
      <c r="I1588">
        <v>1452</v>
      </c>
      <c r="J1588">
        <v>1072152650.33</v>
      </c>
      <c r="K1588">
        <v>3355437099.9499998</v>
      </c>
    </row>
    <row r="1589" spans="1:11" hidden="1">
      <c r="A1589">
        <v>37</v>
      </c>
      <c r="B1589" t="s">
        <v>356</v>
      </c>
      <c r="C1589">
        <v>2.8008000000000002E-2</v>
      </c>
      <c r="D1589">
        <v>2.8008000000000002E-2</v>
      </c>
      <c r="E1589">
        <v>4.7109999999999999E-3</v>
      </c>
      <c r="F1589">
        <v>4.7109999999999999E-3</v>
      </c>
      <c r="G1589">
        <v>-9.5799999999999998E-4</v>
      </c>
      <c r="H1589">
        <v>-9.6699999999999998E-4</v>
      </c>
      <c r="I1589">
        <v>1346</v>
      </c>
      <c r="J1589">
        <v>1004600875.9</v>
      </c>
      <c r="K1589">
        <v>3272584837.71</v>
      </c>
    </row>
    <row r="1590" spans="1:11" hidden="1">
      <c r="A1590">
        <v>47</v>
      </c>
      <c r="B1590" t="s">
        <v>356</v>
      </c>
      <c r="C1590">
        <v>2.9552999999999999E-2</v>
      </c>
      <c r="D1590">
        <v>2.9552999999999999E-2</v>
      </c>
      <c r="E1590">
        <v>5.9919999999999999E-3</v>
      </c>
      <c r="F1590">
        <v>5.9919999999999999E-3</v>
      </c>
      <c r="G1590">
        <v>-3.4099999999999999E-4</v>
      </c>
      <c r="H1590">
        <v>-3.5E-4</v>
      </c>
      <c r="I1590">
        <v>1452</v>
      </c>
      <c r="J1590">
        <v>1072152650.33</v>
      </c>
      <c r="K1590">
        <v>3355437099.9499998</v>
      </c>
    </row>
    <row r="1591" spans="1:11" hidden="1">
      <c r="A1591">
        <v>53</v>
      </c>
      <c r="B1591" t="s">
        <v>356</v>
      </c>
      <c r="C1591">
        <v>2.8008000000000002E-2</v>
      </c>
      <c r="D1591">
        <v>2.8008000000000002E-2</v>
      </c>
      <c r="E1591">
        <v>4.7109999999999999E-3</v>
      </c>
      <c r="F1591">
        <v>4.7109999999999999E-3</v>
      </c>
      <c r="G1591">
        <v>-9.5799999999999998E-4</v>
      </c>
      <c r="H1591">
        <v>-9.6699999999999998E-4</v>
      </c>
      <c r="I1591">
        <v>1346</v>
      </c>
      <c r="J1591">
        <v>1004600875.9</v>
      </c>
      <c r="K1591">
        <v>3272584837.71</v>
      </c>
    </row>
    <row r="1592" spans="1:11">
      <c r="A1592">
        <v>5</v>
      </c>
      <c r="B1592" t="s">
        <v>355</v>
      </c>
      <c r="C1592">
        <v>-5.9241000000000002E-2</v>
      </c>
      <c r="D1592">
        <v>-5.9240000000000001E-2</v>
      </c>
      <c r="E1592" s="116">
        <v>-5.0997000000000001E-2</v>
      </c>
      <c r="F1592">
        <v>-5.0993999999999998E-2</v>
      </c>
      <c r="G1592">
        <v>-5.2818999999999998E-2</v>
      </c>
      <c r="H1592">
        <v>-5.2817000000000003E-2</v>
      </c>
      <c r="I1592">
        <v>1338</v>
      </c>
      <c r="J1592">
        <v>948236444.47000003</v>
      </c>
      <c r="K1592">
        <v>3061823955.25</v>
      </c>
    </row>
    <row r="1593" spans="1:11" hidden="1">
      <c r="A1593">
        <v>10</v>
      </c>
      <c r="B1593" t="s">
        <v>355</v>
      </c>
      <c r="C1593">
        <v>-0.134741</v>
      </c>
      <c r="D1593">
        <v>-0.134741</v>
      </c>
      <c r="E1593">
        <v>-0.139401</v>
      </c>
      <c r="F1593">
        <v>-0.139401</v>
      </c>
      <c r="G1593">
        <v>-0.132577</v>
      </c>
      <c r="H1593">
        <v>-0.132577</v>
      </c>
      <c r="I1593">
        <v>107</v>
      </c>
      <c r="J1593">
        <v>58223206.390000001</v>
      </c>
      <c r="K1593">
        <v>71948509.5</v>
      </c>
    </row>
    <row r="1594" spans="1:11" hidden="1">
      <c r="A1594">
        <v>15</v>
      </c>
      <c r="B1594" t="s">
        <v>355</v>
      </c>
      <c r="C1594">
        <v>-6.4832000000000001E-2</v>
      </c>
      <c r="D1594">
        <v>-6.4831E-2</v>
      </c>
      <c r="E1594">
        <v>-5.6604000000000002E-2</v>
      </c>
      <c r="F1594">
        <v>-5.6602E-2</v>
      </c>
      <c r="G1594">
        <v>-5.4800000000000001E-2</v>
      </c>
      <c r="H1594">
        <v>-5.4797999999999999E-2</v>
      </c>
      <c r="I1594">
        <v>1445</v>
      </c>
      <c r="J1594">
        <v>1006459650.86</v>
      </c>
      <c r="K1594">
        <v>3133772464.75</v>
      </c>
    </row>
    <row r="1595" spans="1:11" hidden="1">
      <c r="A1595">
        <v>21</v>
      </c>
      <c r="B1595" t="s">
        <v>355</v>
      </c>
      <c r="C1595">
        <v>-5.9241000000000002E-2</v>
      </c>
      <c r="D1595">
        <v>-5.9240000000000001E-2</v>
      </c>
      <c r="E1595">
        <v>-5.0997000000000001E-2</v>
      </c>
      <c r="F1595">
        <v>-5.0993999999999998E-2</v>
      </c>
      <c r="G1595">
        <v>-5.2818999999999998E-2</v>
      </c>
      <c r="H1595">
        <v>-5.2817000000000003E-2</v>
      </c>
      <c r="I1595">
        <v>1338</v>
      </c>
      <c r="J1595">
        <v>948236444.47000003</v>
      </c>
      <c r="K1595">
        <v>3061823955.25</v>
      </c>
    </row>
    <row r="1596" spans="1:11" hidden="1">
      <c r="A1596">
        <v>31</v>
      </c>
      <c r="B1596" t="s">
        <v>355</v>
      </c>
      <c r="C1596">
        <v>-6.4832000000000001E-2</v>
      </c>
      <c r="D1596">
        <v>-6.4831E-2</v>
      </c>
      <c r="E1596">
        <v>-5.6604000000000002E-2</v>
      </c>
      <c r="F1596">
        <v>-5.6602E-2</v>
      </c>
      <c r="G1596">
        <v>-5.4800000000000001E-2</v>
      </c>
      <c r="H1596">
        <v>-5.4797999999999999E-2</v>
      </c>
      <c r="I1596">
        <v>1445</v>
      </c>
      <c r="J1596">
        <v>1006459650.86</v>
      </c>
      <c r="K1596">
        <v>3133772464.75</v>
      </c>
    </row>
    <row r="1597" spans="1:11" hidden="1">
      <c r="A1597">
        <v>63</v>
      </c>
      <c r="B1597" t="s">
        <v>355</v>
      </c>
      <c r="C1597">
        <v>-6.4832000000000001E-2</v>
      </c>
      <c r="D1597">
        <v>-6.4831E-2</v>
      </c>
      <c r="E1597">
        <v>-5.6604000000000002E-2</v>
      </c>
      <c r="F1597">
        <v>-5.6602E-2</v>
      </c>
      <c r="G1597">
        <v>-5.4800000000000001E-2</v>
      </c>
      <c r="H1597">
        <v>-5.4797999999999999E-2</v>
      </c>
      <c r="I1597">
        <v>1445</v>
      </c>
      <c r="J1597">
        <v>1006459650.86</v>
      </c>
      <c r="K1597">
        <v>3133772464.75</v>
      </c>
    </row>
    <row r="1598" spans="1:11" hidden="1">
      <c r="A1598">
        <v>37</v>
      </c>
      <c r="B1598" t="s">
        <v>355</v>
      </c>
      <c r="C1598">
        <v>-5.9241000000000002E-2</v>
      </c>
      <c r="D1598">
        <v>-5.9240000000000001E-2</v>
      </c>
      <c r="E1598">
        <v>-5.0997000000000001E-2</v>
      </c>
      <c r="F1598">
        <v>-5.0993999999999998E-2</v>
      </c>
      <c r="G1598">
        <v>-5.2818999999999998E-2</v>
      </c>
      <c r="H1598">
        <v>-5.2817000000000003E-2</v>
      </c>
      <c r="I1598">
        <v>1338</v>
      </c>
      <c r="J1598">
        <v>948236444.47000003</v>
      </c>
      <c r="K1598">
        <v>3061823955.25</v>
      </c>
    </row>
    <row r="1599" spans="1:11" hidden="1">
      <c r="A1599">
        <v>47</v>
      </c>
      <c r="B1599" t="s">
        <v>355</v>
      </c>
      <c r="C1599">
        <v>-6.4832000000000001E-2</v>
      </c>
      <c r="D1599">
        <v>-6.4831E-2</v>
      </c>
      <c r="E1599">
        <v>-5.6604000000000002E-2</v>
      </c>
      <c r="F1599">
        <v>-5.6602E-2</v>
      </c>
      <c r="G1599">
        <v>-5.4800000000000001E-2</v>
      </c>
      <c r="H1599">
        <v>-5.4797999999999999E-2</v>
      </c>
      <c r="I1599">
        <v>1445</v>
      </c>
      <c r="J1599">
        <v>1006459650.86</v>
      </c>
      <c r="K1599">
        <v>3133772464.75</v>
      </c>
    </row>
    <row r="1600" spans="1:11" hidden="1">
      <c r="A1600">
        <v>53</v>
      </c>
      <c r="B1600" t="s">
        <v>355</v>
      </c>
      <c r="C1600">
        <v>-5.9241000000000002E-2</v>
      </c>
      <c r="D1600">
        <v>-5.9240000000000001E-2</v>
      </c>
      <c r="E1600">
        <v>-5.0997000000000001E-2</v>
      </c>
      <c r="F1600">
        <v>-5.0993999999999998E-2</v>
      </c>
      <c r="G1600">
        <v>-5.2818999999999998E-2</v>
      </c>
      <c r="H1600">
        <v>-5.2817000000000003E-2</v>
      </c>
      <c r="I1600">
        <v>1338</v>
      </c>
      <c r="J1600">
        <v>948236444.47000003</v>
      </c>
      <c r="K1600">
        <v>3061823955.25</v>
      </c>
    </row>
    <row r="1601" spans="1:11">
      <c r="A1601">
        <v>5</v>
      </c>
      <c r="B1601" t="s">
        <v>354</v>
      </c>
      <c r="C1601">
        <v>1.2966999999999999E-2</v>
      </c>
      <c r="D1601">
        <v>1.2971999999999999E-2</v>
      </c>
      <c r="E1601" s="116">
        <v>-1.5610000000000001E-3</v>
      </c>
      <c r="F1601">
        <v>-1.549E-3</v>
      </c>
      <c r="G1601">
        <v>4.0749999999999996E-3</v>
      </c>
      <c r="H1601">
        <v>4.0860000000000002E-3</v>
      </c>
      <c r="I1601">
        <v>1347</v>
      </c>
      <c r="J1601">
        <v>948949819.90999997</v>
      </c>
      <c r="K1601">
        <v>3040099426.1399999</v>
      </c>
    </row>
    <row r="1602" spans="1:11" hidden="1">
      <c r="A1602">
        <v>10</v>
      </c>
      <c r="B1602" t="s">
        <v>354</v>
      </c>
      <c r="C1602">
        <v>3.4119999999999998E-2</v>
      </c>
      <c r="D1602">
        <v>3.8324999999999998E-2</v>
      </c>
      <c r="E1602">
        <v>2.1283E-2</v>
      </c>
      <c r="F1602">
        <v>2.3417E-2</v>
      </c>
      <c r="G1602">
        <v>1.8193999999999998E-2</v>
      </c>
      <c r="H1602">
        <v>1.9921000000000001E-2</v>
      </c>
      <c r="I1602">
        <v>108</v>
      </c>
      <c r="J1602">
        <v>59465978.859999999</v>
      </c>
      <c r="K1602">
        <v>73251333.579999998</v>
      </c>
    </row>
    <row r="1603" spans="1:11" hidden="1">
      <c r="A1603">
        <v>15</v>
      </c>
      <c r="B1603" t="s">
        <v>354</v>
      </c>
      <c r="C1603">
        <v>1.4537E-2</v>
      </c>
      <c r="D1603">
        <v>1.4853999999999999E-2</v>
      </c>
      <c r="E1603">
        <v>-2.42E-4</v>
      </c>
      <c r="F1603">
        <v>-1.07E-4</v>
      </c>
      <c r="G1603">
        <v>4.3990000000000001E-3</v>
      </c>
      <c r="H1603">
        <v>4.4479999999999997E-3</v>
      </c>
      <c r="I1603">
        <v>1455</v>
      </c>
      <c r="J1603">
        <v>1008415798.77</v>
      </c>
      <c r="K1603">
        <v>3113350759.7199998</v>
      </c>
    </row>
    <row r="1604" spans="1:11" hidden="1">
      <c r="A1604">
        <v>21</v>
      </c>
      <c r="B1604" t="s">
        <v>354</v>
      </c>
      <c r="C1604">
        <v>1.2966999999999999E-2</v>
      </c>
      <c r="D1604">
        <v>1.2971999999999999E-2</v>
      </c>
      <c r="E1604">
        <v>-1.5610000000000001E-3</v>
      </c>
      <c r="F1604">
        <v>-1.549E-3</v>
      </c>
      <c r="G1604">
        <v>4.0749999999999996E-3</v>
      </c>
      <c r="H1604">
        <v>4.0860000000000002E-3</v>
      </c>
      <c r="I1604">
        <v>1347</v>
      </c>
      <c r="J1604">
        <v>948949819.90999997</v>
      </c>
      <c r="K1604">
        <v>3040099426.1399999</v>
      </c>
    </row>
    <row r="1605" spans="1:11" hidden="1">
      <c r="A1605">
        <v>31</v>
      </c>
      <c r="B1605" t="s">
        <v>354</v>
      </c>
      <c r="C1605">
        <v>1.4537E-2</v>
      </c>
      <c r="D1605">
        <v>1.4853999999999999E-2</v>
      </c>
      <c r="E1605">
        <v>-2.42E-4</v>
      </c>
      <c r="F1605">
        <v>-1.07E-4</v>
      </c>
      <c r="G1605">
        <v>4.3990000000000001E-3</v>
      </c>
      <c r="H1605">
        <v>4.4479999999999997E-3</v>
      </c>
      <c r="I1605">
        <v>1455</v>
      </c>
      <c r="J1605">
        <v>1008415798.77</v>
      </c>
      <c r="K1605">
        <v>3113350759.7199998</v>
      </c>
    </row>
    <row r="1606" spans="1:11" hidden="1">
      <c r="A1606">
        <v>63</v>
      </c>
      <c r="B1606" t="s">
        <v>354</v>
      </c>
      <c r="C1606">
        <v>1.4537E-2</v>
      </c>
      <c r="D1606">
        <v>1.4853999999999999E-2</v>
      </c>
      <c r="E1606">
        <v>-2.42E-4</v>
      </c>
      <c r="F1606">
        <v>-1.07E-4</v>
      </c>
      <c r="G1606">
        <v>4.3990000000000001E-3</v>
      </c>
      <c r="H1606">
        <v>4.4479999999999997E-3</v>
      </c>
      <c r="I1606">
        <v>1455</v>
      </c>
      <c r="J1606">
        <v>1008415798.77</v>
      </c>
      <c r="K1606">
        <v>3113350759.7199998</v>
      </c>
    </row>
    <row r="1607" spans="1:11" hidden="1">
      <c r="A1607">
        <v>37</v>
      </c>
      <c r="B1607" t="s">
        <v>354</v>
      </c>
      <c r="C1607">
        <v>1.2966999999999999E-2</v>
      </c>
      <c r="D1607">
        <v>1.2971999999999999E-2</v>
      </c>
      <c r="E1607">
        <v>-1.5610000000000001E-3</v>
      </c>
      <c r="F1607">
        <v>-1.549E-3</v>
      </c>
      <c r="G1607">
        <v>4.0749999999999996E-3</v>
      </c>
      <c r="H1607">
        <v>4.0860000000000002E-3</v>
      </c>
      <c r="I1607">
        <v>1347</v>
      </c>
      <c r="J1607">
        <v>948949819.90999997</v>
      </c>
      <c r="K1607">
        <v>3040099426.1399999</v>
      </c>
    </row>
    <row r="1608" spans="1:11" hidden="1">
      <c r="A1608">
        <v>47</v>
      </c>
      <c r="B1608" t="s">
        <v>354</v>
      </c>
      <c r="C1608">
        <v>1.4537E-2</v>
      </c>
      <c r="D1608">
        <v>1.4853999999999999E-2</v>
      </c>
      <c r="E1608">
        <v>-2.42E-4</v>
      </c>
      <c r="F1608">
        <v>-1.07E-4</v>
      </c>
      <c r="G1608">
        <v>4.3990000000000001E-3</v>
      </c>
      <c r="H1608">
        <v>4.4479999999999997E-3</v>
      </c>
      <c r="I1608">
        <v>1455</v>
      </c>
      <c r="J1608">
        <v>1008415798.77</v>
      </c>
      <c r="K1608">
        <v>3113350759.7199998</v>
      </c>
    </row>
    <row r="1609" spans="1:11" hidden="1">
      <c r="A1609">
        <v>53</v>
      </c>
      <c r="B1609" t="s">
        <v>354</v>
      </c>
      <c r="C1609">
        <v>1.2966999999999999E-2</v>
      </c>
      <c r="D1609">
        <v>1.2971999999999999E-2</v>
      </c>
      <c r="E1609">
        <v>-1.5610000000000001E-3</v>
      </c>
      <c r="F1609">
        <v>-1.549E-3</v>
      </c>
      <c r="G1609">
        <v>4.0749999999999996E-3</v>
      </c>
      <c r="H1609">
        <v>4.0860000000000002E-3</v>
      </c>
      <c r="I1609">
        <v>1347</v>
      </c>
      <c r="J1609">
        <v>948949819.90999997</v>
      </c>
      <c r="K1609">
        <v>3040099426.1399999</v>
      </c>
    </row>
    <row r="1610" spans="1:11">
      <c r="A1610">
        <v>5</v>
      </c>
      <c r="B1610" t="s">
        <v>353</v>
      </c>
      <c r="C1610">
        <v>2.7480999999999998E-2</v>
      </c>
      <c r="D1610">
        <v>2.7480000000000001E-2</v>
      </c>
      <c r="E1610" s="116">
        <v>5.0650000000000001E-2</v>
      </c>
      <c r="F1610">
        <v>5.0636E-2</v>
      </c>
      <c r="G1610">
        <v>5.9419E-2</v>
      </c>
      <c r="H1610">
        <v>5.9408000000000002E-2</v>
      </c>
      <c r="I1610">
        <v>1339</v>
      </c>
      <c r="J1610">
        <v>994071139.58000004</v>
      </c>
      <c r="K1610">
        <v>3157597657.4699998</v>
      </c>
    </row>
    <row r="1611" spans="1:11" hidden="1">
      <c r="A1611">
        <v>10</v>
      </c>
      <c r="B1611" t="s">
        <v>353</v>
      </c>
      <c r="C1611">
        <v>-2.2799999999999999E-3</v>
      </c>
      <c r="D1611">
        <v>-2.2799999999999999E-3</v>
      </c>
      <c r="E1611">
        <v>1.3669000000000001E-2</v>
      </c>
      <c r="F1611">
        <v>1.3669000000000001E-2</v>
      </c>
      <c r="G1611">
        <v>1.0123E-2</v>
      </c>
      <c r="H1611">
        <v>1.0123E-2</v>
      </c>
      <c r="I1611">
        <v>108</v>
      </c>
      <c r="J1611">
        <v>60182508.799999997</v>
      </c>
      <c r="K1611">
        <v>73876552.780000001</v>
      </c>
    </row>
    <row r="1612" spans="1:11" hidden="1">
      <c r="A1612">
        <v>15</v>
      </c>
      <c r="B1612" t="s">
        <v>353</v>
      </c>
      <c r="C1612">
        <v>2.5260000000000001E-2</v>
      </c>
      <c r="D1612">
        <v>2.5257999999999999E-2</v>
      </c>
      <c r="E1612">
        <v>4.8460000000000003E-2</v>
      </c>
      <c r="F1612">
        <v>4.8447999999999998E-2</v>
      </c>
      <c r="G1612">
        <v>5.8254E-2</v>
      </c>
      <c r="H1612">
        <v>5.8243000000000003E-2</v>
      </c>
      <c r="I1612">
        <v>1447</v>
      </c>
      <c r="J1612">
        <v>1054253648.38</v>
      </c>
      <c r="K1612">
        <v>3231474210.25</v>
      </c>
    </row>
    <row r="1613" spans="1:11" hidden="1">
      <c r="A1613">
        <v>21</v>
      </c>
      <c r="B1613" t="s">
        <v>353</v>
      </c>
      <c r="C1613">
        <v>2.7480999999999998E-2</v>
      </c>
      <c r="D1613">
        <v>2.7480000000000001E-2</v>
      </c>
      <c r="E1613">
        <v>5.0650000000000001E-2</v>
      </c>
      <c r="F1613">
        <v>5.0636E-2</v>
      </c>
      <c r="G1613">
        <v>5.9419E-2</v>
      </c>
      <c r="H1613">
        <v>5.9408000000000002E-2</v>
      </c>
      <c r="I1613">
        <v>1339</v>
      </c>
      <c r="J1613">
        <v>994071139.58000004</v>
      </c>
      <c r="K1613">
        <v>3157597657.4699998</v>
      </c>
    </row>
    <row r="1614" spans="1:11" hidden="1">
      <c r="A1614">
        <v>31</v>
      </c>
      <c r="B1614" t="s">
        <v>353</v>
      </c>
      <c r="C1614">
        <v>2.5260000000000001E-2</v>
      </c>
      <c r="D1614">
        <v>2.5257999999999999E-2</v>
      </c>
      <c r="E1614">
        <v>4.8460000000000003E-2</v>
      </c>
      <c r="F1614">
        <v>4.8447999999999998E-2</v>
      </c>
      <c r="G1614">
        <v>5.8254E-2</v>
      </c>
      <c r="H1614">
        <v>5.8243000000000003E-2</v>
      </c>
      <c r="I1614">
        <v>1447</v>
      </c>
      <c r="J1614">
        <v>1054253648.38</v>
      </c>
      <c r="K1614">
        <v>3231474210.25</v>
      </c>
    </row>
    <row r="1615" spans="1:11" hidden="1">
      <c r="A1615">
        <v>63</v>
      </c>
      <c r="B1615" t="s">
        <v>353</v>
      </c>
      <c r="C1615">
        <v>2.5260000000000001E-2</v>
      </c>
      <c r="D1615">
        <v>2.5257999999999999E-2</v>
      </c>
      <c r="E1615">
        <v>4.8460000000000003E-2</v>
      </c>
      <c r="F1615">
        <v>4.8447999999999998E-2</v>
      </c>
      <c r="G1615">
        <v>5.8254E-2</v>
      </c>
      <c r="H1615">
        <v>5.8243000000000003E-2</v>
      </c>
      <c r="I1615">
        <v>1447</v>
      </c>
      <c r="J1615">
        <v>1054253648.38</v>
      </c>
      <c r="K1615">
        <v>3231474210.25</v>
      </c>
    </row>
    <row r="1616" spans="1:11" hidden="1">
      <c r="A1616">
        <v>37</v>
      </c>
      <c r="B1616" t="s">
        <v>353</v>
      </c>
      <c r="C1616">
        <v>2.7480999999999998E-2</v>
      </c>
      <c r="D1616">
        <v>2.7480000000000001E-2</v>
      </c>
      <c r="E1616">
        <v>5.0650000000000001E-2</v>
      </c>
      <c r="F1616">
        <v>5.0636E-2</v>
      </c>
      <c r="G1616">
        <v>5.9419E-2</v>
      </c>
      <c r="H1616">
        <v>5.9408000000000002E-2</v>
      </c>
      <c r="I1616">
        <v>1339</v>
      </c>
      <c r="J1616">
        <v>994071139.58000004</v>
      </c>
      <c r="K1616">
        <v>3157597657.4699998</v>
      </c>
    </row>
    <row r="1617" spans="1:11" hidden="1">
      <c r="A1617">
        <v>47</v>
      </c>
      <c r="B1617" t="s">
        <v>353</v>
      </c>
      <c r="C1617">
        <v>2.5260000000000001E-2</v>
      </c>
      <c r="D1617">
        <v>2.5257999999999999E-2</v>
      </c>
      <c r="E1617">
        <v>4.8460000000000003E-2</v>
      </c>
      <c r="F1617">
        <v>4.8447999999999998E-2</v>
      </c>
      <c r="G1617">
        <v>5.8254E-2</v>
      </c>
      <c r="H1617">
        <v>5.8243000000000003E-2</v>
      </c>
      <c r="I1617">
        <v>1447</v>
      </c>
      <c r="J1617">
        <v>1054253648.38</v>
      </c>
      <c r="K1617">
        <v>3231474210.25</v>
      </c>
    </row>
    <row r="1618" spans="1:11" hidden="1">
      <c r="A1618">
        <v>53</v>
      </c>
      <c r="B1618" t="s">
        <v>353</v>
      </c>
      <c r="C1618">
        <v>2.7480999999999998E-2</v>
      </c>
      <c r="D1618">
        <v>2.7480000000000001E-2</v>
      </c>
      <c r="E1618">
        <v>5.0650000000000001E-2</v>
      </c>
      <c r="F1618">
        <v>5.0636E-2</v>
      </c>
      <c r="G1618">
        <v>5.9419E-2</v>
      </c>
      <c r="H1618">
        <v>5.9408000000000002E-2</v>
      </c>
      <c r="I1618">
        <v>1339</v>
      </c>
      <c r="J1618">
        <v>994071139.58000004</v>
      </c>
      <c r="K1618">
        <v>3157597657.4699998</v>
      </c>
    </row>
    <row r="1619" spans="1:11">
      <c r="A1619">
        <v>5</v>
      </c>
      <c r="B1619" t="s">
        <v>352</v>
      </c>
      <c r="C1619">
        <v>8.9007000000000003E-2</v>
      </c>
      <c r="D1619">
        <v>8.9012999999999995E-2</v>
      </c>
      <c r="E1619" s="116">
        <v>9.5752000000000004E-2</v>
      </c>
      <c r="F1619">
        <v>9.5757999999999996E-2</v>
      </c>
      <c r="G1619">
        <v>9.1074000000000002E-2</v>
      </c>
      <c r="H1619">
        <v>9.1078000000000006E-2</v>
      </c>
      <c r="I1619">
        <v>1322</v>
      </c>
      <c r="J1619">
        <v>1078874216.05</v>
      </c>
      <c r="K1619">
        <v>3354660597.6199999</v>
      </c>
    </row>
    <row r="1620" spans="1:11" hidden="1">
      <c r="A1620">
        <v>10</v>
      </c>
      <c r="B1620" t="s">
        <v>352</v>
      </c>
      <c r="C1620">
        <v>0.38602599999999998</v>
      </c>
      <c r="D1620">
        <v>0.38595000000000002</v>
      </c>
      <c r="E1620">
        <v>0.31604500000000002</v>
      </c>
      <c r="F1620">
        <v>0.315882</v>
      </c>
      <c r="G1620">
        <v>0.30581900000000001</v>
      </c>
      <c r="H1620">
        <v>0.30568600000000001</v>
      </c>
      <c r="I1620">
        <v>109</v>
      </c>
      <c r="J1620">
        <v>79167441.829999998</v>
      </c>
      <c r="K1620">
        <v>96423505.519999996</v>
      </c>
    </row>
    <row r="1621" spans="1:11" hidden="1">
      <c r="A1621">
        <v>15</v>
      </c>
      <c r="B1621" t="s">
        <v>352</v>
      </c>
      <c r="C1621">
        <v>0.11163099999999999</v>
      </c>
      <c r="D1621">
        <v>0.11163099999999999</v>
      </c>
      <c r="E1621">
        <v>0.108483</v>
      </c>
      <c r="F1621">
        <v>0.10847900000000001</v>
      </c>
      <c r="G1621">
        <v>9.6061999999999995E-2</v>
      </c>
      <c r="H1621">
        <v>9.6062999999999996E-2</v>
      </c>
      <c r="I1621">
        <v>1431</v>
      </c>
      <c r="J1621">
        <v>1158041657.8800001</v>
      </c>
      <c r="K1621">
        <v>3451084103.1399999</v>
      </c>
    </row>
    <row r="1622" spans="1:11" hidden="1">
      <c r="A1622">
        <v>21</v>
      </c>
      <c r="B1622" t="s">
        <v>352</v>
      </c>
      <c r="C1622">
        <v>8.9007000000000003E-2</v>
      </c>
      <c r="D1622">
        <v>8.9012999999999995E-2</v>
      </c>
      <c r="E1622">
        <v>9.5752000000000004E-2</v>
      </c>
      <c r="F1622">
        <v>9.5757999999999996E-2</v>
      </c>
      <c r="G1622">
        <v>9.1074000000000002E-2</v>
      </c>
      <c r="H1622">
        <v>9.1078000000000006E-2</v>
      </c>
      <c r="I1622">
        <v>1322</v>
      </c>
      <c r="J1622">
        <v>1078874216.05</v>
      </c>
      <c r="K1622">
        <v>3354660597.6199999</v>
      </c>
    </row>
    <row r="1623" spans="1:11" hidden="1">
      <c r="A1623">
        <v>31</v>
      </c>
      <c r="B1623" t="s">
        <v>352</v>
      </c>
      <c r="C1623">
        <v>0.11163099999999999</v>
      </c>
      <c r="D1623">
        <v>0.11163099999999999</v>
      </c>
      <c r="E1623">
        <v>0.108483</v>
      </c>
      <c r="F1623">
        <v>0.10847900000000001</v>
      </c>
      <c r="G1623">
        <v>9.6061999999999995E-2</v>
      </c>
      <c r="H1623">
        <v>9.6062999999999996E-2</v>
      </c>
      <c r="I1623">
        <v>1431</v>
      </c>
      <c r="J1623">
        <v>1158041657.8800001</v>
      </c>
      <c r="K1623">
        <v>3451084103.1399999</v>
      </c>
    </row>
    <row r="1624" spans="1:11" hidden="1">
      <c r="A1624">
        <v>63</v>
      </c>
      <c r="B1624" t="s">
        <v>352</v>
      </c>
      <c r="C1624">
        <v>0.11163099999999999</v>
      </c>
      <c r="D1624">
        <v>0.11163099999999999</v>
      </c>
      <c r="E1624">
        <v>0.108483</v>
      </c>
      <c r="F1624">
        <v>0.10847900000000001</v>
      </c>
      <c r="G1624">
        <v>9.6061999999999995E-2</v>
      </c>
      <c r="H1624">
        <v>9.6062999999999996E-2</v>
      </c>
      <c r="I1624">
        <v>1431</v>
      </c>
      <c r="J1624">
        <v>1158041657.8800001</v>
      </c>
      <c r="K1624">
        <v>3451084103.1399999</v>
      </c>
    </row>
    <row r="1625" spans="1:11" hidden="1">
      <c r="A1625">
        <v>37</v>
      </c>
      <c r="B1625" t="s">
        <v>352</v>
      </c>
      <c r="C1625">
        <v>8.9007000000000003E-2</v>
      </c>
      <c r="D1625">
        <v>8.9012999999999995E-2</v>
      </c>
      <c r="E1625">
        <v>9.5752000000000004E-2</v>
      </c>
      <c r="F1625">
        <v>9.5757999999999996E-2</v>
      </c>
      <c r="G1625">
        <v>9.1074000000000002E-2</v>
      </c>
      <c r="H1625">
        <v>9.1078000000000006E-2</v>
      </c>
      <c r="I1625">
        <v>1322</v>
      </c>
      <c r="J1625">
        <v>1078874216.05</v>
      </c>
      <c r="K1625">
        <v>3354660597.6199999</v>
      </c>
    </row>
    <row r="1626" spans="1:11" hidden="1">
      <c r="A1626">
        <v>47</v>
      </c>
      <c r="B1626" t="s">
        <v>352</v>
      </c>
      <c r="C1626">
        <v>0.11163099999999999</v>
      </c>
      <c r="D1626">
        <v>0.11163099999999999</v>
      </c>
      <c r="E1626">
        <v>0.108483</v>
      </c>
      <c r="F1626">
        <v>0.10847900000000001</v>
      </c>
      <c r="G1626">
        <v>9.6061999999999995E-2</v>
      </c>
      <c r="H1626">
        <v>9.6062999999999996E-2</v>
      </c>
      <c r="I1626">
        <v>1431</v>
      </c>
      <c r="J1626">
        <v>1158041657.8800001</v>
      </c>
      <c r="K1626">
        <v>3451084103.1399999</v>
      </c>
    </row>
    <row r="1627" spans="1:11" hidden="1">
      <c r="A1627">
        <v>53</v>
      </c>
      <c r="B1627" t="s">
        <v>352</v>
      </c>
      <c r="C1627">
        <v>8.9007000000000003E-2</v>
      </c>
      <c r="D1627">
        <v>8.9012999999999995E-2</v>
      </c>
      <c r="E1627">
        <v>9.5752000000000004E-2</v>
      </c>
      <c r="F1627">
        <v>9.5757999999999996E-2</v>
      </c>
      <c r="G1627">
        <v>9.1074000000000002E-2</v>
      </c>
      <c r="H1627">
        <v>9.1078000000000006E-2</v>
      </c>
      <c r="I1627">
        <v>1322</v>
      </c>
      <c r="J1627">
        <v>1078874216.05</v>
      </c>
      <c r="K1627">
        <v>3354660597.6199999</v>
      </c>
    </row>
    <row r="1628" spans="1:11">
      <c r="A1628">
        <v>5</v>
      </c>
      <c r="B1628" t="s">
        <v>351</v>
      </c>
      <c r="C1628">
        <v>3.2763E-2</v>
      </c>
      <c r="D1628">
        <v>3.3045999999999999E-2</v>
      </c>
      <c r="E1628" s="116">
        <v>3.4404999999999998E-2</v>
      </c>
      <c r="F1628">
        <v>3.4513000000000002E-2</v>
      </c>
      <c r="G1628">
        <v>3.8948000000000003E-2</v>
      </c>
      <c r="H1628">
        <v>3.9081999999999999E-2</v>
      </c>
      <c r="I1628">
        <v>1327</v>
      </c>
      <c r="J1628">
        <v>1112037941.5</v>
      </c>
      <c r="K1628">
        <v>3427736550.7199998</v>
      </c>
    </row>
    <row r="1629" spans="1:11" hidden="1">
      <c r="A1629">
        <v>10</v>
      </c>
      <c r="B1629" t="s">
        <v>351</v>
      </c>
      <c r="C1629">
        <v>-2.9686000000000001E-2</v>
      </c>
      <c r="D1629">
        <v>-2.9686000000000001E-2</v>
      </c>
      <c r="E1629">
        <v>7.3249999999999999E-3</v>
      </c>
      <c r="F1629">
        <v>7.3249999999999999E-3</v>
      </c>
      <c r="G1629">
        <v>9.3400000000000004E-4</v>
      </c>
      <c r="H1629">
        <v>9.3400000000000004E-4</v>
      </c>
      <c r="I1629">
        <v>109</v>
      </c>
      <c r="J1629">
        <v>79482242.870000005</v>
      </c>
      <c r="K1629">
        <v>96196144.329999998</v>
      </c>
    </row>
    <row r="1630" spans="1:11" hidden="1">
      <c r="A1630">
        <v>15</v>
      </c>
      <c r="B1630" t="s">
        <v>351</v>
      </c>
      <c r="C1630">
        <v>2.8021999999999998E-2</v>
      </c>
      <c r="D1630">
        <v>2.8284E-2</v>
      </c>
      <c r="E1630">
        <v>3.2534E-2</v>
      </c>
      <c r="F1630">
        <v>3.2634999999999997E-2</v>
      </c>
      <c r="G1630">
        <v>3.7879000000000003E-2</v>
      </c>
      <c r="H1630">
        <v>3.8010000000000002E-2</v>
      </c>
      <c r="I1630">
        <v>1436</v>
      </c>
      <c r="J1630">
        <v>1191520184.3699999</v>
      </c>
      <c r="K1630">
        <v>3523932695.0500002</v>
      </c>
    </row>
    <row r="1631" spans="1:11" hidden="1">
      <c r="A1631">
        <v>21</v>
      </c>
      <c r="B1631" t="s">
        <v>351</v>
      </c>
      <c r="C1631">
        <v>3.2763E-2</v>
      </c>
      <c r="D1631">
        <v>3.3045999999999999E-2</v>
      </c>
      <c r="E1631">
        <v>3.4404999999999998E-2</v>
      </c>
      <c r="F1631">
        <v>3.4513000000000002E-2</v>
      </c>
      <c r="G1631">
        <v>3.8948000000000003E-2</v>
      </c>
      <c r="H1631">
        <v>3.9081999999999999E-2</v>
      </c>
      <c r="I1631">
        <v>1327</v>
      </c>
      <c r="J1631">
        <v>1112037941.5</v>
      </c>
      <c r="K1631">
        <v>3427736550.7199998</v>
      </c>
    </row>
    <row r="1632" spans="1:11" hidden="1">
      <c r="A1632">
        <v>31</v>
      </c>
      <c r="B1632" t="s">
        <v>351</v>
      </c>
      <c r="C1632">
        <v>2.8021999999999998E-2</v>
      </c>
      <c r="D1632">
        <v>2.8284E-2</v>
      </c>
      <c r="E1632">
        <v>3.2534E-2</v>
      </c>
      <c r="F1632">
        <v>3.2634999999999997E-2</v>
      </c>
      <c r="G1632">
        <v>3.7879000000000003E-2</v>
      </c>
      <c r="H1632">
        <v>3.8010000000000002E-2</v>
      </c>
      <c r="I1632">
        <v>1436</v>
      </c>
      <c r="J1632">
        <v>1191520184.3699999</v>
      </c>
      <c r="K1632">
        <v>3523932695.0500002</v>
      </c>
    </row>
    <row r="1633" spans="1:11" hidden="1">
      <c r="A1633">
        <v>63</v>
      </c>
      <c r="B1633" t="s">
        <v>351</v>
      </c>
      <c r="C1633">
        <v>2.8021999999999998E-2</v>
      </c>
      <c r="D1633">
        <v>2.8284E-2</v>
      </c>
      <c r="E1633">
        <v>3.2534E-2</v>
      </c>
      <c r="F1633">
        <v>3.2634999999999997E-2</v>
      </c>
      <c r="G1633">
        <v>3.7879000000000003E-2</v>
      </c>
      <c r="H1633">
        <v>3.8010000000000002E-2</v>
      </c>
      <c r="I1633">
        <v>1436</v>
      </c>
      <c r="J1633">
        <v>1191520184.3699999</v>
      </c>
      <c r="K1633">
        <v>3523932695.0500002</v>
      </c>
    </row>
    <row r="1634" spans="1:11" hidden="1">
      <c r="A1634">
        <v>37</v>
      </c>
      <c r="B1634" t="s">
        <v>351</v>
      </c>
      <c r="C1634">
        <v>3.2763E-2</v>
      </c>
      <c r="D1634">
        <v>3.3045999999999999E-2</v>
      </c>
      <c r="E1634">
        <v>3.4404999999999998E-2</v>
      </c>
      <c r="F1634">
        <v>3.4513000000000002E-2</v>
      </c>
      <c r="G1634">
        <v>3.8948000000000003E-2</v>
      </c>
      <c r="H1634">
        <v>3.9081999999999999E-2</v>
      </c>
      <c r="I1634">
        <v>1327</v>
      </c>
      <c r="J1634">
        <v>1112037941.5</v>
      </c>
      <c r="K1634">
        <v>3427736550.7199998</v>
      </c>
    </row>
    <row r="1635" spans="1:11" hidden="1">
      <c r="A1635">
        <v>47</v>
      </c>
      <c r="B1635" t="s">
        <v>351</v>
      </c>
      <c r="C1635">
        <v>2.8021999999999998E-2</v>
      </c>
      <c r="D1635">
        <v>2.8284E-2</v>
      </c>
      <c r="E1635">
        <v>3.2534E-2</v>
      </c>
      <c r="F1635">
        <v>3.2634999999999997E-2</v>
      </c>
      <c r="G1635">
        <v>3.7879000000000003E-2</v>
      </c>
      <c r="H1635">
        <v>3.8010000000000002E-2</v>
      </c>
      <c r="I1635">
        <v>1436</v>
      </c>
      <c r="J1635">
        <v>1191520184.3699999</v>
      </c>
      <c r="K1635">
        <v>3523932695.0500002</v>
      </c>
    </row>
    <row r="1636" spans="1:11" hidden="1">
      <c r="A1636">
        <v>53</v>
      </c>
      <c r="B1636" t="s">
        <v>351</v>
      </c>
      <c r="C1636">
        <v>3.2763E-2</v>
      </c>
      <c r="D1636">
        <v>3.3045999999999999E-2</v>
      </c>
      <c r="E1636">
        <v>3.4404999999999998E-2</v>
      </c>
      <c r="F1636">
        <v>3.4513000000000002E-2</v>
      </c>
      <c r="G1636">
        <v>3.8948000000000003E-2</v>
      </c>
      <c r="H1636">
        <v>3.9081999999999999E-2</v>
      </c>
      <c r="I1636">
        <v>1327</v>
      </c>
      <c r="J1636">
        <v>1112037941.5</v>
      </c>
      <c r="K1636">
        <v>3427736550.7199998</v>
      </c>
    </row>
    <row r="1637" spans="1:11">
      <c r="A1637">
        <v>5</v>
      </c>
      <c r="B1637" t="s">
        <v>350</v>
      </c>
      <c r="C1637">
        <v>1.1795999999999999E-2</v>
      </c>
      <c r="D1637">
        <v>1.2048E-2</v>
      </c>
      <c r="E1637" s="116">
        <v>1.6889000000000001E-2</v>
      </c>
      <c r="F1637">
        <v>1.7107000000000001E-2</v>
      </c>
      <c r="G1637">
        <v>8.0269999999999994E-3</v>
      </c>
      <c r="H1637">
        <v>8.3049999999999999E-3</v>
      </c>
      <c r="I1637">
        <v>1319</v>
      </c>
      <c r="J1637">
        <v>1120607955.95</v>
      </c>
      <c r="K1637">
        <v>3271919999.3699999</v>
      </c>
    </row>
    <row r="1638" spans="1:11" hidden="1">
      <c r="A1638">
        <v>10</v>
      </c>
      <c r="B1638" t="s">
        <v>350</v>
      </c>
      <c r="C1638">
        <v>4.7670000000000004E-3</v>
      </c>
      <c r="D1638">
        <v>4.7670000000000004E-3</v>
      </c>
      <c r="E1638">
        <v>4.1890999999999998E-2</v>
      </c>
      <c r="F1638">
        <v>4.1890999999999998E-2</v>
      </c>
      <c r="G1638">
        <v>3.3357999999999999E-2</v>
      </c>
      <c r="H1638">
        <v>3.3357999999999999E-2</v>
      </c>
      <c r="I1638">
        <v>109</v>
      </c>
      <c r="J1638">
        <v>82564781.739999995</v>
      </c>
      <c r="K1638">
        <v>99107879.659999996</v>
      </c>
    </row>
    <row r="1639" spans="1:11" hidden="1">
      <c r="A1639">
        <v>15</v>
      </c>
      <c r="B1639" t="s">
        <v>350</v>
      </c>
      <c r="C1639">
        <v>1.1259E-2</v>
      </c>
      <c r="D1639">
        <v>1.1492E-2</v>
      </c>
      <c r="E1639">
        <v>1.8575999999999999E-2</v>
      </c>
      <c r="F1639">
        <v>1.8780000000000002E-2</v>
      </c>
      <c r="G1639">
        <v>8.7410000000000005E-3</v>
      </c>
      <c r="H1639">
        <v>9.0119999999999992E-3</v>
      </c>
      <c r="I1639">
        <v>1428</v>
      </c>
      <c r="J1639">
        <v>1203172737.6900001</v>
      </c>
      <c r="K1639">
        <v>3371027879.0300002</v>
      </c>
    </row>
    <row r="1640" spans="1:11" hidden="1">
      <c r="A1640">
        <v>21</v>
      </c>
      <c r="B1640" t="s">
        <v>350</v>
      </c>
      <c r="C1640">
        <v>1.1795999999999999E-2</v>
      </c>
      <c r="D1640">
        <v>1.2048E-2</v>
      </c>
      <c r="E1640">
        <v>1.6889000000000001E-2</v>
      </c>
      <c r="F1640">
        <v>1.7107000000000001E-2</v>
      </c>
      <c r="G1640">
        <v>8.0269999999999994E-3</v>
      </c>
      <c r="H1640">
        <v>8.3049999999999999E-3</v>
      </c>
      <c r="I1640">
        <v>1319</v>
      </c>
      <c r="J1640">
        <v>1120607955.95</v>
      </c>
      <c r="K1640">
        <v>3271919999.3699999</v>
      </c>
    </row>
    <row r="1641" spans="1:11" hidden="1">
      <c r="A1641">
        <v>31</v>
      </c>
      <c r="B1641" t="s">
        <v>350</v>
      </c>
      <c r="C1641">
        <v>1.1259E-2</v>
      </c>
      <c r="D1641">
        <v>1.1492E-2</v>
      </c>
      <c r="E1641">
        <v>1.8575999999999999E-2</v>
      </c>
      <c r="F1641">
        <v>1.8780000000000002E-2</v>
      </c>
      <c r="G1641">
        <v>8.7410000000000005E-3</v>
      </c>
      <c r="H1641">
        <v>9.0119999999999992E-3</v>
      </c>
      <c r="I1641">
        <v>1428</v>
      </c>
      <c r="J1641">
        <v>1203172737.6900001</v>
      </c>
      <c r="K1641">
        <v>3371027879.0300002</v>
      </c>
    </row>
    <row r="1642" spans="1:11" hidden="1">
      <c r="A1642">
        <v>63</v>
      </c>
      <c r="B1642" t="s">
        <v>350</v>
      </c>
      <c r="C1642">
        <v>1.1259E-2</v>
      </c>
      <c r="D1642">
        <v>1.1492E-2</v>
      </c>
      <c r="E1642">
        <v>1.8575999999999999E-2</v>
      </c>
      <c r="F1642">
        <v>1.8780000000000002E-2</v>
      </c>
      <c r="G1642">
        <v>8.7410000000000005E-3</v>
      </c>
      <c r="H1642">
        <v>9.0119999999999992E-3</v>
      </c>
      <c r="I1642">
        <v>1428</v>
      </c>
      <c r="J1642">
        <v>1203172737.6900001</v>
      </c>
      <c r="K1642">
        <v>3371027879.0300002</v>
      </c>
    </row>
    <row r="1643" spans="1:11" hidden="1">
      <c r="A1643">
        <v>37</v>
      </c>
      <c r="B1643" t="s">
        <v>350</v>
      </c>
      <c r="C1643">
        <v>1.1795999999999999E-2</v>
      </c>
      <c r="D1643">
        <v>1.2048E-2</v>
      </c>
      <c r="E1643">
        <v>1.6889000000000001E-2</v>
      </c>
      <c r="F1643">
        <v>1.7107000000000001E-2</v>
      </c>
      <c r="G1643">
        <v>8.0269999999999994E-3</v>
      </c>
      <c r="H1643">
        <v>8.3049999999999999E-3</v>
      </c>
      <c r="I1643">
        <v>1319</v>
      </c>
      <c r="J1643">
        <v>1120607955.95</v>
      </c>
      <c r="K1643">
        <v>3271919999.3699999</v>
      </c>
    </row>
    <row r="1644" spans="1:11" hidden="1">
      <c r="A1644">
        <v>47</v>
      </c>
      <c r="B1644" t="s">
        <v>350</v>
      </c>
      <c r="C1644">
        <v>1.1259E-2</v>
      </c>
      <c r="D1644">
        <v>1.1492E-2</v>
      </c>
      <c r="E1644">
        <v>1.8575999999999999E-2</v>
      </c>
      <c r="F1644">
        <v>1.8780000000000002E-2</v>
      </c>
      <c r="G1644">
        <v>8.7410000000000005E-3</v>
      </c>
      <c r="H1644">
        <v>9.0119999999999992E-3</v>
      </c>
      <c r="I1644">
        <v>1428</v>
      </c>
      <c r="J1644">
        <v>1203172737.6900001</v>
      </c>
      <c r="K1644">
        <v>3371027879.0300002</v>
      </c>
    </row>
    <row r="1645" spans="1:11" hidden="1">
      <c r="A1645">
        <v>53</v>
      </c>
      <c r="B1645" t="s">
        <v>350</v>
      </c>
      <c r="C1645">
        <v>1.1795999999999999E-2</v>
      </c>
      <c r="D1645">
        <v>1.2048E-2</v>
      </c>
      <c r="E1645">
        <v>1.6889000000000001E-2</v>
      </c>
      <c r="F1645">
        <v>1.7107000000000001E-2</v>
      </c>
      <c r="G1645">
        <v>8.0269999999999994E-3</v>
      </c>
      <c r="H1645">
        <v>8.3049999999999999E-3</v>
      </c>
      <c r="I1645">
        <v>1319</v>
      </c>
      <c r="J1645">
        <v>1120607955.95</v>
      </c>
      <c r="K1645">
        <v>3271919999.3699999</v>
      </c>
    </row>
    <row r="1646" spans="1:11">
      <c r="A1646">
        <v>5</v>
      </c>
      <c r="B1646" t="s">
        <v>349</v>
      </c>
      <c r="C1646">
        <v>8.8700000000000001E-2</v>
      </c>
      <c r="D1646">
        <v>9.0410000000000004E-2</v>
      </c>
      <c r="E1646" s="116">
        <v>0.114996</v>
      </c>
      <c r="F1646">
        <v>0.119175</v>
      </c>
      <c r="G1646">
        <v>0.122823</v>
      </c>
      <c r="H1646">
        <v>0.12546599999999999</v>
      </c>
      <c r="I1646">
        <v>1302</v>
      </c>
      <c r="J1646">
        <v>1245392021.8599999</v>
      </c>
      <c r="K1646">
        <v>3619258220.54</v>
      </c>
    </row>
    <row r="1647" spans="1:11" hidden="1">
      <c r="A1647">
        <v>10</v>
      </c>
      <c r="B1647" t="s">
        <v>349</v>
      </c>
      <c r="C1647">
        <v>2.3911999999999999E-2</v>
      </c>
      <c r="D1647">
        <v>2.3911999999999999E-2</v>
      </c>
      <c r="E1647">
        <v>5.8992999999999997E-2</v>
      </c>
      <c r="F1647">
        <v>5.8992999999999997E-2</v>
      </c>
      <c r="G1647">
        <v>6.0707999999999998E-2</v>
      </c>
      <c r="H1647">
        <v>6.0708999999999999E-2</v>
      </c>
      <c r="I1647">
        <v>109</v>
      </c>
      <c r="J1647">
        <v>87482976.709999993</v>
      </c>
      <c r="K1647">
        <v>105179365.27</v>
      </c>
    </row>
    <row r="1648" spans="1:11" hidden="1">
      <c r="A1648">
        <v>15</v>
      </c>
      <c r="B1648" t="s">
        <v>349</v>
      </c>
      <c r="C1648">
        <v>8.3695000000000006E-2</v>
      </c>
      <c r="D1648">
        <v>8.5273000000000002E-2</v>
      </c>
      <c r="E1648">
        <v>0.11114499999999999</v>
      </c>
      <c r="F1648">
        <v>0.115037</v>
      </c>
      <c r="G1648">
        <v>0.121021</v>
      </c>
      <c r="H1648">
        <v>0.123587</v>
      </c>
      <c r="I1648">
        <v>1411</v>
      </c>
      <c r="J1648">
        <v>1332874998.5699999</v>
      </c>
      <c r="K1648">
        <v>3724437585.8099999</v>
      </c>
    </row>
    <row r="1649" spans="1:11" hidden="1">
      <c r="A1649">
        <v>21</v>
      </c>
      <c r="B1649" t="s">
        <v>349</v>
      </c>
      <c r="C1649">
        <v>8.8700000000000001E-2</v>
      </c>
      <c r="D1649">
        <v>9.0410000000000004E-2</v>
      </c>
      <c r="E1649">
        <v>0.114996</v>
      </c>
      <c r="F1649">
        <v>0.119175</v>
      </c>
      <c r="G1649">
        <v>0.122823</v>
      </c>
      <c r="H1649">
        <v>0.12546599999999999</v>
      </c>
      <c r="I1649">
        <v>1302</v>
      </c>
      <c r="J1649">
        <v>1245392021.8599999</v>
      </c>
      <c r="K1649">
        <v>3619258220.54</v>
      </c>
    </row>
    <row r="1650" spans="1:11" hidden="1">
      <c r="A1650">
        <v>31</v>
      </c>
      <c r="B1650" t="s">
        <v>349</v>
      </c>
      <c r="C1650">
        <v>8.3695000000000006E-2</v>
      </c>
      <c r="D1650">
        <v>8.5273000000000002E-2</v>
      </c>
      <c r="E1650">
        <v>0.11114499999999999</v>
      </c>
      <c r="F1650">
        <v>0.115037</v>
      </c>
      <c r="G1650">
        <v>0.121021</v>
      </c>
      <c r="H1650">
        <v>0.123587</v>
      </c>
      <c r="I1650">
        <v>1411</v>
      </c>
      <c r="J1650">
        <v>1332874998.5699999</v>
      </c>
      <c r="K1650">
        <v>3724437585.8099999</v>
      </c>
    </row>
    <row r="1651" spans="1:11" hidden="1">
      <c r="A1651">
        <v>63</v>
      </c>
      <c r="B1651" t="s">
        <v>349</v>
      </c>
      <c r="C1651">
        <v>8.3695000000000006E-2</v>
      </c>
      <c r="D1651">
        <v>8.5273000000000002E-2</v>
      </c>
      <c r="E1651">
        <v>0.11114499999999999</v>
      </c>
      <c r="F1651">
        <v>0.115037</v>
      </c>
      <c r="G1651">
        <v>0.121021</v>
      </c>
      <c r="H1651">
        <v>0.123587</v>
      </c>
      <c r="I1651">
        <v>1411</v>
      </c>
      <c r="J1651">
        <v>1332874998.5699999</v>
      </c>
      <c r="K1651">
        <v>3724437585.8099999</v>
      </c>
    </row>
    <row r="1652" spans="1:11" hidden="1">
      <c r="A1652">
        <v>37</v>
      </c>
      <c r="B1652" t="s">
        <v>349</v>
      </c>
      <c r="C1652">
        <v>8.8700000000000001E-2</v>
      </c>
      <c r="D1652">
        <v>9.0410000000000004E-2</v>
      </c>
      <c r="E1652">
        <v>0.114996</v>
      </c>
      <c r="F1652">
        <v>0.119175</v>
      </c>
      <c r="G1652">
        <v>0.122823</v>
      </c>
      <c r="H1652">
        <v>0.12546599999999999</v>
      </c>
      <c r="I1652">
        <v>1302</v>
      </c>
      <c r="J1652">
        <v>1245392021.8599999</v>
      </c>
      <c r="K1652">
        <v>3619258220.54</v>
      </c>
    </row>
    <row r="1653" spans="1:11" hidden="1">
      <c r="A1653">
        <v>47</v>
      </c>
      <c r="B1653" t="s">
        <v>349</v>
      </c>
      <c r="C1653">
        <v>8.3695000000000006E-2</v>
      </c>
      <c r="D1653">
        <v>8.5273000000000002E-2</v>
      </c>
      <c r="E1653">
        <v>0.11114499999999999</v>
      </c>
      <c r="F1653">
        <v>0.115037</v>
      </c>
      <c r="G1653">
        <v>0.121021</v>
      </c>
      <c r="H1653">
        <v>0.123587</v>
      </c>
      <c r="I1653">
        <v>1411</v>
      </c>
      <c r="J1653">
        <v>1332874998.5699999</v>
      </c>
      <c r="K1653">
        <v>3724437585.8099999</v>
      </c>
    </row>
    <row r="1654" spans="1:11" hidden="1">
      <c r="A1654">
        <v>53</v>
      </c>
      <c r="B1654" t="s">
        <v>349</v>
      </c>
      <c r="C1654">
        <v>8.8700000000000001E-2</v>
      </c>
      <c r="D1654">
        <v>9.0410000000000004E-2</v>
      </c>
      <c r="E1654">
        <v>0.114996</v>
      </c>
      <c r="F1654">
        <v>0.119175</v>
      </c>
      <c r="G1654">
        <v>0.122823</v>
      </c>
      <c r="H1654">
        <v>0.12546599999999999</v>
      </c>
      <c r="I1654">
        <v>1302</v>
      </c>
      <c r="J1654">
        <v>1245392021.8599999</v>
      </c>
      <c r="K1654">
        <v>3619258220.54</v>
      </c>
    </row>
    <row r="1655" spans="1:11">
      <c r="A1655">
        <v>5</v>
      </c>
      <c r="B1655" t="s">
        <v>348</v>
      </c>
      <c r="C1655">
        <v>0.265623</v>
      </c>
      <c r="D1655">
        <v>0.26761000000000001</v>
      </c>
      <c r="E1655" s="116">
        <v>0.204596</v>
      </c>
      <c r="F1655">
        <v>0.220444</v>
      </c>
      <c r="G1655">
        <v>0.18396000000000001</v>
      </c>
      <c r="H1655">
        <v>0.20297999999999999</v>
      </c>
      <c r="I1655">
        <v>1277</v>
      </c>
      <c r="J1655">
        <v>1487844113.96</v>
      </c>
      <c r="K1655">
        <v>4131032506.1599998</v>
      </c>
    </row>
    <row r="1656" spans="1:11" hidden="1">
      <c r="A1656">
        <v>10</v>
      </c>
      <c r="B1656" t="s">
        <v>348</v>
      </c>
      <c r="C1656">
        <v>0.10591399999999999</v>
      </c>
      <c r="D1656">
        <v>0.122971</v>
      </c>
      <c r="E1656">
        <v>6.7050999999999999E-2</v>
      </c>
      <c r="F1656">
        <v>9.6298999999999996E-2</v>
      </c>
      <c r="G1656">
        <v>6.3252000000000003E-2</v>
      </c>
      <c r="H1656">
        <v>0.112055</v>
      </c>
      <c r="I1656">
        <v>107</v>
      </c>
      <c r="J1656">
        <v>92709598.310000002</v>
      </c>
      <c r="K1656">
        <v>110783763.13</v>
      </c>
    </row>
    <row r="1657" spans="1:11" hidden="1">
      <c r="A1657">
        <v>15</v>
      </c>
      <c r="B1657" t="s">
        <v>348</v>
      </c>
      <c r="C1657">
        <v>0.253276</v>
      </c>
      <c r="D1657">
        <v>0.25642799999999999</v>
      </c>
      <c r="E1657">
        <v>0.19553200000000001</v>
      </c>
      <c r="F1657">
        <v>0.21226300000000001</v>
      </c>
      <c r="G1657">
        <v>0.18052799999999999</v>
      </c>
      <c r="H1657">
        <v>0.20039499999999999</v>
      </c>
      <c r="I1657">
        <v>1384</v>
      </c>
      <c r="J1657">
        <v>1580553712.27</v>
      </c>
      <c r="K1657">
        <v>4241816269.29</v>
      </c>
    </row>
    <row r="1658" spans="1:11" hidden="1">
      <c r="A1658">
        <v>21</v>
      </c>
      <c r="B1658" t="s">
        <v>348</v>
      </c>
      <c r="C1658">
        <v>0.265623</v>
      </c>
      <c r="D1658">
        <v>0.26761000000000001</v>
      </c>
      <c r="E1658">
        <v>0.204596</v>
      </c>
      <c r="F1658">
        <v>0.220444</v>
      </c>
      <c r="G1658">
        <v>0.18396000000000001</v>
      </c>
      <c r="H1658">
        <v>0.20297999999999999</v>
      </c>
      <c r="I1658">
        <v>1277</v>
      </c>
      <c r="J1658">
        <v>1487844113.96</v>
      </c>
      <c r="K1658">
        <v>4131032506.1599998</v>
      </c>
    </row>
    <row r="1659" spans="1:11" hidden="1">
      <c r="A1659">
        <v>31</v>
      </c>
      <c r="B1659" t="s">
        <v>348</v>
      </c>
      <c r="C1659">
        <v>0.253276</v>
      </c>
      <c r="D1659">
        <v>0.25642799999999999</v>
      </c>
      <c r="E1659">
        <v>0.19553200000000001</v>
      </c>
      <c r="F1659">
        <v>0.21226300000000001</v>
      </c>
      <c r="G1659">
        <v>0.18052799999999999</v>
      </c>
      <c r="H1659">
        <v>0.20039499999999999</v>
      </c>
      <c r="I1659">
        <v>1384</v>
      </c>
      <c r="J1659">
        <v>1580553712.27</v>
      </c>
      <c r="K1659">
        <v>4241816269.29</v>
      </c>
    </row>
    <row r="1660" spans="1:11" hidden="1">
      <c r="A1660">
        <v>63</v>
      </c>
      <c r="B1660" t="s">
        <v>348</v>
      </c>
      <c r="C1660">
        <v>0.253276</v>
      </c>
      <c r="D1660">
        <v>0.25642799999999999</v>
      </c>
      <c r="E1660">
        <v>0.19553200000000001</v>
      </c>
      <c r="F1660">
        <v>0.21226300000000001</v>
      </c>
      <c r="G1660">
        <v>0.18052799999999999</v>
      </c>
      <c r="H1660">
        <v>0.20039499999999999</v>
      </c>
      <c r="I1660">
        <v>1384</v>
      </c>
      <c r="J1660">
        <v>1580553712.27</v>
      </c>
      <c r="K1660">
        <v>4241816269.29</v>
      </c>
    </row>
    <row r="1661" spans="1:11" hidden="1">
      <c r="A1661">
        <v>37</v>
      </c>
      <c r="B1661" t="s">
        <v>348</v>
      </c>
      <c r="C1661">
        <v>0.265623</v>
      </c>
      <c r="D1661">
        <v>0.26761000000000001</v>
      </c>
      <c r="E1661">
        <v>0.204596</v>
      </c>
      <c r="F1661">
        <v>0.220444</v>
      </c>
      <c r="G1661">
        <v>0.18396000000000001</v>
      </c>
      <c r="H1661">
        <v>0.20297999999999999</v>
      </c>
      <c r="I1661">
        <v>1277</v>
      </c>
      <c r="J1661">
        <v>1487844113.96</v>
      </c>
      <c r="K1661">
        <v>4131032506.1599998</v>
      </c>
    </row>
    <row r="1662" spans="1:11" hidden="1">
      <c r="A1662">
        <v>47</v>
      </c>
      <c r="B1662" t="s">
        <v>348</v>
      </c>
      <c r="C1662">
        <v>0.253276</v>
      </c>
      <c r="D1662">
        <v>0.25642799999999999</v>
      </c>
      <c r="E1662">
        <v>0.19553200000000001</v>
      </c>
      <c r="F1662">
        <v>0.21226300000000001</v>
      </c>
      <c r="G1662">
        <v>0.18052799999999999</v>
      </c>
      <c r="H1662">
        <v>0.20039499999999999</v>
      </c>
      <c r="I1662">
        <v>1384</v>
      </c>
      <c r="J1662">
        <v>1580553712.27</v>
      </c>
      <c r="K1662">
        <v>4241816269.29</v>
      </c>
    </row>
    <row r="1663" spans="1:11" hidden="1">
      <c r="A1663">
        <v>53</v>
      </c>
      <c r="B1663" t="s">
        <v>348</v>
      </c>
      <c r="C1663">
        <v>0.265623</v>
      </c>
      <c r="D1663">
        <v>0.26761000000000001</v>
      </c>
      <c r="E1663">
        <v>0.204596</v>
      </c>
      <c r="F1663">
        <v>0.220444</v>
      </c>
      <c r="G1663">
        <v>0.18396000000000001</v>
      </c>
      <c r="H1663">
        <v>0.20297999999999999</v>
      </c>
      <c r="I1663">
        <v>1277</v>
      </c>
      <c r="J1663">
        <v>1487844113.96</v>
      </c>
      <c r="K1663">
        <v>4131032506.1599998</v>
      </c>
    </row>
    <row r="1664" spans="1:11">
      <c r="A1664">
        <v>5</v>
      </c>
      <c r="B1664" t="s">
        <v>347</v>
      </c>
      <c r="C1664">
        <v>6.8953E-2</v>
      </c>
      <c r="D1664">
        <v>6.8982000000000002E-2</v>
      </c>
      <c r="E1664" s="116">
        <v>4.4123000000000002E-2</v>
      </c>
      <c r="F1664">
        <v>4.4824999999999997E-2</v>
      </c>
      <c r="G1664">
        <v>3.5588000000000002E-2</v>
      </c>
      <c r="H1664">
        <v>3.6107E-2</v>
      </c>
      <c r="I1664">
        <v>1301</v>
      </c>
      <c r="J1664">
        <v>1559141943.8199999</v>
      </c>
      <c r="K1664">
        <v>4268156871.04</v>
      </c>
    </row>
    <row r="1665" spans="1:11" hidden="1">
      <c r="A1665">
        <v>10</v>
      </c>
      <c r="B1665" t="s">
        <v>347</v>
      </c>
      <c r="C1665">
        <v>-2.6765000000000001E-2</v>
      </c>
      <c r="D1665">
        <v>-1.7996000000000002E-2</v>
      </c>
      <c r="E1665">
        <v>-2.6207000000000001E-2</v>
      </c>
      <c r="F1665">
        <v>-1.7041000000000001E-2</v>
      </c>
      <c r="G1665">
        <v>-2.6762000000000001E-2</v>
      </c>
      <c r="H1665">
        <v>-1.6587000000000001E-2</v>
      </c>
      <c r="I1665">
        <v>108</v>
      </c>
      <c r="J1665">
        <v>89516744.280000001</v>
      </c>
      <c r="K1665">
        <v>106949508.48999999</v>
      </c>
    </row>
    <row r="1666" spans="1:11" hidden="1">
      <c r="A1666">
        <v>15</v>
      </c>
      <c r="B1666" t="s">
        <v>347</v>
      </c>
      <c r="C1666">
        <v>6.1594999999999997E-2</v>
      </c>
      <c r="D1666">
        <v>6.2295999999999997E-2</v>
      </c>
      <c r="E1666">
        <v>4.0022000000000002E-2</v>
      </c>
      <c r="F1666">
        <v>4.1216999999999997E-2</v>
      </c>
      <c r="G1666">
        <v>3.397E-2</v>
      </c>
      <c r="H1666">
        <v>3.4738999999999999E-2</v>
      </c>
      <c r="I1666">
        <v>1409</v>
      </c>
      <c r="J1666">
        <v>1648658688.0999999</v>
      </c>
      <c r="K1666">
        <v>4375106379.5299997</v>
      </c>
    </row>
    <row r="1667" spans="1:11" hidden="1">
      <c r="A1667">
        <v>21</v>
      </c>
      <c r="B1667" t="s">
        <v>347</v>
      </c>
      <c r="C1667">
        <v>6.8953E-2</v>
      </c>
      <c r="D1667">
        <v>6.8982000000000002E-2</v>
      </c>
      <c r="E1667">
        <v>4.4123000000000002E-2</v>
      </c>
      <c r="F1667">
        <v>4.4824999999999997E-2</v>
      </c>
      <c r="G1667">
        <v>3.5588000000000002E-2</v>
      </c>
      <c r="H1667">
        <v>3.6107E-2</v>
      </c>
      <c r="I1667">
        <v>1301</v>
      </c>
      <c r="J1667">
        <v>1559141943.8199999</v>
      </c>
      <c r="K1667">
        <v>4268156871.04</v>
      </c>
    </row>
    <row r="1668" spans="1:11" hidden="1">
      <c r="A1668">
        <v>31</v>
      </c>
      <c r="B1668" t="s">
        <v>347</v>
      </c>
      <c r="C1668">
        <v>6.1594999999999997E-2</v>
      </c>
      <c r="D1668">
        <v>6.2295999999999997E-2</v>
      </c>
      <c r="E1668">
        <v>4.0022000000000002E-2</v>
      </c>
      <c r="F1668">
        <v>4.1216999999999997E-2</v>
      </c>
      <c r="G1668">
        <v>3.397E-2</v>
      </c>
      <c r="H1668">
        <v>3.4738999999999999E-2</v>
      </c>
      <c r="I1668">
        <v>1409</v>
      </c>
      <c r="J1668">
        <v>1648658688.0999999</v>
      </c>
      <c r="K1668">
        <v>4375106379.5299997</v>
      </c>
    </row>
    <row r="1669" spans="1:11" hidden="1">
      <c r="A1669">
        <v>63</v>
      </c>
      <c r="B1669" t="s">
        <v>347</v>
      </c>
      <c r="C1669">
        <v>6.1594999999999997E-2</v>
      </c>
      <c r="D1669">
        <v>6.2295999999999997E-2</v>
      </c>
      <c r="E1669">
        <v>4.0022000000000002E-2</v>
      </c>
      <c r="F1669">
        <v>4.1216999999999997E-2</v>
      </c>
      <c r="G1669">
        <v>3.397E-2</v>
      </c>
      <c r="H1669">
        <v>3.4738999999999999E-2</v>
      </c>
      <c r="I1669">
        <v>1409</v>
      </c>
      <c r="J1669">
        <v>1648658688.0999999</v>
      </c>
      <c r="K1669">
        <v>4375106379.5299997</v>
      </c>
    </row>
    <row r="1670" spans="1:11" hidden="1">
      <c r="A1670">
        <v>37</v>
      </c>
      <c r="B1670" t="s">
        <v>347</v>
      </c>
      <c r="C1670">
        <v>6.8953E-2</v>
      </c>
      <c r="D1670">
        <v>6.8982000000000002E-2</v>
      </c>
      <c r="E1670">
        <v>4.4123000000000002E-2</v>
      </c>
      <c r="F1670">
        <v>4.4824999999999997E-2</v>
      </c>
      <c r="G1670">
        <v>3.5588000000000002E-2</v>
      </c>
      <c r="H1670">
        <v>3.6107E-2</v>
      </c>
      <c r="I1670">
        <v>1301</v>
      </c>
      <c r="J1670">
        <v>1559141943.8199999</v>
      </c>
      <c r="K1670">
        <v>4268156871.04</v>
      </c>
    </row>
    <row r="1671" spans="1:11" hidden="1">
      <c r="A1671">
        <v>47</v>
      </c>
      <c r="B1671" t="s">
        <v>347</v>
      </c>
      <c r="C1671">
        <v>6.1594999999999997E-2</v>
      </c>
      <c r="D1671">
        <v>6.2295999999999997E-2</v>
      </c>
      <c r="E1671">
        <v>4.0022000000000002E-2</v>
      </c>
      <c r="F1671">
        <v>4.1216999999999997E-2</v>
      </c>
      <c r="G1671">
        <v>3.397E-2</v>
      </c>
      <c r="H1671">
        <v>3.4738999999999999E-2</v>
      </c>
      <c r="I1671">
        <v>1409</v>
      </c>
      <c r="J1671">
        <v>1648658688.0999999</v>
      </c>
      <c r="K1671">
        <v>4375106379.5299997</v>
      </c>
    </row>
    <row r="1672" spans="1:11" hidden="1">
      <c r="A1672">
        <v>53</v>
      </c>
      <c r="B1672" t="s">
        <v>347</v>
      </c>
      <c r="C1672">
        <v>6.8953E-2</v>
      </c>
      <c r="D1672">
        <v>6.8982000000000002E-2</v>
      </c>
      <c r="E1672">
        <v>4.4123000000000002E-2</v>
      </c>
      <c r="F1672">
        <v>4.4824999999999997E-2</v>
      </c>
      <c r="G1672">
        <v>3.5588000000000002E-2</v>
      </c>
      <c r="H1672">
        <v>3.6107E-2</v>
      </c>
      <c r="I1672">
        <v>1301</v>
      </c>
      <c r="J1672">
        <v>1559141943.8199999</v>
      </c>
      <c r="K1672">
        <v>4268156871.04</v>
      </c>
    </row>
    <row r="1673" spans="1:11">
      <c r="A1673">
        <v>5</v>
      </c>
      <c r="B1673" t="s">
        <v>346</v>
      </c>
      <c r="C1673">
        <v>-2.58E-2</v>
      </c>
      <c r="D1673">
        <v>-2.4427999999999998E-2</v>
      </c>
      <c r="E1673" s="116">
        <v>-5.5100999999999997E-2</v>
      </c>
      <c r="F1673">
        <v>-5.3895999999999999E-2</v>
      </c>
      <c r="G1673">
        <v>-5.9138000000000003E-2</v>
      </c>
      <c r="H1673">
        <v>-5.8137000000000001E-2</v>
      </c>
      <c r="I1673">
        <v>1306</v>
      </c>
      <c r="J1673">
        <v>1481110629.72</v>
      </c>
      <c r="K1673">
        <v>4578844824.0500002</v>
      </c>
    </row>
    <row r="1674" spans="1:11" hidden="1">
      <c r="A1674">
        <v>10</v>
      </c>
      <c r="B1674" t="s">
        <v>346</v>
      </c>
      <c r="C1674">
        <v>-4.0055E-2</v>
      </c>
      <c r="D1674">
        <v>-2.6703999999999999E-2</v>
      </c>
      <c r="E1674">
        <v>-2.1113E-2</v>
      </c>
      <c r="F1674">
        <v>-4.5040000000000002E-3</v>
      </c>
      <c r="G1674">
        <v>-2.5104999999999999E-2</v>
      </c>
      <c r="H1674">
        <v>-1.0723999999999999E-2</v>
      </c>
      <c r="I1674">
        <v>109</v>
      </c>
      <c r="J1674">
        <v>86433224.950000003</v>
      </c>
      <c r="K1674">
        <v>102967428.56999999</v>
      </c>
    </row>
    <row r="1675" spans="1:11" hidden="1">
      <c r="A1675">
        <v>15</v>
      </c>
      <c r="B1675" t="s">
        <v>346</v>
      </c>
      <c r="C1675">
        <v>-2.6901999999999999E-2</v>
      </c>
      <c r="D1675">
        <v>-2.4604000000000001E-2</v>
      </c>
      <c r="E1675">
        <v>-5.3249999999999999E-2</v>
      </c>
      <c r="F1675">
        <v>-5.1207000000000003E-2</v>
      </c>
      <c r="G1675">
        <v>-5.8303000000000001E-2</v>
      </c>
      <c r="H1675">
        <v>-5.6973999999999997E-2</v>
      </c>
      <c r="I1675">
        <v>1415</v>
      </c>
      <c r="J1675">
        <v>1567543854.6700001</v>
      </c>
      <c r="K1675">
        <v>4681812252.6199999</v>
      </c>
    </row>
    <row r="1676" spans="1:11" hidden="1">
      <c r="A1676">
        <v>21</v>
      </c>
      <c r="B1676" t="s">
        <v>346</v>
      </c>
      <c r="C1676">
        <v>-2.58E-2</v>
      </c>
      <c r="D1676">
        <v>-2.4427999999999998E-2</v>
      </c>
      <c r="E1676">
        <v>-5.5100999999999997E-2</v>
      </c>
      <c r="F1676">
        <v>-5.3895999999999999E-2</v>
      </c>
      <c r="G1676">
        <v>-5.9138000000000003E-2</v>
      </c>
      <c r="H1676">
        <v>-5.8137000000000001E-2</v>
      </c>
      <c r="I1676">
        <v>1306</v>
      </c>
      <c r="J1676">
        <v>1481110629.72</v>
      </c>
      <c r="K1676">
        <v>4578844824.0500002</v>
      </c>
    </row>
    <row r="1677" spans="1:11" hidden="1">
      <c r="A1677">
        <v>31</v>
      </c>
      <c r="B1677" t="s">
        <v>346</v>
      </c>
      <c r="C1677">
        <v>-2.6901999999999999E-2</v>
      </c>
      <c r="D1677">
        <v>-2.4604000000000001E-2</v>
      </c>
      <c r="E1677">
        <v>-5.3249999999999999E-2</v>
      </c>
      <c r="F1677">
        <v>-5.1207000000000003E-2</v>
      </c>
      <c r="G1677">
        <v>-5.8303000000000001E-2</v>
      </c>
      <c r="H1677">
        <v>-5.6973999999999997E-2</v>
      </c>
      <c r="I1677">
        <v>1415</v>
      </c>
      <c r="J1677">
        <v>1567543854.6700001</v>
      </c>
      <c r="K1677">
        <v>4681812252.6199999</v>
      </c>
    </row>
    <row r="1678" spans="1:11" hidden="1">
      <c r="A1678">
        <v>63</v>
      </c>
      <c r="B1678" t="s">
        <v>346</v>
      </c>
      <c r="C1678">
        <v>-2.6901999999999999E-2</v>
      </c>
      <c r="D1678">
        <v>-2.4604000000000001E-2</v>
      </c>
      <c r="E1678">
        <v>-5.3249999999999999E-2</v>
      </c>
      <c r="F1678">
        <v>-5.1207000000000003E-2</v>
      </c>
      <c r="G1678">
        <v>-5.8303000000000001E-2</v>
      </c>
      <c r="H1678">
        <v>-5.6973999999999997E-2</v>
      </c>
      <c r="I1678">
        <v>1415</v>
      </c>
      <c r="J1678">
        <v>1567543854.6700001</v>
      </c>
      <c r="K1678">
        <v>4681812252.6199999</v>
      </c>
    </row>
    <row r="1679" spans="1:11" hidden="1">
      <c r="A1679">
        <v>37</v>
      </c>
      <c r="B1679" t="s">
        <v>346</v>
      </c>
      <c r="C1679">
        <v>-2.58E-2</v>
      </c>
      <c r="D1679">
        <v>-2.4427999999999998E-2</v>
      </c>
      <c r="E1679">
        <v>-5.5100999999999997E-2</v>
      </c>
      <c r="F1679">
        <v>-5.3895999999999999E-2</v>
      </c>
      <c r="G1679">
        <v>-5.9138000000000003E-2</v>
      </c>
      <c r="H1679">
        <v>-5.8137000000000001E-2</v>
      </c>
      <c r="I1679">
        <v>1306</v>
      </c>
      <c r="J1679">
        <v>1481110629.72</v>
      </c>
      <c r="K1679">
        <v>4578844824.0500002</v>
      </c>
    </row>
    <row r="1680" spans="1:11" hidden="1">
      <c r="A1680">
        <v>47</v>
      </c>
      <c r="B1680" t="s">
        <v>346</v>
      </c>
      <c r="C1680">
        <v>-2.6901999999999999E-2</v>
      </c>
      <c r="D1680">
        <v>-2.4604000000000001E-2</v>
      </c>
      <c r="E1680">
        <v>-5.3249999999999999E-2</v>
      </c>
      <c r="F1680">
        <v>-5.1207000000000003E-2</v>
      </c>
      <c r="G1680">
        <v>-5.8303000000000001E-2</v>
      </c>
      <c r="H1680">
        <v>-5.6973999999999997E-2</v>
      </c>
      <c r="I1680">
        <v>1415</v>
      </c>
      <c r="J1680">
        <v>1567543854.6700001</v>
      </c>
      <c r="K1680">
        <v>4681812252.6199999</v>
      </c>
    </row>
    <row r="1681" spans="1:11" hidden="1">
      <c r="A1681">
        <v>53</v>
      </c>
      <c r="B1681" t="s">
        <v>346</v>
      </c>
      <c r="C1681">
        <v>-2.58E-2</v>
      </c>
      <c r="D1681">
        <v>-2.4427999999999998E-2</v>
      </c>
      <c r="E1681">
        <v>-5.5100999999999997E-2</v>
      </c>
      <c r="F1681">
        <v>-5.3895999999999999E-2</v>
      </c>
      <c r="G1681">
        <v>-5.9138000000000003E-2</v>
      </c>
      <c r="H1681">
        <v>-5.8137000000000001E-2</v>
      </c>
      <c r="I1681">
        <v>1306</v>
      </c>
      <c r="J1681">
        <v>1481110629.72</v>
      </c>
      <c r="K1681">
        <v>4578844824.0500002</v>
      </c>
    </row>
    <row r="1682" spans="1:11" hidden="1">
      <c r="A1682">
        <v>10</v>
      </c>
      <c r="B1682" t="s">
        <v>345</v>
      </c>
      <c r="C1682">
        <v>8.5159999999999993E-3</v>
      </c>
      <c r="D1682">
        <v>1.0746E-2</v>
      </c>
      <c r="E1682">
        <v>1.9918999999999999E-2</v>
      </c>
      <c r="F1682">
        <v>2.2537999999999999E-2</v>
      </c>
      <c r="G1682">
        <v>1.6878000000000001E-2</v>
      </c>
      <c r="H1682">
        <v>1.9081999999999998E-2</v>
      </c>
      <c r="I1682">
        <v>109</v>
      </c>
      <c r="J1682">
        <v>87802765.810000002</v>
      </c>
      <c r="K1682">
        <v>104306177.26000001</v>
      </c>
    </row>
    <row r="1683" spans="1:11">
      <c r="A1683">
        <v>5</v>
      </c>
      <c r="B1683" t="s">
        <v>345</v>
      </c>
      <c r="C1683">
        <v>3.1385999999999997E-2</v>
      </c>
      <c r="D1683">
        <v>3.1900999999999999E-2</v>
      </c>
      <c r="E1683" s="116">
        <v>3.7245E-2</v>
      </c>
      <c r="F1683">
        <v>3.7628000000000002E-2</v>
      </c>
      <c r="G1683">
        <v>2.8511000000000002E-2</v>
      </c>
      <c r="H1683">
        <v>2.8819999999999998E-2</v>
      </c>
      <c r="I1683">
        <v>1306</v>
      </c>
      <c r="J1683">
        <v>1574052938.5599999</v>
      </c>
      <c r="K1683">
        <v>4772757837.7200003</v>
      </c>
    </row>
    <row r="1684" spans="1:11" hidden="1">
      <c r="A1684">
        <v>15</v>
      </c>
      <c r="B1684" t="s">
        <v>345</v>
      </c>
      <c r="C1684">
        <v>2.9607999999999999E-2</v>
      </c>
      <c r="D1684">
        <v>3.0256000000000002E-2</v>
      </c>
      <c r="E1684">
        <v>3.6284999999999998E-2</v>
      </c>
      <c r="F1684">
        <v>3.6791999999999998E-2</v>
      </c>
      <c r="G1684">
        <v>2.8254000000000001E-2</v>
      </c>
      <c r="H1684">
        <v>2.8604000000000001E-2</v>
      </c>
      <c r="I1684">
        <v>1415</v>
      </c>
      <c r="J1684">
        <v>1661855704.3699999</v>
      </c>
      <c r="K1684">
        <v>4877064014.9799995</v>
      </c>
    </row>
    <row r="1685" spans="1:11" hidden="1">
      <c r="A1685">
        <v>21</v>
      </c>
      <c r="B1685" t="s">
        <v>345</v>
      </c>
      <c r="C1685">
        <v>3.1385999999999997E-2</v>
      </c>
      <c r="D1685">
        <v>3.1900999999999999E-2</v>
      </c>
      <c r="E1685">
        <v>3.7245E-2</v>
      </c>
      <c r="F1685">
        <v>3.7628000000000002E-2</v>
      </c>
      <c r="G1685">
        <v>2.8511000000000002E-2</v>
      </c>
      <c r="H1685">
        <v>2.8819999999999998E-2</v>
      </c>
      <c r="I1685">
        <v>1306</v>
      </c>
      <c r="J1685">
        <v>1574052938.5599999</v>
      </c>
      <c r="K1685">
        <v>4772757837.7200003</v>
      </c>
    </row>
    <row r="1686" spans="1:11" hidden="1">
      <c r="A1686">
        <v>31</v>
      </c>
      <c r="B1686" t="s">
        <v>345</v>
      </c>
      <c r="C1686">
        <v>2.9607999999999999E-2</v>
      </c>
      <c r="D1686">
        <v>3.0256000000000002E-2</v>
      </c>
      <c r="E1686">
        <v>3.6284999999999998E-2</v>
      </c>
      <c r="F1686">
        <v>3.6791999999999998E-2</v>
      </c>
      <c r="G1686">
        <v>2.8254000000000001E-2</v>
      </c>
      <c r="H1686">
        <v>2.8604000000000001E-2</v>
      </c>
      <c r="I1686">
        <v>1415</v>
      </c>
      <c r="J1686">
        <v>1661855704.3699999</v>
      </c>
      <c r="K1686">
        <v>4877064014.9799995</v>
      </c>
    </row>
    <row r="1687" spans="1:11" hidden="1">
      <c r="A1687">
        <v>63</v>
      </c>
      <c r="B1687" t="s">
        <v>345</v>
      </c>
      <c r="C1687">
        <v>2.9607999999999999E-2</v>
      </c>
      <c r="D1687">
        <v>3.0256000000000002E-2</v>
      </c>
      <c r="E1687">
        <v>3.6284999999999998E-2</v>
      </c>
      <c r="F1687">
        <v>3.6791999999999998E-2</v>
      </c>
      <c r="G1687">
        <v>2.8254000000000001E-2</v>
      </c>
      <c r="H1687">
        <v>2.8604000000000001E-2</v>
      </c>
      <c r="I1687">
        <v>1415</v>
      </c>
      <c r="J1687">
        <v>1661855704.3699999</v>
      </c>
      <c r="K1687">
        <v>4877064014.9799995</v>
      </c>
    </row>
    <row r="1688" spans="1:11" hidden="1">
      <c r="A1688">
        <v>37</v>
      </c>
      <c r="B1688" t="s">
        <v>345</v>
      </c>
      <c r="C1688">
        <v>3.1385999999999997E-2</v>
      </c>
      <c r="D1688">
        <v>3.1900999999999999E-2</v>
      </c>
      <c r="E1688">
        <v>3.7245E-2</v>
      </c>
      <c r="F1688">
        <v>3.7628000000000002E-2</v>
      </c>
      <c r="G1688">
        <v>2.8511000000000002E-2</v>
      </c>
      <c r="H1688">
        <v>2.8819999999999998E-2</v>
      </c>
      <c r="I1688">
        <v>1306</v>
      </c>
      <c r="J1688">
        <v>1574052938.5599999</v>
      </c>
      <c r="K1688">
        <v>4772757837.7200003</v>
      </c>
    </row>
    <row r="1689" spans="1:11" hidden="1">
      <c r="A1689">
        <v>47</v>
      </c>
      <c r="B1689" t="s">
        <v>345</v>
      </c>
      <c r="C1689">
        <v>2.9607999999999999E-2</v>
      </c>
      <c r="D1689">
        <v>3.0256000000000002E-2</v>
      </c>
      <c r="E1689">
        <v>3.6284999999999998E-2</v>
      </c>
      <c r="F1689">
        <v>3.6791999999999998E-2</v>
      </c>
      <c r="G1689">
        <v>2.8254000000000001E-2</v>
      </c>
      <c r="H1689">
        <v>2.8604000000000001E-2</v>
      </c>
      <c r="I1689">
        <v>1415</v>
      </c>
      <c r="J1689">
        <v>1661855704.3699999</v>
      </c>
      <c r="K1689">
        <v>4877064014.9799995</v>
      </c>
    </row>
    <row r="1690" spans="1:11" hidden="1">
      <c r="A1690">
        <v>53</v>
      </c>
      <c r="B1690" t="s">
        <v>345</v>
      </c>
      <c r="C1690">
        <v>3.1385999999999997E-2</v>
      </c>
      <c r="D1690">
        <v>3.1900999999999999E-2</v>
      </c>
      <c r="E1690">
        <v>3.7245E-2</v>
      </c>
      <c r="F1690">
        <v>3.7628000000000002E-2</v>
      </c>
      <c r="G1690">
        <v>2.8511000000000002E-2</v>
      </c>
      <c r="H1690">
        <v>2.8819999999999998E-2</v>
      </c>
      <c r="I1690">
        <v>1306</v>
      </c>
      <c r="J1690">
        <v>1574052938.5599999</v>
      </c>
      <c r="K1690">
        <v>4772757837.7200003</v>
      </c>
    </row>
    <row r="1691" spans="1:11" hidden="1">
      <c r="A1691">
        <v>10</v>
      </c>
      <c r="B1691" t="s">
        <v>344</v>
      </c>
      <c r="C1691">
        <v>0.32431700000000002</v>
      </c>
      <c r="D1691">
        <v>0.32431700000000002</v>
      </c>
      <c r="E1691">
        <v>0.12955900000000001</v>
      </c>
      <c r="F1691">
        <v>0.12955900000000001</v>
      </c>
      <c r="G1691">
        <v>0.15748999999999999</v>
      </c>
      <c r="H1691">
        <v>0.15748999999999999</v>
      </c>
      <c r="I1691">
        <v>108</v>
      </c>
      <c r="J1691">
        <v>98446007.060000002</v>
      </c>
      <c r="K1691">
        <v>119788853.20999999</v>
      </c>
    </row>
    <row r="1692" spans="1:11">
      <c r="A1692">
        <v>5</v>
      </c>
      <c r="B1692" t="s">
        <v>344</v>
      </c>
      <c r="C1692">
        <v>5.6024999999999998E-2</v>
      </c>
      <c r="D1692">
        <v>5.6440999999999998E-2</v>
      </c>
      <c r="E1692" s="116">
        <v>4.9843999999999999E-2</v>
      </c>
      <c r="F1692">
        <v>5.0158000000000001E-2</v>
      </c>
      <c r="G1692">
        <v>5.4292E-2</v>
      </c>
      <c r="H1692">
        <v>5.4524000000000003E-2</v>
      </c>
      <c r="I1692">
        <v>1320</v>
      </c>
      <c r="J1692">
        <v>1670711751.03</v>
      </c>
      <c r="K1692">
        <v>5068490470.1199999</v>
      </c>
    </row>
    <row r="1693" spans="1:11" hidden="1">
      <c r="A1693">
        <v>15</v>
      </c>
      <c r="B1693" t="s">
        <v>344</v>
      </c>
      <c r="C1693">
        <v>7.6372999999999996E-2</v>
      </c>
      <c r="D1693">
        <v>7.6757000000000006E-2</v>
      </c>
      <c r="E1693">
        <v>5.4024999999999997E-2</v>
      </c>
      <c r="F1693">
        <v>5.4323000000000003E-2</v>
      </c>
      <c r="G1693">
        <v>5.6480000000000002E-2</v>
      </c>
      <c r="H1693">
        <v>5.6705999999999999E-2</v>
      </c>
      <c r="I1693">
        <v>1428</v>
      </c>
      <c r="J1693">
        <v>1769157758.0899999</v>
      </c>
      <c r="K1693">
        <v>5188279323.3299999</v>
      </c>
    </row>
    <row r="1694" spans="1:11" hidden="1">
      <c r="A1694">
        <v>21</v>
      </c>
      <c r="B1694" t="s">
        <v>344</v>
      </c>
      <c r="C1694">
        <v>5.6024999999999998E-2</v>
      </c>
      <c r="D1694">
        <v>5.6440999999999998E-2</v>
      </c>
      <c r="E1694">
        <v>4.9843999999999999E-2</v>
      </c>
      <c r="F1694">
        <v>5.0158000000000001E-2</v>
      </c>
      <c r="G1694">
        <v>5.4292E-2</v>
      </c>
      <c r="H1694">
        <v>5.4524000000000003E-2</v>
      </c>
      <c r="I1694">
        <v>1320</v>
      </c>
      <c r="J1694">
        <v>1670711751.03</v>
      </c>
      <c r="K1694">
        <v>5068490470.1199999</v>
      </c>
    </row>
    <row r="1695" spans="1:11" hidden="1">
      <c r="A1695">
        <v>31</v>
      </c>
      <c r="B1695" t="s">
        <v>344</v>
      </c>
      <c r="C1695">
        <v>7.6372999999999996E-2</v>
      </c>
      <c r="D1695">
        <v>7.6757000000000006E-2</v>
      </c>
      <c r="E1695">
        <v>5.4024999999999997E-2</v>
      </c>
      <c r="F1695">
        <v>5.4323000000000003E-2</v>
      </c>
      <c r="G1695">
        <v>5.6480000000000002E-2</v>
      </c>
      <c r="H1695">
        <v>5.6705999999999999E-2</v>
      </c>
      <c r="I1695">
        <v>1428</v>
      </c>
      <c r="J1695">
        <v>1769157758.0899999</v>
      </c>
      <c r="K1695">
        <v>5188279323.3299999</v>
      </c>
    </row>
    <row r="1696" spans="1:11" hidden="1">
      <c r="A1696">
        <v>63</v>
      </c>
      <c r="B1696" t="s">
        <v>344</v>
      </c>
      <c r="C1696">
        <v>7.6372999999999996E-2</v>
      </c>
      <c r="D1696">
        <v>7.6757000000000006E-2</v>
      </c>
      <c r="E1696">
        <v>5.4024999999999997E-2</v>
      </c>
      <c r="F1696">
        <v>5.4323000000000003E-2</v>
      </c>
      <c r="G1696">
        <v>5.6480000000000002E-2</v>
      </c>
      <c r="H1696">
        <v>5.6705999999999999E-2</v>
      </c>
      <c r="I1696">
        <v>1428</v>
      </c>
      <c r="J1696">
        <v>1769157758.0899999</v>
      </c>
      <c r="K1696">
        <v>5188279323.3299999</v>
      </c>
    </row>
    <row r="1697" spans="1:11" hidden="1">
      <c r="A1697">
        <v>37</v>
      </c>
      <c r="B1697" t="s">
        <v>344</v>
      </c>
      <c r="C1697">
        <v>5.6024999999999998E-2</v>
      </c>
      <c r="D1697">
        <v>5.6440999999999998E-2</v>
      </c>
      <c r="E1697">
        <v>4.9843999999999999E-2</v>
      </c>
      <c r="F1697">
        <v>5.0158000000000001E-2</v>
      </c>
      <c r="G1697">
        <v>5.4292E-2</v>
      </c>
      <c r="H1697">
        <v>5.4524000000000003E-2</v>
      </c>
      <c r="I1697">
        <v>1320</v>
      </c>
      <c r="J1697">
        <v>1670711751.03</v>
      </c>
      <c r="K1697">
        <v>5068490470.1199999</v>
      </c>
    </row>
    <row r="1698" spans="1:11" hidden="1">
      <c r="A1698">
        <v>47</v>
      </c>
      <c r="B1698" t="s">
        <v>344</v>
      </c>
      <c r="C1698">
        <v>7.6372999999999996E-2</v>
      </c>
      <c r="D1698">
        <v>7.6757000000000006E-2</v>
      </c>
      <c r="E1698">
        <v>5.4024999999999997E-2</v>
      </c>
      <c r="F1698">
        <v>5.4323000000000003E-2</v>
      </c>
      <c r="G1698">
        <v>5.6480000000000002E-2</v>
      </c>
      <c r="H1698">
        <v>5.6705999999999999E-2</v>
      </c>
      <c r="I1698">
        <v>1428</v>
      </c>
      <c r="J1698">
        <v>1769157758.0899999</v>
      </c>
      <c r="K1698">
        <v>5188279323.3299999</v>
      </c>
    </row>
    <row r="1699" spans="1:11" hidden="1">
      <c r="A1699">
        <v>53</v>
      </c>
      <c r="B1699" t="s">
        <v>344</v>
      </c>
      <c r="C1699">
        <v>5.6024999999999998E-2</v>
      </c>
      <c r="D1699">
        <v>5.6440999999999998E-2</v>
      </c>
      <c r="E1699">
        <v>4.9843999999999999E-2</v>
      </c>
      <c r="F1699">
        <v>5.0158000000000001E-2</v>
      </c>
      <c r="G1699">
        <v>5.4292E-2</v>
      </c>
      <c r="H1699">
        <v>5.4524000000000003E-2</v>
      </c>
      <c r="I1699">
        <v>1320</v>
      </c>
      <c r="J1699">
        <v>1670711751.03</v>
      </c>
      <c r="K1699">
        <v>5068490470.1199999</v>
      </c>
    </row>
    <row r="1700" spans="1:11" hidden="1">
      <c r="A1700">
        <v>10</v>
      </c>
      <c r="B1700" t="s">
        <v>343</v>
      </c>
      <c r="C1700">
        <v>-1.1580999999999999E-2</v>
      </c>
      <c r="D1700">
        <v>-1.1580999999999999E-2</v>
      </c>
      <c r="E1700">
        <v>2.7165999999999999E-2</v>
      </c>
      <c r="F1700">
        <v>2.7165999999999999E-2</v>
      </c>
      <c r="G1700">
        <v>2.0711E-2</v>
      </c>
      <c r="H1700">
        <v>2.0711E-2</v>
      </c>
      <c r="I1700">
        <v>108</v>
      </c>
      <c r="J1700">
        <v>100845922.05</v>
      </c>
      <c r="K1700">
        <v>121932123.73</v>
      </c>
    </row>
    <row r="1701" spans="1:11">
      <c r="A1701">
        <v>5</v>
      </c>
      <c r="B1701" t="s">
        <v>343</v>
      </c>
      <c r="C1701">
        <v>-6.6200000000000005E-4</v>
      </c>
      <c r="D1701">
        <v>-4.0299999999999998E-4</v>
      </c>
      <c r="E1701" s="116">
        <v>1.9122E-2</v>
      </c>
      <c r="F1701">
        <v>1.9226E-2</v>
      </c>
      <c r="G1701">
        <v>3.4256000000000002E-2</v>
      </c>
      <c r="H1701">
        <v>3.4375000000000003E-2</v>
      </c>
      <c r="I1701">
        <v>1332</v>
      </c>
      <c r="J1701">
        <v>1760137709.9100001</v>
      </c>
      <c r="K1701">
        <v>6038539453.7799997</v>
      </c>
    </row>
    <row r="1702" spans="1:11" hidden="1">
      <c r="A1702">
        <v>15</v>
      </c>
      <c r="B1702" t="s">
        <v>343</v>
      </c>
      <c r="C1702">
        <v>-1.4859999999999999E-3</v>
      </c>
      <c r="D1702">
        <v>-1.248E-3</v>
      </c>
      <c r="E1702">
        <v>1.9569E-2</v>
      </c>
      <c r="F1702">
        <v>1.9668000000000001E-2</v>
      </c>
      <c r="G1702">
        <v>3.3943000000000001E-2</v>
      </c>
      <c r="H1702">
        <v>3.406E-2</v>
      </c>
      <c r="I1702">
        <v>1440</v>
      </c>
      <c r="J1702">
        <v>1860983631.96</v>
      </c>
      <c r="K1702">
        <v>6160471577.5100002</v>
      </c>
    </row>
    <row r="1703" spans="1:11" hidden="1">
      <c r="A1703">
        <v>21</v>
      </c>
      <c r="B1703" t="s">
        <v>343</v>
      </c>
      <c r="C1703">
        <v>-6.6200000000000005E-4</v>
      </c>
      <c r="D1703">
        <v>-4.0299999999999998E-4</v>
      </c>
      <c r="E1703">
        <v>1.9122E-2</v>
      </c>
      <c r="F1703">
        <v>1.9226E-2</v>
      </c>
      <c r="G1703">
        <v>3.4256000000000002E-2</v>
      </c>
      <c r="H1703">
        <v>3.4375000000000003E-2</v>
      </c>
      <c r="I1703">
        <v>1332</v>
      </c>
      <c r="J1703">
        <v>1760137709.9100001</v>
      </c>
      <c r="K1703">
        <v>6038539453.7799997</v>
      </c>
    </row>
    <row r="1704" spans="1:11" hidden="1">
      <c r="A1704">
        <v>31</v>
      </c>
      <c r="B1704" t="s">
        <v>343</v>
      </c>
      <c r="C1704">
        <v>-1.4859999999999999E-3</v>
      </c>
      <c r="D1704">
        <v>-1.248E-3</v>
      </c>
      <c r="E1704">
        <v>1.9569E-2</v>
      </c>
      <c r="F1704">
        <v>1.9668000000000001E-2</v>
      </c>
      <c r="G1704">
        <v>3.3943000000000001E-2</v>
      </c>
      <c r="H1704">
        <v>3.406E-2</v>
      </c>
      <c r="I1704">
        <v>1440</v>
      </c>
      <c r="J1704">
        <v>1860983631.96</v>
      </c>
      <c r="K1704">
        <v>6160471577.5100002</v>
      </c>
    </row>
    <row r="1705" spans="1:11" hidden="1">
      <c r="A1705">
        <v>63</v>
      </c>
      <c r="B1705" t="s">
        <v>343</v>
      </c>
      <c r="C1705">
        <v>-1.4859999999999999E-3</v>
      </c>
      <c r="D1705">
        <v>-1.248E-3</v>
      </c>
      <c r="E1705">
        <v>1.9569E-2</v>
      </c>
      <c r="F1705">
        <v>1.9668000000000001E-2</v>
      </c>
      <c r="G1705">
        <v>3.3943000000000001E-2</v>
      </c>
      <c r="H1705">
        <v>3.406E-2</v>
      </c>
      <c r="I1705">
        <v>1440</v>
      </c>
      <c r="J1705">
        <v>1860983631.96</v>
      </c>
      <c r="K1705">
        <v>6160471577.5100002</v>
      </c>
    </row>
    <row r="1706" spans="1:11" hidden="1">
      <c r="A1706">
        <v>37</v>
      </c>
      <c r="B1706" t="s">
        <v>343</v>
      </c>
      <c r="C1706">
        <v>-6.6200000000000005E-4</v>
      </c>
      <c r="D1706">
        <v>-4.0299999999999998E-4</v>
      </c>
      <c r="E1706">
        <v>1.9122E-2</v>
      </c>
      <c r="F1706">
        <v>1.9226E-2</v>
      </c>
      <c r="G1706">
        <v>3.4256000000000002E-2</v>
      </c>
      <c r="H1706">
        <v>3.4375000000000003E-2</v>
      </c>
      <c r="I1706">
        <v>1332</v>
      </c>
      <c r="J1706">
        <v>1760137709.9100001</v>
      </c>
      <c r="K1706">
        <v>6038539453.7799997</v>
      </c>
    </row>
    <row r="1707" spans="1:11" hidden="1">
      <c r="A1707">
        <v>47</v>
      </c>
      <c r="B1707" t="s">
        <v>343</v>
      </c>
      <c r="C1707">
        <v>-1.4859999999999999E-3</v>
      </c>
      <c r="D1707">
        <v>-1.248E-3</v>
      </c>
      <c r="E1707">
        <v>1.9569E-2</v>
      </c>
      <c r="F1707">
        <v>1.9668000000000001E-2</v>
      </c>
      <c r="G1707">
        <v>3.3943000000000001E-2</v>
      </c>
      <c r="H1707">
        <v>3.406E-2</v>
      </c>
      <c r="I1707">
        <v>1440</v>
      </c>
      <c r="J1707">
        <v>1860983631.96</v>
      </c>
      <c r="K1707">
        <v>6160471577.5100002</v>
      </c>
    </row>
    <row r="1708" spans="1:11" hidden="1">
      <c r="A1708">
        <v>53</v>
      </c>
      <c r="B1708" t="s">
        <v>343</v>
      </c>
      <c r="C1708">
        <v>-6.6200000000000005E-4</v>
      </c>
      <c r="D1708">
        <v>-4.0299999999999998E-4</v>
      </c>
      <c r="E1708">
        <v>1.9122E-2</v>
      </c>
      <c r="F1708">
        <v>1.9226E-2</v>
      </c>
      <c r="G1708">
        <v>3.4256000000000002E-2</v>
      </c>
      <c r="H1708">
        <v>3.4375000000000003E-2</v>
      </c>
      <c r="I1708">
        <v>1332</v>
      </c>
      <c r="J1708">
        <v>1760137709.9100001</v>
      </c>
      <c r="K1708">
        <v>6038539453.7799997</v>
      </c>
    </row>
    <row r="1709" spans="1:11" hidden="1">
      <c r="A1709">
        <v>10</v>
      </c>
      <c r="B1709" t="s">
        <v>342</v>
      </c>
      <c r="C1709">
        <v>5.4792E-2</v>
      </c>
      <c r="D1709">
        <v>5.4792E-2</v>
      </c>
      <c r="E1709">
        <v>0.112985</v>
      </c>
      <c r="F1709">
        <v>0.112985</v>
      </c>
      <c r="G1709">
        <v>0.10226</v>
      </c>
      <c r="H1709">
        <v>0.10226</v>
      </c>
      <c r="I1709">
        <v>108</v>
      </c>
      <c r="J1709">
        <v>112853106.52</v>
      </c>
      <c r="K1709">
        <v>134920241.25999999</v>
      </c>
    </row>
    <row r="1710" spans="1:11">
      <c r="A1710">
        <v>5</v>
      </c>
      <c r="B1710" t="s">
        <v>342</v>
      </c>
      <c r="C1710">
        <v>4.3570999999999999E-2</v>
      </c>
      <c r="D1710">
        <v>4.3554000000000002E-2</v>
      </c>
      <c r="E1710" s="116">
        <v>0.122421</v>
      </c>
      <c r="F1710">
        <v>0.122266</v>
      </c>
      <c r="G1710">
        <v>0.13732800000000001</v>
      </c>
      <c r="H1710">
        <v>0.137185</v>
      </c>
      <c r="I1710">
        <v>1348</v>
      </c>
      <c r="J1710">
        <v>2007599524.74</v>
      </c>
      <c r="K1710">
        <v>6911325169.4499998</v>
      </c>
    </row>
    <row r="1711" spans="1:11" hidden="1">
      <c r="A1711">
        <v>15</v>
      </c>
      <c r="B1711" t="s">
        <v>342</v>
      </c>
      <c r="C1711">
        <v>4.4412E-2</v>
      </c>
      <c r="D1711">
        <v>4.4395999999999998E-2</v>
      </c>
      <c r="E1711">
        <v>0.12191</v>
      </c>
      <c r="F1711">
        <v>0.121764</v>
      </c>
      <c r="G1711">
        <v>0.13663400000000001</v>
      </c>
      <c r="H1711">
        <v>0.136494</v>
      </c>
      <c r="I1711">
        <v>1456</v>
      </c>
      <c r="J1711">
        <v>2120452631.26</v>
      </c>
      <c r="K1711">
        <v>7046245410.71</v>
      </c>
    </row>
    <row r="1712" spans="1:11" hidden="1">
      <c r="A1712">
        <v>21</v>
      </c>
      <c r="B1712" t="s">
        <v>342</v>
      </c>
      <c r="C1712">
        <v>4.3570999999999999E-2</v>
      </c>
      <c r="D1712">
        <v>4.3554000000000002E-2</v>
      </c>
      <c r="E1712">
        <v>0.122421</v>
      </c>
      <c r="F1712">
        <v>0.122266</v>
      </c>
      <c r="G1712">
        <v>0.13732800000000001</v>
      </c>
      <c r="H1712">
        <v>0.137185</v>
      </c>
      <c r="I1712">
        <v>1348</v>
      </c>
      <c r="J1712">
        <v>2007599524.74</v>
      </c>
      <c r="K1712">
        <v>6911325169.4499998</v>
      </c>
    </row>
    <row r="1713" spans="1:11" hidden="1">
      <c r="A1713">
        <v>31</v>
      </c>
      <c r="B1713" t="s">
        <v>342</v>
      </c>
      <c r="C1713">
        <v>4.4412E-2</v>
      </c>
      <c r="D1713">
        <v>4.4395999999999998E-2</v>
      </c>
      <c r="E1713">
        <v>0.12191</v>
      </c>
      <c r="F1713">
        <v>0.121764</v>
      </c>
      <c r="G1713">
        <v>0.13663400000000001</v>
      </c>
      <c r="H1713">
        <v>0.136494</v>
      </c>
      <c r="I1713">
        <v>1456</v>
      </c>
      <c r="J1713">
        <v>2120452631.26</v>
      </c>
      <c r="K1713">
        <v>7046245410.71</v>
      </c>
    </row>
    <row r="1714" spans="1:11" hidden="1">
      <c r="A1714">
        <v>63</v>
      </c>
      <c r="B1714" t="s">
        <v>342</v>
      </c>
      <c r="C1714">
        <v>4.4412E-2</v>
      </c>
      <c r="D1714">
        <v>4.4395999999999998E-2</v>
      </c>
      <c r="E1714">
        <v>0.12191</v>
      </c>
      <c r="F1714">
        <v>0.121764</v>
      </c>
      <c r="G1714">
        <v>0.13663400000000001</v>
      </c>
      <c r="H1714">
        <v>0.136494</v>
      </c>
      <c r="I1714">
        <v>1456</v>
      </c>
      <c r="J1714">
        <v>2120452631.26</v>
      </c>
      <c r="K1714">
        <v>7046245410.71</v>
      </c>
    </row>
    <row r="1715" spans="1:11" hidden="1">
      <c r="A1715">
        <v>37</v>
      </c>
      <c r="B1715" t="s">
        <v>342</v>
      </c>
      <c r="C1715">
        <v>4.3570999999999999E-2</v>
      </c>
      <c r="D1715">
        <v>4.3554000000000002E-2</v>
      </c>
      <c r="E1715">
        <v>0.122421</v>
      </c>
      <c r="F1715">
        <v>0.122266</v>
      </c>
      <c r="G1715">
        <v>0.13732800000000001</v>
      </c>
      <c r="H1715">
        <v>0.137185</v>
      </c>
      <c r="I1715">
        <v>1348</v>
      </c>
      <c r="J1715">
        <v>2007599524.74</v>
      </c>
      <c r="K1715">
        <v>6911325169.4499998</v>
      </c>
    </row>
    <row r="1716" spans="1:11" hidden="1">
      <c r="A1716">
        <v>47</v>
      </c>
      <c r="B1716" t="s">
        <v>342</v>
      </c>
      <c r="C1716">
        <v>4.4412E-2</v>
      </c>
      <c r="D1716">
        <v>4.4395999999999998E-2</v>
      </c>
      <c r="E1716">
        <v>0.12191</v>
      </c>
      <c r="F1716">
        <v>0.121764</v>
      </c>
      <c r="G1716">
        <v>0.13663400000000001</v>
      </c>
      <c r="H1716">
        <v>0.136494</v>
      </c>
      <c r="I1716">
        <v>1456</v>
      </c>
      <c r="J1716">
        <v>2120452631.26</v>
      </c>
      <c r="K1716">
        <v>7046245410.71</v>
      </c>
    </row>
    <row r="1717" spans="1:11" hidden="1">
      <c r="A1717">
        <v>53</v>
      </c>
      <c r="B1717" t="s">
        <v>342</v>
      </c>
      <c r="C1717">
        <v>4.3570999999999999E-2</v>
      </c>
      <c r="D1717">
        <v>4.3554000000000002E-2</v>
      </c>
      <c r="E1717">
        <v>0.122421</v>
      </c>
      <c r="F1717">
        <v>0.122266</v>
      </c>
      <c r="G1717">
        <v>0.13732800000000001</v>
      </c>
      <c r="H1717">
        <v>0.137185</v>
      </c>
      <c r="I1717">
        <v>1348</v>
      </c>
      <c r="J1717">
        <v>2007599524.74</v>
      </c>
      <c r="K1717">
        <v>6911325169.4499998</v>
      </c>
    </row>
    <row r="1718" spans="1:11" hidden="1">
      <c r="A1718">
        <v>10</v>
      </c>
      <c r="B1718" t="s">
        <v>341</v>
      </c>
      <c r="C1718">
        <v>7.1443999999999994E-2</v>
      </c>
      <c r="D1718">
        <v>7.1443999999999994E-2</v>
      </c>
      <c r="E1718">
        <v>0.131023</v>
      </c>
      <c r="F1718">
        <v>0.131023</v>
      </c>
      <c r="G1718">
        <v>0.118785</v>
      </c>
      <c r="H1718">
        <v>0.118785</v>
      </c>
      <c r="I1718">
        <v>108</v>
      </c>
      <c r="J1718">
        <v>127108771.95999999</v>
      </c>
      <c r="K1718">
        <v>150316826.44999999</v>
      </c>
    </row>
    <row r="1719" spans="1:11">
      <c r="A1719">
        <v>5</v>
      </c>
      <c r="B1719" t="s">
        <v>341</v>
      </c>
      <c r="C1719">
        <v>5.8109000000000001E-2</v>
      </c>
      <c r="D1719">
        <v>6.0706999999999997E-2</v>
      </c>
      <c r="E1719" s="116">
        <v>0.14440700000000001</v>
      </c>
      <c r="F1719">
        <v>0.14518</v>
      </c>
      <c r="G1719">
        <v>0.23969599999999999</v>
      </c>
      <c r="H1719">
        <v>0.24045</v>
      </c>
      <c r="I1719">
        <v>1362</v>
      </c>
      <c r="J1719">
        <v>2344732237.8600001</v>
      </c>
      <c r="K1719">
        <v>8754091077.5200005</v>
      </c>
    </row>
    <row r="1720" spans="1:11" hidden="1">
      <c r="A1720">
        <v>15</v>
      </c>
      <c r="B1720" t="s">
        <v>341</v>
      </c>
      <c r="C1720">
        <v>5.91E-2</v>
      </c>
      <c r="D1720">
        <v>6.1504000000000003E-2</v>
      </c>
      <c r="E1720">
        <v>0.14369499999999999</v>
      </c>
      <c r="F1720">
        <v>0.144427</v>
      </c>
      <c r="G1720">
        <v>0.23738400000000001</v>
      </c>
      <c r="H1720">
        <v>0.238123</v>
      </c>
      <c r="I1720">
        <v>1470</v>
      </c>
      <c r="J1720">
        <v>2471841009.8200002</v>
      </c>
      <c r="K1720">
        <v>8904407903.9699993</v>
      </c>
    </row>
    <row r="1721" spans="1:11" hidden="1">
      <c r="A1721">
        <v>21</v>
      </c>
      <c r="B1721" t="s">
        <v>341</v>
      </c>
      <c r="C1721">
        <v>5.8109000000000001E-2</v>
      </c>
      <c r="D1721">
        <v>6.0706999999999997E-2</v>
      </c>
      <c r="E1721">
        <v>0.14440700000000001</v>
      </c>
      <c r="F1721">
        <v>0.14518</v>
      </c>
      <c r="G1721">
        <v>0.23969599999999999</v>
      </c>
      <c r="H1721">
        <v>0.24045</v>
      </c>
      <c r="I1721">
        <v>1362</v>
      </c>
      <c r="J1721">
        <v>2344732237.8600001</v>
      </c>
      <c r="K1721">
        <v>8754091077.5200005</v>
      </c>
    </row>
    <row r="1722" spans="1:11" hidden="1">
      <c r="A1722">
        <v>31</v>
      </c>
      <c r="B1722" t="s">
        <v>341</v>
      </c>
      <c r="C1722">
        <v>5.91E-2</v>
      </c>
      <c r="D1722">
        <v>6.1504000000000003E-2</v>
      </c>
      <c r="E1722">
        <v>0.14369499999999999</v>
      </c>
      <c r="F1722">
        <v>0.144427</v>
      </c>
      <c r="G1722">
        <v>0.23738400000000001</v>
      </c>
      <c r="H1722">
        <v>0.238123</v>
      </c>
      <c r="I1722">
        <v>1470</v>
      </c>
      <c r="J1722">
        <v>2471841009.8200002</v>
      </c>
      <c r="K1722">
        <v>8904407903.9699993</v>
      </c>
    </row>
    <row r="1723" spans="1:11" hidden="1">
      <c r="A1723">
        <v>63</v>
      </c>
      <c r="B1723" t="s">
        <v>341</v>
      </c>
      <c r="C1723">
        <v>5.91E-2</v>
      </c>
      <c r="D1723">
        <v>6.1504000000000003E-2</v>
      </c>
      <c r="E1723">
        <v>0.14369499999999999</v>
      </c>
      <c r="F1723">
        <v>0.144427</v>
      </c>
      <c r="G1723">
        <v>0.23738400000000001</v>
      </c>
      <c r="H1723">
        <v>0.238123</v>
      </c>
      <c r="I1723">
        <v>1470</v>
      </c>
      <c r="J1723">
        <v>2471841009.8200002</v>
      </c>
      <c r="K1723">
        <v>8904407903.9699993</v>
      </c>
    </row>
    <row r="1724" spans="1:11" hidden="1">
      <c r="A1724">
        <v>37</v>
      </c>
      <c r="B1724" t="s">
        <v>341</v>
      </c>
      <c r="C1724">
        <v>5.8109000000000001E-2</v>
      </c>
      <c r="D1724">
        <v>6.0706999999999997E-2</v>
      </c>
      <c r="E1724">
        <v>0.14440700000000001</v>
      </c>
      <c r="F1724">
        <v>0.14518</v>
      </c>
      <c r="G1724">
        <v>0.23969599999999999</v>
      </c>
      <c r="H1724">
        <v>0.24045</v>
      </c>
      <c r="I1724">
        <v>1362</v>
      </c>
      <c r="J1724">
        <v>2344732237.8600001</v>
      </c>
      <c r="K1724">
        <v>8754091077.5200005</v>
      </c>
    </row>
    <row r="1725" spans="1:11" hidden="1">
      <c r="A1725">
        <v>47</v>
      </c>
      <c r="B1725" t="s">
        <v>341</v>
      </c>
      <c r="C1725">
        <v>5.91E-2</v>
      </c>
      <c r="D1725">
        <v>6.1504000000000003E-2</v>
      </c>
      <c r="E1725">
        <v>0.14369499999999999</v>
      </c>
      <c r="F1725">
        <v>0.144427</v>
      </c>
      <c r="G1725">
        <v>0.23738400000000001</v>
      </c>
      <c r="H1725">
        <v>0.238123</v>
      </c>
      <c r="I1725">
        <v>1470</v>
      </c>
      <c r="J1725">
        <v>2471841009.8200002</v>
      </c>
      <c r="K1725">
        <v>8904407903.9699993</v>
      </c>
    </row>
    <row r="1726" spans="1:11" hidden="1">
      <c r="A1726">
        <v>53</v>
      </c>
      <c r="B1726" t="s">
        <v>341</v>
      </c>
      <c r="C1726">
        <v>5.8109000000000001E-2</v>
      </c>
      <c r="D1726">
        <v>6.0706999999999997E-2</v>
      </c>
      <c r="E1726">
        <v>0.14440700000000001</v>
      </c>
      <c r="F1726">
        <v>0.14518</v>
      </c>
      <c r="G1726">
        <v>0.23969599999999999</v>
      </c>
      <c r="H1726">
        <v>0.24045</v>
      </c>
      <c r="I1726">
        <v>1362</v>
      </c>
      <c r="J1726">
        <v>2344732237.8600001</v>
      </c>
      <c r="K1726">
        <v>8754091077.5200005</v>
      </c>
    </row>
    <row r="1727" spans="1:11" hidden="1">
      <c r="A1727">
        <v>10</v>
      </c>
      <c r="B1727" t="s">
        <v>340</v>
      </c>
      <c r="C1727">
        <v>0.223667</v>
      </c>
      <c r="D1727">
        <v>0.223667</v>
      </c>
      <c r="E1727">
        <v>0.12645300000000001</v>
      </c>
      <c r="F1727">
        <v>0.12645300000000001</v>
      </c>
      <c r="G1727">
        <v>0.15415499999999999</v>
      </c>
      <c r="H1727">
        <v>0.15415499999999999</v>
      </c>
      <c r="I1727">
        <v>107</v>
      </c>
      <c r="J1727">
        <v>141458318.25</v>
      </c>
      <c r="K1727">
        <v>171161783.72999999</v>
      </c>
    </row>
    <row r="1728" spans="1:11">
      <c r="A1728">
        <v>5</v>
      </c>
      <c r="B1728" t="s">
        <v>340</v>
      </c>
      <c r="C1728">
        <v>0.24662300000000001</v>
      </c>
      <c r="D1728">
        <v>0.24662100000000001</v>
      </c>
      <c r="E1728" s="116">
        <v>0.19428500000000001</v>
      </c>
      <c r="F1728">
        <v>0.19428400000000001</v>
      </c>
      <c r="G1728">
        <v>8.9413999999999993E-2</v>
      </c>
      <c r="H1728">
        <v>8.9412000000000005E-2</v>
      </c>
      <c r="I1728">
        <v>1355</v>
      </c>
      <c r="J1728">
        <v>2857744082.2199998</v>
      </c>
      <c r="K1728">
        <v>10308116440.690001</v>
      </c>
    </row>
    <row r="1729" spans="1:11" hidden="1">
      <c r="A1729">
        <v>15</v>
      </c>
      <c r="B1729" t="s">
        <v>340</v>
      </c>
      <c r="C1729">
        <v>0.24493000000000001</v>
      </c>
      <c r="D1729">
        <v>0.24492800000000001</v>
      </c>
      <c r="E1729">
        <v>0.19078600000000001</v>
      </c>
      <c r="F1729">
        <v>0.19078400000000001</v>
      </c>
      <c r="G1729">
        <v>9.0506000000000003E-2</v>
      </c>
      <c r="H1729">
        <v>9.0504000000000001E-2</v>
      </c>
      <c r="I1729">
        <v>1462</v>
      </c>
      <c r="J1729">
        <v>2999202400.4699998</v>
      </c>
      <c r="K1729">
        <v>10479278224.42</v>
      </c>
    </row>
    <row r="1730" spans="1:11" hidden="1">
      <c r="A1730">
        <v>21</v>
      </c>
      <c r="B1730" t="s">
        <v>340</v>
      </c>
      <c r="C1730">
        <v>0.24662300000000001</v>
      </c>
      <c r="D1730">
        <v>0.24662100000000001</v>
      </c>
      <c r="E1730">
        <v>0.19428500000000001</v>
      </c>
      <c r="F1730">
        <v>0.19428400000000001</v>
      </c>
      <c r="G1730">
        <v>8.9413999999999993E-2</v>
      </c>
      <c r="H1730">
        <v>8.9412000000000005E-2</v>
      </c>
      <c r="I1730">
        <v>1355</v>
      </c>
      <c r="J1730">
        <v>2857744082.2199998</v>
      </c>
      <c r="K1730">
        <v>10308116440.690001</v>
      </c>
    </row>
    <row r="1731" spans="1:11" hidden="1">
      <c r="A1731">
        <v>31</v>
      </c>
      <c r="B1731" t="s">
        <v>340</v>
      </c>
      <c r="C1731">
        <v>0.24493000000000001</v>
      </c>
      <c r="D1731">
        <v>0.24492800000000001</v>
      </c>
      <c r="E1731">
        <v>0.19078600000000001</v>
      </c>
      <c r="F1731">
        <v>0.19078400000000001</v>
      </c>
      <c r="G1731">
        <v>9.0506000000000003E-2</v>
      </c>
      <c r="H1731">
        <v>9.0504000000000001E-2</v>
      </c>
      <c r="I1731">
        <v>1462</v>
      </c>
      <c r="J1731">
        <v>2999202400.4699998</v>
      </c>
      <c r="K1731">
        <v>10479278224.42</v>
      </c>
    </row>
    <row r="1732" spans="1:11" hidden="1">
      <c r="A1732">
        <v>63</v>
      </c>
      <c r="B1732" t="s">
        <v>340</v>
      </c>
      <c r="C1732">
        <v>0.24493000000000001</v>
      </c>
      <c r="D1732">
        <v>0.24492800000000001</v>
      </c>
      <c r="E1732">
        <v>0.19078600000000001</v>
      </c>
      <c r="F1732">
        <v>0.19078400000000001</v>
      </c>
      <c r="G1732">
        <v>9.0506000000000003E-2</v>
      </c>
      <c r="H1732">
        <v>9.0504000000000001E-2</v>
      </c>
      <c r="I1732">
        <v>1462</v>
      </c>
      <c r="J1732">
        <v>2999202400.4699998</v>
      </c>
      <c r="K1732">
        <v>10479278224.42</v>
      </c>
    </row>
    <row r="1733" spans="1:11" hidden="1">
      <c r="A1733">
        <v>37</v>
      </c>
      <c r="B1733" t="s">
        <v>340</v>
      </c>
      <c r="C1733">
        <v>0.24662300000000001</v>
      </c>
      <c r="D1733">
        <v>0.24662100000000001</v>
      </c>
      <c r="E1733">
        <v>0.19428500000000001</v>
      </c>
      <c r="F1733">
        <v>0.19428400000000001</v>
      </c>
      <c r="G1733">
        <v>8.9413999999999993E-2</v>
      </c>
      <c r="H1733">
        <v>8.9412000000000005E-2</v>
      </c>
      <c r="I1733">
        <v>1355</v>
      </c>
      <c r="J1733">
        <v>2857744082.2199998</v>
      </c>
      <c r="K1733">
        <v>10308116440.690001</v>
      </c>
    </row>
    <row r="1734" spans="1:11" hidden="1">
      <c r="A1734">
        <v>47</v>
      </c>
      <c r="B1734" t="s">
        <v>340</v>
      </c>
      <c r="C1734">
        <v>0.24493000000000001</v>
      </c>
      <c r="D1734">
        <v>0.24492800000000001</v>
      </c>
      <c r="E1734">
        <v>0.19078600000000001</v>
      </c>
      <c r="F1734">
        <v>0.19078400000000001</v>
      </c>
      <c r="G1734">
        <v>9.0506000000000003E-2</v>
      </c>
      <c r="H1734">
        <v>9.0504000000000001E-2</v>
      </c>
      <c r="I1734">
        <v>1462</v>
      </c>
      <c r="J1734">
        <v>2999202400.4699998</v>
      </c>
      <c r="K1734">
        <v>10479278224.42</v>
      </c>
    </row>
    <row r="1735" spans="1:11" hidden="1">
      <c r="A1735">
        <v>53</v>
      </c>
      <c r="B1735" t="s">
        <v>340</v>
      </c>
      <c r="C1735">
        <v>0.24662300000000001</v>
      </c>
      <c r="D1735">
        <v>0.24662100000000001</v>
      </c>
      <c r="E1735">
        <v>0.19428500000000001</v>
      </c>
      <c r="F1735">
        <v>0.19428400000000001</v>
      </c>
      <c r="G1735">
        <v>8.9413999999999993E-2</v>
      </c>
      <c r="H1735">
        <v>8.9412000000000005E-2</v>
      </c>
      <c r="I1735">
        <v>1355</v>
      </c>
      <c r="J1735">
        <v>2857744082.2199998</v>
      </c>
      <c r="K1735">
        <v>10308116440.690001</v>
      </c>
    </row>
    <row r="1736" spans="1:11" hidden="1">
      <c r="A1736">
        <v>10</v>
      </c>
      <c r="B1736" t="s">
        <v>339</v>
      </c>
      <c r="C1736">
        <v>0.15898599999999999</v>
      </c>
      <c r="D1736">
        <v>0.15898599999999999</v>
      </c>
      <c r="E1736">
        <v>9.0065000000000006E-2</v>
      </c>
      <c r="F1736">
        <v>9.0065000000000006E-2</v>
      </c>
      <c r="G1736">
        <v>9.7234000000000001E-2</v>
      </c>
      <c r="H1736">
        <v>9.7234000000000001E-2</v>
      </c>
      <c r="I1736">
        <v>107</v>
      </c>
      <c r="J1736">
        <v>153813256.65000001</v>
      </c>
      <c r="K1736">
        <v>187640585.75</v>
      </c>
    </row>
    <row r="1737" spans="1:11">
      <c r="A1737">
        <v>5</v>
      </c>
      <c r="B1737" t="s">
        <v>339</v>
      </c>
      <c r="C1737">
        <v>0.19372900000000001</v>
      </c>
      <c r="D1737">
        <v>0.19372900000000001</v>
      </c>
      <c r="E1737" s="116">
        <v>0.106152</v>
      </c>
      <c r="F1737">
        <v>0.106152</v>
      </c>
      <c r="G1737">
        <v>5.4318999999999999E-2</v>
      </c>
      <c r="H1737">
        <v>5.4318999999999999E-2</v>
      </c>
      <c r="I1737">
        <v>1359</v>
      </c>
      <c r="J1737">
        <v>3199427491.4000001</v>
      </c>
      <c r="K1737">
        <v>11008400874.75</v>
      </c>
    </row>
    <row r="1738" spans="1:11" hidden="1">
      <c r="A1738">
        <v>15</v>
      </c>
      <c r="B1738" t="s">
        <v>339</v>
      </c>
      <c r="C1738">
        <v>0.19117999999999999</v>
      </c>
      <c r="D1738">
        <v>0.19117899999999999</v>
      </c>
      <c r="E1738">
        <v>0.105389</v>
      </c>
      <c r="F1738">
        <v>0.105389</v>
      </c>
      <c r="G1738">
        <v>5.5024000000000003E-2</v>
      </c>
      <c r="H1738">
        <v>5.5023000000000002E-2</v>
      </c>
      <c r="I1738">
        <v>1466</v>
      </c>
      <c r="J1738">
        <v>3353240748.0500002</v>
      </c>
      <c r="K1738">
        <v>11196041460.5</v>
      </c>
    </row>
    <row r="1739" spans="1:11" hidden="1">
      <c r="A1739">
        <v>21</v>
      </c>
      <c r="B1739" t="s">
        <v>339</v>
      </c>
      <c r="C1739">
        <v>0.19372900000000001</v>
      </c>
      <c r="D1739">
        <v>0.19372900000000001</v>
      </c>
      <c r="E1739">
        <v>0.106152</v>
      </c>
      <c r="F1739">
        <v>0.106152</v>
      </c>
      <c r="G1739">
        <v>5.4318999999999999E-2</v>
      </c>
      <c r="H1739">
        <v>5.4318999999999999E-2</v>
      </c>
      <c r="I1739">
        <v>1359</v>
      </c>
      <c r="J1739">
        <v>3199427491.4000001</v>
      </c>
      <c r="K1739">
        <v>11008400874.75</v>
      </c>
    </row>
    <row r="1740" spans="1:11" hidden="1">
      <c r="A1740">
        <v>31</v>
      </c>
      <c r="B1740" t="s">
        <v>339</v>
      </c>
      <c r="C1740">
        <v>0.19117999999999999</v>
      </c>
      <c r="D1740">
        <v>0.19117899999999999</v>
      </c>
      <c r="E1740">
        <v>0.105389</v>
      </c>
      <c r="F1740">
        <v>0.105389</v>
      </c>
      <c r="G1740">
        <v>5.5024000000000003E-2</v>
      </c>
      <c r="H1740">
        <v>5.5023000000000002E-2</v>
      </c>
      <c r="I1740">
        <v>1466</v>
      </c>
      <c r="J1740">
        <v>3353240748.0500002</v>
      </c>
      <c r="K1740">
        <v>11196041460.5</v>
      </c>
    </row>
    <row r="1741" spans="1:11" hidden="1">
      <c r="A1741">
        <v>63</v>
      </c>
      <c r="B1741" t="s">
        <v>339</v>
      </c>
      <c r="C1741">
        <v>0.19117999999999999</v>
      </c>
      <c r="D1741">
        <v>0.19117899999999999</v>
      </c>
      <c r="E1741">
        <v>0.105389</v>
      </c>
      <c r="F1741">
        <v>0.105389</v>
      </c>
      <c r="G1741">
        <v>5.5024000000000003E-2</v>
      </c>
      <c r="H1741">
        <v>5.5023000000000002E-2</v>
      </c>
      <c r="I1741">
        <v>1466</v>
      </c>
      <c r="J1741">
        <v>3353240748.0500002</v>
      </c>
      <c r="K1741">
        <v>11196041460.5</v>
      </c>
    </row>
    <row r="1742" spans="1:11" hidden="1">
      <c r="A1742">
        <v>37</v>
      </c>
      <c r="B1742" t="s">
        <v>339</v>
      </c>
      <c r="C1742">
        <v>0.19372900000000001</v>
      </c>
      <c r="D1742">
        <v>0.19372900000000001</v>
      </c>
      <c r="E1742">
        <v>0.106152</v>
      </c>
      <c r="F1742">
        <v>0.106152</v>
      </c>
      <c r="G1742">
        <v>5.4318999999999999E-2</v>
      </c>
      <c r="H1742">
        <v>5.4318999999999999E-2</v>
      </c>
      <c r="I1742">
        <v>1359</v>
      </c>
      <c r="J1742">
        <v>3199427491.4000001</v>
      </c>
      <c r="K1742">
        <v>11008400874.75</v>
      </c>
    </row>
    <row r="1743" spans="1:11" hidden="1">
      <c r="A1743">
        <v>47</v>
      </c>
      <c r="B1743" t="s">
        <v>339</v>
      </c>
      <c r="C1743">
        <v>0.19117999999999999</v>
      </c>
      <c r="D1743">
        <v>0.19117899999999999</v>
      </c>
      <c r="E1743">
        <v>0.105389</v>
      </c>
      <c r="F1743">
        <v>0.105389</v>
      </c>
      <c r="G1743">
        <v>5.5024000000000003E-2</v>
      </c>
      <c r="H1743">
        <v>5.5023000000000002E-2</v>
      </c>
      <c r="I1743">
        <v>1466</v>
      </c>
      <c r="J1743">
        <v>3353240748.0500002</v>
      </c>
      <c r="K1743">
        <v>11196041460.5</v>
      </c>
    </row>
    <row r="1744" spans="1:11" hidden="1">
      <c r="A1744">
        <v>53</v>
      </c>
      <c r="B1744" t="s">
        <v>339</v>
      </c>
      <c r="C1744">
        <v>0.19372900000000001</v>
      </c>
      <c r="D1744">
        <v>0.19372900000000001</v>
      </c>
      <c r="E1744">
        <v>0.106152</v>
      </c>
      <c r="F1744">
        <v>0.106152</v>
      </c>
      <c r="G1744">
        <v>5.4318999999999999E-2</v>
      </c>
      <c r="H1744">
        <v>5.4318999999999999E-2</v>
      </c>
      <c r="I1744">
        <v>1359</v>
      </c>
      <c r="J1744">
        <v>3199427491.4000001</v>
      </c>
      <c r="K1744">
        <v>11008400874.75</v>
      </c>
    </row>
    <row r="1745" spans="1:11" hidden="1">
      <c r="A1745">
        <v>10</v>
      </c>
      <c r="B1745" t="s">
        <v>338</v>
      </c>
      <c r="C1745">
        <v>3.5047000000000002E-2</v>
      </c>
      <c r="D1745">
        <v>3.5047000000000002E-2</v>
      </c>
      <c r="E1745">
        <v>3.1342000000000002E-2</v>
      </c>
      <c r="F1745">
        <v>3.1342000000000002E-2</v>
      </c>
      <c r="G1745">
        <v>2.6536000000000001E-2</v>
      </c>
      <c r="H1745">
        <v>2.6536000000000001E-2</v>
      </c>
      <c r="I1745">
        <v>107</v>
      </c>
      <c r="J1745">
        <v>158481065.00999999</v>
      </c>
      <c r="K1745">
        <v>192434740.99000001</v>
      </c>
    </row>
    <row r="1746" spans="1:11">
      <c r="A1746">
        <v>5</v>
      </c>
      <c r="B1746" t="s">
        <v>338</v>
      </c>
      <c r="C1746">
        <v>0.19692799999999999</v>
      </c>
      <c r="D1746">
        <v>0.19833500000000001</v>
      </c>
      <c r="E1746" s="116">
        <v>0.12570899999999999</v>
      </c>
      <c r="F1746">
        <v>0.126416</v>
      </c>
      <c r="G1746">
        <v>0.11383799999999999</v>
      </c>
      <c r="H1746">
        <v>0.11441999999999999</v>
      </c>
      <c r="I1746">
        <v>1381</v>
      </c>
      <c r="J1746">
        <v>3697561234.4299998</v>
      </c>
      <c r="K1746">
        <v>12533641162.459999</v>
      </c>
    </row>
    <row r="1747" spans="1:11" hidden="1">
      <c r="A1747">
        <v>15</v>
      </c>
      <c r="B1747" t="s">
        <v>338</v>
      </c>
      <c r="C1747">
        <v>0.185224</v>
      </c>
      <c r="D1747">
        <v>0.186529</v>
      </c>
      <c r="E1747">
        <v>0.12138699999999999</v>
      </c>
      <c r="F1747">
        <v>0.122061</v>
      </c>
      <c r="G1747">
        <v>0.112377</v>
      </c>
      <c r="H1747">
        <v>0.11294800000000001</v>
      </c>
      <c r="I1747">
        <v>1488</v>
      </c>
      <c r="J1747">
        <v>3856042299.4400001</v>
      </c>
      <c r="K1747">
        <v>12726075903.450001</v>
      </c>
    </row>
    <row r="1748" spans="1:11" hidden="1">
      <c r="A1748">
        <v>21</v>
      </c>
      <c r="B1748" t="s">
        <v>338</v>
      </c>
      <c r="C1748">
        <v>0.19692799999999999</v>
      </c>
      <c r="D1748">
        <v>0.19833500000000001</v>
      </c>
      <c r="E1748">
        <v>0.12570899999999999</v>
      </c>
      <c r="F1748">
        <v>0.126416</v>
      </c>
      <c r="G1748">
        <v>0.11383799999999999</v>
      </c>
      <c r="H1748">
        <v>0.11441999999999999</v>
      </c>
      <c r="I1748">
        <v>1381</v>
      </c>
      <c r="J1748">
        <v>3697561234.4299998</v>
      </c>
      <c r="K1748">
        <v>12533641162.459999</v>
      </c>
    </row>
    <row r="1749" spans="1:11" hidden="1">
      <c r="A1749">
        <v>31</v>
      </c>
      <c r="B1749" t="s">
        <v>338</v>
      </c>
      <c r="C1749">
        <v>0.185224</v>
      </c>
      <c r="D1749">
        <v>0.186529</v>
      </c>
      <c r="E1749">
        <v>0.12138699999999999</v>
      </c>
      <c r="F1749">
        <v>0.122061</v>
      </c>
      <c r="G1749">
        <v>0.112377</v>
      </c>
      <c r="H1749">
        <v>0.11294800000000001</v>
      </c>
      <c r="I1749">
        <v>1488</v>
      </c>
      <c r="J1749">
        <v>3856042299.4400001</v>
      </c>
      <c r="K1749">
        <v>12726075903.450001</v>
      </c>
    </row>
    <row r="1750" spans="1:11" hidden="1">
      <c r="A1750">
        <v>63</v>
      </c>
      <c r="B1750" t="s">
        <v>338</v>
      </c>
      <c r="C1750">
        <v>0.185224</v>
      </c>
      <c r="D1750">
        <v>0.186529</v>
      </c>
      <c r="E1750">
        <v>0.12138699999999999</v>
      </c>
      <c r="F1750">
        <v>0.122061</v>
      </c>
      <c r="G1750">
        <v>0.112377</v>
      </c>
      <c r="H1750">
        <v>0.11294800000000001</v>
      </c>
      <c r="I1750">
        <v>1488</v>
      </c>
      <c r="J1750">
        <v>3856042299.4400001</v>
      </c>
      <c r="K1750">
        <v>12726075903.450001</v>
      </c>
    </row>
    <row r="1751" spans="1:11" hidden="1">
      <c r="A1751">
        <v>37</v>
      </c>
      <c r="B1751" t="s">
        <v>338</v>
      </c>
      <c r="C1751">
        <v>0.19692799999999999</v>
      </c>
      <c r="D1751">
        <v>0.19833500000000001</v>
      </c>
      <c r="E1751">
        <v>0.12570899999999999</v>
      </c>
      <c r="F1751">
        <v>0.126416</v>
      </c>
      <c r="G1751">
        <v>0.11383799999999999</v>
      </c>
      <c r="H1751">
        <v>0.11441999999999999</v>
      </c>
      <c r="I1751">
        <v>1381</v>
      </c>
      <c r="J1751">
        <v>3697561234.4299998</v>
      </c>
      <c r="K1751">
        <v>12533641162.459999</v>
      </c>
    </row>
    <row r="1752" spans="1:11" hidden="1">
      <c r="A1752">
        <v>47</v>
      </c>
      <c r="B1752" t="s">
        <v>338</v>
      </c>
      <c r="C1752">
        <v>0.185224</v>
      </c>
      <c r="D1752">
        <v>0.186529</v>
      </c>
      <c r="E1752">
        <v>0.12138699999999999</v>
      </c>
      <c r="F1752">
        <v>0.122061</v>
      </c>
      <c r="G1752">
        <v>0.112377</v>
      </c>
      <c r="H1752">
        <v>0.11294800000000001</v>
      </c>
      <c r="I1752">
        <v>1488</v>
      </c>
      <c r="J1752">
        <v>3856042299.4400001</v>
      </c>
      <c r="K1752">
        <v>12726075903.450001</v>
      </c>
    </row>
    <row r="1753" spans="1:11" hidden="1">
      <c r="A1753">
        <v>53</v>
      </c>
      <c r="B1753" t="s">
        <v>338</v>
      </c>
      <c r="C1753">
        <v>0.19692799999999999</v>
      </c>
      <c r="D1753">
        <v>0.19833500000000001</v>
      </c>
      <c r="E1753">
        <v>0.12570899999999999</v>
      </c>
      <c r="F1753">
        <v>0.126416</v>
      </c>
      <c r="G1753">
        <v>0.11383799999999999</v>
      </c>
      <c r="H1753">
        <v>0.11441999999999999</v>
      </c>
      <c r="I1753">
        <v>1381</v>
      </c>
      <c r="J1753">
        <v>3697561234.4299998</v>
      </c>
      <c r="K1753">
        <v>12533641162.459999</v>
      </c>
    </row>
    <row r="1754" spans="1:11" hidden="1">
      <c r="A1754">
        <v>10</v>
      </c>
      <c r="B1754" t="s">
        <v>337</v>
      </c>
      <c r="C1754">
        <v>0.28223700000000002</v>
      </c>
      <c r="D1754">
        <v>0.28302500000000003</v>
      </c>
      <c r="E1754">
        <v>0.237645</v>
      </c>
      <c r="F1754">
        <v>0.23848</v>
      </c>
      <c r="G1754">
        <v>0.25210100000000002</v>
      </c>
      <c r="H1754">
        <v>0.25278899999999999</v>
      </c>
      <c r="I1754">
        <v>105</v>
      </c>
      <c r="J1754">
        <v>193758612.91999999</v>
      </c>
      <c r="K1754">
        <v>238367892.28</v>
      </c>
    </row>
    <row r="1755" spans="1:11">
      <c r="A1755">
        <v>5</v>
      </c>
      <c r="B1755" t="s">
        <v>337</v>
      </c>
      <c r="C1755">
        <v>0.34645300000000001</v>
      </c>
      <c r="D1755">
        <v>0.34639300000000001</v>
      </c>
      <c r="E1755" s="116">
        <v>0.29833799999999999</v>
      </c>
      <c r="F1755">
        <v>0.29828900000000003</v>
      </c>
      <c r="G1755">
        <v>0.22009600000000001</v>
      </c>
      <c r="H1755">
        <v>0.22007199999999999</v>
      </c>
      <c r="I1755">
        <v>1401</v>
      </c>
      <c r="J1755">
        <v>4990089022.71</v>
      </c>
      <c r="K1755">
        <v>15833677701.889999</v>
      </c>
    </row>
    <row r="1756" spans="1:11" hidden="1">
      <c r="A1756">
        <v>15</v>
      </c>
      <c r="B1756" t="s">
        <v>337</v>
      </c>
      <c r="C1756">
        <v>0.34193099999999998</v>
      </c>
      <c r="D1756">
        <v>0.34193099999999998</v>
      </c>
      <c r="E1756">
        <v>0.29585</v>
      </c>
      <c r="F1756">
        <v>0.29583700000000002</v>
      </c>
      <c r="G1756">
        <v>0.220579</v>
      </c>
      <c r="H1756">
        <v>0.22056500000000001</v>
      </c>
      <c r="I1756">
        <v>1506</v>
      </c>
      <c r="J1756">
        <v>5183847635.6300001</v>
      </c>
      <c r="K1756">
        <v>16072045594.17</v>
      </c>
    </row>
    <row r="1757" spans="1:11" hidden="1">
      <c r="A1757">
        <v>21</v>
      </c>
      <c r="B1757" t="s">
        <v>337</v>
      </c>
      <c r="C1757">
        <v>0.34645300000000001</v>
      </c>
      <c r="D1757">
        <v>0.34639300000000001</v>
      </c>
      <c r="E1757">
        <v>0.29833799999999999</v>
      </c>
      <c r="F1757">
        <v>0.29828900000000003</v>
      </c>
      <c r="G1757">
        <v>0.22009600000000001</v>
      </c>
      <c r="H1757">
        <v>0.22007199999999999</v>
      </c>
      <c r="I1757">
        <v>1401</v>
      </c>
      <c r="J1757">
        <v>4990089022.71</v>
      </c>
      <c r="K1757">
        <v>15833677701.889999</v>
      </c>
    </row>
    <row r="1758" spans="1:11" hidden="1">
      <c r="A1758">
        <v>31</v>
      </c>
      <c r="B1758" t="s">
        <v>337</v>
      </c>
      <c r="C1758">
        <v>0.34193099999999998</v>
      </c>
      <c r="D1758">
        <v>0.34193099999999998</v>
      </c>
      <c r="E1758">
        <v>0.29585</v>
      </c>
      <c r="F1758">
        <v>0.29583700000000002</v>
      </c>
      <c r="G1758">
        <v>0.220579</v>
      </c>
      <c r="H1758">
        <v>0.22056500000000001</v>
      </c>
      <c r="I1758">
        <v>1506</v>
      </c>
      <c r="J1758">
        <v>5183847635.6300001</v>
      </c>
      <c r="K1758">
        <v>16072045594.17</v>
      </c>
    </row>
    <row r="1759" spans="1:11" hidden="1">
      <c r="A1759">
        <v>63</v>
      </c>
      <c r="B1759" t="s">
        <v>337</v>
      </c>
      <c r="C1759">
        <v>0.34193099999999998</v>
      </c>
      <c r="D1759">
        <v>0.34193099999999998</v>
      </c>
      <c r="E1759">
        <v>0.29585</v>
      </c>
      <c r="F1759">
        <v>0.29583700000000002</v>
      </c>
      <c r="G1759">
        <v>0.220579</v>
      </c>
      <c r="H1759">
        <v>0.22056500000000001</v>
      </c>
      <c r="I1759">
        <v>1506</v>
      </c>
      <c r="J1759">
        <v>5183847635.6300001</v>
      </c>
      <c r="K1759">
        <v>16072045594.17</v>
      </c>
    </row>
    <row r="1760" spans="1:11" hidden="1">
      <c r="A1760">
        <v>37</v>
      </c>
      <c r="B1760" t="s">
        <v>337</v>
      </c>
      <c r="C1760">
        <v>0.34645300000000001</v>
      </c>
      <c r="D1760">
        <v>0.34639300000000001</v>
      </c>
      <c r="E1760">
        <v>0.29833799999999999</v>
      </c>
      <c r="F1760">
        <v>0.29828900000000003</v>
      </c>
      <c r="G1760">
        <v>0.22009600000000001</v>
      </c>
      <c r="H1760">
        <v>0.22007199999999999</v>
      </c>
      <c r="I1760">
        <v>1401</v>
      </c>
      <c r="J1760">
        <v>4990089022.71</v>
      </c>
      <c r="K1760">
        <v>15833677701.889999</v>
      </c>
    </row>
    <row r="1761" spans="1:11" hidden="1">
      <c r="A1761">
        <v>47</v>
      </c>
      <c r="B1761" t="s">
        <v>337</v>
      </c>
      <c r="C1761">
        <v>0.34193099999999998</v>
      </c>
      <c r="D1761">
        <v>0.34193099999999998</v>
      </c>
      <c r="E1761">
        <v>0.29585</v>
      </c>
      <c r="F1761">
        <v>0.29583700000000002</v>
      </c>
      <c r="G1761">
        <v>0.220579</v>
      </c>
      <c r="H1761">
        <v>0.22056500000000001</v>
      </c>
      <c r="I1761">
        <v>1506</v>
      </c>
      <c r="J1761">
        <v>5183847635.6300001</v>
      </c>
      <c r="K1761">
        <v>16072045594.17</v>
      </c>
    </row>
    <row r="1762" spans="1:11" hidden="1">
      <c r="A1762">
        <v>53</v>
      </c>
      <c r="B1762" t="s">
        <v>337</v>
      </c>
      <c r="C1762">
        <v>0.34645300000000001</v>
      </c>
      <c r="D1762">
        <v>0.34639300000000001</v>
      </c>
      <c r="E1762">
        <v>0.29833799999999999</v>
      </c>
      <c r="F1762">
        <v>0.29828900000000003</v>
      </c>
      <c r="G1762">
        <v>0.22009600000000001</v>
      </c>
      <c r="H1762">
        <v>0.22007199999999999</v>
      </c>
      <c r="I1762">
        <v>1401</v>
      </c>
      <c r="J1762">
        <v>4990089022.71</v>
      </c>
      <c r="K1762">
        <v>15833677701.889999</v>
      </c>
    </row>
    <row r="1763" spans="1:11" hidden="1">
      <c r="A1763">
        <v>10</v>
      </c>
      <c r="B1763" t="s">
        <v>336</v>
      </c>
      <c r="C1763">
        <v>0.26641799999999999</v>
      </c>
      <c r="D1763">
        <v>0.26735300000000001</v>
      </c>
      <c r="E1763">
        <v>0.19392999999999999</v>
      </c>
      <c r="F1763">
        <v>0.19465099999999999</v>
      </c>
      <c r="G1763">
        <v>0.20843100000000001</v>
      </c>
      <c r="H1763">
        <v>0.20901700000000001</v>
      </c>
      <c r="I1763">
        <v>104</v>
      </c>
      <c r="J1763">
        <v>229054821.71000001</v>
      </c>
      <c r="K1763">
        <v>285399337.83999997</v>
      </c>
    </row>
    <row r="1764" spans="1:11">
      <c r="A1764">
        <v>5</v>
      </c>
      <c r="B1764" t="s">
        <v>336</v>
      </c>
      <c r="C1764">
        <v>0.10288899999999999</v>
      </c>
      <c r="D1764">
        <v>0.102913</v>
      </c>
      <c r="E1764" s="116">
        <v>0.102396</v>
      </c>
      <c r="F1764">
        <v>0.102381</v>
      </c>
      <c r="G1764">
        <v>8.0643000000000006E-2</v>
      </c>
      <c r="H1764">
        <v>8.0648999999999998E-2</v>
      </c>
      <c r="I1764">
        <v>1369</v>
      </c>
      <c r="J1764">
        <v>5609002413.0900002</v>
      </c>
      <c r="K1764">
        <v>17350365727.299999</v>
      </c>
    </row>
    <row r="1765" spans="1:11" hidden="1">
      <c r="A1765">
        <v>15</v>
      </c>
      <c r="B1765" t="s">
        <v>336</v>
      </c>
      <c r="C1765">
        <v>0.114466</v>
      </c>
      <c r="D1765">
        <v>0.114554</v>
      </c>
      <c r="E1765">
        <v>0.10585700000000001</v>
      </c>
      <c r="F1765">
        <v>0.105869</v>
      </c>
      <c r="G1765">
        <v>8.2550999999999999E-2</v>
      </c>
      <c r="H1765">
        <v>8.2565E-2</v>
      </c>
      <c r="I1765">
        <v>1473</v>
      </c>
      <c r="J1765">
        <v>5838057234.8000002</v>
      </c>
      <c r="K1765">
        <v>17635765065.139999</v>
      </c>
    </row>
    <row r="1766" spans="1:11" hidden="1">
      <c r="A1766">
        <v>21</v>
      </c>
      <c r="B1766" t="s">
        <v>336</v>
      </c>
      <c r="C1766">
        <v>0.10288899999999999</v>
      </c>
      <c r="D1766">
        <v>0.102913</v>
      </c>
      <c r="E1766">
        <v>0.102396</v>
      </c>
      <c r="F1766">
        <v>0.102381</v>
      </c>
      <c r="G1766">
        <v>8.0643000000000006E-2</v>
      </c>
      <c r="H1766">
        <v>8.0648999999999998E-2</v>
      </c>
      <c r="I1766">
        <v>1369</v>
      </c>
      <c r="J1766">
        <v>5609002413.0900002</v>
      </c>
      <c r="K1766">
        <v>17350365727.299999</v>
      </c>
    </row>
    <row r="1767" spans="1:11" hidden="1">
      <c r="A1767">
        <v>31</v>
      </c>
      <c r="B1767" t="s">
        <v>336</v>
      </c>
      <c r="C1767">
        <v>0.114466</v>
      </c>
      <c r="D1767">
        <v>0.114554</v>
      </c>
      <c r="E1767">
        <v>0.10585700000000001</v>
      </c>
      <c r="F1767">
        <v>0.105869</v>
      </c>
      <c r="G1767">
        <v>8.2550999999999999E-2</v>
      </c>
      <c r="H1767">
        <v>8.2565E-2</v>
      </c>
      <c r="I1767">
        <v>1473</v>
      </c>
      <c r="J1767">
        <v>5838057234.8000002</v>
      </c>
      <c r="K1767">
        <v>17635765065.139999</v>
      </c>
    </row>
    <row r="1768" spans="1:11" hidden="1">
      <c r="A1768">
        <v>63</v>
      </c>
      <c r="B1768" t="s">
        <v>336</v>
      </c>
      <c r="C1768">
        <v>0.114466</v>
      </c>
      <c r="D1768">
        <v>0.114554</v>
      </c>
      <c r="E1768">
        <v>0.10585700000000001</v>
      </c>
      <c r="F1768">
        <v>0.105869</v>
      </c>
      <c r="G1768">
        <v>8.2550999999999999E-2</v>
      </c>
      <c r="H1768">
        <v>8.2565E-2</v>
      </c>
      <c r="I1768">
        <v>1473</v>
      </c>
      <c r="J1768">
        <v>5838057234.8000002</v>
      </c>
      <c r="K1768">
        <v>17635765065.139999</v>
      </c>
    </row>
    <row r="1769" spans="1:11" hidden="1">
      <c r="A1769">
        <v>37</v>
      </c>
      <c r="B1769" t="s">
        <v>336</v>
      </c>
      <c r="C1769">
        <v>0.10288899999999999</v>
      </c>
      <c r="D1769">
        <v>0.102913</v>
      </c>
      <c r="E1769">
        <v>0.102396</v>
      </c>
      <c r="F1769">
        <v>0.102381</v>
      </c>
      <c r="G1769">
        <v>8.0643000000000006E-2</v>
      </c>
      <c r="H1769">
        <v>8.0648999999999998E-2</v>
      </c>
      <c r="I1769">
        <v>1369</v>
      </c>
      <c r="J1769">
        <v>5609002413.0900002</v>
      </c>
      <c r="K1769">
        <v>17350365727.299999</v>
      </c>
    </row>
    <row r="1770" spans="1:11" hidden="1">
      <c r="A1770">
        <v>47</v>
      </c>
      <c r="B1770" t="s">
        <v>336</v>
      </c>
      <c r="C1770">
        <v>0.114466</v>
      </c>
      <c r="D1770">
        <v>0.114554</v>
      </c>
      <c r="E1770">
        <v>0.10585700000000001</v>
      </c>
      <c r="F1770">
        <v>0.105869</v>
      </c>
      <c r="G1770">
        <v>8.2550999999999999E-2</v>
      </c>
      <c r="H1770">
        <v>8.2565E-2</v>
      </c>
      <c r="I1770">
        <v>1473</v>
      </c>
      <c r="J1770">
        <v>5838057234.8000002</v>
      </c>
      <c r="K1770">
        <v>17635765065.139999</v>
      </c>
    </row>
    <row r="1771" spans="1:11" hidden="1">
      <c r="A1771">
        <v>53</v>
      </c>
      <c r="B1771" t="s">
        <v>336</v>
      </c>
      <c r="C1771">
        <v>0.10288899999999999</v>
      </c>
      <c r="D1771">
        <v>0.102913</v>
      </c>
      <c r="E1771">
        <v>0.102396</v>
      </c>
      <c r="F1771">
        <v>0.102381</v>
      </c>
      <c r="G1771">
        <v>8.0643000000000006E-2</v>
      </c>
      <c r="H1771">
        <v>8.0648999999999998E-2</v>
      </c>
      <c r="I1771">
        <v>1369</v>
      </c>
      <c r="J1771">
        <v>5609002413.0900002</v>
      </c>
      <c r="K1771">
        <v>17350365727.299999</v>
      </c>
    </row>
    <row r="1772" spans="1:11" hidden="1">
      <c r="A1772">
        <v>10</v>
      </c>
      <c r="B1772" t="s">
        <v>335</v>
      </c>
      <c r="C1772">
        <v>-0.13586100000000001</v>
      </c>
      <c r="D1772">
        <v>-0.12907399999999999</v>
      </c>
      <c r="E1772">
        <v>-8.1543000000000004E-2</v>
      </c>
      <c r="F1772">
        <v>-7.0194999999999994E-2</v>
      </c>
      <c r="G1772">
        <v>-9.3442999999999998E-2</v>
      </c>
      <c r="H1772">
        <v>-7.5800999999999993E-2</v>
      </c>
      <c r="I1772">
        <v>106</v>
      </c>
      <c r="J1772">
        <v>209132894.91999999</v>
      </c>
      <c r="K1772">
        <v>256886938.66999999</v>
      </c>
    </row>
    <row r="1773" spans="1:11">
      <c r="A1773">
        <v>5</v>
      </c>
      <c r="B1773" t="s">
        <v>335</v>
      </c>
      <c r="C1773">
        <v>-0.15403900000000001</v>
      </c>
      <c r="D1773">
        <v>-0.152364</v>
      </c>
      <c r="E1773" s="116">
        <v>-8.4325999999999998E-2</v>
      </c>
      <c r="F1773">
        <v>-8.2050999999999999E-2</v>
      </c>
      <c r="G1773">
        <v>-7.1092000000000002E-2</v>
      </c>
      <c r="H1773">
        <v>-6.9406999999999996E-2</v>
      </c>
      <c r="I1773">
        <v>1382</v>
      </c>
      <c r="J1773">
        <v>5274652633.5100002</v>
      </c>
      <c r="K1773">
        <v>16254490664.440001</v>
      </c>
    </row>
    <row r="1774" spans="1:11" hidden="1">
      <c r="A1774">
        <v>15</v>
      </c>
      <c r="B1774" t="s">
        <v>335</v>
      </c>
      <c r="C1774">
        <v>-0.15274099999999999</v>
      </c>
      <c r="D1774">
        <v>-0.150701</v>
      </c>
      <c r="E1774">
        <v>-8.4217E-2</v>
      </c>
      <c r="F1774">
        <v>-8.1586000000000006E-2</v>
      </c>
      <c r="G1774">
        <v>-7.1454000000000004E-2</v>
      </c>
      <c r="H1774">
        <v>-6.9511000000000003E-2</v>
      </c>
      <c r="I1774">
        <v>1488</v>
      </c>
      <c r="J1774">
        <v>5483785528.4300003</v>
      </c>
      <c r="K1774">
        <v>16511377603.110001</v>
      </c>
    </row>
    <row r="1775" spans="1:11" hidden="1">
      <c r="A1775">
        <v>21</v>
      </c>
      <c r="B1775" t="s">
        <v>335</v>
      </c>
      <c r="C1775">
        <v>-0.15403900000000001</v>
      </c>
      <c r="D1775">
        <v>-0.152364</v>
      </c>
      <c r="E1775">
        <v>-8.4325999999999998E-2</v>
      </c>
      <c r="F1775">
        <v>-8.2050999999999999E-2</v>
      </c>
      <c r="G1775">
        <v>-7.1092000000000002E-2</v>
      </c>
      <c r="H1775">
        <v>-6.9406999999999996E-2</v>
      </c>
      <c r="I1775">
        <v>1382</v>
      </c>
      <c r="J1775">
        <v>5274652633.5100002</v>
      </c>
      <c r="K1775">
        <v>16254490664.440001</v>
      </c>
    </row>
    <row r="1776" spans="1:11" hidden="1">
      <c r="A1776">
        <v>31</v>
      </c>
      <c r="B1776" t="s">
        <v>335</v>
      </c>
      <c r="C1776">
        <v>-0.15274099999999999</v>
      </c>
      <c r="D1776">
        <v>-0.150701</v>
      </c>
      <c r="E1776">
        <v>-8.4217E-2</v>
      </c>
      <c r="F1776">
        <v>-8.1586000000000006E-2</v>
      </c>
      <c r="G1776">
        <v>-7.1454000000000004E-2</v>
      </c>
      <c r="H1776">
        <v>-6.9511000000000003E-2</v>
      </c>
      <c r="I1776">
        <v>1488</v>
      </c>
      <c r="J1776">
        <v>5483785528.4300003</v>
      </c>
      <c r="K1776">
        <v>16511377603.110001</v>
      </c>
    </row>
    <row r="1777" spans="1:11" hidden="1">
      <c r="A1777">
        <v>63</v>
      </c>
      <c r="B1777" t="s">
        <v>335</v>
      </c>
      <c r="C1777">
        <v>-0.15274099999999999</v>
      </c>
      <c r="D1777">
        <v>-0.150701</v>
      </c>
      <c r="E1777">
        <v>-8.4217E-2</v>
      </c>
      <c r="F1777">
        <v>-8.1586000000000006E-2</v>
      </c>
      <c r="G1777">
        <v>-7.1454000000000004E-2</v>
      </c>
      <c r="H1777">
        <v>-6.9511000000000003E-2</v>
      </c>
      <c r="I1777">
        <v>1488</v>
      </c>
      <c r="J1777">
        <v>5483785528.4300003</v>
      </c>
      <c r="K1777">
        <v>16511377603.110001</v>
      </c>
    </row>
    <row r="1778" spans="1:11" hidden="1">
      <c r="A1778">
        <v>37</v>
      </c>
      <c r="B1778" t="s">
        <v>335</v>
      </c>
      <c r="C1778">
        <v>-0.15403900000000001</v>
      </c>
      <c r="D1778">
        <v>-0.152364</v>
      </c>
      <c r="E1778">
        <v>-8.4325999999999998E-2</v>
      </c>
      <c r="F1778">
        <v>-8.2050999999999999E-2</v>
      </c>
      <c r="G1778">
        <v>-7.1092000000000002E-2</v>
      </c>
      <c r="H1778">
        <v>-6.9406999999999996E-2</v>
      </c>
      <c r="I1778">
        <v>1382</v>
      </c>
      <c r="J1778">
        <v>5274652633.5100002</v>
      </c>
      <c r="K1778">
        <v>16254490664.440001</v>
      </c>
    </row>
    <row r="1779" spans="1:11" hidden="1">
      <c r="A1779">
        <v>47</v>
      </c>
      <c r="B1779" t="s">
        <v>335</v>
      </c>
      <c r="C1779">
        <v>-0.15274099999999999</v>
      </c>
      <c r="D1779">
        <v>-0.150701</v>
      </c>
      <c r="E1779">
        <v>-8.4217E-2</v>
      </c>
      <c r="F1779">
        <v>-8.1586000000000006E-2</v>
      </c>
      <c r="G1779">
        <v>-7.1454000000000004E-2</v>
      </c>
      <c r="H1779">
        <v>-6.9511000000000003E-2</v>
      </c>
      <c r="I1779">
        <v>1488</v>
      </c>
      <c r="J1779">
        <v>5483785528.4300003</v>
      </c>
      <c r="K1779">
        <v>16511377603.110001</v>
      </c>
    </row>
    <row r="1780" spans="1:11" hidden="1">
      <c r="A1780">
        <v>53</v>
      </c>
      <c r="B1780" t="s">
        <v>335</v>
      </c>
      <c r="C1780">
        <v>-0.15403900000000001</v>
      </c>
      <c r="D1780">
        <v>-0.152364</v>
      </c>
      <c r="E1780">
        <v>-8.4325999999999998E-2</v>
      </c>
      <c r="F1780">
        <v>-8.2050999999999999E-2</v>
      </c>
      <c r="G1780">
        <v>-7.1092000000000002E-2</v>
      </c>
      <c r="H1780">
        <v>-6.9406999999999996E-2</v>
      </c>
      <c r="I1780">
        <v>1382</v>
      </c>
      <c r="J1780">
        <v>5274652633.5100002</v>
      </c>
      <c r="K1780">
        <v>16254490664.440001</v>
      </c>
    </row>
    <row r="1781" spans="1:11" hidden="1">
      <c r="A1781">
        <v>10</v>
      </c>
      <c r="B1781" t="s">
        <v>334</v>
      </c>
      <c r="C1781">
        <v>0.24865699999999999</v>
      </c>
      <c r="D1781">
        <v>0.25223499999999999</v>
      </c>
      <c r="E1781">
        <v>0.21796699999999999</v>
      </c>
      <c r="F1781">
        <v>0.224107</v>
      </c>
      <c r="G1781">
        <v>0.240644</v>
      </c>
      <c r="H1781">
        <v>0.24576200000000001</v>
      </c>
      <c r="I1781">
        <v>107</v>
      </c>
      <c r="J1781">
        <v>252661642.43000001</v>
      </c>
      <c r="K1781">
        <v>316118319.63</v>
      </c>
    </row>
    <row r="1782" spans="1:11">
      <c r="A1782">
        <v>5</v>
      </c>
      <c r="B1782" t="s">
        <v>334</v>
      </c>
      <c r="C1782">
        <v>0.23424400000000001</v>
      </c>
      <c r="D1782">
        <v>0.23394899999999999</v>
      </c>
      <c r="E1782" s="116">
        <v>0.196411</v>
      </c>
      <c r="F1782">
        <v>0.19613700000000001</v>
      </c>
      <c r="G1782">
        <v>0.17739099999999999</v>
      </c>
      <c r="H1782">
        <v>0.17710300000000001</v>
      </c>
      <c r="I1782">
        <v>1388</v>
      </c>
      <c r="J1782">
        <v>6420766847.1599998</v>
      </c>
      <c r="K1782">
        <v>19516850518.91</v>
      </c>
    </row>
    <row r="1783" spans="1:11" hidden="1">
      <c r="A1783">
        <v>15</v>
      </c>
      <c r="B1783" t="s">
        <v>334</v>
      </c>
      <c r="C1783">
        <v>0.23527899999999999</v>
      </c>
      <c r="D1783">
        <v>0.235263</v>
      </c>
      <c r="E1783">
        <v>0.19723299999999999</v>
      </c>
      <c r="F1783">
        <v>0.19720299999999999</v>
      </c>
      <c r="G1783">
        <v>0.17837500000000001</v>
      </c>
      <c r="H1783">
        <v>0.178171</v>
      </c>
      <c r="I1783">
        <v>1495</v>
      </c>
      <c r="J1783">
        <v>6673428489.5900002</v>
      </c>
      <c r="K1783">
        <v>19832968838.540001</v>
      </c>
    </row>
    <row r="1784" spans="1:11" hidden="1">
      <c r="A1784">
        <v>21</v>
      </c>
      <c r="B1784" t="s">
        <v>334</v>
      </c>
      <c r="C1784">
        <v>0.23424400000000001</v>
      </c>
      <c r="D1784">
        <v>0.23394899999999999</v>
      </c>
      <c r="E1784">
        <v>0.196411</v>
      </c>
      <c r="F1784">
        <v>0.19613700000000001</v>
      </c>
      <c r="G1784">
        <v>0.17739099999999999</v>
      </c>
      <c r="H1784">
        <v>0.17710300000000001</v>
      </c>
      <c r="I1784">
        <v>1388</v>
      </c>
      <c r="J1784">
        <v>6420766847.1599998</v>
      </c>
      <c r="K1784">
        <v>19516850518.91</v>
      </c>
    </row>
    <row r="1785" spans="1:11" hidden="1">
      <c r="A1785">
        <v>31</v>
      </c>
      <c r="B1785" t="s">
        <v>334</v>
      </c>
      <c r="C1785">
        <v>0.23527899999999999</v>
      </c>
      <c r="D1785">
        <v>0.235263</v>
      </c>
      <c r="E1785">
        <v>0.19723299999999999</v>
      </c>
      <c r="F1785">
        <v>0.19720299999999999</v>
      </c>
      <c r="G1785">
        <v>0.17837500000000001</v>
      </c>
      <c r="H1785">
        <v>0.178171</v>
      </c>
      <c r="I1785">
        <v>1495</v>
      </c>
      <c r="J1785">
        <v>6673428489.5900002</v>
      </c>
      <c r="K1785">
        <v>19832968838.540001</v>
      </c>
    </row>
    <row r="1786" spans="1:11" hidden="1">
      <c r="A1786">
        <v>63</v>
      </c>
      <c r="B1786" t="s">
        <v>334</v>
      </c>
      <c r="C1786">
        <v>0.23527899999999999</v>
      </c>
      <c r="D1786">
        <v>0.235263</v>
      </c>
      <c r="E1786">
        <v>0.19723299999999999</v>
      </c>
      <c r="F1786">
        <v>0.19720299999999999</v>
      </c>
      <c r="G1786">
        <v>0.17837500000000001</v>
      </c>
      <c r="H1786">
        <v>0.178171</v>
      </c>
      <c r="I1786">
        <v>1495</v>
      </c>
      <c r="J1786">
        <v>6673428489.5900002</v>
      </c>
      <c r="K1786">
        <v>19832968838.540001</v>
      </c>
    </row>
    <row r="1787" spans="1:11" hidden="1">
      <c r="A1787">
        <v>37</v>
      </c>
      <c r="B1787" t="s">
        <v>334</v>
      </c>
      <c r="C1787">
        <v>0.23424400000000001</v>
      </c>
      <c r="D1787">
        <v>0.23394899999999999</v>
      </c>
      <c r="E1787">
        <v>0.196411</v>
      </c>
      <c r="F1787">
        <v>0.19613700000000001</v>
      </c>
      <c r="G1787">
        <v>0.17739099999999999</v>
      </c>
      <c r="H1787">
        <v>0.17710300000000001</v>
      </c>
      <c r="I1787">
        <v>1388</v>
      </c>
      <c r="J1787">
        <v>6420766847.1599998</v>
      </c>
      <c r="K1787">
        <v>19516850518.91</v>
      </c>
    </row>
    <row r="1788" spans="1:11" hidden="1">
      <c r="A1788">
        <v>47</v>
      </c>
      <c r="B1788" t="s">
        <v>334</v>
      </c>
      <c r="C1788">
        <v>0.23527899999999999</v>
      </c>
      <c r="D1788">
        <v>0.235263</v>
      </c>
      <c r="E1788">
        <v>0.19723299999999999</v>
      </c>
      <c r="F1788">
        <v>0.19720299999999999</v>
      </c>
      <c r="G1788">
        <v>0.17837500000000001</v>
      </c>
      <c r="H1788">
        <v>0.178171</v>
      </c>
      <c r="I1788">
        <v>1495</v>
      </c>
      <c r="J1788">
        <v>6673428489.5900002</v>
      </c>
      <c r="K1788">
        <v>19832968838.540001</v>
      </c>
    </row>
    <row r="1789" spans="1:11" hidden="1">
      <c r="A1789">
        <v>53</v>
      </c>
      <c r="B1789" t="s">
        <v>334</v>
      </c>
      <c r="C1789">
        <v>0.23424400000000001</v>
      </c>
      <c r="D1789">
        <v>0.23394899999999999</v>
      </c>
      <c r="E1789">
        <v>0.196411</v>
      </c>
      <c r="F1789">
        <v>0.19613700000000001</v>
      </c>
      <c r="G1789">
        <v>0.17739099999999999</v>
      </c>
      <c r="H1789">
        <v>0.17710300000000001</v>
      </c>
      <c r="I1789">
        <v>1388</v>
      </c>
      <c r="J1789">
        <v>6420766847.1599998</v>
      </c>
      <c r="K1789">
        <v>19516850518.91</v>
      </c>
    </row>
    <row r="1790" spans="1:11" hidden="1">
      <c r="A1790">
        <v>10</v>
      </c>
      <c r="B1790" t="s">
        <v>333</v>
      </c>
      <c r="C1790">
        <v>-3.1529000000000001E-2</v>
      </c>
      <c r="D1790">
        <v>-3.0924E-2</v>
      </c>
      <c r="E1790">
        <v>-3.0501E-2</v>
      </c>
      <c r="F1790">
        <v>-2.9701000000000002E-2</v>
      </c>
      <c r="G1790">
        <v>-3.0508E-2</v>
      </c>
      <c r="H1790">
        <v>-2.9870000000000001E-2</v>
      </c>
      <c r="I1790">
        <v>107</v>
      </c>
      <c r="J1790">
        <v>244951176.96000001</v>
      </c>
      <c r="K1790">
        <v>306427938.42000002</v>
      </c>
    </row>
    <row r="1791" spans="1:11">
      <c r="A1791">
        <v>5</v>
      </c>
      <c r="B1791" t="s">
        <v>333</v>
      </c>
      <c r="C1791">
        <v>0.134133</v>
      </c>
      <c r="D1791">
        <v>0.13408500000000001</v>
      </c>
      <c r="E1791" s="116">
        <v>0.16031500000000001</v>
      </c>
      <c r="F1791">
        <v>0.16022400000000001</v>
      </c>
      <c r="G1791">
        <v>0.166266</v>
      </c>
      <c r="H1791">
        <v>0.16620599999999999</v>
      </c>
      <c r="I1791">
        <v>1406</v>
      </c>
      <c r="J1791">
        <v>7585395243.9399996</v>
      </c>
      <c r="K1791">
        <v>22735496570.189999</v>
      </c>
    </row>
    <row r="1792" spans="1:11" hidden="1">
      <c r="A1792">
        <v>15</v>
      </c>
      <c r="B1792" t="s">
        <v>333</v>
      </c>
      <c r="C1792">
        <v>0.122252</v>
      </c>
      <c r="D1792">
        <v>0.122251</v>
      </c>
      <c r="E1792">
        <v>0.153054</v>
      </c>
      <c r="F1792">
        <v>0.15299599999999999</v>
      </c>
      <c r="G1792">
        <v>0.163102</v>
      </c>
      <c r="H1792">
        <v>0.163053</v>
      </c>
      <c r="I1792">
        <v>1513</v>
      </c>
      <c r="J1792">
        <v>7830346420.8999996</v>
      </c>
      <c r="K1792">
        <v>23041924508.610001</v>
      </c>
    </row>
    <row r="1793" spans="1:11" hidden="1">
      <c r="A1793">
        <v>21</v>
      </c>
      <c r="B1793" t="s">
        <v>333</v>
      </c>
      <c r="C1793">
        <v>0.134133</v>
      </c>
      <c r="D1793">
        <v>0.13408500000000001</v>
      </c>
      <c r="E1793">
        <v>0.16031500000000001</v>
      </c>
      <c r="F1793">
        <v>0.16022400000000001</v>
      </c>
      <c r="G1793">
        <v>0.166266</v>
      </c>
      <c r="H1793">
        <v>0.16620599999999999</v>
      </c>
      <c r="I1793">
        <v>1406</v>
      </c>
      <c r="J1793">
        <v>7585395243.9399996</v>
      </c>
      <c r="K1793">
        <v>22735496570.189999</v>
      </c>
    </row>
    <row r="1794" spans="1:11" hidden="1">
      <c r="A1794">
        <v>31</v>
      </c>
      <c r="B1794" t="s">
        <v>333</v>
      </c>
      <c r="C1794">
        <v>0.122252</v>
      </c>
      <c r="D1794">
        <v>0.122251</v>
      </c>
      <c r="E1794">
        <v>0.153054</v>
      </c>
      <c r="F1794">
        <v>0.15299599999999999</v>
      </c>
      <c r="G1794">
        <v>0.163102</v>
      </c>
      <c r="H1794">
        <v>0.163053</v>
      </c>
      <c r="I1794">
        <v>1513</v>
      </c>
      <c r="J1794">
        <v>7830346420.8999996</v>
      </c>
      <c r="K1794">
        <v>23041924508.610001</v>
      </c>
    </row>
    <row r="1795" spans="1:11" hidden="1">
      <c r="A1795">
        <v>63</v>
      </c>
      <c r="B1795" t="s">
        <v>333</v>
      </c>
      <c r="C1795">
        <v>0.122252</v>
      </c>
      <c r="D1795">
        <v>0.122251</v>
      </c>
      <c r="E1795">
        <v>0.153054</v>
      </c>
      <c r="F1795">
        <v>0.15299599999999999</v>
      </c>
      <c r="G1795">
        <v>0.163102</v>
      </c>
      <c r="H1795">
        <v>0.163053</v>
      </c>
      <c r="I1795">
        <v>1513</v>
      </c>
      <c r="J1795">
        <v>7830346420.8999996</v>
      </c>
      <c r="K1795">
        <v>23041924508.610001</v>
      </c>
    </row>
    <row r="1796" spans="1:11" hidden="1">
      <c r="A1796">
        <v>37</v>
      </c>
      <c r="B1796" t="s">
        <v>333</v>
      </c>
      <c r="C1796">
        <v>0.134133</v>
      </c>
      <c r="D1796">
        <v>0.13408500000000001</v>
      </c>
      <c r="E1796">
        <v>0.16031500000000001</v>
      </c>
      <c r="F1796">
        <v>0.16022400000000001</v>
      </c>
      <c r="G1796">
        <v>0.166266</v>
      </c>
      <c r="H1796">
        <v>0.16620599999999999</v>
      </c>
      <c r="I1796">
        <v>1406</v>
      </c>
      <c r="J1796">
        <v>7585395243.9399996</v>
      </c>
      <c r="K1796">
        <v>22735496570.189999</v>
      </c>
    </row>
    <row r="1797" spans="1:11" hidden="1">
      <c r="A1797">
        <v>47</v>
      </c>
      <c r="B1797" t="s">
        <v>333</v>
      </c>
      <c r="C1797">
        <v>0.122252</v>
      </c>
      <c r="D1797">
        <v>0.122251</v>
      </c>
      <c r="E1797">
        <v>0.153054</v>
      </c>
      <c r="F1797">
        <v>0.15299599999999999</v>
      </c>
      <c r="G1797">
        <v>0.163102</v>
      </c>
      <c r="H1797">
        <v>0.163053</v>
      </c>
      <c r="I1797">
        <v>1513</v>
      </c>
      <c r="J1797">
        <v>7830346420.8999996</v>
      </c>
      <c r="K1797">
        <v>23041924508.610001</v>
      </c>
    </row>
    <row r="1798" spans="1:11" hidden="1">
      <c r="A1798">
        <v>53</v>
      </c>
      <c r="B1798" t="s">
        <v>333</v>
      </c>
      <c r="C1798">
        <v>0.134133</v>
      </c>
      <c r="D1798">
        <v>0.13408500000000001</v>
      </c>
      <c r="E1798">
        <v>0.16031500000000001</v>
      </c>
      <c r="F1798">
        <v>0.16022400000000001</v>
      </c>
      <c r="G1798">
        <v>0.166266</v>
      </c>
      <c r="H1798">
        <v>0.16620599999999999</v>
      </c>
      <c r="I1798">
        <v>1406</v>
      </c>
      <c r="J1798">
        <v>7585395243.9399996</v>
      </c>
      <c r="K1798">
        <v>22735496570.189999</v>
      </c>
    </row>
    <row r="1799" spans="1:11" hidden="1">
      <c r="A1799">
        <v>10</v>
      </c>
      <c r="B1799" t="s">
        <v>332</v>
      </c>
      <c r="C1799">
        <v>8.6442000000000005E-2</v>
      </c>
      <c r="D1799">
        <v>8.6442000000000005E-2</v>
      </c>
      <c r="E1799">
        <v>9.2761999999999997E-2</v>
      </c>
      <c r="F1799">
        <v>9.2761999999999997E-2</v>
      </c>
      <c r="G1799">
        <v>0.11196</v>
      </c>
      <c r="H1799">
        <v>0.11196</v>
      </c>
      <c r="I1799">
        <v>106</v>
      </c>
      <c r="J1799">
        <v>264255845.74000001</v>
      </c>
      <c r="K1799">
        <v>336892315.74000001</v>
      </c>
    </row>
    <row r="1800" spans="1:11">
      <c r="A1800">
        <v>5</v>
      </c>
      <c r="B1800" t="s">
        <v>332</v>
      </c>
      <c r="C1800">
        <v>4.4137999999999997E-2</v>
      </c>
      <c r="D1800">
        <v>4.4123000000000002E-2</v>
      </c>
      <c r="E1800" s="116">
        <v>5.0194000000000003E-2</v>
      </c>
      <c r="F1800">
        <v>5.0091999999999998E-2</v>
      </c>
      <c r="G1800">
        <v>6.2266000000000002E-2</v>
      </c>
      <c r="H1800">
        <v>6.2204000000000002E-2</v>
      </c>
      <c r="I1800">
        <v>1406</v>
      </c>
      <c r="J1800">
        <v>8142665060.5</v>
      </c>
      <c r="K1800">
        <v>24805561262.630001</v>
      </c>
    </row>
    <row r="1801" spans="1:11" hidden="1">
      <c r="A1801">
        <v>15</v>
      </c>
      <c r="B1801" t="s">
        <v>332</v>
      </c>
      <c r="C1801">
        <v>4.7129999999999998E-2</v>
      </c>
      <c r="D1801">
        <v>4.7115999999999998E-2</v>
      </c>
      <c r="E1801">
        <v>5.1521999999999998E-2</v>
      </c>
      <c r="F1801">
        <v>5.1423000000000003E-2</v>
      </c>
      <c r="G1801">
        <v>6.2921000000000005E-2</v>
      </c>
      <c r="H1801">
        <v>6.2859999999999999E-2</v>
      </c>
      <c r="I1801">
        <v>1512</v>
      </c>
      <c r="J1801">
        <v>8406920906.2399998</v>
      </c>
      <c r="K1801">
        <v>25142453578.369999</v>
      </c>
    </row>
    <row r="1802" spans="1:11" hidden="1">
      <c r="A1802">
        <v>21</v>
      </c>
      <c r="B1802" t="s">
        <v>332</v>
      </c>
      <c r="C1802">
        <v>4.4137999999999997E-2</v>
      </c>
      <c r="D1802">
        <v>4.4123000000000002E-2</v>
      </c>
      <c r="E1802">
        <v>5.0194000000000003E-2</v>
      </c>
      <c r="F1802">
        <v>5.0091999999999998E-2</v>
      </c>
      <c r="G1802">
        <v>6.2266000000000002E-2</v>
      </c>
      <c r="H1802">
        <v>6.2204000000000002E-2</v>
      </c>
      <c r="I1802">
        <v>1406</v>
      </c>
      <c r="J1802">
        <v>8142665060.5</v>
      </c>
      <c r="K1802">
        <v>24805561262.630001</v>
      </c>
    </row>
    <row r="1803" spans="1:11" hidden="1">
      <c r="A1803">
        <v>31</v>
      </c>
      <c r="B1803" t="s">
        <v>332</v>
      </c>
      <c r="C1803">
        <v>4.7129999999999998E-2</v>
      </c>
      <c r="D1803">
        <v>4.7115999999999998E-2</v>
      </c>
      <c r="E1803">
        <v>5.1521999999999998E-2</v>
      </c>
      <c r="F1803">
        <v>5.1423000000000003E-2</v>
      </c>
      <c r="G1803">
        <v>6.2921000000000005E-2</v>
      </c>
      <c r="H1803">
        <v>6.2859999999999999E-2</v>
      </c>
      <c r="I1803">
        <v>1512</v>
      </c>
      <c r="J1803">
        <v>8406920906.2399998</v>
      </c>
      <c r="K1803">
        <v>25142453578.369999</v>
      </c>
    </row>
    <row r="1804" spans="1:11" hidden="1">
      <c r="A1804">
        <v>63</v>
      </c>
      <c r="B1804" t="s">
        <v>332</v>
      </c>
      <c r="C1804">
        <v>4.7129999999999998E-2</v>
      </c>
      <c r="D1804">
        <v>4.7115999999999998E-2</v>
      </c>
      <c r="E1804">
        <v>5.1521999999999998E-2</v>
      </c>
      <c r="F1804">
        <v>5.1423000000000003E-2</v>
      </c>
      <c r="G1804">
        <v>6.2921000000000005E-2</v>
      </c>
      <c r="H1804">
        <v>6.2859999999999999E-2</v>
      </c>
      <c r="I1804">
        <v>1512</v>
      </c>
      <c r="J1804">
        <v>8406920906.2399998</v>
      </c>
      <c r="K1804">
        <v>25142453578.369999</v>
      </c>
    </row>
    <row r="1805" spans="1:11" hidden="1">
      <c r="A1805">
        <v>37</v>
      </c>
      <c r="B1805" t="s">
        <v>332</v>
      </c>
      <c r="C1805">
        <v>4.4137999999999997E-2</v>
      </c>
      <c r="D1805">
        <v>4.4123000000000002E-2</v>
      </c>
      <c r="E1805">
        <v>5.0194000000000003E-2</v>
      </c>
      <c r="F1805">
        <v>5.0091999999999998E-2</v>
      </c>
      <c r="G1805">
        <v>6.2266000000000002E-2</v>
      </c>
      <c r="H1805">
        <v>6.2204000000000002E-2</v>
      </c>
      <c r="I1805">
        <v>1406</v>
      </c>
      <c r="J1805">
        <v>8142665060.5</v>
      </c>
      <c r="K1805">
        <v>24805561262.630001</v>
      </c>
    </row>
    <row r="1806" spans="1:11" hidden="1">
      <c r="A1806">
        <v>47</v>
      </c>
      <c r="B1806" t="s">
        <v>332</v>
      </c>
      <c r="C1806">
        <v>4.7129999999999998E-2</v>
      </c>
      <c r="D1806">
        <v>4.7115999999999998E-2</v>
      </c>
      <c r="E1806">
        <v>5.1521999999999998E-2</v>
      </c>
      <c r="F1806">
        <v>5.1423000000000003E-2</v>
      </c>
      <c r="G1806">
        <v>6.2921000000000005E-2</v>
      </c>
      <c r="H1806">
        <v>6.2859999999999999E-2</v>
      </c>
      <c r="I1806">
        <v>1512</v>
      </c>
      <c r="J1806">
        <v>8406920906.2399998</v>
      </c>
      <c r="K1806">
        <v>25142453578.369999</v>
      </c>
    </row>
    <row r="1807" spans="1:11" hidden="1">
      <c r="A1807">
        <v>53</v>
      </c>
      <c r="B1807" t="s">
        <v>332</v>
      </c>
      <c r="C1807">
        <v>4.4137999999999997E-2</v>
      </c>
      <c r="D1807">
        <v>4.4123000000000002E-2</v>
      </c>
      <c r="E1807">
        <v>5.0194000000000003E-2</v>
      </c>
      <c r="F1807">
        <v>5.0091999999999998E-2</v>
      </c>
      <c r="G1807">
        <v>6.2266000000000002E-2</v>
      </c>
      <c r="H1807">
        <v>6.2204000000000002E-2</v>
      </c>
      <c r="I1807">
        <v>1406</v>
      </c>
      <c r="J1807">
        <v>8142665060.5</v>
      </c>
      <c r="K1807">
        <v>24805561262.630001</v>
      </c>
    </row>
    <row r="1808" spans="1:11" hidden="1">
      <c r="A1808">
        <v>10</v>
      </c>
      <c r="B1808" t="s">
        <v>331</v>
      </c>
      <c r="C1808">
        <v>-1.3821999999999999E-2</v>
      </c>
      <c r="D1808">
        <v>-1.3821999999999999E-2</v>
      </c>
      <c r="E1808">
        <v>3.7485999999999998E-2</v>
      </c>
      <c r="F1808">
        <v>3.7485999999999998E-2</v>
      </c>
      <c r="G1808">
        <v>4.2684E-2</v>
      </c>
      <c r="H1808">
        <v>4.2684E-2</v>
      </c>
      <c r="I1808">
        <v>107</v>
      </c>
      <c r="J1808">
        <v>272987197.13</v>
      </c>
      <c r="K1808">
        <v>349697030.41000003</v>
      </c>
    </row>
    <row r="1809" spans="1:11">
      <c r="A1809">
        <v>5</v>
      </c>
      <c r="B1809" t="s">
        <v>331</v>
      </c>
      <c r="C1809">
        <v>-8.7762999999999994E-2</v>
      </c>
      <c r="D1809">
        <v>-8.7719000000000005E-2</v>
      </c>
      <c r="E1809" s="116">
        <v>-1.6840000000000001E-2</v>
      </c>
      <c r="F1809">
        <v>-1.6818E-2</v>
      </c>
      <c r="G1809">
        <v>4.9496999999999999E-2</v>
      </c>
      <c r="H1809">
        <v>4.9510999999999999E-2</v>
      </c>
      <c r="I1809">
        <v>1405</v>
      </c>
      <c r="J1809">
        <v>8462763643.1800003</v>
      </c>
      <c r="K1809">
        <v>27447858685.419998</v>
      </c>
    </row>
    <row r="1810" spans="1:11" hidden="1">
      <c r="A1810">
        <v>15</v>
      </c>
      <c r="B1810" t="s">
        <v>331</v>
      </c>
      <c r="C1810">
        <v>-8.2519999999999996E-2</v>
      </c>
      <c r="D1810">
        <v>-8.2478999999999997E-2</v>
      </c>
      <c r="E1810">
        <v>-1.5125E-2</v>
      </c>
      <c r="F1810">
        <v>-1.5103E-2</v>
      </c>
      <c r="G1810">
        <v>4.9405999999999999E-2</v>
      </c>
      <c r="H1810">
        <v>4.9418999999999998E-2</v>
      </c>
      <c r="I1810">
        <v>1512</v>
      </c>
      <c r="J1810">
        <v>8735750840.3099995</v>
      </c>
      <c r="K1810">
        <v>27797555715.830002</v>
      </c>
    </row>
    <row r="1811" spans="1:11" hidden="1">
      <c r="A1811">
        <v>21</v>
      </c>
      <c r="B1811" t="s">
        <v>331</v>
      </c>
      <c r="C1811">
        <v>-8.7762999999999994E-2</v>
      </c>
      <c r="D1811">
        <v>-8.7719000000000005E-2</v>
      </c>
      <c r="E1811">
        <v>-1.6840000000000001E-2</v>
      </c>
      <c r="F1811">
        <v>-1.6818E-2</v>
      </c>
      <c r="G1811">
        <v>4.9496999999999999E-2</v>
      </c>
      <c r="H1811">
        <v>4.9510999999999999E-2</v>
      </c>
      <c r="I1811">
        <v>1405</v>
      </c>
      <c r="J1811">
        <v>8462763643.1800003</v>
      </c>
      <c r="K1811">
        <v>27447858685.419998</v>
      </c>
    </row>
    <row r="1812" spans="1:11" hidden="1">
      <c r="A1812">
        <v>31</v>
      </c>
      <c r="B1812" t="s">
        <v>331</v>
      </c>
      <c r="C1812">
        <v>-8.2519999999999996E-2</v>
      </c>
      <c r="D1812">
        <v>-8.2478999999999997E-2</v>
      </c>
      <c r="E1812">
        <v>-1.5125E-2</v>
      </c>
      <c r="F1812">
        <v>-1.5103E-2</v>
      </c>
      <c r="G1812">
        <v>4.9405999999999999E-2</v>
      </c>
      <c r="H1812">
        <v>4.9418999999999998E-2</v>
      </c>
      <c r="I1812">
        <v>1512</v>
      </c>
      <c r="J1812">
        <v>8735750840.3099995</v>
      </c>
      <c r="K1812">
        <v>27797555715.830002</v>
      </c>
    </row>
    <row r="1813" spans="1:11" hidden="1">
      <c r="A1813">
        <v>63</v>
      </c>
      <c r="B1813" t="s">
        <v>331</v>
      </c>
      <c r="C1813">
        <v>-8.2519999999999996E-2</v>
      </c>
      <c r="D1813">
        <v>-8.2478999999999997E-2</v>
      </c>
      <c r="E1813">
        <v>-1.5125E-2</v>
      </c>
      <c r="F1813">
        <v>-1.5103E-2</v>
      </c>
      <c r="G1813">
        <v>4.9405999999999999E-2</v>
      </c>
      <c r="H1813">
        <v>4.9418999999999998E-2</v>
      </c>
      <c r="I1813">
        <v>1512</v>
      </c>
      <c r="J1813">
        <v>8735750840.3099995</v>
      </c>
      <c r="K1813">
        <v>27797555715.830002</v>
      </c>
    </row>
    <row r="1814" spans="1:11" hidden="1">
      <c r="A1814">
        <v>37</v>
      </c>
      <c r="B1814" t="s">
        <v>331</v>
      </c>
      <c r="C1814">
        <v>-8.7762999999999994E-2</v>
      </c>
      <c r="D1814">
        <v>-8.7719000000000005E-2</v>
      </c>
      <c r="E1814">
        <v>-1.6840000000000001E-2</v>
      </c>
      <c r="F1814">
        <v>-1.6818E-2</v>
      </c>
      <c r="G1814">
        <v>4.9496999999999999E-2</v>
      </c>
      <c r="H1814">
        <v>4.9510999999999999E-2</v>
      </c>
      <c r="I1814">
        <v>1405</v>
      </c>
      <c r="J1814">
        <v>8462763643.1800003</v>
      </c>
      <c r="K1814">
        <v>27447858685.419998</v>
      </c>
    </row>
    <row r="1815" spans="1:11" hidden="1">
      <c r="A1815">
        <v>47</v>
      </c>
      <c r="B1815" t="s">
        <v>331</v>
      </c>
      <c r="C1815">
        <v>-8.2519999999999996E-2</v>
      </c>
      <c r="D1815">
        <v>-8.2478999999999997E-2</v>
      </c>
      <c r="E1815">
        <v>-1.5125E-2</v>
      </c>
      <c r="F1815">
        <v>-1.5103E-2</v>
      </c>
      <c r="G1815">
        <v>4.9405999999999999E-2</v>
      </c>
      <c r="H1815">
        <v>4.9418999999999998E-2</v>
      </c>
      <c r="I1815">
        <v>1512</v>
      </c>
      <c r="J1815">
        <v>8735750840.3099995</v>
      </c>
      <c r="K1815">
        <v>27797555715.830002</v>
      </c>
    </row>
    <row r="1816" spans="1:11" hidden="1">
      <c r="A1816">
        <v>53</v>
      </c>
      <c r="B1816" t="s">
        <v>331</v>
      </c>
      <c r="C1816">
        <v>-8.7762999999999994E-2</v>
      </c>
      <c r="D1816">
        <v>-8.7719000000000005E-2</v>
      </c>
      <c r="E1816">
        <v>-1.6840000000000001E-2</v>
      </c>
      <c r="F1816">
        <v>-1.6818E-2</v>
      </c>
      <c r="G1816">
        <v>4.9496999999999999E-2</v>
      </c>
      <c r="H1816">
        <v>4.9510999999999999E-2</v>
      </c>
      <c r="I1816">
        <v>1405</v>
      </c>
      <c r="J1816">
        <v>8462763643.1800003</v>
      </c>
      <c r="K1816">
        <v>27447858685.419998</v>
      </c>
    </row>
    <row r="1817" spans="1:11" hidden="1">
      <c r="A1817">
        <v>10</v>
      </c>
      <c r="B1817" t="s">
        <v>330</v>
      </c>
      <c r="C1817">
        <v>-0.108209</v>
      </c>
      <c r="D1817">
        <v>-0.108209</v>
      </c>
      <c r="E1817">
        <v>-0.114175</v>
      </c>
      <c r="F1817">
        <v>-0.114175</v>
      </c>
      <c r="G1817">
        <v>-0.114608</v>
      </c>
      <c r="H1817">
        <v>-0.114608</v>
      </c>
      <c r="I1817">
        <v>106</v>
      </c>
      <c r="J1817">
        <v>238896929.97999999</v>
      </c>
      <c r="K1817">
        <v>304516256.05000001</v>
      </c>
    </row>
    <row r="1818" spans="1:11">
      <c r="A1818">
        <v>5</v>
      </c>
      <c r="B1818" t="s">
        <v>330</v>
      </c>
      <c r="C1818">
        <v>-6.9002999999999995E-2</v>
      </c>
      <c r="D1818">
        <v>-6.9002999999999995E-2</v>
      </c>
      <c r="E1818" s="116">
        <v>-0.144869</v>
      </c>
      <c r="F1818">
        <v>-0.14485200000000001</v>
      </c>
      <c r="G1818">
        <v>-0.155029</v>
      </c>
      <c r="H1818">
        <v>-0.15502299999999999</v>
      </c>
      <c r="I1818">
        <v>1422</v>
      </c>
      <c r="J1818">
        <v>7487750928.8299999</v>
      </c>
      <c r="K1818">
        <v>28504826871.900002</v>
      </c>
    </row>
    <row r="1819" spans="1:11" hidden="1">
      <c r="A1819">
        <v>15</v>
      </c>
      <c r="B1819" t="s">
        <v>330</v>
      </c>
      <c r="C1819">
        <v>-7.1746000000000004E-2</v>
      </c>
      <c r="D1819">
        <v>-7.1746000000000004E-2</v>
      </c>
      <c r="E1819">
        <v>-0.14392099999999999</v>
      </c>
      <c r="F1819">
        <v>-0.14390500000000001</v>
      </c>
      <c r="G1819">
        <v>-0.154525</v>
      </c>
      <c r="H1819">
        <v>-0.15451899999999999</v>
      </c>
      <c r="I1819">
        <v>1528</v>
      </c>
      <c r="J1819">
        <v>7726647858.8100004</v>
      </c>
      <c r="K1819">
        <v>28809343127.950001</v>
      </c>
    </row>
    <row r="1820" spans="1:11" hidden="1">
      <c r="A1820">
        <v>21</v>
      </c>
      <c r="B1820" t="s">
        <v>330</v>
      </c>
      <c r="C1820">
        <v>-6.9002999999999995E-2</v>
      </c>
      <c r="D1820">
        <v>-6.9002999999999995E-2</v>
      </c>
      <c r="E1820">
        <v>-0.144869</v>
      </c>
      <c r="F1820">
        <v>-0.14485200000000001</v>
      </c>
      <c r="G1820">
        <v>-0.155029</v>
      </c>
      <c r="H1820">
        <v>-0.15502299999999999</v>
      </c>
      <c r="I1820">
        <v>1422</v>
      </c>
      <c r="J1820">
        <v>7487750928.8299999</v>
      </c>
      <c r="K1820">
        <v>28504826871.900002</v>
      </c>
    </row>
    <row r="1821" spans="1:11" hidden="1">
      <c r="A1821">
        <v>31</v>
      </c>
      <c r="B1821" t="s">
        <v>330</v>
      </c>
      <c r="C1821">
        <v>-7.1746000000000004E-2</v>
      </c>
      <c r="D1821">
        <v>-7.1746000000000004E-2</v>
      </c>
      <c r="E1821">
        <v>-0.14392099999999999</v>
      </c>
      <c r="F1821">
        <v>-0.14390500000000001</v>
      </c>
      <c r="G1821">
        <v>-0.154525</v>
      </c>
      <c r="H1821">
        <v>-0.15451899999999999</v>
      </c>
      <c r="I1821">
        <v>1528</v>
      </c>
      <c r="J1821">
        <v>7726647858.8100004</v>
      </c>
      <c r="K1821">
        <v>28809343127.950001</v>
      </c>
    </row>
    <row r="1822" spans="1:11" hidden="1">
      <c r="A1822">
        <v>63</v>
      </c>
      <c r="B1822" t="s">
        <v>330</v>
      </c>
      <c r="C1822">
        <v>-7.1746000000000004E-2</v>
      </c>
      <c r="D1822">
        <v>-7.1746000000000004E-2</v>
      </c>
      <c r="E1822">
        <v>-0.14392099999999999</v>
      </c>
      <c r="F1822">
        <v>-0.14390500000000001</v>
      </c>
      <c r="G1822">
        <v>-0.154525</v>
      </c>
      <c r="H1822">
        <v>-0.15451899999999999</v>
      </c>
      <c r="I1822">
        <v>1528</v>
      </c>
      <c r="J1822">
        <v>7726647858.8100004</v>
      </c>
      <c r="K1822">
        <v>28809343127.950001</v>
      </c>
    </row>
    <row r="1823" spans="1:11" hidden="1">
      <c r="A1823">
        <v>37</v>
      </c>
      <c r="B1823" t="s">
        <v>330</v>
      </c>
      <c r="C1823">
        <v>-6.9002999999999995E-2</v>
      </c>
      <c r="D1823">
        <v>-6.9002999999999995E-2</v>
      </c>
      <c r="E1823">
        <v>-0.144869</v>
      </c>
      <c r="F1823">
        <v>-0.14485200000000001</v>
      </c>
      <c r="G1823">
        <v>-0.155029</v>
      </c>
      <c r="H1823">
        <v>-0.15502299999999999</v>
      </c>
      <c r="I1823">
        <v>1422</v>
      </c>
      <c r="J1823">
        <v>7487750928.8299999</v>
      </c>
      <c r="K1823">
        <v>28504826871.900002</v>
      </c>
    </row>
    <row r="1824" spans="1:11" hidden="1">
      <c r="A1824">
        <v>47</v>
      </c>
      <c r="B1824" t="s">
        <v>330</v>
      </c>
      <c r="C1824">
        <v>-7.1746000000000004E-2</v>
      </c>
      <c r="D1824">
        <v>-7.1746000000000004E-2</v>
      </c>
      <c r="E1824">
        <v>-0.14392099999999999</v>
      </c>
      <c r="F1824">
        <v>-0.14390500000000001</v>
      </c>
      <c r="G1824">
        <v>-0.154525</v>
      </c>
      <c r="H1824">
        <v>-0.15451899999999999</v>
      </c>
      <c r="I1824">
        <v>1528</v>
      </c>
      <c r="J1824">
        <v>7726647858.8100004</v>
      </c>
      <c r="K1824">
        <v>28809343127.950001</v>
      </c>
    </row>
    <row r="1825" spans="1:11" hidden="1">
      <c r="A1825">
        <v>53</v>
      </c>
      <c r="B1825" t="s">
        <v>330</v>
      </c>
      <c r="C1825">
        <v>-6.9002999999999995E-2</v>
      </c>
      <c r="D1825">
        <v>-6.9002999999999995E-2</v>
      </c>
      <c r="E1825">
        <v>-0.144869</v>
      </c>
      <c r="F1825">
        <v>-0.14485200000000001</v>
      </c>
      <c r="G1825">
        <v>-0.155029</v>
      </c>
      <c r="H1825">
        <v>-0.15502299999999999</v>
      </c>
      <c r="I1825">
        <v>1422</v>
      </c>
      <c r="J1825">
        <v>7487750928.8299999</v>
      </c>
      <c r="K1825">
        <v>28504826871.900002</v>
      </c>
    </row>
    <row r="1826" spans="1:11" hidden="1">
      <c r="A1826">
        <v>10</v>
      </c>
      <c r="B1826" t="s">
        <v>329</v>
      </c>
      <c r="C1826">
        <v>8.9171E-2</v>
      </c>
      <c r="D1826">
        <v>8.9171E-2</v>
      </c>
      <c r="E1826">
        <v>4.9286000000000003E-2</v>
      </c>
      <c r="F1826">
        <v>4.9286000000000003E-2</v>
      </c>
      <c r="G1826">
        <v>5.3369E-2</v>
      </c>
      <c r="H1826">
        <v>5.3369E-2</v>
      </c>
      <c r="I1826">
        <v>106</v>
      </c>
      <c r="J1826">
        <v>247226428.94999999</v>
      </c>
      <c r="K1826">
        <v>316392244.08999997</v>
      </c>
    </row>
    <row r="1827" spans="1:11">
      <c r="A1827">
        <v>5</v>
      </c>
      <c r="B1827" t="s">
        <v>329</v>
      </c>
      <c r="C1827">
        <v>0.204267</v>
      </c>
      <c r="D1827">
        <v>0.20424700000000001</v>
      </c>
      <c r="E1827" s="116">
        <v>0.14949799999999999</v>
      </c>
      <c r="F1827">
        <v>0.149477</v>
      </c>
      <c r="G1827">
        <v>9.5806000000000002E-2</v>
      </c>
      <c r="H1827">
        <v>9.5796000000000006E-2</v>
      </c>
      <c r="I1827">
        <v>1439</v>
      </c>
      <c r="J1827">
        <v>8937321074.1399994</v>
      </c>
      <c r="K1827">
        <v>32257706162.130001</v>
      </c>
    </row>
    <row r="1828" spans="1:11" hidden="1">
      <c r="A1828">
        <v>15</v>
      </c>
      <c r="B1828" t="s">
        <v>329</v>
      </c>
      <c r="C1828">
        <v>0.196267</v>
      </c>
      <c r="D1828">
        <v>0.19624800000000001</v>
      </c>
      <c r="E1828">
        <v>0.146397</v>
      </c>
      <c r="F1828">
        <v>0.14637700000000001</v>
      </c>
      <c r="G1828">
        <v>9.5356999999999997E-2</v>
      </c>
      <c r="H1828">
        <v>9.5347000000000001E-2</v>
      </c>
      <c r="I1828">
        <v>1545</v>
      </c>
      <c r="J1828">
        <v>9184547503.0900002</v>
      </c>
      <c r="K1828">
        <v>32574098406.220001</v>
      </c>
    </row>
    <row r="1829" spans="1:11" hidden="1">
      <c r="A1829">
        <v>21</v>
      </c>
      <c r="B1829" t="s">
        <v>329</v>
      </c>
      <c r="C1829">
        <v>0.204267</v>
      </c>
      <c r="D1829">
        <v>0.20424700000000001</v>
      </c>
      <c r="E1829">
        <v>0.14949799999999999</v>
      </c>
      <c r="F1829">
        <v>0.149477</v>
      </c>
      <c r="G1829">
        <v>9.5806000000000002E-2</v>
      </c>
      <c r="H1829">
        <v>9.5796000000000006E-2</v>
      </c>
      <c r="I1829">
        <v>1439</v>
      </c>
      <c r="J1829">
        <v>8937321074.1399994</v>
      </c>
      <c r="K1829">
        <v>32257706162.130001</v>
      </c>
    </row>
    <row r="1830" spans="1:11" hidden="1">
      <c r="A1830">
        <v>31</v>
      </c>
      <c r="B1830" t="s">
        <v>329</v>
      </c>
      <c r="C1830">
        <v>0.196267</v>
      </c>
      <c r="D1830">
        <v>0.19624800000000001</v>
      </c>
      <c r="E1830">
        <v>0.146397</v>
      </c>
      <c r="F1830">
        <v>0.14637700000000001</v>
      </c>
      <c r="G1830">
        <v>9.5356999999999997E-2</v>
      </c>
      <c r="H1830">
        <v>9.5347000000000001E-2</v>
      </c>
      <c r="I1830">
        <v>1545</v>
      </c>
      <c r="J1830">
        <v>9184547503.0900002</v>
      </c>
      <c r="K1830">
        <v>32574098406.220001</v>
      </c>
    </row>
    <row r="1831" spans="1:11" hidden="1">
      <c r="A1831">
        <v>63</v>
      </c>
      <c r="B1831" t="s">
        <v>329</v>
      </c>
      <c r="C1831">
        <v>0.196267</v>
      </c>
      <c r="D1831">
        <v>0.19624800000000001</v>
      </c>
      <c r="E1831">
        <v>0.146397</v>
      </c>
      <c r="F1831">
        <v>0.14637700000000001</v>
      </c>
      <c r="G1831">
        <v>9.5356999999999997E-2</v>
      </c>
      <c r="H1831">
        <v>9.5347000000000001E-2</v>
      </c>
      <c r="I1831">
        <v>1545</v>
      </c>
      <c r="J1831">
        <v>9184547503.0900002</v>
      </c>
      <c r="K1831">
        <v>32574098406.220001</v>
      </c>
    </row>
    <row r="1832" spans="1:11" hidden="1">
      <c r="A1832">
        <v>37</v>
      </c>
      <c r="B1832" t="s">
        <v>329</v>
      </c>
      <c r="C1832">
        <v>0.204267</v>
      </c>
      <c r="D1832">
        <v>0.20424700000000001</v>
      </c>
      <c r="E1832">
        <v>0.14949799999999999</v>
      </c>
      <c r="F1832">
        <v>0.149477</v>
      </c>
      <c r="G1832">
        <v>9.5806000000000002E-2</v>
      </c>
      <c r="H1832">
        <v>9.5796000000000006E-2</v>
      </c>
      <c r="I1832">
        <v>1439</v>
      </c>
      <c r="J1832">
        <v>8937321074.1399994</v>
      </c>
      <c r="K1832">
        <v>32257706162.130001</v>
      </c>
    </row>
    <row r="1833" spans="1:11" hidden="1">
      <c r="A1833">
        <v>47</v>
      </c>
      <c r="B1833" t="s">
        <v>329</v>
      </c>
      <c r="C1833">
        <v>0.196267</v>
      </c>
      <c r="D1833">
        <v>0.19624800000000001</v>
      </c>
      <c r="E1833">
        <v>0.146397</v>
      </c>
      <c r="F1833">
        <v>0.14637700000000001</v>
      </c>
      <c r="G1833">
        <v>9.5356999999999997E-2</v>
      </c>
      <c r="H1833">
        <v>9.5347000000000001E-2</v>
      </c>
      <c r="I1833">
        <v>1545</v>
      </c>
      <c r="J1833">
        <v>9184547503.0900002</v>
      </c>
      <c r="K1833">
        <v>32574098406.220001</v>
      </c>
    </row>
    <row r="1834" spans="1:11" hidden="1">
      <c r="A1834">
        <v>53</v>
      </c>
      <c r="B1834" t="s">
        <v>329</v>
      </c>
      <c r="C1834">
        <v>0.204267</v>
      </c>
      <c r="D1834">
        <v>0.20424700000000001</v>
      </c>
      <c r="E1834">
        <v>0.14949799999999999</v>
      </c>
      <c r="F1834">
        <v>0.149477</v>
      </c>
      <c r="G1834">
        <v>9.5806000000000002E-2</v>
      </c>
      <c r="H1834">
        <v>9.5796000000000006E-2</v>
      </c>
      <c r="I1834">
        <v>1439</v>
      </c>
      <c r="J1834">
        <v>8937321074.1399994</v>
      </c>
      <c r="K1834">
        <v>32257706162.130001</v>
      </c>
    </row>
    <row r="1835" spans="1:11" hidden="1">
      <c r="A1835">
        <v>10</v>
      </c>
      <c r="B1835" t="s">
        <v>328</v>
      </c>
      <c r="C1835">
        <v>-0.13319700000000001</v>
      </c>
      <c r="D1835">
        <v>-0.13319700000000001</v>
      </c>
      <c r="E1835">
        <v>-0.14000099999999999</v>
      </c>
      <c r="F1835">
        <v>-0.14000099999999999</v>
      </c>
      <c r="G1835">
        <v>-0.15382599999999999</v>
      </c>
      <c r="H1835">
        <v>-0.15382599999999999</v>
      </c>
      <c r="I1835">
        <v>106</v>
      </c>
      <c r="J1835">
        <v>210213155.25</v>
      </c>
      <c r="K1835">
        <v>264404110.59999999</v>
      </c>
    </row>
    <row r="1836" spans="1:11">
      <c r="A1836">
        <v>5</v>
      </c>
      <c r="B1836" t="s">
        <v>328</v>
      </c>
      <c r="C1836">
        <v>-6.6352999999999995E-2</v>
      </c>
      <c r="D1836">
        <v>-6.6409999999999997E-2</v>
      </c>
      <c r="E1836" s="116">
        <v>-0.111522</v>
      </c>
      <c r="F1836">
        <v>-0.11153100000000001</v>
      </c>
      <c r="G1836">
        <v>-0.155527</v>
      </c>
      <c r="H1836">
        <v>-0.15553400000000001</v>
      </c>
      <c r="I1836">
        <v>1457</v>
      </c>
      <c r="J1836">
        <v>8116613823.7299995</v>
      </c>
      <c r="K1836">
        <v>27441728348.130001</v>
      </c>
    </row>
    <row r="1837" spans="1:11" hidden="1">
      <c r="A1837">
        <v>15</v>
      </c>
      <c r="B1837" t="s">
        <v>328</v>
      </c>
      <c r="C1837">
        <v>-7.0910000000000001E-2</v>
      </c>
      <c r="D1837">
        <v>-7.0962999999999998E-2</v>
      </c>
      <c r="E1837">
        <v>-0.112291</v>
      </c>
      <c r="F1837">
        <v>-0.1123</v>
      </c>
      <c r="G1837">
        <v>-0.15551000000000001</v>
      </c>
      <c r="H1837">
        <v>-0.15551799999999999</v>
      </c>
      <c r="I1837">
        <v>1563</v>
      </c>
      <c r="J1837">
        <v>8326826978.9799995</v>
      </c>
      <c r="K1837">
        <v>27706132458.73</v>
      </c>
    </row>
    <row r="1838" spans="1:11" hidden="1">
      <c r="A1838">
        <v>21</v>
      </c>
      <c r="B1838" t="s">
        <v>328</v>
      </c>
      <c r="C1838">
        <v>-6.6352999999999995E-2</v>
      </c>
      <c r="D1838">
        <v>-6.6409999999999997E-2</v>
      </c>
      <c r="E1838">
        <v>-0.111522</v>
      </c>
      <c r="F1838">
        <v>-0.11153100000000001</v>
      </c>
      <c r="G1838">
        <v>-0.155527</v>
      </c>
      <c r="H1838">
        <v>-0.15553400000000001</v>
      </c>
      <c r="I1838">
        <v>1457</v>
      </c>
      <c r="J1838">
        <v>8116613823.7299995</v>
      </c>
      <c r="K1838">
        <v>27441728348.130001</v>
      </c>
    </row>
    <row r="1839" spans="1:11" hidden="1">
      <c r="A1839">
        <v>31</v>
      </c>
      <c r="B1839" t="s">
        <v>328</v>
      </c>
      <c r="C1839">
        <v>-7.0910000000000001E-2</v>
      </c>
      <c r="D1839">
        <v>-7.0962999999999998E-2</v>
      </c>
      <c r="E1839">
        <v>-0.112291</v>
      </c>
      <c r="F1839">
        <v>-0.1123</v>
      </c>
      <c r="G1839">
        <v>-0.15551000000000001</v>
      </c>
      <c r="H1839">
        <v>-0.15551799999999999</v>
      </c>
      <c r="I1839">
        <v>1563</v>
      </c>
      <c r="J1839">
        <v>8326826978.9799995</v>
      </c>
      <c r="K1839">
        <v>27706132458.73</v>
      </c>
    </row>
    <row r="1840" spans="1:11" hidden="1">
      <c r="A1840">
        <v>63</v>
      </c>
      <c r="B1840" t="s">
        <v>328</v>
      </c>
      <c r="C1840">
        <v>-7.0910000000000001E-2</v>
      </c>
      <c r="D1840">
        <v>-7.0962999999999998E-2</v>
      </c>
      <c r="E1840">
        <v>-0.112291</v>
      </c>
      <c r="F1840">
        <v>-0.1123</v>
      </c>
      <c r="G1840">
        <v>-0.15551000000000001</v>
      </c>
      <c r="H1840">
        <v>-0.15551799999999999</v>
      </c>
      <c r="I1840">
        <v>1563</v>
      </c>
      <c r="J1840">
        <v>8326826978.9799995</v>
      </c>
      <c r="K1840">
        <v>27706132458.73</v>
      </c>
    </row>
    <row r="1841" spans="1:11" hidden="1">
      <c r="A1841">
        <v>37</v>
      </c>
      <c r="B1841" t="s">
        <v>328</v>
      </c>
      <c r="C1841">
        <v>-6.6352999999999995E-2</v>
      </c>
      <c r="D1841">
        <v>-6.6409999999999997E-2</v>
      </c>
      <c r="E1841">
        <v>-0.111522</v>
      </c>
      <c r="F1841">
        <v>-0.11153100000000001</v>
      </c>
      <c r="G1841">
        <v>-0.155527</v>
      </c>
      <c r="H1841">
        <v>-0.15553400000000001</v>
      </c>
      <c r="I1841">
        <v>1457</v>
      </c>
      <c r="J1841">
        <v>8116613823.7299995</v>
      </c>
      <c r="K1841">
        <v>27441728348.130001</v>
      </c>
    </row>
    <row r="1842" spans="1:11" hidden="1">
      <c r="A1842">
        <v>47</v>
      </c>
      <c r="B1842" t="s">
        <v>328</v>
      </c>
      <c r="C1842">
        <v>-7.0910000000000001E-2</v>
      </c>
      <c r="D1842">
        <v>-7.0962999999999998E-2</v>
      </c>
      <c r="E1842">
        <v>-0.112291</v>
      </c>
      <c r="F1842">
        <v>-0.1123</v>
      </c>
      <c r="G1842">
        <v>-0.15551000000000001</v>
      </c>
      <c r="H1842">
        <v>-0.15551799999999999</v>
      </c>
      <c r="I1842">
        <v>1563</v>
      </c>
      <c r="J1842">
        <v>8326826978.9799995</v>
      </c>
      <c r="K1842">
        <v>27706132458.73</v>
      </c>
    </row>
    <row r="1843" spans="1:11" hidden="1">
      <c r="A1843">
        <v>53</v>
      </c>
      <c r="B1843" t="s">
        <v>328</v>
      </c>
      <c r="C1843">
        <v>-6.6352999999999995E-2</v>
      </c>
      <c r="D1843">
        <v>-6.6409999999999997E-2</v>
      </c>
      <c r="E1843">
        <v>-0.111522</v>
      </c>
      <c r="F1843">
        <v>-0.11153100000000001</v>
      </c>
      <c r="G1843">
        <v>-0.155527</v>
      </c>
      <c r="H1843">
        <v>-0.15553400000000001</v>
      </c>
      <c r="I1843">
        <v>1457</v>
      </c>
      <c r="J1843">
        <v>8116613823.7299995</v>
      </c>
      <c r="K1843">
        <v>27441728348.130001</v>
      </c>
    </row>
    <row r="1844" spans="1:11" hidden="1">
      <c r="A1844">
        <v>10</v>
      </c>
      <c r="B1844" t="s">
        <v>327</v>
      </c>
      <c r="C1844">
        <v>1.2017E-2</v>
      </c>
      <c r="D1844">
        <v>1.2017E-2</v>
      </c>
      <c r="E1844">
        <v>1.0104E-2</v>
      </c>
      <c r="F1844">
        <v>1.0104E-2</v>
      </c>
      <c r="G1844">
        <v>1.3943000000000001E-2</v>
      </c>
      <c r="H1844">
        <v>1.3943000000000001E-2</v>
      </c>
      <c r="I1844">
        <v>106</v>
      </c>
      <c r="J1844">
        <v>208615718.87</v>
      </c>
      <c r="K1844">
        <v>263801623.09999999</v>
      </c>
    </row>
    <row r="1845" spans="1:11">
      <c r="A1845">
        <v>5</v>
      </c>
      <c r="B1845" t="s">
        <v>327</v>
      </c>
      <c r="C1845">
        <v>8.3884E-2</v>
      </c>
      <c r="D1845">
        <v>8.3880999999999997E-2</v>
      </c>
      <c r="E1845" s="116">
        <v>3.5182999999999999E-2</v>
      </c>
      <c r="F1845">
        <v>3.5178000000000001E-2</v>
      </c>
      <c r="G1845">
        <v>2.8630000000000001E-3</v>
      </c>
      <c r="H1845">
        <v>2.8609999999999998E-3</v>
      </c>
      <c r="I1845">
        <v>1458</v>
      </c>
      <c r="J1845">
        <v>8700372241.4799995</v>
      </c>
      <c r="K1845">
        <v>27635526835.759998</v>
      </c>
    </row>
    <row r="1846" spans="1:11" hidden="1">
      <c r="A1846">
        <v>15</v>
      </c>
      <c r="B1846" t="s">
        <v>327</v>
      </c>
      <c r="C1846">
        <v>7.8981999999999997E-2</v>
      </c>
      <c r="D1846">
        <v>7.8978999999999994E-2</v>
      </c>
      <c r="E1846">
        <v>3.4544999999999999E-2</v>
      </c>
      <c r="F1846">
        <v>3.4540000000000001E-2</v>
      </c>
      <c r="G1846">
        <v>2.97E-3</v>
      </c>
      <c r="H1846">
        <v>2.967E-3</v>
      </c>
      <c r="I1846">
        <v>1564</v>
      </c>
      <c r="J1846">
        <v>8908987960.3500004</v>
      </c>
      <c r="K1846">
        <v>27899328458.860001</v>
      </c>
    </row>
    <row r="1847" spans="1:11" hidden="1">
      <c r="A1847">
        <v>21</v>
      </c>
      <c r="B1847" t="s">
        <v>327</v>
      </c>
      <c r="C1847">
        <v>8.3884E-2</v>
      </c>
      <c r="D1847">
        <v>8.3880999999999997E-2</v>
      </c>
      <c r="E1847">
        <v>3.5182999999999999E-2</v>
      </c>
      <c r="F1847">
        <v>3.5178000000000001E-2</v>
      </c>
      <c r="G1847">
        <v>2.8630000000000001E-3</v>
      </c>
      <c r="H1847">
        <v>2.8609999999999998E-3</v>
      </c>
      <c r="I1847">
        <v>1458</v>
      </c>
      <c r="J1847">
        <v>8700372241.4799995</v>
      </c>
      <c r="K1847">
        <v>27635526835.759998</v>
      </c>
    </row>
    <row r="1848" spans="1:11" hidden="1">
      <c r="A1848">
        <v>31</v>
      </c>
      <c r="B1848" t="s">
        <v>327</v>
      </c>
      <c r="C1848">
        <v>7.8981999999999997E-2</v>
      </c>
      <c r="D1848">
        <v>7.8978999999999994E-2</v>
      </c>
      <c r="E1848">
        <v>3.4544999999999999E-2</v>
      </c>
      <c r="F1848">
        <v>3.4540000000000001E-2</v>
      </c>
      <c r="G1848">
        <v>2.97E-3</v>
      </c>
      <c r="H1848">
        <v>2.967E-3</v>
      </c>
      <c r="I1848">
        <v>1564</v>
      </c>
      <c r="J1848">
        <v>8908987960.3500004</v>
      </c>
      <c r="K1848">
        <v>27899328458.860001</v>
      </c>
    </row>
    <row r="1849" spans="1:11" hidden="1">
      <c r="A1849">
        <v>63</v>
      </c>
      <c r="B1849" t="s">
        <v>327</v>
      </c>
      <c r="C1849">
        <v>7.8981999999999997E-2</v>
      </c>
      <c r="D1849">
        <v>7.8978999999999994E-2</v>
      </c>
      <c r="E1849">
        <v>3.4544999999999999E-2</v>
      </c>
      <c r="F1849">
        <v>3.4540000000000001E-2</v>
      </c>
      <c r="G1849">
        <v>2.97E-3</v>
      </c>
      <c r="H1849">
        <v>2.967E-3</v>
      </c>
      <c r="I1849">
        <v>1564</v>
      </c>
      <c r="J1849">
        <v>8908987960.3500004</v>
      </c>
      <c r="K1849">
        <v>27899328458.860001</v>
      </c>
    </row>
    <row r="1850" spans="1:11" hidden="1">
      <c r="A1850">
        <v>37</v>
      </c>
      <c r="B1850" t="s">
        <v>327</v>
      </c>
      <c r="C1850">
        <v>8.3884E-2</v>
      </c>
      <c r="D1850">
        <v>8.3880999999999997E-2</v>
      </c>
      <c r="E1850">
        <v>3.5182999999999999E-2</v>
      </c>
      <c r="F1850">
        <v>3.5178000000000001E-2</v>
      </c>
      <c r="G1850">
        <v>2.8630000000000001E-3</v>
      </c>
      <c r="H1850">
        <v>2.8609999999999998E-3</v>
      </c>
      <c r="I1850">
        <v>1458</v>
      </c>
      <c r="J1850">
        <v>8700372241.4799995</v>
      </c>
      <c r="K1850">
        <v>27635526835.759998</v>
      </c>
    </row>
    <row r="1851" spans="1:11" hidden="1">
      <c r="A1851">
        <v>47</v>
      </c>
      <c r="B1851" t="s">
        <v>327</v>
      </c>
      <c r="C1851">
        <v>7.8981999999999997E-2</v>
      </c>
      <c r="D1851">
        <v>7.8978999999999994E-2</v>
      </c>
      <c r="E1851">
        <v>3.4544999999999999E-2</v>
      </c>
      <c r="F1851">
        <v>3.4540000000000001E-2</v>
      </c>
      <c r="G1851">
        <v>2.97E-3</v>
      </c>
      <c r="H1851">
        <v>2.967E-3</v>
      </c>
      <c r="I1851">
        <v>1564</v>
      </c>
      <c r="J1851">
        <v>8908987960.3500004</v>
      </c>
      <c r="K1851">
        <v>27899328458.860001</v>
      </c>
    </row>
    <row r="1852" spans="1:11" hidden="1">
      <c r="A1852">
        <v>53</v>
      </c>
      <c r="B1852" t="s">
        <v>327</v>
      </c>
      <c r="C1852">
        <v>8.3884E-2</v>
      </c>
      <c r="D1852">
        <v>8.3880999999999997E-2</v>
      </c>
      <c r="E1852">
        <v>3.5182999999999999E-2</v>
      </c>
      <c r="F1852">
        <v>3.5178000000000001E-2</v>
      </c>
      <c r="G1852">
        <v>2.8630000000000001E-3</v>
      </c>
      <c r="H1852">
        <v>2.8609999999999998E-3</v>
      </c>
      <c r="I1852">
        <v>1458</v>
      </c>
      <c r="J1852">
        <v>8700372241.4799995</v>
      </c>
      <c r="K1852">
        <v>27635526835.759998</v>
      </c>
    </row>
    <row r="1853" spans="1:11" hidden="1">
      <c r="A1853">
        <v>10</v>
      </c>
      <c r="B1853" t="s">
        <v>326</v>
      </c>
      <c r="C1853">
        <v>-0.17609900000000001</v>
      </c>
      <c r="D1853">
        <v>-0.17609900000000001</v>
      </c>
      <c r="E1853">
        <v>-0.14843400000000001</v>
      </c>
      <c r="F1853">
        <v>-0.14843400000000001</v>
      </c>
      <c r="G1853">
        <v>-0.15003900000000001</v>
      </c>
      <c r="H1853">
        <v>-0.15003900000000001</v>
      </c>
      <c r="I1853">
        <v>107</v>
      </c>
      <c r="J1853">
        <v>176028680.94</v>
      </c>
      <c r="K1853">
        <v>222019120.46000001</v>
      </c>
    </row>
    <row r="1854" spans="1:11">
      <c r="A1854">
        <v>5</v>
      </c>
      <c r="B1854" t="s">
        <v>326</v>
      </c>
      <c r="C1854">
        <v>-0.19195599999999999</v>
      </c>
      <c r="D1854">
        <v>-0.191936</v>
      </c>
      <c r="E1854" s="116">
        <v>-0.19256000000000001</v>
      </c>
      <c r="F1854">
        <v>-0.192553</v>
      </c>
      <c r="G1854">
        <v>-0.20343</v>
      </c>
      <c r="H1854">
        <v>-0.20342499999999999</v>
      </c>
      <c r="I1854">
        <v>1461</v>
      </c>
      <c r="J1854">
        <v>7283923036.2299995</v>
      </c>
      <c r="K1854">
        <v>22203287369.650002</v>
      </c>
    </row>
    <row r="1855" spans="1:11" hidden="1">
      <c r="A1855">
        <v>15</v>
      </c>
      <c r="B1855" t="s">
        <v>326</v>
      </c>
      <c r="C1855">
        <v>-0.19087100000000001</v>
      </c>
      <c r="D1855">
        <v>-0.19085199999999999</v>
      </c>
      <c r="E1855">
        <v>-0.191521</v>
      </c>
      <c r="F1855">
        <v>-0.19151399999999999</v>
      </c>
      <c r="G1855">
        <v>-0.20292299999999999</v>
      </c>
      <c r="H1855">
        <v>-0.20291799999999999</v>
      </c>
      <c r="I1855">
        <v>1568</v>
      </c>
      <c r="J1855">
        <v>7459951717.1700001</v>
      </c>
      <c r="K1855">
        <v>22425306490.110001</v>
      </c>
    </row>
    <row r="1856" spans="1:11" hidden="1">
      <c r="A1856">
        <v>21</v>
      </c>
      <c r="B1856" t="s">
        <v>326</v>
      </c>
      <c r="C1856">
        <v>-0.19195599999999999</v>
      </c>
      <c r="D1856">
        <v>-0.191936</v>
      </c>
      <c r="E1856">
        <v>-0.19256000000000001</v>
      </c>
      <c r="F1856">
        <v>-0.192553</v>
      </c>
      <c r="G1856">
        <v>-0.20343</v>
      </c>
      <c r="H1856">
        <v>-0.20342499999999999</v>
      </c>
      <c r="I1856">
        <v>1461</v>
      </c>
      <c r="J1856">
        <v>7283923036.2299995</v>
      </c>
      <c r="K1856">
        <v>22203287369.650002</v>
      </c>
    </row>
    <row r="1857" spans="1:11" hidden="1">
      <c r="A1857">
        <v>31</v>
      </c>
      <c r="B1857" t="s">
        <v>326</v>
      </c>
      <c r="C1857">
        <v>-0.19087100000000001</v>
      </c>
      <c r="D1857">
        <v>-0.19085199999999999</v>
      </c>
      <c r="E1857">
        <v>-0.191521</v>
      </c>
      <c r="F1857">
        <v>-0.19151399999999999</v>
      </c>
      <c r="G1857">
        <v>-0.20292299999999999</v>
      </c>
      <c r="H1857">
        <v>-0.20291799999999999</v>
      </c>
      <c r="I1857">
        <v>1568</v>
      </c>
      <c r="J1857">
        <v>7459951717.1700001</v>
      </c>
      <c r="K1857">
        <v>22425306490.110001</v>
      </c>
    </row>
    <row r="1858" spans="1:11" hidden="1">
      <c r="A1858">
        <v>63</v>
      </c>
      <c r="B1858" t="s">
        <v>326</v>
      </c>
      <c r="C1858">
        <v>-0.19087100000000001</v>
      </c>
      <c r="D1858">
        <v>-0.19085199999999999</v>
      </c>
      <c r="E1858">
        <v>-0.191521</v>
      </c>
      <c r="F1858">
        <v>-0.19151399999999999</v>
      </c>
      <c r="G1858">
        <v>-0.20292299999999999</v>
      </c>
      <c r="H1858">
        <v>-0.20291799999999999</v>
      </c>
      <c r="I1858">
        <v>1568</v>
      </c>
      <c r="J1858">
        <v>7459951717.1700001</v>
      </c>
      <c r="K1858">
        <v>22425306490.110001</v>
      </c>
    </row>
    <row r="1859" spans="1:11" hidden="1">
      <c r="A1859">
        <v>37</v>
      </c>
      <c r="B1859" t="s">
        <v>326</v>
      </c>
      <c r="C1859">
        <v>-0.19195599999999999</v>
      </c>
      <c r="D1859">
        <v>-0.191936</v>
      </c>
      <c r="E1859">
        <v>-0.19256000000000001</v>
      </c>
      <c r="F1859">
        <v>-0.192553</v>
      </c>
      <c r="G1859">
        <v>-0.20343</v>
      </c>
      <c r="H1859">
        <v>-0.20342499999999999</v>
      </c>
      <c r="I1859">
        <v>1461</v>
      </c>
      <c r="J1859">
        <v>7283923036.2299995</v>
      </c>
      <c r="K1859">
        <v>22203287369.650002</v>
      </c>
    </row>
    <row r="1860" spans="1:11" hidden="1">
      <c r="A1860">
        <v>47</v>
      </c>
      <c r="B1860" t="s">
        <v>326</v>
      </c>
      <c r="C1860">
        <v>-0.19087100000000001</v>
      </c>
      <c r="D1860">
        <v>-0.19085199999999999</v>
      </c>
      <c r="E1860">
        <v>-0.191521</v>
      </c>
      <c r="F1860">
        <v>-0.19151399999999999</v>
      </c>
      <c r="G1860">
        <v>-0.20292299999999999</v>
      </c>
      <c r="H1860">
        <v>-0.20291799999999999</v>
      </c>
      <c r="I1860">
        <v>1568</v>
      </c>
      <c r="J1860">
        <v>7459951717.1700001</v>
      </c>
      <c r="K1860">
        <v>22425306490.110001</v>
      </c>
    </row>
    <row r="1861" spans="1:11" hidden="1">
      <c r="A1861">
        <v>53</v>
      </c>
      <c r="B1861" t="s">
        <v>326</v>
      </c>
      <c r="C1861">
        <v>-0.19195599999999999</v>
      </c>
      <c r="D1861">
        <v>-0.191936</v>
      </c>
      <c r="E1861">
        <v>-0.19256000000000001</v>
      </c>
      <c r="F1861">
        <v>-0.192553</v>
      </c>
      <c r="G1861">
        <v>-0.20343</v>
      </c>
      <c r="H1861">
        <v>-0.20342499999999999</v>
      </c>
      <c r="I1861">
        <v>1461</v>
      </c>
      <c r="J1861">
        <v>7283923036.2299995</v>
      </c>
      <c r="K1861">
        <v>22203287369.650002</v>
      </c>
    </row>
    <row r="1862" spans="1:11" hidden="1">
      <c r="A1862">
        <v>10</v>
      </c>
      <c r="B1862" t="s">
        <v>325</v>
      </c>
      <c r="C1862">
        <v>-4.7790000000000003E-3</v>
      </c>
      <c r="D1862">
        <v>-3.4099999999999998E-3</v>
      </c>
      <c r="E1862">
        <v>2.3900000000000001E-2</v>
      </c>
      <c r="F1862">
        <v>2.9974000000000001E-2</v>
      </c>
      <c r="G1862">
        <v>2.6418000000000001E-2</v>
      </c>
      <c r="H1862">
        <v>3.6634E-2</v>
      </c>
      <c r="I1862">
        <v>105</v>
      </c>
      <c r="J1862">
        <v>178000834.88999999</v>
      </c>
      <c r="K1862">
        <v>225285110.41999999</v>
      </c>
    </row>
    <row r="1863" spans="1:11">
      <c r="A1863">
        <v>5</v>
      </c>
      <c r="B1863" t="s">
        <v>325</v>
      </c>
      <c r="C1863">
        <v>-3.7997000000000003E-2</v>
      </c>
      <c r="D1863">
        <v>-3.8036E-2</v>
      </c>
      <c r="E1863" s="116">
        <v>2.8254999999999999E-2</v>
      </c>
      <c r="F1863">
        <v>2.8195000000000001E-2</v>
      </c>
      <c r="G1863">
        <v>5.1722999999999998E-2</v>
      </c>
      <c r="H1863">
        <v>5.1684000000000001E-2</v>
      </c>
      <c r="I1863">
        <v>1468</v>
      </c>
      <c r="J1863">
        <v>7615609947.9700003</v>
      </c>
      <c r="K1863">
        <v>23590697472.23</v>
      </c>
    </row>
    <row r="1864" spans="1:11" hidden="1">
      <c r="A1864">
        <v>15</v>
      </c>
      <c r="B1864" t="s">
        <v>325</v>
      </c>
      <c r="C1864">
        <v>-3.5772999999999999E-2</v>
      </c>
      <c r="D1864">
        <v>-3.5718E-2</v>
      </c>
      <c r="E1864">
        <v>2.8153999999999998E-2</v>
      </c>
      <c r="F1864">
        <v>2.8236000000000001E-2</v>
      </c>
      <c r="G1864">
        <v>5.1475E-2</v>
      </c>
      <c r="H1864">
        <v>5.1536999999999999E-2</v>
      </c>
      <c r="I1864">
        <v>1573</v>
      </c>
      <c r="J1864">
        <v>7793610782.8599997</v>
      </c>
      <c r="K1864">
        <v>23815982582.650002</v>
      </c>
    </row>
    <row r="1865" spans="1:11" hidden="1">
      <c r="A1865">
        <v>21</v>
      </c>
      <c r="B1865" t="s">
        <v>325</v>
      </c>
      <c r="C1865">
        <v>-3.7997000000000003E-2</v>
      </c>
      <c r="D1865">
        <v>-3.8036E-2</v>
      </c>
      <c r="E1865">
        <v>2.8254999999999999E-2</v>
      </c>
      <c r="F1865">
        <v>2.8195000000000001E-2</v>
      </c>
      <c r="G1865">
        <v>5.1722999999999998E-2</v>
      </c>
      <c r="H1865">
        <v>5.1684000000000001E-2</v>
      </c>
      <c r="I1865">
        <v>1468</v>
      </c>
      <c r="J1865">
        <v>7615609947.9700003</v>
      </c>
      <c r="K1865">
        <v>23590697472.23</v>
      </c>
    </row>
    <row r="1866" spans="1:11" hidden="1">
      <c r="A1866">
        <v>31</v>
      </c>
      <c r="B1866" t="s">
        <v>325</v>
      </c>
      <c r="C1866">
        <v>-3.5772999999999999E-2</v>
      </c>
      <c r="D1866">
        <v>-3.5718E-2</v>
      </c>
      <c r="E1866">
        <v>2.8153999999999998E-2</v>
      </c>
      <c r="F1866">
        <v>2.8236000000000001E-2</v>
      </c>
      <c r="G1866">
        <v>5.1475E-2</v>
      </c>
      <c r="H1866">
        <v>5.1536999999999999E-2</v>
      </c>
      <c r="I1866">
        <v>1573</v>
      </c>
      <c r="J1866">
        <v>7793610782.8599997</v>
      </c>
      <c r="K1866">
        <v>23815982582.650002</v>
      </c>
    </row>
    <row r="1867" spans="1:11" hidden="1">
      <c r="A1867">
        <v>63</v>
      </c>
      <c r="B1867" t="s">
        <v>325</v>
      </c>
      <c r="C1867">
        <v>-3.5772999999999999E-2</v>
      </c>
      <c r="D1867">
        <v>-3.5718E-2</v>
      </c>
      <c r="E1867">
        <v>2.8153999999999998E-2</v>
      </c>
      <c r="F1867">
        <v>2.8236000000000001E-2</v>
      </c>
      <c r="G1867">
        <v>5.1475E-2</v>
      </c>
      <c r="H1867">
        <v>5.1536999999999999E-2</v>
      </c>
      <c r="I1867">
        <v>1573</v>
      </c>
      <c r="J1867">
        <v>7793610782.8599997</v>
      </c>
      <c r="K1867">
        <v>23815982582.650002</v>
      </c>
    </row>
    <row r="1868" spans="1:11" hidden="1">
      <c r="A1868">
        <v>37</v>
      </c>
      <c r="B1868" t="s">
        <v>325</v>
      </c>
      <c r="C1868">
        <v>-3.7997000000000003E-2</v>
      </c>
      <c r="D1868">
        <v>-3.8036E-2</v>
      </c>
      <c r="E1868">
        <v>2.8254999999999999E-2</v>
      </c>
      <c r="F1868">
        <v>2.8195000000000001E-2</v>
      </c>
      <c r="G1868">
        <v>5.1722999999999998E-2</v>
      </c>
      <c r="H1868">
        <v>5.1684000000000001E-2</v>
      </c>
      <c r="I1868">
        <v>1468</v>
      </c>
      <c r="J1868">
        <v>7615609947.9700003</v>
      </c>
      <c r="K1868">
        <v>23590697472.23</v>
      </c>
    </row>
    <row r="1869" spans="1:11" hidden="1">
      <c r="A1869">
        <v>47</v>
      </c>
      <c r="B1869" t="s">
        <v>325</v>
      </c>
      <c r="C1869">
        <v>-3.5772999999999999E-2</v>
      </c>
      <c r="D1869">
        <v>-3.5718E-2</v>
      </c>
      <c r="E1869">
        <v>2.8153999999999998E-2</v>
      </c>
      <c r="F1869">
        <v>2.8236000000000001E-2</v>
      </c>
      <c r="G1869">
        <v>5.1475E-2</v>
      </c>
      <c r="H1869">
        <v>5.1536999999999999E-2</v>
      </c>
      <c r="I1869">
        <v>1573</v>
      </c>
      <c r="J1869">
        <v>7793610782.8599997</v>
      </c>
      <c r="K1869">
        <v>23815982582.650002</v>
      </c>
    </row>
    <row r="1870" spans="1:11" hidden="1">
      <c r="A1870">
        <v>53</v>
      </c>
      <c r="B1870" t="s">
        <v>325</v>
      </c>
      <c r="C1870">
        <v>-3.7997000000000003E-2</v>
      </c>
      <c r="D1870">
        <v>-3.8036E-2</v>
      </c>
      <c r="E1870">
        <v>2.8254999999999999E-2</v>
      </c>
      <c r="F1870">
        <v>2.8195000000000001E-2</v>
      </c>
      <c r="G1870">
        <v>5.1722999999999998E-2</v>
      </c>
      <c r="H1870">
        <v>5.1684000000000001E-2</v>
      </c>
      <c r="I1870">
        <v>1468</v>
      </c>
      <c r="J1870">
        <v>7615609947.9700003</v>
      </c>
      <c r="K1870">
        <v>23590697472.23</v>
      </c>
    </row>
    <row r="1871" spans="1:11" hidden="1">
      <c r="A1871">
        <v>10</v>
      </c>
      <c r="B1871" t="s">
        <v>324</v>
      </c>
      <c r="C1871">
        <v>-4.9751999999999998E-2</v>
      </c>
      <c r="D1871">
        <v>-4.6946000000000002E-2</v>
      </c>
      <c r="E1871">
        <v>-6.1339999999999999E-2</v>
      </c>
      <c r="F1871">
        <v>-5.5527E-2</v>
      </c>
      <c r="G1871">
        <v>-6.5531000000000006E-2</v>
      </c>
      <c r="H1871">
        <v>-5.2687999999999999E-2</v>
      </c>
      <c r="I1871">
        <v>104</v>
      </c>
      <c r="J1871">
        <v>165061249.84999999</v>
      </c>
      <c r="K1871">
        <v>207893820.46000001</v>
      </c>
    </row>
    <row r="1872" spans="1:11">
      <c r="A1872">
        <v>5</v>
      </c>
      <c r="B1872" t="s">
        <v>324</v>
      </c>
      <c r="C1872">
        <v>-3.3138000000000001E-2</v>
      </c>
      <c r="D1872">
        <v>-3.3043999999999997E-2</v>
      </c>
      <c r="E1872" s="116">
        <v>-7.6490000000000002E-2</v>
      </c>
      <c r="F1872">
        <v>-7.6345999999999997E-2</v>
      </c>
      <c r="G1872">
        <v>-6.6545000000000007E-2</v>
      </c>
      <c r="H1872">
        <v>-6.6427E-2</v>
      </c>
      <c r="I1872">
        <v>1489</v>
      </c>
      <c r="J1872">
        <v>7300017291.3900003</v>
      </c>
      <c r="K1872">
        <v>22069331306.740002</v>
      </c>
    </row>
    <row r="1873" spans="1:11" hidden="1">
      <c r="A1873">
        <v>15</v>
      </c>
      <c r="B1873" t="s">
        <v>324</v>
      </c>
      <c r="C1873">
        <v>-3.4236000000000003E-2</v>
      </c>
      <c r="D1873">
        <v>-3.3961999999999999E-2</v>
      </c>
      <c r="E1873">
        <v>-7.6145000000000004E-2</v>
      </c>
      <c r="F1873">
        <v>-7.5871999999999995E-2</v>
      </c>
      <c r="G1873">
        <v>-6.6535999999999998E-2</v>
      </c>
      <c r="H1873">
        <v>-6.6296999999999995E-2</v>
      </c>
      <c r="I1873">
        <v>1593</v>
      </c>
      <c r="J1873">
        <v>7465078541.2399998</v>
      </c>
      <c r="K1873">
        <v>22277225127.200001</v>
      </c>
    </row>
    <row r="1874" spans="1:11" hidden="1">
      <c r="A1874">
        <v>21</v>
      </c>
      <c r="B1874" t="s">
        <v>324</v>
      </c>
      <c r="C1874">
        <v>-3.3138000000000001E-2</v>
      </c>
      <c r="D1874">
        <v>-3.3043999999999997E-2</v>
      </c>
      <c r="E1874">
        <v>-7.6490000000000002E-2</v>
      </c>
      <c r="F1874">
        <v>-7.6345999999999997E-2</v>
      </c>
      <c r="G1874">
        <v>-6.6545000000000007E-2</v>
      </c>
      <c r="H1874">
        <v>-6.6427E-2</v>
      </c>
      <c r="I1874">
        <v>1489</v>
      </c>
      <c r="J1874">
        <v>7300017291.3900003</v>
      </c>
      <c r="K1874">
        <v>22069331306.740002</v>
      </c>
    </row>
    <row r="1875" spans="1:11" hidden="1">
      <c r="A1875">
        <v>31</v>
      </c>
      <c r="B1875" t="s">
        <v>324</v>
      </c>
      <c r="C1875">
        <v>-3.4236000000000003E-2</v>
      </c>
      <c r="D1875">
        <v>-3.3961999999999999E-2</v>
      </c>
      <c r="E1875">
        <v>-7.6145000000000004E-2</v>
      </c>
      <c r="F1875">
        <v>-7.5871999999999995E-2</v>
      </c>
      <c r="G1875">
        <v>-6.6535999999999998E-2</v>
      </c>
      <c r="H1875">
        <v>-6.6296999999999995E-2</v>
      </c>
      <c r="I1875">
        <v>1593</v>
      </c>
      <c r="J1875">
        <v>7465078541.2399998</v>
      </c>
      <c r="K1875">
        <v>22277225127.200001</v>
      </c>
    </row>
    <row r="1876" spans="1:11" hidden="1">
      <c r="A1876">
        <v>63</v>
      </c>
      <c r="B1876" t="s">
        <v>324</v>
      </c>
      <c r="C1876">
        <v>-3.4236000000000003E-2</v>
      </c>
      <c r="D1876">
        <v>-3.3961999999999999E-2</v>
      </c>
      <c r="E1876">
        <v>-7.6145000000000004E-2</v>
      </c>
      <c r="F1876">
        <v>-7.5871999999999995E-2</v>
      </c>
      <c r="G1876">
        <v>-6.6535999999999998E-2</v>
      </c>
      <c r="H1876">
        <v>-6.6296999999999995E-2</v>
      </c>
      <c r="I1876">
        <v>1593</v>
      </c>
      <c r="J1876">
        <v>7465078541.2399998</v>
      </c>
      <c r="K1876">
        <v>22277225127.200001</v>
      </c>
    </row>
    <row r="1877" spans="1:11" hidden="1">
      <c r="A1877">
        <v>37</v>
      </c>
      <c r="B1877" t="s">
        <v>324</v>
      </c>
      <c r="C1877">
        <v>-3.3138000000000001E-2</v>
      </c>
      <c r="D1877">
        <v>-3.3043999999999997E-2</v>
      </c>
      <c r="E1877">
        <v>-7.6490000000000002E-2</v>
      </c>
      <c r="F1877">
        <v>-7.6345999999999997E-2</v>
      </c>
      <c r="G1877">
        <v>-6.6545000000000007E-2</v>
      </c>
      <c r="H1877">
        <v>-6.6427E-2</v>
      </c>
      <c r="I1877">
        <v>1489</v>
      </c>
      <c r="J1877">
        <v>7300017291.3900003</v>
      </c>
      <c r="K1877">
        <v>22069331306.740002</v>
      </c>
    </row>
    <row r="1878" spans="1:11" hidden="1">
      <c r="A1878">
        <v>47</v>
      </c>
      <c r="B1878" t="s">
        <v>324</v>
      </c>
      <c r="C1878">
        <v>-3.4236000000000003E-2</v>
      </c>
      <c r="D1878">
        <v>-3.3961999999999999E-2</v>
      </c>
      <c r="E1878">
        <v>-7.6145000000000004E-2</v>
      </c>
      <c r="F1878">
        <v>-7.5871999999999995E-2</v>
      </c>
      <c r="G1878">
        <v>-6.6535999999999998E-2</v>
      </c>
      <c r="H1878">
        <v>-6.6296999999999995E-2</v>
      </c>
      <c r="I1878">
        <v>1593</v>
      </c>
      <c r="J1878">
        <v>7465078541.2399998</v>
      </c>
      <c r="K1878">
        <v>22277225127.200001</v>
      </c>
    </row>
    <row r="1879" spans="1:11" hidden="1">
      <c r="A1879">
        <v>53</v>
      </c>
      <c r="B1879" t="s">
        <v>324</v>
      </c>
      <c r="C1879">
        <v>-3.3138000000000001E-2</v>
      </c>
      <c r="D1879">
        <v>-3.3043999999999997E-2</v>
      </c>
      <c r="E1879">
        <v>-7.6490000000000002E-2</v>
      </c>
      <c r="F1879">
        <v>-7.6345999999999997E-2</v>
      </c>
      <c r="G1879">
        <v>-6.6545000000000007E-2</v>
      </c>
      <c r="H1879">
        <v>-6.6427E-2</v>
      </c>
      <c r="I1879">
        <v>1489</v>
      </c>
      <c r="J1879">
        <v>7300017291.3900003</v>
      </c>
      <c r="K1879">
        <v>22069331306.740002</v>
      </c>
    </row>
    <row r="1880" spans="1:11" hidden="1">
      <c r="A1880">
        <v>10</v>
      </c>
      <c r="B1880" t="s">
        <v>323</v>
      </c>
      <c r="C1880">
        <v>-0.145929</v>
      </c>
      <c r="D1880">
        <v>-0.13511400000000001</v>
      </c>
      <c r="E1880">
        <v>-0.12808600000000001</v>
      </c>
      <c r="F1880">
        <v>-0.114756</v>
      </c>
      <c r="G1880">
        <v>-0.124948</v>
      </c>
      <c r="H1880">
        <v>-0.11433400000000001</v>
      </c>
      <c r="I1880">
        <v>106</v>
      </c>
      <c r="J1880">
        <v>143357872.97999999</v>
      </c>
      <c r="K1880">
        <v>180801981.18000001</v>
      </c>
    </row>
    <row r="1881" spans="1:11">
      <c r="A1881">
        <v>5</v>
      </c>
      <c r="B1881" t="s">
        <v>323</v>
      </c>
      <c r="C1881">
        <v>-0.24781300000000001</v>
      </c>
      <c r="D1881">
        <v>-0.24762999999999999</v>
      </c>
      <c r="E1881" s="116">
        <v>-0.22842499999999999</v>
      </c>
      <c r="F1881">
        <v>-0.22814699999999999</v>
      </c>
      <c r="G1881">
        <v>-0.20808399999999999</v>
      </c>
      <c r="H1881">
        <v>-0.20771100000000001</v>
      </c>
      <c r="I1881">
        <v>1516</v>
      </c>
      <c r="J1881">
        <v>5677807704.6400003</v>
      </c>
      <c r="K1881">
        <v>17406750321.860001</v>
      </c>
    </row>
    <row r="1882" spans="1:11" hidden="1">
      <c r="A1882">
        <v>15</v>
      </c>
      <c r="B1882" t="s">
        <v>323</v>
      </c>
      <c r="C1882">
        <v>-0.24110500000000001</v>
      </c>
      <c r="D1882">
        <v>-0.24022199999999999</v>
      </c>
      <c r="E1882">
        <v>-0.22616</v>
      </c>
      <c r="F1882">
        <v>-0.22558800000000001</v>
      </c>
      <c r="G1882">
        <v>-0.20729600000000001</v>
      </c>
      <c r="H1882">
        <v>-0.20682600000000001</v>
      </c>
      <c r="I1882">
        <v>1622</v>
      </c>
      <c r="J1882">
        <v>5821165577.6199999</v>
      </c>
      <c r="K1882">
        <v>17587552303.040001</v>
      </c>
    </row>
    <row r="1883" spans="1:11" hidden="1">
      <c r="A1883">
        <v>21</v>
      </c>
      <c r="B1883" t="s">
        <v>323</v>
      </c>
      <c r="C1883">
        <v>-0.24781300000000001</v>
      </c>
      <c r="D1883">
        <v>-0.24762999999999999</v>
      </c>
      <c r="E1883">
        <v>-0.22842499999999999</v>
      </c>
      <c r="F1883">
        <v>-0.22814699999999999</v>
      </c>
      <c r="G1883">
        <v>-0.20808399999999999</v>
      </c>
      <c r="H1883">
        <v>-0.20771100000000001</v>
      </c>
      <c r="I1883">
        <v>1516</v>
      </c>
      <c r="J1883">
        <v>5677807704.6400003</v>
      </c>
      <c r="K1883">
        <v>17406750321.860001</v>
      </c>
    </row>
    <row r="1884" spans="1:11" hidden="1">
      <c r="A1884">
        <v>31</v>
      </c>
      <c r="B1884" t="s">
        <v>323</v>
      </c>
      <c r="C1884">
        <v>-0.24110500000000001</v>
      </c>
      <c r="D1884">
        <v>-0.24022199999999999</v>
      </c>
      <c r="E1884">
        <v>-0.22616</v>
      </c>
      <c r="F1884">
        <v>-0.22558800000000001</v>
      </c>
      <c r="G1884">
        <v>-0.20729600000000001</v>
      </c>
      <c r="H1884">
        <v>-0.20682600000000001</v>
      </c>
      <c r="I1884">
        <v>1622</v>
      </c>
      <c r="J1884">
        <v>5821165577.6199999</v>
      </c>
      <c r="K1884">
        <v>17587552303.040001</v>
      </c>
    </row>
    <row r="1885" spans="1:11" hidden="1">
      <c r="A1885">
        <v>63</v>
      </c>
      <c r="B1885" t="s">
        <v>323</v>
      </c>
      <c r="C1885">
        <v>-0.24110500000000001</v>
      </c>
      <c r="D1885">
        <v>-0.24022199999999999</v>
      </c>
      <c r="E1885">
        <v>-0.22616</v>
      </c>
      <c r="F1885">
        <v>-0.22558800000000001</v>
      </c>
      <c r="G1885">
        <v>-0.20729600000000001</v>
      </c>
      <c r="H1885">
        <v>-0.20682600000000001</v>
      </c>
      <c r="I1885">
        <v>1622</v>
      </c>
      <c r="J1885">
        <v>5821165577.6199999</v>
      </c>
      <c r="K1885">
        <v>17587552303.040001</v>
      </c>
    </row>
    <row r="1886" spans="1:11" hidden="1">
      <c r="A1886">
        <v>37</v>
      </c>
      <c r="B1886" t="s">
        <v>323</v>
      </c>
      <c r="C1886">
        <v>-0.24781300000000001</v>
      </c>
      <c r="D1886">
        <v>-0.24762999999999999</v>
      </c>
      <c r="E1886">
        <v>-0.22842499999999999</v>
      </c>
      <c r="F1886">
        <v>-0.22814699999999999</v>
      </c>
      <c r="G1886">
        <v>-0.20808399999999999</v>
      </c>
      <c r="H1886">
        <v>-0.20771100000000001</v>
      </c>
      <c r="I1886">
        <v>1516</v>
      </c>
      <c r="J1886">
        <v>5677807704.6400003</v>
      </c>
      <c r="K1886">
        <v>17406750321.860001</v>
      </c>
    </row>
    <row r="1887" spans="1:11" hidden="1">
      <c r="A1887">
        <v>47</v>
      </c>
      <c r="B1887" t="s">
        <v>323</v>
      </c>
      <c r="C1887">
        <v>-0.24110500000000001</v>
      </c>
      <c r="D1887">
        <v>-0.24022199999999999</v>
      </c>
      <c r="E1887">
        <v>-0.22616</v>
      </c>
      <c r="F1887">
        <v>-0.22558800000000001</v>
      </c>
      <c r="G1887">
        <v>-0.20729600000000001</v>
      </c>
      <c r="H1887">
        <v>-0.20682600000000001</v>
      </c>
      <c r="I1887">
        <v>1622</v>
      </c>
      <c r="J1887">
        <v>5821165577.6199999</v>
      </c>
      <c r="K1887">
        <v>17587552303.040001</v>
      </c>
    </row>
    <row r="1888" spans="1:11" hidden="1">
      <c r="A1888">
        <v>53</v>
      </c>
      <c r="B1888" t="s">
        <v>323</v>
      </c>
      <c r="C1888">
        <v>-0.24781300000000001</v>
      </c>
      <c r="D1888">
        <v>-0.24762999999999999</v>
      </c>
      <c r="E1888">
        <v>-0.22842499999999999</v>
      </c>
      <c r="F1888">
        <v>-0.22814699999999999</v>
      </c>
      <c r="G1888">
        <v>-0.20808399999999999</v>
      </c>
      <c r="H1888">
        <v>-0.20771100000000001</v>
      </c>
      <c r="I1888">
        <v>1516</v>
      </c>
      <c r="J1888">
        <v>5677807704.6400003</v>
      </c>
      <c r="K1888">
        <v>17406750321.860001</v>
      </c>
    </row>
    <row r="1889" spans="1:11" hidden="1">
      <c r="A1889">
        <v>10</v>
      </c>
      <c r="B1889" t="s">
        <v>322</v>
      </c>
      <c r="C1889">
        <v>1.3904E-2</v>
      </c>
      <c r="D1889">
        <v>1.8501E-2</v>
      </c>
      <c r="E1889">
        <v>-2.0725E-2</v>
      </c>
      <c r="F1889">
        <v>-1.7475999999999998E-2</v>
      </c>
      <c r="G1889">
        <v>-2.0070999999999999E-2</v>
      </c>
      <c r="H1889">
        <v>-1.6681999999999999E-2</v>
      </c>
      <c r="I1889">
        <v>107</v>
      </c>
      <c r="J1889">
        <v>139442030.63</v>
      </c>
      <c r="K1889">
        <v>176069063.05000001</v>
      </c>
    </row>
    <row r="1890" spans="1:11">
      <c r="A1890">
        <v>5</v>
      </c>
      <c r="B1890" t="s">
        <v>322</v>
      </c>
      <c r="C1890">
        <v>8.8703000000000004E-2</v>
      </c>
      <c r="D1890">
        <v>8.8662000000000005E-2</v>
      </c>
      <c r="E1890" s="116">
        <v>3.1544999999999997E-2</v>
      </c>
      <c r="F1890">
        <v>3.1564000000000002E-2</v>
      </c>
      <c r="G1890">
        <v>2.1905999999999998E-2</v>
      </c>
      <c r="H1890">
        <v>2.1932E-2</v>
      </c>
      <c r="I1890">
        <v>1535</v>
      </c>
      <c r="J1890">
        <v>5908794865.3100004</v>
      </c>
      <c r="K1890">
        <v>17680914639.330002</v>
      </c>
    </row>
    <row r="1891" spans="1:11" hidden="1">
      <c r="A1891">
        <v>15</v>
      </c>
      <c r="B1891" t="s">
        <v>322</v>
      </c>
      <c r="C1891">
        <v>8.3807000000000006E-2</v>
      </c>
      <c r="D1891">
        <v>8.4070000000000006E-2</v>
      </c>
      <c r="E1891">
        <v>3.0254E-2</v>
      </c>
      <c r="F1891">
        <v>3.0353000000000002E-2</v>
      </c>
      <c r="G1891">
        <v>2.1471000000000001E-2</v>
      </c>
      <c r="H1891">
        <v>2.1531999999999999E-2</v>
      </c>
      <c r="I1891">
        <v>1642</v>
      </c>
      <c r="J1891">
        <v>6048236895.9399996</v>
      </c>
      <c r="K1891">
        <v>17856983702.380001</v>
      </c>
    </row>
    <row r="1892" spans="1:11" hidden="1">
      <c r="A1892">
        <v>21</v>
      </c>
      <c r="B1892" t="s">
        <v>322</v>
      </c>
      <c r="C1892">
        <v>8.8703000000000004E-2</v>
      </c>
      <c r="D1892">
        <v>8.8662000000000005E-2</v>
      </c>
      <c r="E1892">
        <v>3.1544999999999997E-2</v>
      </c>
      <c r="F1892">
        <v>3.1564000000000002E-2</v>
      </c>
      <c r="G1892">
        <v>2.1905999999999998E-2</v>
      </c>
      <c r="H1892">
        <v>2.1932E-2</v>
      </c>
      <c r="I1892">
        <v>1535</v>
      </c>
      <c r="J1892">
        <v>5908794865.3100004</v>
      </c>
      <c r="K1892">
        <v>17680914639.330002</v>
      </c>
    </row>
    <row r="1893" spans="1:11" hidden="1">
      <c r="A1893">
        <v>31</v>
      </c>
      <c r="B1893" t="s">
        <v>322</v>
      </c>
      <c r="C1893">
        <v>8.3807000000000006E-2</v>
      </c>
      <c r="D1893">
        <v>8.4070000000000006E-2</v>
      </c>
      <c r="E1893">
        <v>3.0254E-2</v>
      </c>
      <c r="F1893">
        <v>3.0353000000000002E-2</v>
      </c>
      <c r="G1893">
        <v>2.1471000000000001E-2</v>
      </c>
      <c r="H1893">
        <v>2.1531999999999999E-2</v>
      </c>
      <c r="I1893">
        <v>1642</v>
      </c>
      <c r="J1893">
        <v>6048236895.9399996</v>
      </c>
      <c r="K1893">
        <v>17856983702.380001</v>
      </c>
    </row>
    <row r="1894" spans="1:11" hidden="1">
      <c r="A1894">
        <v>63</v>
      </c>
      <c r="B1894" t="s">
        <v>322</v>
      </c>
      <c r="C1894">
        <v>8.3807000000000006E-2</v>
      </c>
      <c r="D1894">
        <v>8.4070000000000006E-2</v>
      </c>
      <c r="E1894">
        <v>3.0254E-2</v>
      </c>
      <c r="F1894">
        <v>3.0353000000000002E-2</v>
      </c>
      <c r="G1894">
        <v>2.1471000000000001E-2</v>
      </c>
      <c r="H1894">
        <v>2.1531999999999999E-2</v>
      </c>
      <c r="I1894">
        <v>1642</v>
      </c>
      <c r="J1894">
        <v>6048236895.9399996</v>
      </c>
      <c r="K1894">
        <v>17856983702.380001</v>
      </c>
    </row>
    <row r="1895" spans="1:11" hidden="1">
      <c r="A1895">
        <v>37</v>
      </c>
      <c r="B1895" t="s">
        <v>322</v>
      </c>
      <c r="C1895">
        <v>8.8703000000000004E-2</v>
      </c>
      <c r="D1895">
        <v>8.8662000000000005E-2</v>
      </c>
      <c r="E1895">
        <v>3.1544999999999997E-2</v>
      </c>
      <c r="F1895">
        <v>3.1564000000000002E-2</v>
      </c>
      <c r="G1895">
        <v>2.1905999999999998E-2</v>
      </c>
      <c r="H1895">
        <v>2.1932E-2</v>
      </c>
      <c r="I1895">
        <v>1535</v>
      </c>
      <c r="J1895">
        <v>5908794865.3100004</v>
      </c>
      <c r="K1895">
        <v>17680914639.330002</v>
      </c>
    </row>
    <row r="1896" spans="1:11" hidden="1">
      <c r="A1896">
        <v>47</v>
      </c>
      <c r="B1896" t="s">
        <v>322</v>
      </c>
      <c r="C1896">
        <v>8.3807000000000006E-2</v>
      </c>
      <c r="D1896">
        <v>8.4070000000000006E-2</v>
      </c>
      <c r="E1896">
        <v>3.0254E-2</v>
      </c>
      <c r="F1896">
        <v>3.0353000000000002E-2</v>
      </c>
      <c r="G1896">
        <v>2.1471000000000001E-2</v>
      </c>
      <c r="H1896">
        <v>2.1531999999999999E-2</v>
      </c>
      <c r="I1896">
        <v>1642</v>
      </c>
      <c r="J1896">
        <v>6048236895.9399996</v>
      </c>
      <c r="K1896">
        <v>17856983702.380001</v>
      </c>
    </row>
    <row r="1897" spans="1:11" hidden="1">
      <c r="A1897">
        <v>53</v>
      </c>
      <c r="B1897" t="s">
        <v>322</v>
      </c>
      <c r="C1897">
        <v>8.8703000000000004E-2</v>
      </c>
      <c r="D1897">
        <v>8.8662000000000005E-2</v>
      </c>
      <c r="E1897">
        <v>3.1544999999999997E-2</v>
      </c>
      <c r="F1897">
        <v>3.1564000000000002E-2</v>
      </c>
      <c r="G1897">
        <v>2.1905999999999998E-2</v>
      </c>
      <c r="H1897">
        <v>2.1932E-2</v>
      </c>
      <c r="I1897">
        <v>1535</v>
      </c>
      <c r="J1897">
        <v>5908794865.3100004</v>
      </c>
      <c r="K1897">
        <v>17680914639.330002</v>
      </c>
    </row>
    <row r="1898" spans="1:11" hidden="1">
      <c r="A1898">
        <v>10</v>
      </c>
      <c r="B1898" t="s">
        <v>321</v>
      </c>
      <c r="C1898">
        <v>-0.209198</v>
      </c>
      <c r="D1898">
        <v>-0.20613100000000001</v>
      </c>
      <c r="E1898">
        <v>-0.21373400000000001</v>
      </c>
      <c r="F1898">
        <v>-0.21093400000000001</v>
      </c>
      <c r="G1898">
        <v>-0.221556</v>
      </c>
      <c r="H1898">
        <v>-0.21934400000000001</v>
      </c>
      <c r="I1898">
        <v>107</v>
      </c>
      <c r="J1898">
        <v>109454924.02</v>
      </c>
      <c r="K1898">
        <v>136846900.53999999</v>
      </c>
    </row>
    <row r="1899" spans="1:11">
      <c r="A1899">
        <v>5</v>
      </c>
      <c r="B1899" t="s">
        <v>321</v>
      </c>
      <c r="C1899">
        <v>-0.22605500000000001</v>
      </c>
      <c r="D1899">
        <v>-0.225934</v>
      </c>
      <c r="E1899" s="116">
        <v>-0.17497299999999999</v>
      </c>
      <c r="F1899">
        <v>-0.17485000000000001</v>
      </c>
      <c r="G1899">
        <v>-0.15224299999999999</v>
      </c>
      <c r="H1899">
        <v>-0.15215899999999999</v>
      </c>
      <c r="I1899">
        <v>1538</v>
      </c>
      <c r="J1899">
        <v>5052904591.6000004</v>
      </c>
      <c r="K1899">
        <v>15057684611.93</v>
      </c>
    </row>
    <row r="1900" spans="1:11" hidden="1">
      <c r="A1900">
        <v>15</v>
      </c>
      <c r="B1900" t="s">
        <v>321</v>
      </c>
      <c r="C1900">
        <v>-0.22495499999999999</v>
      </c>
      <c r="D1900">
        <v>-0.22464100000000001</v>
      </c>
      <c r="E1900">
        <v>-0.175868</v>
      </c>
      <c r="F1900">
        <v>-0.17568300000000001</v>
      </c>
      <c r="G1900">
        <v>-0.15292700000000001</v>
      </c>
      <c r="H1900">
        <v>-0.15282200000000001</v>
      </c>
      <c r="I1900">
        <v>1645</v>
      </c>
      <c r="J1900">
        <v>5162359515.6199999</v>
      </c>
      <c r="K1900">
        <v>15194531512.469999</v>
      </c>
    </row>
    <row r="1901" spans="1:11" hidden="1">
      <c r="A1901">
        <v>21</v>
      </c>
      <c r="B1901" t="s">
        <v>321</v>
      </c>
      <c r="C1901">
        <v>-0.22605500000000001</v>
      </c>
      <c r="D1901">
        <v>-0.225934</v>
      </c>
      <c r="E1901">
        <v>-0.17497299999999999</v>
      </c>
      <c r="F1901">
        <v>-0.17485000000000001</v>
      </c>
      <c r="G1901">
        <v>-0.15224299999999999</v>
      </c>
      <c r="H1901">
        <v>-0.15215899999999999</v>
      </c>
      <c r="I1901">
        <v>1538</v>
      </c>
      <c r="J1901">
        <v>5052904591.6000004</v>
      </c>
      <c r="K1901">
        <v>15057684611.93</v>
      </c>
    </row>
    <row r="1902" spans="1:11" hidden="1">
      <c r="A1902">
        <v>31</v>
      </c>
      <c r="B1902" t="s">
        <v>321</v>
      </c>
      <c r="C1902">
        <v>-0.22495499999999999</v>
      </c>
      <c r="D1902">
        <v>-0.22464100000000001</v>
      </c>
      <c r="E1902">
        <v>-0.175868</v>
      </c>
      <c r="F1902">
        <v>-0.17568300000000001</v>
      </c>
      <c r="G1902">
        <v>-0.15292700000000001</v>
      </c>
      <c r="H1902">
        <v>-0.15282200000000001</v>
      </c>
      <c r="I1902">
        <v>1645</v>
      </c>
      <c r="J1902">
        <v>5162359515.6199999</v>
      </c>
      <c r="K1902">
        <v>15194531512.469999</v>
      </c>
    </row>
    <row r="1903" spans="1:11" hidden="1">
      <c r="A1903">
        <v>63</v>
      </c>
      <c r="B1903" t="s">
        <v>321</v>
      </c>
      <c r="C1903">
        <v>-0.22495499999999999</v>
      </c>
      <c r="D1903">
        <v>-0.22464100000000001</v>
      </c>
      <c r="E1903">
        <v>-0.175868</v>
      </c>
      <c r="F1903">
        <v>-0.17568300000000001</v>
      </c>
      <c r="G1903">
        <v>-0.15292700000000001</v>
      </c>
      <c r="H1903">
        <v>-0.15282200000000001</v>
      </c>
      <c r="I1903">
        <v>1645</v>
      </c>
      <c r="J1903">
        <v>5162359515.6199999</v>
      </c>
      <c r="K1903">
        <v>15194531512.469999</v>
      </c>
    </row>
    <row r="1904" spans="1:11" hidden="1">
      <c r="A1904">
        <v>37</v>
      </c>
      <c r="B1904" t="s">
        <v>321</v>
      </c>
      <c r="C1904">
        <v>-0.22605500000000001</v>
      </c>
      <c r="D1904">
        <v>-0.225934</v>
      </c>
      <c r="E1904">
        <v>-0.17497299999999999</v>
      </c>
      <c r="F1904">
        <v>-0.17485000000000001</v>
      </c>
      <c r="G1904">
        <v>-0.15224299999999999</v>
      </c>
      <c r="H1904">
        <v>-0.15215899999999999</v>
      </c>
      <c r="I1904">
        <v>1538</v>
      </c>
      <c r="J1904">
        <v>5052904591.6000004</v>
      </c>
      <c r="K1904">
        <v>15057684611.93</v>
      </c>
    </row>
    <row r="1905" spans="1:11" hidden="1">
      <c r="A1905">
        <v>47</v>
      </c>
      <c r="B1905" t="s">
        <v>321</v>
      </c>
      <c r="C1905">
        <v>-0.22495499999999999</v>
      </c>
      <c r="D1905">
        <v>-0.22464100000000001</v>
      </c>
      <c r="E1905">
        <v>-0.175868</v>
      </c>
      <c r="F1905">
        <v>-0.17568300000000001</v>
      </c>
      <c r="G1905">
        <v>-0.15292700000000001</v>
      </c>
      <c r="H1905">
        <v>-0.15282200000000001</v>
      </c>
      <c r="I1905">
        <v>1645</v>
      </c>
      <c r="J1905">
        <v>5162359515.6199999</v>
      </c>
      <c r="K1905">
        <v>15194531512.469999</v>
      </c>
    </row>
    <row r="1906" spans="1:11" hidden="1">
      <c r="A1906">
        <v>53</v>
      </c>
      <c r="B1906" t="s">
        <v>321</v>
      </c>
      <c r="C1906">
        <v>-0.22605500000000001</v>
      </c>
      <c r="D1906">
        <v>-0.225934</v>
      </c>
      <c r="E1906">
        <v>-0.17497299999999999</v>
      </c>
      <c r="F1906">
        <v>-0.17485000000000001</v>
      </c>
      <c r="G1906">
        <v>-0.15224299999999999</v>
      </c>
      <c r="H1906">
        <v>-0.15215899999999999</v>
      </c>
      <c r="I1906">
        <v>1538</v>
      </c>
      <c r="J1906">
        <v>5052904591.6000004</v>
      </c>
      <c r="K1906">
        <v>15057684611.93</v>
      </c>
    </row>
    <row r="1907" spans="1:11" hidden="1">
      <c r="A1907">
        <v>10</v>
      </c>
      <c r="B1907" t="s">
        <v>320</v>
      </c>
      <c r="C1907">
        <v>-0.170456</v>
      </c>
      <c r="D1907">
        <v>-0.170456</v>
      </c>
      <c r="E1907">
        <v>-0.161271</v>
      </c>
      <c r="F1907">
        <v>-0.161271</v>
      </c>
      <c r="G1907">
        <v>-0.16092899999999999</v>
      </c>
      <c r="H1907">
        <v>-0.16092899999999999</v>
      </c>
      <c r="I1907">
        <v>107</v>
      </c>
      <c r="J1907">
        <v>92021416.540000007</v>
      </c>
      <c r="K1907">
        <v>115012065.69</v>
      </c>
    </row>
    <row r="1908" spans="1:11">
      <c r="A1908">
        <v>5</v>
      </c>
      <c r="B1908" t="s">
        <v>320</v>
      </c>
      <c r="C1908">
        <v>-8.2011000000000001E-2</v>
      </c>
      <c r="D1908">
        <v>-8.2015000000000005E-2</v>
      </c>
      <c r="E1908" s="116">
        <v>-6.6541000000000003E-2</v>
      </c>
      <c r="F1908">
        <v>-6.6561999999999996E-2</v>
      </c>
      <c r="G1908">
        <v>-4.6407999999999998E-2</v>
      </c>
      <c r="H1908">
        <v>-4.6641000000000002E-2</v>
      </c>
      <c r="I1908">
        <v>1546</v>
      </c>
      <c r="J1908">
        <v>4750898832.3699999</v>
      </c>
      <c r="K1908">
        <v>14338425339.35</v>
      </c>
    </row>
    <row r="1909" spans="1:11" hidden="1">
      <c r="A1909">
        <v>15</v>
      </c>
      <c r="B1909" t="s">
        <v>320</v>
      </c>
      <c r="C1909">
        <v>-8.7753999999999999E-2</v>
      </c>
      <c r="D1909">
        <v>-8.7757000000000002E-2</v>
      </c>
      <c r="E1909">
        <v>-6.8552000000000002E-2</v>
      </c>
      <c r="F1909">
        <v>-6.8572999999999995E-2</v>
      </c>
      <c r="G1909">
        <v>-4.7440000000000003E-2</v>
      </c>
      <c r="H1909">
        <v>-4.7669999999999997E-2</v>
      </c>
      <c r="I1909">
        <v>1653</v>
      </c>
      <c r="J1909">
        <v>4842920248.9099998</v>
      </c>
      <c r="K1909">
        <v>14453437405.040001</v>
      </c>
    </row>
    <row r="1910" spans="1:11" hidden="1">
      <c r="A1910">
        <v>21</v>
      </c>
      <c r="B1910" t="s">
        <v>320</v>
      </c>
      <c r="C1910">
        <v>-8.2011000000000001E-2</v>
      </c>
      <c r="D1910">
        <v>-8.2015000000000005E-2</v>
      </c>
      <c r="E1910">
        <v>-6.6541000000000003E-2</v>
      </c>
      <c r="F1910">
        <v>-6.6561999999999996E-2</v>
      </c>
      <c r="G1910">
        <v>-4.6407999999999998E-2</v>
      </c>
      <c r="H1910">
        <v>-4.6641000000000002E-2</v>
      </c>
      <c r="I1910">
        <v>1546</v>
      </c>
      <c r="J1910">
        <v>4750898832.3699999</v>
      </c>
      <c r="K1910">
        <v>14338425339.35</v>
      </c>
    </row>
    <row r="1911" spans="1:11" hidden="1">
      <c r="A1911">
        <v>31</v>
      </c>
      <c r="B1911" t="s">
        <v>320</v>
      </c>
      <c r="C1911">
        <v>-8.7753999999999999E-2</v>
      </c>
      <c r="D1911">
        <v>-8.7757000000000002E-2</v>
      </c>
      <c r="E1911">
        <v>-6.8552000000000002E-2</v>
      </c>
      <c r="F1911">
        <v>-6.8572999999999995E-2</v>
      </c>
      <c r="G1911">
        <v>-4.7440000000000003E-2</v>
      </c>
      <c r="H1911">
        <v>-4.7669999999999997E-2</v>
      </c>
      <c r="I1911">
        <v>1653</v>
      </c>
      <c r="J1911">
        <v>4842920248.9099998</v>
      </c>
      <c r="K1911">
        <v>14453437405.040001</v>
      </c>
    </row>
    <row r="1912" spans="1:11" hidden="1">
      <c r="A1912">
        <v>63</v>
      </c>
      <c r="B1912" t="s">
        <v>320</v>
      </c>
      <c r="C1912">
        <v>-8.7753999999999999E-2</v>
      </c>
      <c r="D1912">
        <v>-8.7757000000000002E-2</v>
      </c>
      <c r="E1912">
        <v>-6.8552000000000002E-2</v>
      </c>
      <c r="F1912">
        <v>-6.8572999999999995E-2</v>
      </c>
      <c r="G1912">
        <v>-4.7440000000000003E-2</v>
      </c>
      <c r="H1912">
        <v>-4.7669999999999997E-2</v>
      </c>
      <c r="I1912">
        <v>1653</v>
      </c>
      <c r="J1912">
        <v>4842920248.9099998</v>
      </c>
      <c r="K1912">
        <v>14453437405.040001</v>
      </c>
    </row>
    <row r="1913" spans="1:11" hidden="1">
      <c r="A1913">
        <v>37</v>
      </c>
      <c r="B1913" t="s">
        <v>320</v>
      </c>
      <c r="C1913">
        <v>-8.2011000000000001E-2</v>
      </c>
      <c r="D1913">
        <v>-8.2015000000000005E-2</v>
      </c>
      <c r="E1913">
        <v>-6.6541000000000003E-2</v>
      </c>
      <c r="F1913">
        <v>-6.6561999999999996E-2</v>
      </c>
      <c r="G1913">
        <v>-4.6407999999999998E-2</v>
      </c>
      <c r="H1913">
        <v>-4.6641000000000002E-2</v>
      </c>
      <c r="I1913">
        <v>1546</v>
      </c>
      <c r="J1913">
        <v>4750898832.3699999</v>
      </c>
      <c r="K1913">
        <v>14338425339.35</v>
      </c>
    </row>
    <row r="1914" spans="1:11" hidden="1">
      <c r="A1914">
        <v>47</v>
      </c>
      <c r="B1914" t="s">
        <v>320</v>
      </c>
      <c r="C1914">
        <v>-8.7753999999999999E-2</v>
      </c>
      <c r="D1914">
        <v>-8.7757000000000002E-2</v>
      </c>
      <c r="E1914">
        <v>-6.8552000000000002E-2</v>
      </c>
      <c r="F1914">
        <v>-6.8572999999999995E-2</v>
      </c>
      <c r="G1914">
        <v>-4.7440000000000003E-2</v>
      </c>
      <c r="H1914">
        <v>-4.7669999999999997E-2</v>
      </c>
      <c r="I1914">
        <v>1653</v>
      </c>
      <c r="J1914">
        <v>4842920248.9099998</v>
      </c>
      <c r="K1914">
        <v>14453437405.040001</v>
      </c>
    </row>
    <row r="1915" spans="1:11" hidden="1">
      <c r="A1915">
        <v>53</v>
      </c>
      <c r="B1915" t="s">
        <v>320</v>
      </c>
      <c r="C1915">
        <v>-8.2011000000000001E-2</v>
      </c>
      <c r="D1915">
        <v>-8.2015000000000005E-2</v>
      </c>
      <c r="E1915">
        <v>-6.6541000000000003E-2</v>
      </c>
      <c r="F1915">
        <v>-6.6561999999999996E-2</v>
      </c>
      <c r="G1915">
        <v>-4.6407999999999998E-2</v>
      </c>
      <c r="H1915">
        <v>-4.6641000000000002E-2</v>
      </c>
      <c r="I1915">
        <v>1546</v>
      </c>
      <c r="J1915">
        <v>4750898832.3699999</v>
      </c>
      <c r="K1915">
        <v>14338425339.35</v>
      </c>
    </row>
    <row r="1916" spans="1:11" hidden="1">
      <c r="A1916">
        <v>10</v>
      </c>
      <c r="B1916" t="s">
        <v>319</v>
      </c>
      <c r="C1916">
        <v>-0.29968</v>
      </c>
      <c r="D1916">
        <v>-0.29968</v>
      </c>
      <c r="E1916">
        <v>-0.30749599999999999</v>
      </c>
      <c r="F1916">
        <v>-0.30749599999999999</v>
      </c>
      <c r="G1916">
        <v>-0.31551299999999999</v>
      </c>
      <c r="H1916">
        <v>-0.31551299999999999</v>
      </c>
      <c r="I1916">
        <v>107</v>
      </c>
      <c r="J1916">
        <v>63915691.759999998</v>
      </c>
      <c r="K1916">
        <v>78945891.349999994</v>
      </c>
    </row>
    <row r="1917" spans="1:11">
      <c r="A1917">
        <v>5</v>
      </c>
      <c r="B1917" t="s">
        <v>319</v>
      </c>
      <c r="C1917">
        <v>-0.25556600000000002</v>
      </c>
      <c r="D1917">
        <v>-0.25556000000000001</v>
      </c>
      <c r="E1917" s="116">
        <v>-0.26513799999999998</v>
      </c>
      <c r="F1917">
        <v>-0.26508100000000001</v>
      </c>
      <c r="G1917">
        <v>-0.25063200000000002</v>
      </c>
      <c r="H1917">
        <v>-0.250608</v>
      </c>
      <c r="I1917">
        <v>1545</v>
      </c>
      <c r="J1917">
        <v>3542309072.9400001</v>
      </c>
      <c r="K1917">
        <v>10736577770.84</v>
      </c>
    </row>
    <row r="1918" spans="1:11" hidden="1">
      <c r="A1918">
        <v>15</v>
      </c>
      <c r="B1918" t="s">
        <v>319</v>
      </c>
      <c r="C1918">
        <v>-0.25842300000000001</v>
      </c>
      <c r="D1918">
        <v>-0.25841799999999998</v>
      </c>
      <c r="E1918">
        <v>-0.26594400000000001</v>
      </c>
      <c r="F1918">
        <v>-0.26588800000000001</v>
      </c>
      <c r="G1918">
        <v>-0.25114900000000001</v>
      </c>
      <c r="H1918">
        <v>-0.25112499999999999</v>
      </c>
      <c r="I1918">
        <v>1652</v>
      </c>
      <c r="J1918">
        <v>3606224764.6999998</v>
      </c>
      <c r="K1918">
        <v>10815523662.190001</v>
      </c>
    </row>
    <row r="1919" spans="1:11" hidden="1">
      <c r="A1919">
        <v>21</v>
      </c>
      <c r="B1919" t="s">
        <v>319</v>
      </c>
      <c r="C1919">
        <v>-0.25556600000000002</v>
      </c>
      <c r="D1919">
        <v>-0.25556000000000001</v>
      </c>
      <c r="E1919">
        <v>-0.26513799999999998</v>
      </c>
      <c r="F1919">
        <v>-0.26508100000000001</v>
      </c>
      <c r="G1919">
        <v>-0.25063200000000002</v>
      </c>
      <c r="H1919">
        <v>-0.250608</v>
      </c>
      <c r="I1919">
        <v>1545</v>
      </c>
      <c r="J1919">
        <v>3542309072.9400001</v>
      </c>
      <c r="K1919">
        <v>10736577770.84</v>
      </c>
    </row>
    <row r="1920" spans="1:11" hidden="1">
      <c r="A1920">
        <v>31</v>
      </c>
      <c r="B1920" t="s">
        <v>319</v>
      </c>
      <c r="C1920">
        <v>-0.25842300000000001</v>
      </c>
      <c r="D1920">
        <v>-0.25841799999999998</v>
      </c>
      <c r="E1920">
        <v>-0.26594400000000001</v>
      </c>
      <c r="F1920">
        <v>-0.26588800000000001</v>
      </c>
      <c r="G1920">
        <v>-0.25114900000000001</v>
      </c>
      <c r="H1920">
        <v>-0.25112499999999999</v>
      </c>
      <c r="I1920">
        <v>1652</v>
      </c>
      <c r="J1920">
        <v>3606224764.6999998</v>
      </c>
      <c r="K1920">
        <v>10815523662.190001</v>
      </c>
    </row>
    <row r="1921" spans="1:11" hidden="1">
      <c r="A1921">
        <v>63</v>
      </c>
      <c r="B1921" t="s">
        <v>319</v>
      </c>
      <c r="C1921">
        <v>-0.25842300000000001</v>
      </c>
      <c r="D1921">
        <v>-0.25841799999999998</v>
      </c>
      <c r="E1921">
        <v>-0.26594400000000001</v>
      </c>
      <c r="F1921">
        <v>-0.26588800000000001</v>
      </c>
      <c r="G1921">
        <v>-0.25114900000000001</v>
      </c>
      <c r="H1921">
        <v>-0.25112499999999999</v>
      </c>
      <c r="I1921">
        <v>1652</v>
      </c>
      <c r="J1921">
        <v>3606224764.6999998</v>
      </c>
      <c r="K1921">
        <v>10815523662.190001</v>
      </c>
    </row>
    <row r="1922" spans="1:11" hidden="1">
      <c r="A1922">
        <v>37</v>
      </c>
      <c r="B1922" t="s">
        <v>319</v>
      </c>
      <c r="C1922">
        <v>-0.25556600000000002</v>
      </c>
      <c r="D1922">
        <v>-0.25556000000000001</v>
      </c>
      <c r="E1922">
        <v>-0.26513799999999998</v>
      </c>
      <c r="F1922">
        <v>-0.26508100000000001</v>
      </c>
      <c r="G1922">
        <v>-0.25063200000000002</v>
      </c>
      <c r="H1922">
        <v>-0.250608</v>
      </c>
      <c r="I1922">
        <v>1545</v>
      </c>
      <c r="J1922">
        <v>3542309072.9400001</v>
      </c>
      <c r="K1922">
        <v>10736577770.84</v>
      </c>
    </row>
    <row r="1923" spans="1:11" hidden="1">
      <c r="A1923">
        <v>47</v>
      </c>
      <c r="B1923" t="s">
        <v>319</v>
      </c>
      <c r="C1923">
        <v>-0.25842300000000001</v>
      </c>
      <c r="D1923">
        <v>-0.25841799999999998</v>
      </c>
      <c r="E1923">
        <v>-0.26594400000000001</v>
      </c>
      <c r="F1923">
        <v>-0.26588800000000001</v>
      </c>
      <c r="G1923">
        <v>-0.25114900000000001</v>
      </c>
      <c r="H1923">
        <v>-0.25112499999999999</v>
      </c>
      <c r="I1923">
        <v>1652</v>
      </c>
      <c r="J1923">
        <v>3606224764.6999998</v>
      </c>
      <c r="K1923">
        <v>10815523662.190001</v>
      </c>
    </row>
    <row r="1924" spans="1:11" hidden="1">
      <c r="A1924">
        <v>53</v>
      </c>
      <c r="B1924" t="s">
        <v>319</v>
      </c>
      <c r="C1924">
        <v>-0.25556600000000002</v>
      </c>
      <c r="D1924">
        <v>-0.25556000000000001</v>
      </c>
      <c r="E1924">
        <v>-0.26513799999999998</v>
      </c>
      <c r="F1924">
        <v>-0.26508100000000001</v>
      </c>
      <c r="G1924">
        <v>-0.25063200000000002</v>
      </c>
      <c r="H1924">
        <v>-0.250608</v>
      </c>
      <c r="I1924">
        <v>1545</v>
      </c>
      <c r="J1924">
        <v>3542309072.9400001</v>
      </c>
      <c r="K1924">
        <v>10736577770.84</v>
      </c>
    </row>
    <row r="1925" spans="1:11" hidden="1">
      <c r="A1925">
        <v>10</v>
      </c>
      <c r="B1925" t="s">
        <v>318</v>
      </c>
      <c r="C1925">
        <v>0.170047</v>
      </c>
      <c r="D1925">
        <v>0.170047</v>
      </c>
      <c r="E1925">
        <v>0.159023</v>
      </c>
      <c r="F1925">
        <v>0.159023</v>
      </c>
      <c r="G1925">
        <v>0.17385600000000001</v>
      </c>
      <c r="H1925">
        <v>0.17385600000000001</v>
      </c>
      <c r="I1925">
        <v>106</v>
      </c>
      <c r="J1925">
        <v>73131658.560000002</v>
      </c>
      <c r="K1925">
        <v>91733404.799999997</v>
      </c>
    </row>
    <row r="1926" spans="1:11">
      <c r="A1926">
        <v>5</v>
      </c>
      <c r="B1926" t="s">
        <v>318</v>
      </c>
      <c r="C1926">
        <v>0.19239000000000001</v>
      </c>
      <c r="D1926">
        <v>0.19237699999999999</v>
      </c>
      <c r="E1926" s="116">
        <v>0.13212399999999999</v>
      </c>
      <c r="F1926">
        <v>0.13214600000000001</v>
      </c>
      <c r="G1926">
        <v>9.6748000000000001E-2</v>
      </c>
      <c r="H1926">
        <v>9.6753000000000006E-2</v>
      </c>
      <c r="I1926">
        <v>1545</v>
      </c>
      <c r="J1926">
        <v>4074742104.4200001</v>
      </c>
      <c r="K1926">
        <v>11808336114.51</v>
      </c>
    </row>
    <row r="1927" spans="1:11" hidden="1">
      <c r="A1927">
        <v>15</v>
      </c>
      <c r="B1927" t="s">
        <v>318</v>
      </c>
      <c r="C1927">
        <v>0.19095500000000001</v>
      </c>
      <c r="D1927">
        <v>0.190944</v>
      </c>
      <c r="E1927">
        <v>0.13259299999999999</v>
      </c>
      <c r="F1927">
        <v>0.13261500000000001</v>
      </c>
      <c r="G1927">
        <v>9.7303000000000001E-2</v>
      </c>
      <c r="H1927">
        <v>9.7309000000000007E-2</v>
      </c>
      <c r="I1927">
        <v>1651</v>
      </c>
      <c r="J1927">
        <v>4147873762.98</v>
      </c>
      <c r="K1927">
        <v>11900069519.309999</v>
      </c>
    </row>
    <row r="1928" spans="1:11" hidden="1">
      <c r="A1928">
        <v>21</v>
      </c>
      <c r="B1928" t="s">
        <v>318</v>
      </c>
      <c r="C1928">
        <v>0.19239000000000001</v>
      </c>
      <c r="D1928">
        <v>0.19237699999999999</v>
      </c>
      <c r="E1928">
        <v>0.13212399999999999</v>
      </c>
      <c r="F1928">
        <v>0.13214600000000001</v>
      </c>
      <c r="G1928">
        <v>9.6748000000000001E-2</v>
      </c>
      <c r="H1928">
        <v>9.6753000000000006E-2</v>
      </c>
      <c r="I1928">
        <v>1545</v>
      </c>
      <c r="J1928">
        <v>4074742104.4200001</v>
      </c>
      <c r="K1928">
        <v>11808336114.51</v>
      </c>
    </row>
    <row r="1929" spans="1:11" hidden="1">
      <c r="A1929">
        <v>31</v>
      </c>
      <c r="B1929" t="s">
        <v>318</v>
      </c>
      <c r="C1929">
        <v>0.19095500000000001</v>
      </c>
      <c r="D1929">
        <v>0.190944</v>
      </c>
      <c r="E1929">
        <v>0.13259299999999999</v>
      </c>
      <c r="F1929">
        <v>0.13261500000000001</v>
      </c>
      <c r="G1929">
        <v>9.7303000000000001E-2</v>
      </c>
      <c r="H1929">
        <v>9.7309000000000007E-2</v>
      </c>
      <c r="I1929">
        <v>1651</v>
      </c>
      <c r="J1929">
        <v>4147873762.98</v>
      </c>
      <c r="K1929">
        <v>11900069519.309999</v>
      </c>
    </row>
    <row r="1930" spans="1:11" hidden="1">
      <c r="A1930">
        <v>63</v>
      </c>
      <c r="B1930" t="s">
        <v>318</v>
      </c>
      <c r="C1930">
        <v>0.19095500000000001</v>
      </c>
      <c r="D1930">
        <v>0.190944</v>
      </c>
      <c r="E1930">
        <v>0.13259299999999999</v>
      </c>
      <c r="F1930">
        <v>0.13261500000000001</v>
      </c>
      <c r="G1930">
        <v>9.7303000000000001E-2</v>
      </c>
      <c r="H1930">
        <v>9.7309000000000007E-2</v>
      </c>
      <c r="I1930">
        <v>1651</v>
      </c>
      <c r="J1930">
        <v>4147873762.98</v>
      </c>
      <c r="K1930">
        <v>11900069519.309999</v>
      </c>
    </row>
    <row r="1931" spans="1:11" hidden="1">
      <c r="A1931">
        <v>37</v>
      </c>
      <c r="B1931" t="s">
        <v>318</v>
      </c>
      <c r="C1931">
        <v>0.19239000000000001</v>
      </c>
      <c r="D1931">
        <v>0.19237699999999999</v>
      </c>
      <c r="E1931">
        <v>0.13212399999999999</v>
      </c>
      <c r="F1931">
        <v>0.13214600000000001</v>
      </c>
      <c r="G1931">
        <v>9.6748000000000001E-2</v>
      </c>
      <c r="H1931">
        <v>9.6753000000000006E-2</v>
      </c>
      <c r="I1931">
        <v>1545</v>
      </c>
      <c r="J1931">
        <v>4074742104.4200001</v>
      </c>
      <c r="K1931">
        <v>11808336114.51</v>
      </c>
    </row>
    <row r="1932" spans="1:11" hidden="1">
      <c r="A1932">
        <v>47</v>
      </c>
      <c r="B1932" t="s">
        <v>318</v>
      </c>
      <c r="C1932">
        <v>0.19095500000000001</v>
      </c>
      <c r="D1932">
        <v>0.190944</v>
      </c>
      <c r="E1932">
        <v>0.13259299999999999</v>
      </c>
      <c r="F1932">
        <v>0.13261500000000001</v>
      </c>
      <c r="G1932">
        <v>9.7303000000000001E-2</v>
      </c>
      <c r="H1932">
        <v>9.7309000000000007E-2</v>
      </c>
      <c r="I1932">
        <v>1651</v>
      </c>
      <c r="J1932">
        <v>4147873762.98</v>
      </c>
      <c r="K1932">
        <v>11900069519.309999</v>
      </c>
    </row>
    <row r="1933" spans="1:11" hidden="1">
      <c r="A1933">
        <v>53</v>
      </c>
      <c r="B1933" t="s">
        <v>318</v>
      </c>
      <c r="C1933">
        <v>0.19239000000000001</v>
      </c>
      <c r="D1933">
        <v>0.19237699999999999</v>
      </c>
      <c r="E1933">
        <v>0.13212399999999999</v>
      </c>
      <c r="F1933">
        <v>0.13214600000000001</v>
      </c>
      <c r="G1933">
        <v>9.6748000000000001E-2</v>
      </c>
      <c r="H1933">
        <v>9.6753000000000006E-2</v>
      </c>
      <c r="I1933">
        <v>1545</v>
      </c>
      <c r="J1933">
        <v>4074742104.4200001</v>
      </c>
      <c r="K1933">
        <v>11808336114.51</v>
      </c>
    </row>
    <row r="1934" spans="1:11" hidden="1">
      <c r="A1934">
        <v>10</v>
      </c>
      <c r="B1934" t="s">
        <v>317</v>
      </c>
      <c r="C1934">
        <v>0.10203</v>
      </c>
      <c r="D1934">
        <v>0.10203</v>
      </c>
      <c r="E1934">
        <v>6.2231000000000002E-2</v>
      </c>
      <c r="F1934">
        <v>6.2231000000000002E-2</v>
      </c>
      <c r="G1934">
        <v>5.3688E-2</v>
      </c>
      <c r="H1934">
        <v>5.3688E-2</v>
      </c>
      <c r="I1934">
        <v>106</v>
      </c>
      <c r="J1934">
        <v>76370869.230000004</v>
      </c>
      <c r="K1934">
        <v>95346530.310000002</v>
      </c>
    </row>
    <row r="1935" spans="1:11">
      <c r="A1935">
        <v>5</v>
      </c>
      <c r="B1935" t="s">
        <v>317</v>
      </c>
      <c r="C1935">
        <v>7.7240000000000003E-2</v>
      </c>
      <c r="D1935">
        <v>7.7177999999999997E-2</v>
      </c>
      <c r="E1935" s="116">
        <v>1.3939999999999999E-2</v>
      </c>
      <c r="F1935">
        <v>1.3885E-2</v>
      </c>
      <c r="G1935">
        <v>-1.6879999999999999E-2</v>
      </c>
      <c r="H1935">
        <v>-1.6916E-2</v>
      </c>
      <c r="I1935">
        <v>1558</v>
      </c>
      <c r="J1935">
        <v>4354292274.0500002</v>
      </c>
      <c r="K1935">
        <v>11911450093.450001</v>
      </c>
    </row>
    <row r="1936" spans="1:11" hidden="1">
      <c r="A1936">
        <v>15</v>
      </c>
      <c r="B1936" t="s">
        <v>317</v>
      </c>
      <c r="C1936">
        <v>7.8820000000000001E-2</v>
      </c>
      <c r="D1936">
        <v>7.8761999999999999E-2</v>
      </c>
      <c r="E1936">
        <v>1.4777999999999999E-2</v>
      </c>
      <c r="F1936">
        <v>1.4723999999999999E-2</v>
      </c>
      <c r="G1936">
        <v>-1.6345999999999999E-2</v>
      </c>
      <c r="H1936">
        <v>-1.6382000000000001E-2</v>
      </c>
      <c r="I1936">
        <v>1664</v>
      </c>
      <c r="J1936">
        <v>4430663143.2799997</v>
      </c>
      <c r="K1936">
        <v>12006796623.76</v>
      </c>
    </row>
    <row r="1937" spans="1:11" hidden="1">
      <c r="A1937">
        <v>21</v>
      </c>
      <c r="B1937" t="s">
        <v>317</v>
      </c>
      <c r="C1937">
        <v>7.7240000000000003E-2</v>
      </c>
      <c r="D1937">
        <v>7.7177999999999997E-2</v>
      </c>
      <c r="E1937">
        <v>1.3939999999999999E-2</v>
      </c>
      <c r="F1937">
        <v>1.3885E-2</v>
      </c>
      <c r="G1937">
        <v>-1.6879999999999999E-2</v>
      </c>
      <c r="H1937">
        <v>-1.6916E-2</v>
      </c>
      <c r="I1937">
        <v>1558</v>
      </c>
      <c r="J1937">
        <v>4354292274.0500002</v>
      </c>
      <c r="K1937">
        <v>11911450093.450001</v>
      </c>
    </row>
    <row r="1938" spans="1:11" hidden="1">
      <c r="A1938">
        <v>31</v>
      </c>
      <c r="B1938" t="s">
        <v>317</v>
      </c>
      <c r="C1938">
        <v>7.8820000000000001E-2</v>
      </c>
      <c r="D1938">
        <v>7.8761999999999999E-2</v>
      </c>
      <c r="E1938">
        <v>1.4777999999999999E-2</v>
      </c>
      <c r="F1938">
        <v>1.4723999999999999E-2</v>
      </c>
      <c r="G1938">
        <v>-1.6345999999999999E-2</v>
      </c>
      <c r="H1938">
        <v>-1.6382000000000001E-2</v>
      </c>
      <c r="I1938">
        <v>1664</v>
      </c>
      <c r="J1938">
        <v>4430663143.2799997</v>
      </c>
      <c r="K1938">
        <v>12006796623.76</v>
      </c>
    </row>
    <row r="1939" spans="1:11" hidden="1">
      <c r="A1939">
        <v>63</v>
      </c>
      <c r="B1939" t="s">
        <v>317</v>
      </c>
      <c r="C1939">
        <v>7.8820000000000001E-2</v>
      </c>
      <c r="D1939">
        <v>7.8761999999999999E-2</v>
      </c>
      <c r="E1939">
        <v>1.4777999999999999E-2</v>
      </c>
      <c r="F1939">
        <v>1.4723999999999999E-2</v>
      </c>
      <c r="G1939">
        <v>-1.6345999999999999E-2</v>
      </c>
      <c r="H1939">
        <v>-1.6382000000000001E-2</v>
      </c>
      <c r="I1939">
        <v>1664</v>
      </c>
      <c r="J1939">
        <v>4430663143.2799997</v>
      </c>
      <c r="K1939">
        <v>12006796623.76</v>
      </c>
    </row>
    <row r="1940" spans="1:11" hidden="1">
      <c r="A1940">
        <v>37</v>
      </c>
      <c r="B1940" t="s">
        <v>317</v>
      </c>
      <c r="C1940">
        <v>7.7240000000000003E-2</v>
      </c>
      <c r="D1940">
        <v>7.7177999999999997E-2</v>
      </c>
      <c r="E1940">
        <v>1.3939999999999999E-2</v>
      </c>
      <c r="F1940">
        <v>1.3885E-2</v>
      </c>
      <c r="G1940">
        <v>-1.6879999999999999E-2</v>
      </c>
      <c r="H1940">
        <v>-1.6916E-2</v>
      </c>
      <c r="I1940">
        <v>1558</v>
      </c>
      <c r="J1940">
        <v>4354292274.0500002</v>
      </c>
      <c r="K1940">
        <v>11911450093.450001</v>
      </c>
    </row>
    <row r="1941" spans="1:11" hidden="1">
      <c r="A1941">
        <v>47</v>
      </c>
      <c r="B1941" t="s">
        <v>317</v>
      </c>
      <c r="C1941">
        <v>7.8820000000000001E-2</v>
      </c>
      <c r="D1941">
        <v>7.8761999999999999E-2</v>
      </c>
      <c r="E1941">
        <v>1.4777999999999999E-2</v>
      </c>
      <c r="F1941">
        <v>1.4723999999999999E-2</v>
      </c>
      <c r="G1941">
        <v>-1.6345999999999999E-2</v>
      </c>
      <c r="H1941">
        <v>-1.6382000000000001E-2</v>
      </c>
      <c r="I1941">
        <v>1664</v>
      </c>
      <c r="J1941">
        <v>4430663143.2799997</v>
      </c>
      <c r="K1941">
        <v>12006796623.76</v>
      </c>
    </row>
    <row r="1942" spans="1:11" hidden="1">
      <c r="A1942">
        <v>53</v>
      </c>
      <c r="B1942" t="s">
        <v>317</v>
      </c>
      <c r="C1942">
        <v>7.7240000000000003E-2</v>
      </c>
      <c r="D1942">
        <v>7.7177999999999997E-2</v>
      </c>
      <c r="E1942">
        <v>1.3939999999999999E-2</v>
      </c>
      <c r="F1942">
        <v>1.3885E-2</v>
      </c>
      <c r="G1942">
        <v>-1.6879999999999999E-2</v>
      </c>
      <c r="H1942">
        <v>-1.6916E-2</v>
      </c>
      <c r="I1942">
        <v>1558</v>
      </c>
      <c r="J1942">
        <v>4354292274.0500002</v>
      </c>
      <c r="K1942">
        <v>11911450093.450001</v>
      </c>
    </row>
    <row r="1943" spans="1:11" hidden="1">
      <c r="A1943">
        <v>10</v>
      </c>
      <c r="B1943" t="s">
        <v>316</v>
      </c>
      <c r="C1943">
        <v>9.2641000000000001E-2</v>
      </c>
      <c r="D1943">
        <v>9.2641000000000001E-2</v>
      </c>
      <c r="E1943">
        <v>8.4294999999999995E-2</v>
      </c>
      <c r="F1943">
        <v>8.4294999999999995E-2</v>
      </c>
      <c r="G1943">
        <v>9.5157000000000005E-2</v>
      </c>
      <c r="H1943">
        <v>9.5157000000000005E-2</v>
      </c>
      <c r="I1943">
        <v>106</v>
      </c>
      <c r="J1943">
        <v>82779757.400000006</v>
      </c>
      <c r="K1943">
        <v>104391183.63</v>
      </c>
    </row>
    <row r="1944" spans="1:11">
      <c r="A1944">
        <v>5</v>
      </c>
      <c r="B1944" t="s">
        <v>316</v>
      </c>
      <c r="C1944">
        <v>0.15739400000000001</v>
      </c>
      <c r="D1944">
        <v>0.15761500000000001</v>
      </c>
      <c r="E1944" s="116">
        <v>0.13419600000000001</v>
      </c>
      <c r="F1944">
        <v>0.134267</v>
      </c>
      <c r="G1944">
        <v>9.6769999999999995E-2</v>
      </c>
      <c r="H1944">
        <v>9.6846000000000002E-2</v>
      </c>
      <c r="I1944">
        <v>1555</v>
      </c>
      <c r="J1944">
        <v>4995466351.8999996</v>
      </c>
      <c r="K1944">
        <v>13043809866.719999</v>
      </c>
    </row>
    <row r="1945" spans="1:11" hidden="1">
      <c r="A1945">
        <v>15</v>
      </c>
      <c r="B1945" t="s">
        <v>316</v>
      </c>
      <c r="C1945">
        <v>0.15326200000000001</v>
      </c>
      <c r="D1945">
        <v>0.15346799999999999</v>
      </c>
      <c r="E1945">
        <v>0.13333300000000001</v>
      </c>
      <c r="F1945">
        <v>0.13340299999999999</v>
      </c>
      <c r="G1945">
        <v>9.6756999999999996E-2</v>
      </c>
      <c r="H1945">
        <v>9.6832000000000001E-2</v>
      </c>
      <c r="I1945">
        <v>1661</v>
      </c>
      <c r="J1945">
        <v>5078246109.3000002</v>
      </c>
      <c r="K1945">
        <v>13148201050.35</v>
      </c>
    </row>
    <row r="1946" spans="1:11" hidden="1">
      <c r="A1946">
        <v>21</v>
      </c>
      <c r="B1946" t="s">
        <v>316</v>
      </c>
      <c r="C1946">
        <v>0.15739400000000001</v>
      </c>
      <c r="D1946">
        <v>0.15761500000000001</v>
      </c>
      <c r="E1946">
        <v>0.13419600000000001</v>
      </c>
      <c r="F1946">
        <v>0.134267</v>
      </c>
      <c r="G1946">
        <v>9.6769999999999995E-2</v>
      </c>
      <c r="H1946">
        <v>9.6846000000000002E-2</v>
      </c>
      <c r="I1946">
        <v>1555</v>
      </c>
      <c r="J1946">
        <v>4995466351.8999996</v>
      </c>
      <c r="K1946">
        <v>13043809866.719999</v>
      </c>
    </row>
    <row r="1947" spans="1:11" hidden="1">
      <c r="A1947">
        <v>31</v>
      </c>
      <c r="B1947" t="s">
        <v>316</v>
      </c>
      <c r="C1947">
        <v>0.15326200000000001</v>
      </c>
      <c r="D1947">
        <v>0.15346799999999999</v>
      </c>
      <c r="E1947">
        <v>0.13333300000000001</v>
      </c>
      <c r="F1947">
        <v>0.13340299999999999</v>
      </c>
      <c r="G1947">
        <v>9.6756999999999996E-2</v>
      </c>
      <c r="H1947">
        <v>9.6832000000000001E-2</v>
      </c>
      <c r="I1947">
        <v>1661</v>
      </c>
      <c r="J1947">
        <v>5078246109.3000002</v>
      </c>
      <c r="K1947">
        <v>13148201050.35</v>
      </c>
    </row>
    <row r="1948" spans="1:11" hidden="1">
      <c r="A1948">
        <v>63</v>
      </c>
      <c r="B1948" t="s">
        <v>316</v>
      </c>
      <c r="C1948">
        <v>0.15326200000000001</v>
      </c>
      <c r="D1948">
        <v>0.15346799999999999</v>
      </c>
      <c r="E1948">
        <v>0.13333300000000001</v>
      </c>
      <c r="F1948">
        <v>0.13340299999999999</v>
      </c>
      <c r="G1948">
        <v>9.6756999999999996E-2</v>
      </c>
      <c r="H1948">
        <v>9.6832000000000001E-2</v>
      </c>
      <c r="I1948">
        <v>1661</v>
      </c>
      <c r="J1948">
        <v>5078246109.3000002</v>
      </c>
      <c r="K1948">
        <v>13148201050.35</v>
      </c>
    </row>
    <row r="1949" spans="1:11" hidden="1">
      <c r="A1949">
        <v>37</v>
      </c>
      <c r="B1949" t="s">
        <v>316</v>
      </c>
      <c r="C1949">
        <v>0.15739400000000001</v>
      </c>
      <c r="D1949">
        <v>0.15761500000000001</v>
      </c>
      <c r="E1949">
        <v>0.13419600000000001</v>
      </c>
      <c r="F1949">
        <v>0.134267</v>
      </c>
      <c r="G1949">
        <v>9.6769999999999995E-2</v>
      </c>
      <c r="H1949">
        <v>9.6846000000000002E-2</v>
      </c>
      <c r="I1949">
        <v>1555</v>
      </c>
      <c r="J1949">
        <v>4995466351.8999996</v>
      </c>
      <c r="K1949">
        <v>13043809866.719999</v>
      </c>
    </row>
    <row r="1950" spans="1:11" hidden="1">
      <c r="A1950">
        <v>47</v>
      </c>
      <c r="B1950" t="s">
        <v>316</v>
      </c>
      <c r="C1950">
        <v>0.15326200000000001</v>
      </c>
      <c r="D1950">
        <v>0.15346799999999999</v>
      </c>
      <c r="E1950">
        <v>0.13333300000000001</v>
      </c>
      <c r="F1950">
        <v>0.13340299999999999</v>
      </c>
      <c r="G1950">
        <v>9.6756999999999996E-2</v>
      </c>
      <c r="H1950">
        <v>9.6832000000000001E-2</v>
      </c>
      <c r="I1950">
        <v>1661</v>
      </c>
      <c r="J1950">
        <v>5078246109.3000002</v>
      </c>
      <c r="K1950">
        <v>13148201050.35</v>
      </c>
    </row>
    <row r="1951" spans="1:11" hidden="1">
      <c r="A1951">
        <v>53</v>
      </c>
      <c r="B1951" t="s">
        <v>316</v>
      </c>
      <c r="C1951">
        <v>0.15739400000000001</v>
      </c>
      <c r="D1951">
        <v>0.15761500000000001</v>
      </c>
      <c r="E1951">
        <v>0.13419600000000001</v>
      </c>
      <c r="F1951">
        <v>0.134267</v>
      </c>
      <c r="G1951">
        <v>9.6769999999999995E-2</v>
      </c>
      <c r="H1951">
        <v>9.6846000000000002E-2</v>
      </c>
      <c r="I1951">
        <v>1555</v>
      </c>
      <c r="J1951">
        <v>4995466351.8999996</v>
      </c>
      <c r="K1951">
        <v>13043809866.719999</v>
      </c>
    </row>
    <row r="1952" spans="1:11" hidden="1">
      <c r="A1952">
        <v>10</v>
      </c>
      <c r="B1952" t="s">
        <v>315</v>
      </c>
      <c r="C1952">
        <v>6.1749999999999999E-2</v>
      </c>
      <c r="D1952">
        <v>6.1749999999999999E-2</v>
      </c>
      <c r="E1952">
        <v>5.6848999999999997E-2</v>
      </c>
      <c r="F1952">
        <v>5.6848999999999997E-2</v>
      </c>
      <c r="G1952">
        <v>6.3E-2</v>
      </c>
      <c r="H1952">
        <v>6.3E-2</v>
      </c>
      <c r="I1952">
        <v>107</v>
      </c>
      <c r="J1952">
        <v>88482660.989999995</v>
      </c>
      <c r="K1952">
        <v>111976961.77</v>
      </c>
    </row>
    <row r="1953" spans="1:11">
      <c r="A1953">
        <v>5</v>
      </c>
      <c r="B1953" t="s">
        <v>315</v>
      </c>
      <c r="C1953">
        <v>8.8929999999999995E-2</v>
      </c>
      <c r="D1953">
        <v>8.9180999999999996E-2</v>
      </c>
      <c r="E1953" s="116">
        <v>5.8518000000000001E-2</v>
      </c>
      <c r="F1953">
        <v>5.8526000000000002E-2</v>
      </c>
      <c r="G1953">
        <v>5.3877000000000001E-2</v>
      </c>
      <c r="H1953">
        <v>5.3886999999999997E-2</v>
      </c>
      <c r="I1953">
        <v>1563</v>
      </c>
      <c r="J1953">
        <v>5378652537.46</v>
      </c>
      <c r="K1953">
        <v>13798149142.610001</v>
      </c>
    </row>
    <row r="1954" spans="1:11" hidden="1">
      <c r="A1954">
        <v>15</v>
      </c>
      <c r="B1954" t="s">
        <v>315</v>
      </c>
      <c r="C1954">
        <v>8.7188000000000002E-2</v>
      </c>
      <c r="D1954">
        <v>8.7423000000000001E-2</v>
      </c>
      <c r="E1954">
        <v>5.849E-2</v>
      </c>
      <c r="F1954">
        <v>5.8498000000000001E-2</v>
      </c>
      <c r="G1954">
        <v>5.3949999999999998E-2</v>
      </c>
      <c r="H1954">
        <v>5.3960000000000001E-2</v>
      </c>
      <c r="I1954">
        <v>1670</v>
      </c>
      <c r="J1954">
        <v>5467135198.4499998</v>
      </c>
      <c r="K1954">
        <v>13910126104.379999</v>
      </c>
    </row>
    <row r="1955" spans="1:11" hidden="1">
      <c r="A1955">
        <v>21</v>
      </c>
      <c r="B1955" t="s">
        <v>315</v>
      </c>
      <c r="C1955">
        <v>8.8929999999999995E-2</v>
      </c>
      <c r="D1955">
        <v>8.9180999999999996E-2</v>
      </c>
      <c r="E1955">
        <v>5.8518000000000001E-2</v>
      </c>
      <c r="F1955">
        <v>5.8526000000000002E-2</v>
      </c>
      <c r="G1955">
        <v>5.3877000000000001E-2</v>
      </c>
      <c r="H1955">
        <v>5.3886999999999997E-2</v>
      </c>
      <c r="I1955">
        <v>1563</v>
      </c>
      <c r="J1955">
        <v>5378652537.46</v>
      </c>
      <c r="K1955">
        <v>13798149142.610001</v>
      </c>
    </row>
    <row r="1956" spans="1:11" hidden="1">
      <c r="A1956">
        <v>31</v>
      </c>
      <c r="B1956" t="s">
        <v>315</v>
      </c>
      <c r="C1956">
        <v>8.7188000000000002E-2</v>
      </c>
      <c r="D1956">
        <v>8.7423000000000001E-2</v>
      </c>
      <c r="E1956">
        <v>5.849E-2</v>
      </c>
      <c r="F1956">
        <v>5.8498000000000001E-2</v>
      </c>
      <c r="G1956">
        <v>5.3949999999999998E-2</v>
      </c>
      <c r="H1956">
        <v>5.3960000000000001E-2</v>
      </c>
      <c r="I1956">
        <v>1670</v>
      </c>
      <c r="J1956">
        <v>5467135198.4499998</v>
      </c>
      <c r="K1956">
        <v>13910126104.379999</v>
      </c>
    </row>
    <row r="1957" spans="1:11" hidden="1">
      <c r="A1957">
        <v>63</v>
      </c>
      <c r="B1957" t="s">
        <v>315</v>
      </c>
      <c r="C1957">
        <v>8.7188000000000002E-2</v>
      </c>
      <c r="D1957">
        <v>8.7423000000000001E-2</v>
      </c>
      <c r="E1957">
        <v>5.849E-2</v>
      </c>
      <c r="F1957">
        <v>5.8498000000000001E-2</v>
      </c>
      <c r="G1957">
        <v>5.3949999999999998E-2</v>
      </c>
      <c r="H1957">
        <v>5.3960000000000001E-2</v>
      </c>
      <c r="I1957">
        <v>1670</v>
      </c>
      <c r="J1957">
        <v>5467135198.4499998</v>
      </c>
      <c r="K1957">
        <v>13910126104.379999</v>
      </c>
    </row>
    <row r="1958" spans="1:11" hidden="1">
      <c r="A1958">
        <v>37</v>
      </c>
      <c r="B1958" t="s">
        <v>315</v>
      </c>
      <c r="C1958">
        <v>8.8929999999999995E-2</v>
      </c>
      <c r="D1958">
        <v>8.9180999999999996E-2</v>
      </c>
      <c r="E1958">
        <v>5.8518000000000001E-2</v>
      </c>
      <c r="F1958">
        <v>5.8526000000000002E-2</v>
      </c>
      <c r="G1958">
        <v>5.3877000000000001E-2</v>
      </c>
      <c r="H1958">
        <v>5.3886999999999997E-2</v>
      </c>
      <c r="I1958">
        <v>1563</v>
      </c>
      <c r="J1958">
        <v>5378652537.46</v>
      </c>
      <c r="K1958">
        <v>13798149142.610001</v>
      </c>
    </row>
    <row r="1959" spans="1:11" hidden="1">
      <c r="A1959">
        <v>47</v>
      </c>
      <c r="B1959" t="s">
        <v>315</v>
      </c>
      <c r="C1959">
        <v>8.7188000000000002E-2</v>
      </c>
      <c r="D1959">
        <v>8.7423000000000001E-2</v>
      </c>
      <c r="E1959">
        <v>5.849E-2</v>
      </c>
      <c r="F1959">
        <v>5.8498000000000001E-2</v>
      </c>
      <c r="G1959">
        <v>5.3949999999999998E-2</v>
      </c>
      <c r="H1959">
        <v>5.3960000000000001E-2</v>
      </c>
      <c r="I1959">
        <v>1670</v>
      </c>
      <c r="J1959">
        <v>5467135198.4499998</v>
      </c>
      <c r="K1959">
        <v>13910126104.379999</v>
      </c>
    </row>
    <row r="1960" spans="1:11" hidden="1">
      <c r="A1960">
        <v>53</v>
      </c>
      <c r="B1960" t="s">
        <v>315</v>
      </c>
      <c r="C1960">
        <v>8.8929999999999995E-2</v>
      </c>
      <c r="D1960">
        <v>8.9180999999999996E-2</v>
      </c>
      <c r="E1960">
        <v>5.8518000000000001E-2</v>
      </c>
      <c r="F1960">
        <v>5.8526000000000002E-2</v>
      </c>
      <c r="G1960">
        <v>5.3877000000000001E-2</v>
      </c>
      <c r="H1960">
        <v>5.3886999999999997E-2</v>
      </c>
      <c r="I1960">
        <v>1563</v>
      </c>
      <c r="J1960">
        <v>5378652537.46</v>
      </c>
      <c r="K1960">
        <v>13798149142.610001</v>
      </c>
    </row>
    <row r="1961" spans="1:11" hidden="1">
      <c r="A1961">
        <v>10</v>
      </c>
      <c r="B1961" t="s">
        <v>314</v>
      </c>
      <c r="C1961">
        <v>0.18667</v>
      </c>
      <c r="D1961">
        <v>0.18667</v>
      </c>
      <c r="E1961">
        <v>0.19511100000000001</v>
      </c>
      <c r="F1961">
        <v>0.19511100000000001</v>
      </c>
      <c r="G1961">
        <v>0.19995199999999999</v>
      </c>
      <c r="H1961">
        <v>0.19995199999999999</v>
      </c>
      <c r="I1961">
        <v>107</v>
      </c>
      <c r="J1961">
        <v>105731477.5</v>
      </c>
      <c r="K1961">
        <v>134345455.47999999</v>
      </c>
    </row>
    <row r="1962" spans="1:11">
      <c r="A1962">
        <v>5</v>
      </c>
      <c r="B1962" t="s">
        <v>314</v>
      </c>
      <c r="C1962">
        <v>0.223024</v>
      </c>
      <c r="D1962">
        <v>0.223023</v>
      </c>
      <c r="E1962" s="116">
        <v>0.18670900000000001</v>
      </c>
      <c r="F1962">
        <v>0.18670900000000001</v>
      </c>
      <c r="G1962">
        <v>0.151176</v>
      </c>
      <c r="H1962">
        <v>0.151176</v>
      </c>
      <c r="I1962">
        <v>1561</v>
      </c>
      <c r="J1962">
        <v>6626308681.2700005</v>
      </c>
      <c r="K1962">
        <v>15910654649.41</v>
      </c>
    </row>
    <row r="1963" spans="1:11" hidden="1">
      <c r="A1963">
        <v>15</v>
      </c>
      <c r="B1963" t="s">
        <v>314</v>
      </c>
      <c r="C1963">
        <v>0.220692</v>
      </c>
      <c r="D1963">
        <v>0.220691</v>
      </c>
      <c r="E1963">
        <v>0.18684500000000001</v>
      </c>
      <c r="F1963">
        <v>0.18684500000000001</v>
      </c>
      <c r="G1963">
        <v>0.15156900000000001</v>
      </c>
      <c r="H1963">
        <v>0.15156800000000001</v>
      </c>
      <c r="I1963">
        <v>1668</v>
      </c>
      <c r="J1963">
        <v>6732040158.7700005</v>
      </c>
      <c r="K1963">
        <v>16045000104.889999</v>
      </c>
    </row>
    <row r="1964" spans="1:11" hidden="1">
      <c r="A1964">
        <v>21</v>
      </c>
      <c r="B1964" t="s">
        <v>314</v>
      </c>
      <c r="C1964">
        <v>0.223024</v>
      </c>
      <c r="D1964">
        <v>0.223023</v>
      </c>
      <c r="E1964">
        <v>0.18670900000000001</v>
      </c>
      <c r="F1964">
        <v>0.18670900000000001</v>
      </c>
      <c r="G1964">
        <v>0.151176</v>
      </c>
      <c r="H1964">
        <v>0.151176</v>
      </c>
      <c r="I1964">
        <v>1561</v>
      </c>
      <c r="J1964">
        <v>6626308681.2700005</v>
      </c>
      <c r="K1964">
        <v>15910654649.41</v>
      </c>
    </row>
    <row r="1965" spans="1:11" hidden="1">
      <c r="A1965">
        <v>31</v>
      </c>
      <c r="B1965" t="s">
        <v>314</v>
      </c>
      <c r="C1965">
        <v>0.220692</v>
      </c>
      <c r="D1965">
        <v>0.220691</v>
      </c>
      <c r="E1965">
        <v>0.18684500000000001</v>
      </c>
      <c r="F1965">
        <v>0.18684500000000001</v>
      </c>
      <c r="G1965">
        <v>0.15156900000000001</v>
      </c>
      <c r="H1965">
        <v>0.15156800000000001</v>
      </c>
      <c r="I1965">
        <v>1668</v>
      </c>
      <c r="J1965">
        <v>6732040158.7700005</v>
      </c>
      <c r="K1965">
        <v>16045000104.889999</v>
      </c>
    </row>
    <row r="1966" spans="1:11" hidden="1">
      <c r="A1966">
        <v>63</v>
      </c>
      <c r="B1966" t="s">
        <v>314</v>
      </c>
      <c r="C1966">
        <v>0.220692</v>
      </c>
      <c r="D1966">
        <v>0.220691</v>
      </c>
      <c r="E1966">
        <v>0.18684500000000001</v>
      </c>
      <c r="F1966">
        <v>0.18684500000000001</v>
      </c>
      <c r="G1966">
        <v>0.15156900000000001</v>
      </c>
      <c r="H1966">
        <v>0.15156800000000001</v>
      </c>
      <c r="I1966">
        <v>1668</v>
      </c>
      <c r="J1966">
        <v>6732040158.7700005</v>
      </c>
      <c r="K1966">
        <v>16045000104.889999</v>
      </c>
    </row>
    <row r="1967" spans="1:11" hidden="1">
      <c r="A1967">
        <v>37</v>
      </c>
      <c r="B1967" t="s">
        <v>314</v>
      </c>
      <c r="C1967">
        <v>0.223024</v>
      </c>
      <c r="D1967">
        <v>0.223023</v>
      </c>
      <c r="E1967">
        <v>0.18670900000000001</v>
      </c>
      <c r="F1967">
        <v>0.18670900000000001</v>
      </c>
      <c r="G1967">
        <v>0.151176</v>
      </c>
      <c r="H1967">
        <v>0.151176</v>
      </c>
      <c r="I1967">
        <v>1561</v>
      </c>
      <c r="J1967">
        <v>6626308681.2700005</v>
      </c>
      <c r="K1967">
        <v>15910654649.41</v>
      </c>
    </row>
    <row r="1968" spans="1:11" hidden="1">
      <c r="A1968">
        <v>47</v>
      </c>
      <c r="B1968" t="s">
        <v>314</v>
      </c>
      <c r="C1968">
        <v>0.220692</v>
      </c>
      <c r="D1968">
        <v>0.220691</v>
      </c>
      <c r="E1968">
        <v>0.18684500000000001</v>
      </c>
      <c r="F1968">
        <v>0.18684500000000001</v>
      </c>
      <c r="G1968">
        <v>0.15156900000000001</v>
      </c>
      <c r="H1968">
        <v>0.15156800000000001</v>
      </c>
      <c r="I1968">
        <v>1668</v>
      </c>
      <c r="J1968">
        <v>6732040158.7700005</v>
      </c>
      <c r="K1968">
        <v>16045000104.889999</v>
      </c>
    </row>
    <row r="1969" spans="1:11" hidden="1">
      <c r="A1969">
        <v>53</v>
      </c>
      <c r="B1969" t="s">
        <v>314</v>
      </c>
      <c r="C1969">
        <v>0.223024</v>
      </c>
      <c r="D1969">
        <v>0.223023</v>
      </c>
      <c r="E1969">
        <v>0.18670900000000001</v>
      </c>
      <c r="F1969">
        <v>0.18670900000000001</v>
      </c>
      <c r="G1969">
        <v>0.151176</v>
      </c>
      <c r="H1969">
        <v>0.151176</v>
      </c>
      <c r="I1969">
        <v>1561</v>
      </c>
      <c r="J1969">
        <v>6626308681.2700005</v>
      </c>
      <c r="K1969">
        <v>15910654649.41</v>
      </c>
    </row>
    <row r="1970" spans="1:11" hidden="1">
      <c r="A1970">
        <v>10</v>
      </c>
      <c r="B1970" t="s">
        <v>313</v>
      </c>
      <c r="C1970">
        <v>3.7145999999999998E-2</v>
      </c>
      <c r="D1970">
        <v>3.8843000000000003E-2</v>
      </c>
      <c r="E1970">
        <v>2.5471000000000001E-2</v>
      </c>
      <c r="F1970">
        <v>4.4041999999999998E-2</v>
      </c>
      <c r="G1970">
        <v>2.4823999999999999E-2</v>
      </c>
      <c r="H1970">
        <v>5.7048000000000001E-2</v>
      </c>
      <c r="I1970">
        <v>107</v>
      </c>
      <c r="J1970">
        <v>107970333.78</v>
      </c>
      <c r="K1970">
        <v>136814438.40000001</v>
      </c>
    </row>
    <row r="1971" spans="1:11">
      <c r="A1971">
        <v>5</v>
      </c>
      <c r="B1971" t="s">
        <v>313</v>
      </c>
      <c r="C1971">
        <v>7.6364000000000001E-2</v>
      </c>
      <c r="D1971">
        <v>7.6391000000000001E-2</v>
      </c>
      <c r="E1971" s="116">
        <v>5.0680000000000003E-2</v>
      </c>
      <c r="F1971">
        <v>5.0684E-2</v>
      </c>
      <c r="G1971">
        <v>4.8162000000000003E-2</v>
      </c>
      <c r="H1971">
        <v>4.8166E-2</v>
      </c>
      <c r="I1971">
        <v>1565</v>
      </c>
      <c r="J1971">
        <v>7155447521.1300001</v>
      </c>
      <c r="K1971">
        <v>16696787585.42</v>
      </c>
    </row>
    <row r="1972" spans="1:11" hidden="1">
      <c r="A1972">
        <v>15</v>
      </c>
      <c r="B1972" t="s">
        <v>313</v>
      </c>
      <c r="C1972">
        <v>7.3854000000000003E-2</v>
      </c>
      <c r="D1972">
        <v>7.3987999999999998E-2</v>
      </c>
      <c r="E1972">
        <v>5.0284000000000002E-2</v>
      </c>
      <c r="F1972">
        <v>5.058E-2</v>
      </c>
      <c r="G1972">
        <v>4.7967000000000003E-2</v>
      </c>
      <c r="H1972">
        <v>4.8239999999999998E-2</v>
      </c>
      <c r="I1972">
        <v>1672</v>
      </c>
      <c r="J1972">
        <v>7263417854.9099998</v>
      </c>
      <c r="K1972">
        <v>16833602023.82</v>
      </c>
    </row>
    <row r="1973" spans="1:11" hidden="1">
      <c r="A1973">
        <v>21</v>
      </c>
      <c r="B1973" t="s">
        <v>313</v>
      </c>
      <c r="C1973">
        <v>7.6364000000000001E-2</v>
      </c>
      <c r="D1973">
        <v>7.6391000000000001E-2</v>
      </c>
      <c r="E1973">
        <v>5.0680000000000003E-2</v>
      </c>
      <c r="F1973">
        <v>5.0684E-2</v>
      </c>
      <c r="G1973">
        <v>4.8162000000000003E-2</v>
      </c>
      <c r="H1973">
        <v>4.8166E-2</v>
      </c>
      <c r="I1973">
        <v>1565</v>
      </c>
      <c r="J1973">
        <v>7155447521.1300001</v>
      </c>
      <c r="K1973">
        <v>16696787585.42</v>
      </c>
    </row>
    <row r="1974" spans="1:11" hidden="1">
      <c r="A1974">
        <v>31</v>
      </c>
      <c r="B1974" t="s">
        <v>313</v>
      </c>
      <c r="C1974">
        <v>7.3854000000000003E-2</v>
      </c>
      <c r="D1974">
        <v>7.3987999999999998E-2</v>
      </c>
      <c r="E1974">
        <v>5.0284000000000002E-2</v>
      </c>
      <c r="F1974">
        <v>5.058E-2</v>
      </c>
      <c r="G1974">
        <v>4.7967000000000003E-2</v>
      </c>
      <c r="H1974">
        <v>4.8239999999999998E-2</v>
      </c>
      <c r="I1974">
        <v>1672</v>
      </c>
      <c r="J1974">
        <v>7263417854.9099998</v>
      </c>
      <c r="K1974">
        <v>16833602023.82</v>
      </c>
    </row>
    <row r="1975" spans="1:11" hidden="1">
      <c r="A1975">
        <v>63</v>
      </c>
      <c r="B1975" t="s">
        <v>313</v>
      </c>
      <c r="C1975">
        <v>7.3854000000000003E-2</v>
      </c>
      <c r="D1975">
        <v>7.3987999999999998E-2</v>
      </c>
      <c r="E1975">
        <v>5.0284000000000002E-2</v>
      </c>
      <c r="F1975">
        <v>5.058E-2</v>
      </c>
      <c r="G1975">
        <v>4.7967000000000003E-2</v>
      </c>
      <c r="H1975">
        <v>4.8239999999999998E-2</v>
      </c>
      <c r="I1975">
        <v>1672</v>
      </c>
      <c r="J1975">
        <v>7263417854.9099998</v>
      </c>
      <c r="K1975">
        <v>16833602023.82</v>
      </c>
    </row>
    <row r="1976" spans="1:11" hidden="1">
      <c r="A1976">
        <v>37</v>
      </c>
      <c r="B1976" t="s">
        <v>313</v>
      </c>
      <c r="C1976">
        <v>7.6364000000000001E-2</v>
      </c>
      <c r="D1976">
        <v>7.6391000000000001E-2</v>
      </c>
      <c r="E1976">
        <v>5.0680000000000003E-2</v>
      </c>
      <c r="F1976">
        <v>5.0684E-2</v>
      </c>
      <c r="G1976">
        <v>4.8162000000000003E-2</v>
      </c>
      <c r="H1976">
        <v>4.8166E-2</v>
      </c>
      <c r="I1976">
        <v>1565</v>
      </c>
      <c r="J1976">
        <v>7155447521.1300001</v>
      </c>
      <c r="K1976">
        <v>16696787585.42</v>
      </c>
    </row>
    <row r="1977" spans="1:11" hidden="1">
      <c r="A1977">
        <v>47</v>
      </c>
      <c r="B1977" t="s">
        <v>313</v>
      </c>
      <c r="C1977">
        <v>7.3854000000000003E-2</v>
      </c>
      <c r="D1977">
        <v>7.3987999999999998E-2</v>
      </c>
      <c r="E1977">
        <v>5.0284000000000002E-2</v>
      </c>
      <c r="F1977">
        <v>5.058E-2</v>
      </c>
      <c r="G1977">
        <v>4.7967000000000003E-2</v>
      </c>
      <c r="H1977">
        <v>4.8239999999999998E-2</v>
      </c>
      <c r="I1977">
        <v>1672</v>
      </c>
      <c r="J1977">
        <v>7263417854.9099998</v>
      </c>
      <c r="K1977">
        <v>16833602023.82</v>
      </c>
    </row>
    <row r="1978" spans="1:11" hidden="1">
      <c r="A1978">
        <v>53</v>
      </c>
      <c r="B1978" t="s">
        <v>313</v>
      </c>
      <c r="C1978">
        <v>7.6364000000000001E-2</v>
      </c>
      <c r="D1978">
        <v>7.6391000000000001E-2</v>
      </c>
      <c r="E1978">
        <v>5.0680000000000003E-2</v>
      </c>
      <c r="F1978">
        <v>5.0684E-2</v>
      </c>
      <c r="G1978">
        <v>4.8162000000000003E-2</v>
      </c>
      <c r="H1978">
        <v>4.8166E-2</v>
      </c>
      <c r="I1978">
        <v>1565</v>
      </c>
      <c r="J1978">
        <v>7155447521.1300001</v>
      </c>
      <c r="K1978">
        <v>16696787585.42</v>
      </c>
    </row>
    <row r="1979" spans="1:11" hidden="1">
      <c r="A1979">
        <v>10</v>
      </c>
      <c r="B1979" t="s">
        <v>312</v>
      </c>
      <c r="C1979">
        <v>0.116858</v>
      </c>
      <c r="D1979">
        <v>0.11963500000000001</v>
      </c>
      <c r="E1979">
        <v>0.116173</v>
      </c>
      <c r="F1979">
        <v>0.119006</v>
      </c>
      <c r="G1979">
        <v>0.106519</v>
      </c>
      <c r="H1979">
        <v>0.11010499999999999</v>
      </c>
      <c r="I1979">
        <v>106</v>
      </c>
      <c r="J1979">
        <v>119845251.59999999</v>
      </c>
      <c r="K1979">
        <v>150716480.09</v>
      </c>
    </row>
    <row r="1980" spans="1:11">
      <c r="A1980">
        <v>5</v>
      </c>
      <c r="B1980" t="s">
        <v>312</v>
      </c>
      <c r="C1980">
        <v>7.1731000000000003E-2</v>
      </c>
      <c r="D1980">
        <v>7.1746000000000004E-2</v>
      </c>
      <c r="E1980" s="116">
        <v>5.4501000000000001E-2</v>
      </c>
      <c r="F1980">
        <v>5.4525999999999998E-2</v>
      </c>
      <c r="G1980">
        <v>6.3254000000000005E-2</v>
      </c>
      <c r="H1980">
        <v>6.3270999999999994E-2</v>
      </c>
      <c r="I1980">
        <v>1554</v>
      </c>
      <c r="J1980">
        <v>7877392852.4899998</v>
      </c>
      <c r="K1980">
        <v>17870023027.259998</v>
      </c>
    </row>
    <row r="1981" spans="1:11" hidden="1">
      <c r="A1981">
        <v>15</v>
      </c>
      <c r="B1981" t="s">
        <v>312</v>
      </c>
      <c r="C1981">
        <v>7.4612999999999999E-2</v>
      </c>
      <c r="D1981">
        <v>7.4803999999999995E-2</v>
      </c>
      <c r="E1981">
        <v>5.5406999999999998E-2</v>
      </c>
      <c r="F1981">
        <v>5.5473000000000001E-2</v>
      </c>
      <c r="G1981">
        <v>6.3602000000000006E-2</v>
      </c>
      <c r="H1981">
        <v>6.3647999999999996E-2</v>
      </c>
      <c r="I1981">
        <v>1660</v>
      </c>
      <c r="J1981">
        <v>7997238104.0900002</v>
      </c>
      <c r="K1981">
        <v>18020739507.349998</v>
      </c>
    </row>
    <row r="1982" spans="1:11" hidden="1">
      <c r="A1982">
        <v>21</v>
      </c>
      <c r="B1982" t="s">
        <v>312</v>
      </c>
      <c r="C1982">
        <v>7.1731000000000003E-2</v>
      </c>
      <c r="D1982">
        <v>7.1746000000000004E-2</v>
      </c>
      <c r="E1982">
        <v>5.4501000000000001E-2</v>
      </c>
      <c r="F1982">
        <v>5.4525999999999998E-2</v>
      </c>
      <c r="G1982">
        <v>6.3254000000000005E-2</v>
      </c>
      <c r="H1982">
        <v>6.3270999999999994E-2</v>
      </c>
      <c r="I1982">
        <v>1554</v>
      </c>
      <c r="J1982">
        <v>7877392852.4899998</v>
      </c>
      <c r="K1982">
        <v>17870023027.259998</v>
      </c>
    </row>
    <row r="1983" spans="1:11" hidden="1">
      <c r="A1983">
        <v>31</v>
      </c>
      <c r="B1983" t="s">
        <v>312</v>
      </c>
      <c r="C1983">
        <v>7.4612999999999999E-2</v>
      </c>
      <c r="D1983">
        <v>7.4803999999999995E-2</v>
      </c>
      <c r="E1983">
        <v>5.5406999999999998E-2</v>
      </c>
      <c r="F1983">
        <v>5.5473000000000001E-2</v>
      </c>
      <c r="G1983">
        <v>6.3602000000000006E-2</v>
      </c>
      <c r="H1983">
        <v>6.3647999999999996E-2</v>
      </c>
      <c r="I1983">
        <v>1660</v>
      </c>
      <c r="J1983">
        <v>7997238104.0900002</v>
      </c>
      <c r="K1983">
        <v>18020739507.349998</v>
      </c>
    </row>
    <row r="1984" spans="1:11" hidden="1">
      <c r="A1984">
        <v>63</v>
      </c>
      <c r="B1984" t="s">
        <v>312</v>
      </c>
      <c r="C1984">
        <v>7.4612999999999999E-2</v>
      </c>
      <c r="D1984">
        <v>7.4803999999999995E-2</v>
      </c>
      <c r="E1984">
        <v>5.5406999999999998E-2</v>
      </c>
      <c r="F1984">
        <v>5.5473000000000001E-2</v>
      </c>
      <c r="G1984">
        <v>6.3602000000000006E-2</v>
      </c>
      <c r="H1984">
        <v>6.3647999999999996E-2</v>
      </c>
      <c r="I1984">
        <v>1660</v>
      </c>
      <c r="J1984">
        <v>7997238104.0900002</v>
      </c>
      <c r="K1984">
        <v>18020739507.349998</v>
      </c>
    </row>
    <row r="1985" spans="1:11" hidden="1">
      <c r="A1985">
        <v>37</v>
      </c>
      <c r="B1985" t="s">
        <v>312</v>
      </c>
      <c r="C1985">
        <v>7.1731000000000003E-2</v>
      </c>
      <c r="D1985">
        <v>7.1746000000000004E-2</v>
      </c>
      <c r="E1985">
        <v>5.4501000000000001E-2</v>
      </c>
      <c r="F1985">
        <v>5.4525999999999998E-2</v>
      </c>
      <c r="G1985">
        <v>6.3254000000000005E-2</v>
      </c>
      <c r="H1985">
        <v>6.3270999999999994E-2</v>
      </c>
      <c r="I1985">
        <v>1554</v>
      </c>
      <c r="J1985">
        <v>7877392852.4899998</v>
      </c>
      <c r="K1985">
        <v>17870023027.259998</v>
      </c>
    </row>
    <row r="1986" spans="1:11" hidden="1">
      <c r="A1986">
        <v>47</v>
      </c>
      <c r="B1986" t="s">
        <v>312</v>
      </c>
      <c r="C1986">
        <v>7.4612999999999999E-2</v>
      </c>
      <c r="D1986">
        <v>7.4803999999999995E-2</v>
      </c>
      <c r="E1986">
        <v>5.5406999999999998E-2</v>
      </c>
      <c r="F1986">
        <v>5.5473000000000001E-2</v>
      </c>
      <c r="G1986">
        <v>6.3602000000000006E-2</v>
      </c>
      <c r="H1986">
        <v>6.3647999999999996E-2</v>
      </c>
      <c r="I1986">
        <v>1660</v>
      </c>
      <c r="J1986">
        <v>7997238104.0900002</v>
      </c>
      <c r="K1986">
        <v>18020739507.349998</v>
      </c>
    </row>
    <row r="1987" spans="1:11" hidden="1">
      <c r="A1987">
        <v>53</v>
      </c>
      <c r="B1987" t="s">
        <v>312</v>
      </c>
      <c r="C1987">
        <v>7.1731000000000003E-2</v>
      </c>
      <c r="D1987">
        <v>7.1746000000000004E-2</v>
      </c>
      <c r="E1987">
        <v>5.4501000000000001E-2</v>
      </c>
      <c r="F1987">
        <v>5.4525999999999998E-2</v>
      </c>
      <c r="G1987">
        <v>6.3254000000000005E-2</v>
      </c>
      <c r="H1987">
        <v>6.3270999999999994E-2</v>
      </c>
      <c r="I1987">
        <v>1554</v>
      </c>
      <c r="J1987">
        <v>7877392852.4899998</v>
      </c>
      <c r="K1987">
        <v>17870023027.259998</v>
      </c>
    </row>
    <row r="1988" spans="1:11" hidden="1">
      <c r="A1988">
        <v>10</v>
      </c>
      <c r="B1988" t="s">
        <v>311</v>
      </c>
      <c r="C1988">
        <v>0.14430200000000001</v>
      </c>
      <c r="D1988">
        <v>0.152643</v>
      </c>
      <c r="E1988">
        <v>0.13581399999999999</v>
      </c>
      <c r="F1988">
        <v>0.146533</v>
      </c>
      <c r="G1988">
        <v>0.129441</v>
      </c>
      <c r="H1988">
        <v>0.137957</v>
      </c>
      <c r="I1988">
        <v>107</v>
      </c>
      <c r="J1988">
        <v>135790049.91999999</v>
      </c>
      <c r="K1988">
        <v>169795067.88</v>
      </c>
    </row>
    <row r="1989" spans="1:11">
      <c r="A1989">
        <v>5</v>
      </c>
      <c r="B1989" t="s">
        <v>311</v>
      </c>
      <c r="C1989">
        <v>8.8736999999999996E-2</v>
      </c>
      <c r="D1989">
        <v>8.8676000000000005E-2</v>
      </c>
      <c r="E1989" s="116">
        <v>0.116715</v>
      </c>
      <c r="F1989">
        <v>0.116424</v>
      </c>
      <c r="G1989">
        <v>0.126087</v>
      </c>
      <c r="H1989">
        <v>0.12539500000000001</v>
      </c>
      <c r="I1989">
        <v>1561</v>
      </c>
      <c r="J1989">
        <v>8966020447.1399994</v>
      </c>
      <c r="K1989">
        <v>20035075009.459999</v>
      </c>
    </row>
    <row r="1990" spans="1:11" hidden="1">
      <c r="A1990">
        <v>15</v>
      </c>
      <c r="B1990" t="s">
        <v>311</v>
      </c>
      <c r="C1990">
        <v>9.2300999999999994E-2</v>
      </c>
      <c r="D1990">
        <v>9.2780000000000001E-2</v>
      </c>
      <c r="E1990">
        <v>0.117003</v>
      </c>
      <c r="F1990">
        <v>0.11687699999999999</v>
      </c>
      <c r="G1990">
        <v>0.126115</v>
      </c>
      <c r="H1990">
        <v>0.125501</v>
      </c>
      <c r="I1990">
        <v>1668</v>
      </c>
      <c r="J1990">
        <v>9101810497.0599995</v>
      </c>
      <c r="K1990">
        <v>20204870077.34</v>
      </c>
    </row>
    <row r="1991" spans="1:11" hidden="1">
      <c r="A1991">
        <v>21</v>
      </c>
      <c r="B1991" t="s">
        <v>311</v>
      </c>
      <c r="C1991">
        <v>8.8736999999999996E-2</v>
      </c>
      <c r="D1991">
        <v>8.8676000000000005E-2</v>
      </c>
      <c r="E1991">
        <v>0.116715</v>
      </c>
      <c r="F1991">
        <v>0.116424</v>
      </c>
      <c r="G1991">
        <v>0.126087</v>
      </c>
      <c r="H1991">
        <v>0.12539500000000001</v>
      </c>
      <c r="I1991">
        <v>1561</v>
      </c>
      <c r="J1991">
        <v>8966020447.1399994</v>
      </c>
      <c r="K1991">
        <v>20035075009.459999</v>
      </c>
    </row>
    <row r="1992" spans="1:11" hidden="1">
      <c r="A1992">
        <v>31</v>
      </c>
      <c r="B1992" t="s">
        <v>311</v>
      </c>
      <c r="C1992">
        <v>9.2300999999999994E-2</v>
      </c>
      <c r="D1992">
        <v>9.2780000000000001E-2</v>
      </c>
      <c r="E1992">
        <v>0.117003</v>
      </c>
      <c r="F1992">
        <v>0.11687699999999999</v>
      </c>
      <c r="G1992">
        <v>0.126115</v>
      </c>
      <c r="H1992">
        <v>0.125501</v>
      </c>
      <c r="I1992">
        <v>1668</v>
      </c>
      <c r="J1992">
        <v>9101810497.0599995</v>
      </c>
      <c r="K1992">
        <v>20204870077.34</v>
      </c>
    </row>
    <row r="1993" spans="1:11" hidden="1">
      <c r="A1993">
        <v>63</v>
      </c>
      <c r="B1993" t="s">
        <v>311</v>
      </c>
      <c r="C1993">
        <v>9.2300999999999994E-2</v>
      </c>
      <c r="D1993">
        <v>9.2780000000000001E-2</v>
      </c>
      <c r="E1993">
        <v>0.117003</v>
      </c>
      <c r="F1993">
        <v>0.11687699999999999</v>
      </c>
      <c r="G1993">
        <v>0.126115</v>
      </c>
      <c r="H1993">
        <v>0.125501</v>
      </c>
      <c r="I1993">
        <v>1668</v>
      </c>
      <c r="J1993">
        <v>9101810497.0599995</v>
      </c>
      <c r="K1993">
        <v>20204870077.34</v>
      </c>
    </row>
    <row r="1994" spans="1:11" hidden="1">
      <c r="A1994">
        <v>37</v>
      </c>
      <c r="B1994" t="s">
        <v>311</v>
      </c>
      <c r="C1994">
        <v>8.8736999999999996E-2</v>
      </c>
      <c r="D1994">
        <v>8.8676000000000005E-2</v>
      </c>
      <c r="E1994">
        <v>0.116715</v>
      </c>
      <c r="F1994">
        <v>0.116424</v>
      </c>
      <c r="G1994">
        <v>0.126087</v>
      </c>
      <c r="H1994">
        <v>0.12539500000000001</v>
      </c>
      <c r="I1994">
        <v>1561</v>
      </c>
      <c r="J1994">
        <v>8966020447.1399994</v>
      </c>
      <c r="K1994">
        <v>20035075009.459999</v>
      </c>
    </row>
    <row r="1995" spans="1:11" hidden="1">
      <c r="A1995">
        <v>47</v>
      </c>
      <c r="B1995" t="s">
        <v>311</v>
      </c>
      <c r="C1995">
        <v>9.2300999999999994E-2</v>
      </c>
      <c r="D1995">
        <v>9.2780000000000001E-2</v>
      </c>
      <c r="E1995">
        <v>0.117003</v>
      </c>
      <c r="F1995">
        <v>0.11687699999999999</v>
      </c>
      <c r="G1995">
        <v>0.126115</v>
      </c>
      <c r="H1995">
        <v>0.125501</v>
      </c>
      <c r="I1995">
        <v>1668</v>
      </c>
      <c r="J1995">
        <v>9101810497.0599995</v>
      </c>
      <c r="K1995">
        <v>20204870077.34</v>
      </c>
    </row>
    <row r="1996" spans="1:11" hidden="1">
      <c r="A1996">
        <v>53</v>
      </c>
      <c r="B1996" t="s">
        <v>311</v>
      </c>
      <c r="C1996">
        <v>8.8736999999999996E-2</v>
      </c>
      <c r="D1996">
        <v>8.8676000000000005E-2</v>
      </c>
      <c r="E1996">
        <v>0.116715</v>
      </c>
      <c r="F1996">
        <v>0.116424</v>
      </c>
      <c r="G1996">
        <v>0.126087</v>
      </c>
      <c r="H1996">
        <v>0.12539500000000001</v>
      </c>
      <c r="I1996">
        <v>1561</v>
      </c>
      <c r="J1996">
        <v>8966020447.1399994</v>
      </c>
      <c r="K1996">
        <v>20035075009.459999</v>
      </c>
    </row>
    <row r="1997" spans="1:11" hidden="1">
      <c r="A1997">
        <v>10</v>
      </c>
      <c r="B1997" t="s">
        <v>310</v>
      </c>
      <c r="C1997">
        <v>0.12224599999999999</v>
      </c>
      <c r="D1997">
        <v>0.126024</v>
      </c>
      <c r="E1997">
        <v>0.13</v>
      </c>
      <c r="F1997">
        <v>0.13514699999999999</v>
      </c>
      <c r="G1997">
        <v>0.145483</v>
      </c>
      <c r="H1997">
        <v>0.14958299999999999</v>
      </c>
      <c r="I1997">
        <v>107</v>
      </c>
      <c r="J1997">
        <v>152935261.90000001</v>
      </c>
      <c r="K1997">
        <v>193968945.40000001</v>
      </c>
    </row>
    <row r="1998" spans="1:11">
      <c r="A1998">
        <v>5</v>
      </c>
      <c r="B1998" t="s">
        <v>310</v>
      </c>
      <c r="C1998">
        <v>0.14804700000000001</v>
      </c>
      <c r="D1998">
        <v>0.14799999999999999</v>
      </c>
      <c r="E1998" s="116">
        <v>0.171873</v>
      </c>
      <c r="F1998">
        <v>0.17172899999999999</v>
      </c>
      <c r="G1998">
        <v>0.15672900000000001</v>
      </c>
      <c r="H1998">
        <v>0.15657799999999999</v>
      </c>
      <c r="I1998">
        <v>1563</v>
      </c>
      <c r="J1998">
        <v>11486045566.620001</v>
      </c>
      <c r="K1998">
        <v>23446684661.990002</v>
      </c>
    </row>
    <row r="1999" spans="1:11" hidden="1">
      <c r="A1999">
        <v>15</v>
      </c>
      <c r="B1999" t="s">
        <v>310</v>
      </c>
      <c r="C1999">
        <v>0.14638899999999999</v>
      </c>
      <c r="D1999">
        <v>0.146588</v>
      </c>
      <c r="E1999">
        <v>0.17124800000000001</v>
      </c>
      <c r="F1999">
        <v>0.171183</v>
      </c>
      <c r="G1999">
        <v>0.156635</v>
      </c>
      <c r="H1999">
        <v>0.15651899999999999</v>
      </c>
      <c r="I1999">
        <v>1670</v>
      </c>
      <c r="J1999">
        <v>11638980828.52</v>
      </c>
      <c r="K1999">
        <v>23640653607.389999</v>
      </c>
    </row>
    <row r="2000" spans="1:11" hidden="1">
      <c r="A2000">
        <v>21</v>
      </c>
      <c r="B2000" t="s">
        <v>310</v>
      </c>
      <c r="C2000">
        <v>0.14804700000000001</v>
      </c>
      <c r="D2000">
        <v>0.14799999999999999</v>
      </c>
      <c r="E2000">
        <v>0.171873</v>
      </c>
      <c r="F2000">
        <v>0.17172899999999999</v>
      </c>
      <c r="G2000">
        <v>0.15672900000000001</v>
      </c>
      <c r="H2000">
        <v>0.15657799999999999</v>
      </c>
      <c r="I2000">
        <v>1563</v>
      </c>
      <c r="J2000">
        <v>11486045566.620001</v>
      </c>
      <c r="K2000">
        <v>23446684661.990002</v>
      </c>
    </row>
    <row r="2001" spans="1:11" hidden="1">
      <c r="A2001">
        <v>31</v>
      </c>
      <c r="B2001" t="s">
        <v>310</v>
      </c>
      <c r="C2001">
        <v>0.14638899999999999</v>
      </c>
      <c r="D2001">
        <v>0.146588</v>
      </c>
      <c r="E2001">
        <v>0.17124800000000001</v>
      </c>
      <c r="F2001">
        <v>0.171183</v>
      </c>
      <c r="G2001">
        <v>0.156635</v>
      </c>
      <c r="H2001">
        <v>0.15651899999999999</v>
      </c>
      <c r="I2001">
        <v>1670</v>
      </c>
      <c r="J2001">
        <v>11638980828.52</v>
      </c>
      <c r="K2001">
        <v>23640653607.389999</v>
      </c>
    </row>
    <row r="2002" spans="1:11" hidden="1">
      <c r="A2002">
        <v>63</v>
      </c>
      <c r="B2002" t="s">
        <v>310</v>
      </c>
      <c r="C2002">
        <v>0.14638899999999999</v>
      </c>
      <c r="D2002">
        <v>0.146588</v>
      </c>
      <c r="E2002">
        <v>0.17124800000000001</v>
      </c>
      <c r="F2002">
        <v>0.171183</v>
      </c>
      <c r="G2002">
        <v>0.156635</v>
      </c>
      <c r="H2002">
        <v>0.15651899999999999</v>
      </c>
      <c r="I2002">
        <v>1670</v>
      </c>
      <c r="J2002">
        <v>11638980828.52</v>
      </c>
      <c r="K2002">
        <v>23640653607.389999</v>
      </c>
    </row>
    <row r="2003" spans="1:11" hidden="1">
      <c r="A2003">
        <v>37</v>
      </c>
      <c r="B2003" t="s">
        <v>310</v>
      </c>
      <c r="C2003">
        <v>0.14804700000000001</v>
      </c>
      <c r="D2003">
        <v>0.14799999999999999</v>
      </c>
      <c r="E2003">
        <v>0.171873</v>
      </c>
      <c r="F2003">
        <v>0.17172899999999999</v>
      </c>
      <c r="G2003">
        <v>0.15672900000000001</v>
      </c>
      <c r="H2003">
        <v>0.15657799999999999</v>
      </c>
      <c r="I2003">
        <v>1563</v>
      </c>
      <c r="J2003">
        <v>11486045566.620001</v>
      </c>
      <c r="K2003">
        <v>23446684661.990002</v>
      </c>
    </row>
    <row r="2004" spans="1:11" hidden="1">
      <c r="A2004">
        <v>47</v>
      </c>
      <c r="B2004" t="s">
        <v>310</v>
      </c>
      <c r="C2004">
        <v>0.14638899999999999</v>
      </c>
      <c r="D2004">
        <v>0.146588</v>
      </c>
      <c r="E2004">
        <v>0.17124800000000001</v>
      </c>
      <c r="F2004">
        <v>0.171183</v>
      </c>
      <c r="G2004">
        <v>0.156635</v>
      </c>
      <c r="H2004">
        <v>0.15651899999999999</v>
      </c>
      <c r="I2004">
        <v>1670</v>
      </c>
      <c r="J2004">
        <v>11638980828.52</v>
      </c>
      <c r="K2004">
        <v>23640653607.389999</v>
      </c>
    </row>
    <row r="2005" spans="1:11" hidden="1">
      <c r="A2005">
        <v>53</v>
      </c>
      <c r="B2005" t="s">
        <v>310</v>
      </c>
      <c r="C2005">
        <v>0.14804700000000001</v>
      </c>
      <c r="D2005">
        <v>0.14799999999999999</v>
      </c>
      <c r="E2005">
        <v>0.171873</v>
      </c>
      <c r="F2005">
        <v>0.17172899999999999</v>
      </c>
      <c r="G2005">
        <v>0.15672900000000001</v>
      </c>
      <c r="H2005">
        <v>0.15657799999999999</v>
      </c>
      <c r="I2005">
        <v>1563</v>
      </c>
      <c r="J2005">
        <v>11486045566.620001</v>
      </c>
      <c r="K2005">
        <v>23446684661.990002</v>
      </c>
    </row>
    <row r="2006" spans="1:11" hidden="1">
      <c r="A2006">
        <v>10</v>
      </c>
      <c r="B2006" t="s">
        <v>309</v>
      </c>
      <c r="C2006">
        <v>-0.12812999999999999</v>
      </c>
      <c r="D2006">
        <v>-0.126609</v>
      </c>
      <c r="E2006">
        <v>-0.14545</v>
      </c>
      <c r="F2006">
        <v>-0.14405100000000001</v>
      </c>
      <c r="G2006">
        <v>-0.14865900000000001</v>
      </c>
      <c r="H2006">
        <v>-0.147396</v>
      </c>
      <c r="I2006">
        <v>106</v>
      </c>
      <c r="J2006">
        <v>129981063.25</v>
      </c>
      <c r="K2006">
        <v>164398046.34</v>
      </c>
    </row>
    <row r="2007" spans="1:11">
      <c r="A2007">
        <v>5</v>
      </c>
      <c r="B2007" t="s">
        <v>309</v>
      </c>
      <c r="C2007">
        <v>-0.15897</v>
      </c>
      <c r="D2007">
        <v>-0.158944</v>
      </c>
      <c r="E2007" s="116">
        <v>-0.21340600000000001</v>
      </c>
      <c r="F2007">
        <v>-0.21337400000000001</v>
      </c>
      <c r="G2007">
        <v>-0.21287800000000001</v>
      </c>
      <c r="H2007">
        <v>-0.21284600000000001</v>
      </c>
      <c r="I2007">
        <v>1572</v>
      </c>
      <c r="J2007">
        <v>9292580331.1200008</v>
      </c>
      <c r="K2007">
        <v>18590147524.91</v>
      </c>
    </row>
    <row r="2008" spans="1:11" hidden="1">
      <c r="A2008">
        <v>15</v>
      </c>
      <c r="B2008" t="s">
        <v>309</v>
      </c>
      <c r="C2008">
        <v>-0.15700900000000001</v>
      </c>
      <c r="D2008">
        <v>-0.156888</v>
      </c>
      <c r="E2008">
        <v>-0.21251600000000001</v>
      </c>
      <c r="F2008">
        <v>-0.21246599999999999</v>
      </c>
      <c r="G2008">
        <v>-0.21235299999999999</v>
      </c>
      <c r="H2008">
        <v>-0.21231</v>
      </c>
      <c r="I2008">
        <v>1678</v>
      </c>
      <c r="J2008">
        <v>9422561394.3700008</v>
      </c>
      <c r="K2008">
        <v>18754545571.25</v>
      </c>
    </row>
    <row r="2009" spans="1:11" hidden="1">
      <c r="A2009">
        <v>21</v>
      </c>
      <c r="B2009" t="s">
        <v>309</v>
      </c>
      <c r="C2009">
        <v>-0.15897</v>
      </c>
      <c r="D2009">
        <v>-0.158944</v>
      </c>
      <c r="E2009">
        <v>-0.21340600000000001</v>
      </c>
      <c r="F2009">
        <v>-0.21337400000000001</v>
      </c>
      <c r="G2009">
        <v>-0.21287800000000001</v>
      </c>
      <c r="H2009">
        <v>-0.21284600000000001</v>
      </c>
      <c r="I2009">
        <v>1572</v>
      </c>
      <c r="J2009">
        <v>9292580331.1200008</v>
      </c>
      <c r="K2009">
        <v>18590147524.91</v>
      </c>
    </row>
    <row r="2010" spans="1:11" hidden="1">
      <c r="A2010">
        <v>31</v>
      </c>
      <c r="B2010" t="s">
        <v>309</v>
      </c>
      <c r="C2010">
        <v>-0.15700900000000001</v>
      </c>
      <c r="D2010">
        <v>-0.156888</v>
      </c>
      <c r="E2010">
        <v>-0.21251600000000001</v>
      </c>
      <c r="F2010">
        <v>-0.21246599999999999</v>
      </c>
      <c r="G2010">
        <v>-0.21235299999999999</v>
      </c>
      <c r="H2010">
        <v>-0.21231</v>
      </c>
      <c r="I2010">
        <v>1678</v>
      </c>
      <c r="J2010">
        <v>9422561394.3700008</v>
      </c>
      <c r="K2010">
        <v>18754545571.25</v>
      </c>
    </row>
    <row r="2011" spans="1:11" hidden="1">
      <c r="A2011">
        <v>63</v>
      </c>
      <c r="B2011" t="s">
        <v>309</v>
      </c>
      <c r="C2011">
        <v>-0.15700900000000001</v>
      </c>
      <c r="D2011">
        <v>-0.156888</v>
      </c>
      <c r="E2011">
        <v>-0.21251600000000001</v>
      </c>
      <c r="F2011">
        <v>-0.21246599999999999</v>
      </c>
      <c r="G2011">
        <v>-0.21235299999999999</v>
      </c>
      <c r="H2011">
        <v>-0.21231</v>
      </c>
      <c r="I2011">
        <v>1678</v>
      </c>
      <c r="J2011">
        <v>9422561394.3700008</v>
      </c>
      <c r="K2011">
        <v>18754545571.25</v>
      </c>
    </row>
    <row r="2012" spans="1:11" hidden="1">
      <c r="A2012">
        <v>37</v>
      </c>
      <c r="B2012" t="s">
        <v>309</v>
      </c>
      <c r="C2012">
        <v>-0.15897</v>
      </c>
      <c r="D2012">
        <v>-0.158944</v>
      </c>
      <c r="E2012">
        <v>-0.21340600000000001</v>
      </c>
      <c r="F2012">
        <v>-0.21337400000000001</v>
      </c>
      <c r="G2012">
        <v>-0.21287800000000001</v>
      </c>
      <c r="H2012">
        <v>-0.21284600000000001</v>
      </c>
      <c r="I2012">
        <v>1572</v>
      </c>
      <c r="J2012">
        <v>9292580331.1200008</v>
      </c>
      <c r="K2012">
        <v>18590147524.91</v>
      </c>
    </row>
    <row r="2013" spans="1:11" hidden="1">
      <c r="A2013">
        <v>47</v>
      </c>
      <c r="B2013" t="s">
        <v>309</v>
      </c>
      <c r="C2013">
        <v>-0.15700900000000001</v>
      </c>
      <c r="D2013">
        <v>-0.156888</v>
      </c>
      <c r="E2013">
        <v>-0.21251600000000001</v>
      </c>
      <c r="F2013">
        <v>-0.21246599999999999</v>
      </c>
      <c r="G2013">
        <v>-0.21235299999999999</v>
      </c>
      <c r="H2013">
        <v>-0.21231</v>
      </c>
      <c r="I2013">
        <v>1678</v>
      </c>
      <c r="J2013">
        <v>9422561394.3700008</v>
      </c>
      <c r="K2013">
        <v>18754545571.25</v>
      </c>
    </row>
    <row r="2014" spans="1:11" hidden="1">
      <c r="A2014">
        <v>53</v>
      </c>
      <c r="B2014" t="s">
        <v>309</v>
      </c>
      <c r="C2014">
        <v>-0.15897</v>
      </c>
      <c r="D2014">
        <v>-0.158944</v>
      </c>
      <c r="E2014">
        <v>-0.21340600000000001</v>
      </c>
      <c r="F2014">
        <v>-0.21337400000000001</v>
      </c>
      <c r="G2014">
        <v>-0.21287800000000001</v>
      </c>
      <c r="H2014">
        <v>-0.21284600000000001</v>
      </c>
      <c r="I2014">
        <v>1572</v>
      </c>
      <c r="J2014">
        <v>9292580331.1200008</v>
      </c>
      <c r="K2014">
        <v>18590147524.91</v>
      </c>
    </row>
    <row r="2015" spans="1:11" hidden="1">
      <c r="A2015">
        <v>10</v>
      </c>
      <c r="B2015" t="s">
        <v>308</v>
      </c>
      <c r="C2015">
        <v>4.8945000000000002E-2</v>
      </c>
      <c r="D2015">
        <v>4.8943E-2</v>
      </c>
      <c r="E2015">
        <v>5.4357999999999997E-2</v>
      </c>
      <c r="F2015">
        <v>5.4357000000000003E-2</v>
      </c>
      <c r="G2015">
        <v>5.5576E-2</v>
      </c>
      <c r="H2015">
        <v>5.5574999999999999E-2</v>
      </c>
      <c r="I2015">
        <v>107</v>
      </c>
      <c r="J2015">
        <v>137701749.18000001</v>
      </c>
      <c r="K2015">
        <v>174182761.87</v>
      </c>
    </row>
    <row r="2016" spans="1:11">
      <c r="A2016">
        <v>5</v>
      </c>
      <c r="B2016" t="s">
        <v>308</v>
      </c>
      <c r="C2016">
        <v>4.5234999999999997E-2</v>
      </c>
      <c r="D2016">
        <v>4.5247999999999997E-2</v>
      </c>
      <c r="E2016" s="116">
        <v>5.1718E-2</v>
      </c>
      <c r="F2016">
        <v>5.1713000000000002E-2</v>
      </c>
      <c r="G2016">
        <v>4.5576999999999999E-2</v>
      </c>
      <c r="H2016">
        <v>4.5658999999999998E-2</v>
      </c>
      <c r="I2016">
        <v>1587</v>
      </c>
      <c r="J2016">
        <v>9904639840.1200008</v>
      </c>
      <c r="K2016">
        <v>19583097494.619999</v>
      </c>
    </row>
    <row r="2017" spans="1:11" hidden="1">
      <c r="A2017">
        <v>15</v>
      </c>
      <c r="B2017" t="s">
        <v>308</v>
      </c>
      <c r="C2017">
        <v>4.5470999999999998E-2</v>
      </c>
      <c r="D2017">
        <v>4.5483000000000003E-2</v>
      </c>
      <c r="E2017">
        <v>5.1754000000000001E-2</v>
      </c>
      <c r="F2017">
        <v>5.1749000000000003E-2</v>
      </c>
      <c r="G2017">
        <v>4.5664999999999997E-2</v>
      </c>
      <c r="H2017">
        <v>4.5746000000000002E-2</v>
      </c>
      <c r="I2017">
        <v>1694</v>
      </c>
      <c r="J2017">
        <v>10042341589.299999</v>
      </c>
      <c r="K2017">
        <v>19757280256.490002</v>
      </c>
    </row>
    <row r="2018" spans="1:11" hidden="1">
      <c r="A2018">
        <v>21</v>
      </c>
      <c r="B2018" t="s">
        <v>308</v>
      </c>
      <c r="C2018">
        <v>4.5234999999999997E-2</v>
      </c>
      <c r="D2018">
        <v>4.5247999999999997E-2</v>
      </c>
      <c r="E2018">
        <v>5.1718E-2</v>
      </c>
      <c r="F2018">
        <v>5.1713000000000002E-2</v>
      </c>
      <c r="G2018">
        <v>4.5576999999999999E-2</v>
      </c>
      <c r="H2018">
        <v>4.5658999999999998E-2</v>
      </c>
      <c r="I2018">
        <v>1587</v>
      </c>
      <c r="J2018">
        <v>9904639840.1200008</v>
      </c>
      <c r="K2018">
        <v>19583097494.619999</v>
      </c>
    </row>
    <row r="2019" spans="1:11" hidden="1">
      <c r="A2019">
        <v>31</v>
      </c>
      <c r="B2019" t="s">
        <v>308</v>
      </c>
      <c r="C2019">
        <v>4.5470999999999998E-2</v>
      </c>
      <c r="D2019">
        <v>4.5483000000000003E-2</v>
      </c>
      <c r="E2019">
        <v>5.1754000000000001E-2</v>
      </c>
      <c r="F2019">
        <v>5.1749000000000003E-2</v>
      </c>
      <c r="G2019">
        <v>4.5664999999999997E-2</v>
      </c>
      <c r="H2019">
        <v>4.5746000000000002E-2</v>
      </c>
      <c r="I2019">
        <v>1694</v>
      </c>
      <c r="J2019">
        <v>10042341589.299999</v>
      </c>
      <c r="K2019">
        <v>19757280256.490002</v>
      </c>
    </row>
    <row r="2020" spans="1:11" hidden="1">
      <c r="A2020">
        <v>63</v>
      </c>
      <c r="B2020" t="s">
        <v>308</v>
      </c>
      <c r="C2020">
        <v>4.5470999999999998E-2</v>
      </c>
      <c r="D2020">
        <v>4.5483000000000003E-2</v>
      </c>
      <c r="E2020">
        <v>5.1754000000000001E-2</v>
      </c>
      <c r="F2020">
        <v>5.1749000000000003E-2</v>
      </c>
      <c r="G2020">
        <v>4.5664999999999997E-2</v>
      </c>
      <c r="H2020">
        <v>4.5746000000000002E-2</v>
      </c>
      <c r="I2020">
        <v>1694</v>
      </c>
      <c r="J2020">
        <v>10042341589.299999</v>
      </c>
      <c r="K2020">
        <v>19757280256.490002</v>
      </c>
    </row>
    <row r="2021" spans="1:11" hidden="1">
      <c r="A2021">
        <v>37</v>
      </c>
      <c r="B2021" t="s">
        <v>308</v>
      </c>
      <c r="C2021">
        <v>4.5234999999999997E-2</v>
      </c>
      <c r="D2021">
        <v>4.5247999999999997E-2</v>
      </c>
      <c r="E2021">
        <v>5.1718E-2</v>
      </c>
      <c r="F2021">
        <v>5.1713000000000002E-2</v>
      </c>
      <c r="G2021">
        <v>4.5576999999999999E-2</v>
      </c>
      <c r="H2021">
        <v>4.5658999999999998E-2</v>
      </c>
      <c r="I2021">
        <v>1587</v>
      </c>
      <c r="J2021">
        <v>9904639840.1200008</v>
      </c>
      <c r="K2021">
        <v>19583097494.619999</v>
      </c>
    </row>
    <row r="2022" spans="1:11" hidden="1">
      <c r="A2022">
        <v>47</v>
      </c>
      <c r="B2022" t="s">
        <v>308</v>
      </c>
      <c r="C2022">
        <v>4.5470999999999998E-2</v>
      </c>
      <c r="D2022">
        <v>4.5483000000000003E-2</v>
      </c>
      <c r="E2022">
        <v>5.1754000000000001E-2</v>
      </c>
      <c r="F2022">
        <v>5.1749000000000003E-2</v>
      </c>
      <c r="G2022">
        <v>4.5664999999999997E-2</v>
      </c>
      <c r="H2022">
        <v>4.5746000000000002E-2</v>
      </c>
      <c r="I2022">
        <v>1694</v>
      </c>
      <c r="J2022">
        <v>10042341589.299999</v>
      </c>
      <c r="K2022">
        <v>19757280256.490002</v>
      </c>
    </row>
    <row r="2023" spans="1:11" hidden="1">
      <c r="A2023">
        <v>53</v>
      </c>
      <c r="B2023" t="s">
        <v>308</v>
      </c>
      <c r="C2023">
        <v>4.5234999999999997E-2</v>
      </c>
      <c r="D2023">
        <v>4.5247999999999997E-2</v>
      </c>
      <c r="E2023">
        <v>5.1718E-2</v>
      </c>
      <c r="F2023">
        <v>5.1713000000000002E-2</v>
      </c>
      <c r="G2023">
        <v>4.5576999999999999E-2</v>
      </c>
      <c r="H2023">
        <v>4.5658999999999998E-2</v>
      </c>
      <c r="I2023">
        <v>1587</v>
      </c>
      <c r="J2023">
        <v>9904639840.1200008</v>
      </c>
      <c r="K2023">
        <v>19583097494.619999</v>
      </c>
    </row>
    <row r="2024" spans="1:11" hidden="1">
      <c r="A2024">
        <v>10</v>
      </c>
      <c r="B2024" t="s">
        <v>307</v>
      </c>
      <c r="C2024">
        <v>7.0664000000000005E-2</v>
      </c>
      <c r="D2024">
        <v>7.0664000000000005E-2</v>
      </c>
      <c r="E2024">
        <v>7.2053000000000006E-2</v>
      </c>
      <c r="F2024">
        <v>7.2053000000000006E-2</v>
      </c>
      <c r="G2024">
        <v>7.9880000000000007E-2</v>
      </c>
      <c r="H2024">
        <v>7.9880000000000007E-2</v>
      </c>
      <c r="I2024">
        <v>107</v>
      </c>
      <c r="J2024">
        <v>147613531.21000001</v>
      </c>
      <c r="K2024">
        <v>188081898.75999999</v>
      </c>
    </row>
    <row r="2025" spans="1:11">
      <c r="A2025">
        <v>5</v>
      </c>
      <c r="B2025" t="s">
        <v>307</v>
      </c>
      <c r="C2025">
        <v>0.12072099999999999</v>
      </c>
      <c r="D2025">
        <v>0.120696</v>
      </c>
      <c r="E2025" s="116">
        <v>9.6068000000000001E-2</v>
      </c>
      <c r="F2025">
        <v>9.6059000000000005E-2</v>
      </c>
      <c r="G2025">
        <v>8.5384000000000002E-2</v>
      </c>
      <c r="H2025">
        <v>8.5376999999999995E-2</v>
      </c>
      <c r="I2025">
        <v>1592</v>
      </c>
      <c r="J2025">
        <v>12894146709.15</v>
      </c>
      <c r="K2025">
        <v>21316421969.939999</v>
      </c>
    </row>
    <row r="2026" spans="1:11" hidden="1">
      <c r="A2026">
        <v>15</v>
      </c>
      <c r="B2026" t="s">
        <v>307</v>
      </c>
      <c r="C2026">
        <v>0.117561</v>
      </c>
      <c r="D2026">
        <v>0.117537</v>
      </c>
      <c r="E2026">
        <v>9.5739000000000005E-2</v>
      </c>
      <c r="F2026">
        <v>9.5729999999999996E-2</v>
      </c>
      <c r="G2026">
        <v>8.5335999999999995E-2</v>
      </c>
      <c r="H2026">
        <v>8.5328000000000001E-2</v>
      </c>
      <c r="I2026">
        <v>1699</v>
      </c>
      <c r="J2026">
        <v>13041760240.360001</v>
      </c>
      <c r="K2026">
        <v>21504503868.700001</v>
      </c>
    </row>
    <row r="2027" spans="1:11" hidden="1">
      <c r="A2027">
        <v>21</v>
      </c>
      <c r="B2027" t="s">
        <v>307</v>
      </c>
      <c r="C2027">
        <v>0.12072099999999999</v>
      </c>
      <c r="D2027">
        <v>0.120696</v>
      </c>
      <c r="E2027">
        <v>9.6068000000000001E-2</v>
      </c>
      <c r="F2027">
        <v>9.6059000000000005E-2</v>
      </c>
      <c r="G2027">
        <v>8.5384000000000002E-2</v>
      </c>
      <c r="H2027">
        <v>8.5376999999999995E-2</v>
      </c>
      <c r="I2027">
        <v>1620</v>
      </c>
      <c r="J2027">
        <v>12919215757.15</v>
      </c>
      <c r="K2027">
        <v>21456389369.52</v>
      </c>
    </row>
    <row r="2028" spans="1:11" hidden="1">
      <c r="A2028">
        <v>31</v>
      </c>
      <c r="B2028" t="s">
        <v>307</v>
      </c>
      <c r="C2028">
        <v>0.117561</v>
      </c>
      <c r="D2028">
        <v>0.117537</v>
      </c>
      <c r="E2028">
        <v>9.5739000000000005E-2</v>
      </c>
      <c r="F2028">
        <v>9.5729999999999996E-2</v>
      </c>
      <c r="G2028">
        <v>8.5335999999999995E-2</v>
      </c>
      <c r="H2028">
        <v>8.5328000000000001E-2</v>
      </c>
      <c r="I2028">
        <v>1727</v>
      </c>
      <c r="J2028">
        <v>13066829288.360001</v>
      </c>
      <c r="K2028">
        <v>21644471268.279999</v>
      </c>
    </row>
    <row r="2029" spans="1:11" hidden="1">
      <c r="A2029">
        <v>63</v>
      </c>
      <c r="B2029" t="s">
        <v>307</v>
      </c>
      <c r="C2029">
        <v>0.117561</v>
      </c>
      <c r="D2029">
        <v>0.117537</v>
      </c>
      <c r="E2029">
        <v>9.5739000000000005E-2</v>
      </c>
      <c r="F2029">
        <v>9.5729999999999996E-2</v>
      </c>
      <c r="G2029">
        <v>8.5335999999999995E-2</v>
      </c>
      <c r="H2029">
        <v>8.5328000000000001E-2</v>
      </c>
      <c r="I2029">
        <v>1727</v>
      </c>
      <c r="J2029">
        <v>13066829288.360001</v>
      </c>
      <c r="K2029">
        <v>21644471268.279999</v>
      </c>
    </row>
    <row r="2030" spans="1:11" hidden="1">
      <c r="A2030">
        <v>37</v>
      </c>
      <c r="B2030" t="s">
        <v>307</v>
      </c>
      <c r="C2030">
        <v>0.12072099999999999</v>
      </c>
      <c r="D2030">
        <v>0.120696</v>
      </c>
      <c r="E2030">
        <v>9.6068000000000001E-2</v>
      </c>
      <c r="F2030">
        <v>9.6059000000000005E-2</v>
      </c>
      <c r="G2030">
        <v>8.5384000000000002E-2</v>
      </c>
      <c r="H2030">
        <v>8.5376999999999995E-2</v>
      </c>
      <c r="I2030">
        <v>1592</v>
      </c>
      <c r="J2030">
        <v>12894146709.15</v>
      </c>
      <c r="K2030">
        <v>21316421969.939999</v>
      </c>
    </row>
    <row r="2031" spans="1:11" hidden="1">
      <c r="A2031">
        <v>47</v>
      </c>
      <c r="B2031" t="s">
        <v>307</v>
      </c>
      <c r="C2031">
        <v>0.117561</v>
      </c>
      <c r="D2031">
        <v>0.117537</v>
      </c>
      <c r="E2031">
        <v>9.5739000000000005E-2</v>
      </c>
      <c r="F2031">
        <v>9.5729999999999996E-2</v>
      </c>
      <c r="G2031">
        <v>8.5335999999999995E-2</v>
      </c>
      <c r="H2031">
        <v>8.5328000000000001E-2</v>
      </c>
      <c r="I2031">
        <v>1699</v>
      </c>
      <c r="J2031">
        <v>13041760240.360001</v>
      </c>
      <c r="K2031">
        <v>21504503868.700001</v>
      </c>
    </row>
    <row r="2032" spans="1:11" hidden="1">
      <c r="A2032">
        <v>53</v>
      </c>
      <c r="B2032" t="s">
        <v>307</v>
      </c>
      <c r="C2032">
        <v>0.12072099999999999</v>
      </c>
      <c r="D2032">
        <v>0.120696</v>
      </c>
      <c r="E2032">
        <v>9.6068000000000001E-2</v>
      </c>
      <c r="F2032">
        <v>9.6059000000000005E-2</v>
      </c>
      <c r="G2032">
        <v>8.5384000000000002E-2</v>
      </c>
      <c r="H2032">
        <v>8.5376999999999995E-2</v>
      </c>
      <c r="I2032">
        <v>1620</v>
      </c>
      <c r="J2032">
        <v>12919215757.15</v>
      </c>
      <c r="K2032">
        <v>21456389369.52</v>
      </c>
    </row>
    <row r="2033" spans="1:11" hidden="1">
      <c r="A2033">
        <v>10</v>
      </c>
      <c r="B2033" t="s">
        <v>306</v>
      </c>
      <c r="C2033">
        <v>0.220391</v>
      </c>
      <c r="D2033">
        <v>0.220389</v>
      </c>
      <c r="E2033">
        <v>0.16735900000000001</v>
      </c>
      <c r="F2033">
        <v>0.16735900000000001</v>
      </c>
      <c r="G2033">
        <v>0.19048300000000001</v>
      </c>
      <c r="H2033">
        <v>0.19048300000000001</v>
      </c>
      <c r="I2033">
        <v>107</v>
      </c>
      <c r="J2033">
        <v>172305326.61000001</v>
      </c>
      <c r="K2033">
        <v>223890014.78999999</v>
      </c>
    </row>
    <row r="2034" spans="1:11">
      <c r="A2034">
        <v>5</v>
      </c>
      <c r="B2034" t="s">
        <v>306</v>
      </c>
      <c r="C2034">
        <v>0.14682799999999999</v>
      </c>
      <c r="D2034">
        <v>0.14680299999999999</v>
      </c>
      <c r="E2034" s="116">
        <v>8.5050000000000001E-2</v>
      </c>
      <c r="F2034">
        <v>8.5023000000000001E-2</v>
      </c>
      <c r="G2034">
        <v>7.8559000000000004E-2</v>
      </c>
      <c r="H2034">
        <v>7.8541E-2</v>
      </c>
      <c r="I2034">
        <v>1605</v>
      </c>
      <c r="J2034">
        <v>14109344929.15</v>
      </c>
      <c r="K2034">
        <v>23257734667.169998</v>
      </c>
    </row>
    <row r="2035" spans="1:11" hidden="1">
      <c r="A2035">
        <v>15</v>
      </c>
      <c r="B2035" t="s">
        <v>306</v>
      </c>
      <c r="C2035">
        <v>0.15145600000000001</v>
      </c>
      <c r="D2035">
        <v>0.15143200000000001</v>
      </c>
      <c r="E2035">
        <v>8.5983000000000004E-2</v>
      </c>
      <c r="F2035">
        <v>8.5956000000000005E-2</v>
      </c>
      <c r="G2035">
        <v>7.9538999999999999E-2</v>
      </c>
      <c r="H2035">
        <v>7.9520999999999994E-2</v>
      </c>
      <c r="I2035">
        <v>1712</v>
      </c>
      <c r="J2035">
        <v>14281650255.76</v>
      </c>
      <c r="K2035">
        <v>23481624681.959999</v>
      </c>
    </row>
    <row r="2036" spans="1:11" hidden="1">
      <c r="A2036">
        <v>21</v>
      </c>
      <c r="B2036" t="s">
        <v>306</v>
      </c>
      <c r="C2036">
        <v>0.145707</v>
      </c>
      <c r="D2036">
        <v>0.14568200000000001</v>
      </c>
      <c r="E2036">
        <v>8.4983000000000003E-2</v>
      </c>
      <c r="F2036">
        <v>8.4956000000000004E-2</v>
      </c>
      <c r="G2036">
        <v>7.8257999999999994E-2</v>
      </c>
      <c r="H2036">
        <v>7.8239000000000003E-2</v>
      </c>
      <c r="I2036">
        <v>1633</v>
      </c>
      <c r="J2036">
        <v>14135681257.469999</v>
      </c>
      <c r="K2036">
        <v>23402235635.98</v>
      </c>
    </row>
    <row r="2037" spans="1:11" hidden="1">
      <c r="A2037">
        <v>31</v>
      </c>
      <c r="B2037" t="s">
        <v>306</v>
      </c>
      <c r="C2037">
        <v>0.15032899999999999</v>
      </c>
      <c r="D2037">
        <v>0.15030499999999999</v>
      </c>
      <c r="E2037">
        <v>8.5915000000000005E-2</v>
      </c>
      <c r="F2037">
        <v>8.5888000000000006E-2</v>
      </c>
      <c r="G2037">
        <v>7.9233999999999999E-2</v>
      </c>
      <c r="H2037">
        <v>7.9215999999999995E-2</v>
      </c>
      <c r="I2037">
        <v>1740</v>
      </c>
      <c r="J2037">
        <v>14307986584.08</v>
      </c>
      <c r="K2037">
        <v>23626125650.77</v>
      </c>
    </row>
    <row r="2038" spans="1:11" hidden="1">
      <c r="A2038">
        <v>63</v>
      </c>
      <c r="B2038" t="s">
        <v>306</v>
      </c>
      <c r="C2038">
        <v>0.15032899999999999</v>
      </c>
      <c r="D2038">
        <v>0.15030499999999999</v>
      </c>
      <c r="E2038">
        <v>8.5915000000000005E-2</v>
      </c>
      <c r="F2038">
        <v>8.5888000000000006E-2</v>
      </c>
      <c r="G2038">
        <v>7.9233999999999999E-2</v>
      </c>
      <c r="H2038">
        <v>7.9215999999999995E-2</v>
      </c>
      <c r="I2038">
        <v>1740</v>
      </c>
      <c r="J2038">
        <v>14307986584.08</v>
      </c>
      <c r="K2038">
        <v>23626125650.77</v>
      </c>
    </row>
    <row r="2039" spans="1:11" hidden="1">
      <c r="A2039">
        <v>37</v>
      </c>
      <c r="B2039" t="s">
        <v>306</v>
      </c>
      <c r="C2039">
        <v>0.14682799999999999</v>
      </c>
      <c r="D2039">
        <v>0.14680299999999999</v>
      </c>
      <c r="E2039">
        <v>8.5050000000000001E-2</v>
      </c>
      <c r="F2039">
        <v>8.5023000000000001E-2</v>
      </c>
      <c r="G2039">
        <v>7.8559000000000004E-2</v>
      </c>
      <c r="H2039">
        <v>7.8541E-2</v>
      </c>
      <c r="I2039">
        <v>1605</v>
      </c>
      <c r="J2039">
        <v>14109344929.15</v>
      </c>
      <c r="K2039">
        <v>23257734667.169998</v>
      </c>
    </row>
    <row r="2040" spans="1:11" hidden="1">
      <c r="A2040">
        <v>47</v>
      </c>
      <c r="B2040" t="s">
        <v>306</v>
      </c>
      <c r="C2040">
        <v>0.15145600000000001</v>
      </c>
      <c r="D2040">
        <v>0.15143200000000001</v>
      </c>
      <c r="E2040">
        <v>8.5983000000000004E-2</v>
      </c>
      <c r="F2040">
        <v>8.5956000000000005E-2</v>
      </c>
      <c r="G2040">
        <v>7.9538999999999999E-2</v>
      </c>
      <c r="H2040">
        <v>7.9520999999999994E-2</v>
      </c>
      <c r="I2040">
        <v>1712</v>
      </c>
      <c r="J2040">
        <v>14281650255.76</v>
      </c>
      <c r="K2040">
        <v>23481624681.959999</v>
      </c>
    </row>
    <row r="2041" spans="1:11" hidden="1">
      <c r="A2041">
        <v>53</v>
      </c>
      <c r="B2041" t="s">
        <v>306</v>
      </c>
      <c r="C2041">
        <v>0.145707</v>
      </c>
      <c r="D2041">
        <v>0.14568200000000001</v>
      </c>
      <c r="E2041">
        <v>8.4983000000000003E-2</v>
      </c>
      <c r="F2041">
        <v>8.4956000000000004E-2</v>
      </c>
      <c r="G2041">
        <v>7.8257999999999994E-2</v>
      </c>
      <c r="H2041">
        <v>7.8239000000000003E-2</v>
      </c>
      <c r="I2041">
        <v>1633</v>
      </c>
      <c r="J2041">
        <v>14135681257.469999</v>
      </c>
      <c r="K2041">
        <v>23402235635.98</v>
      </c>
    </row>
    <row r="2042" spans="1:11" hidden="1">
      <c r="A2042">
        <v>10</v>
      </c>
      <c r="B2042" t="s">
        <v>305</v>
      </c>
      <c r="C2042">
        <v>1.3717E-2</v>
      </c>
      <c r="D2042">
        <v>1.5066E-2</v>
      </c>
      <c r="E2042">
        <v>2.1609E-2</v>
      </c>
      <c r="F2042">
        <v>2.2315999999999999E-2</v>
      </c>
      <c r="G2042">
        <v>1.8471000000000001E-2</v>
      </c>
      <c r="H2042">
        <v>1.9016000000000002E-2</v>
      </c>
      <c r="I2042">
        <v>107</v>
      </c>
      <c r="J2042">
        <v>175739600.00999999</v>
      </c>
      <c r="K2042">
        <v>227727880.87</v>
      </c>
    </row>
    <row r="2043" spans="1:11">
      <c r="A2043">
        <v>5</v>
      </c>
      <c r="B2043" t="s">
        <v>305</v>
      </c>
      <c r="C2043">
        <v>2.5708000000000002E-2</v>
      </c>
      <c r="D2043">
        <v>2.5697000000000001E-2</v>
      </c>
      <c r="E2043" s="116">
        <v>3.0294999999999999E-2</v>
      </c>
      <c r="F2043">
        <v>3.0290000000000001E-2</v>
      </c>
      <c r="G2043">
        <v>2.3694E-2</v>
      </c>
      <c r="H2043">
        <v>2.3691E-2</v>
      </c>
      <c r="I2043">
        <v>1625</v>
      </c>
      <c r="J2043">
        <v>14895539682.51</v>
      </c>
      <c r="K2043">
        <v>24080113165.66</v>
      </c>
    </row>
    <row r="2044" spans="1:11" hidden="1">
      <c r="A2044">
        <v>15</v>
      </c>
      <c r="B2044" t="s">
        <v>305</v>
      </c>
      <c r="C2044">
        <v>2.4958999999999999E-2</v>
      </c>
      <c r="D2044">
        <v>2.5033E-2</v>
      </c>
      <c r="E2044">
        <v>3.0190000000000002E-2</v>
      </c>
      <c r="F2044">
        <v>3.0193999999999999E-2</v>
      </c>
      <c r="G2044">
        <v>2.3643999999999998E-2</v>
      </c>
      <c r="H2044">
        <v>2.3647000000000001E-2</v>
      </c>
      <c r="I2044">
        <v>1732</v>
      </c>
      <c r="J2044">
        <v>15071279282.52</v>
      </c>
      <c r="K2044">
        <v>24307841046.529999</v>
      </c>
    </row>
    <row r="2045" spans="1:11" hidden="1">
      <c r="A2045">
        <v>21</v>
      </c>
      <c r="B2045" t="s">
        <v>305</v>
      </c>
      <c r="C2045">
        <v>2.3810000000000001E-2</v>
      </c>
      <c r="D2045">
        <v>2.3799000000000001E-2</v>
      </c>
      <c r="E2045">
        <v>3.0061000000000001E-2</v>
      </c>
      <c r="F2045">
        <v>3.0057E-2</v>
      </c>
      <c r="G2045">
        <v>2.2963999999999998E-2</v>
      </c>
      <c r="H2045">
        <v>2.2962E-2</v>
      </c>
      <c r="I2045">
        <v>1661</v>
      </c>
      <c r="J2045">
        <v>14925436766.91</v>
      </c>
      <c r="K2045">
        <v>24241121515.939999</v>
      </c>
    </row>
    <row r="2046" spans="1:11" hidden="1">
      <c r="A2046">
        <v>31</v>
      </c>
      <c r="B2046" t="s">
        <v>305</v>
      </c>
      <c r="C2046">
        <v>2.3189000000000001E-2</v>
      </c>
      <c r="D2046">
        <v>2.3262000000000001E-2</v>
      </c>
      <c r="E2046">
        <v>2.9960000000000001E-2</v>
      </c>
      <c r="F2046">
        <v>2.9964000000000001E-2</v>
      </c>
      <c r="G2046">
        <v>2.2921E-2</v>
      </c>
      <c r="H2046">
        <v>2.2924E-2</v>
      </c>
      <c r="I2046">
        <v>1768</v>
      </c>
      <c r="J2046">
        <v>15101176366.92</v>
      </c>
      <c r="K2046">
        <v>24468849396.810001</v>
      </c>
    </row>
    <row r="2047" spans="1:11" hidden="1">
      <c r="A2047">
        <v>63</v>
      </c>
      <c r="B2047" t="s">
        <v>305</v>
      </c>
      <c r="C2047">
        <v>2.3189000000000001E-2</v>
      </c>
      <c r="D2047">
        <v>2.3262000000000001E-2</v>
      </c>
      <c r="E2047">
        <v>2.9960000000000001E-2</v>
      </c>
      <c r="F2047">
        <v>2.9964000000000001E-2</v>
      </c>
      <c r="G2047">
        <v>2.2921E-2</v>
      </c>
      <c r="H2047">
        <v>2.2924E-2</v>
      </c>
      <c r="I2047">
        <v>1768</v>
      </c>
      <c r="J2047">
        <v>15101176366.92</v>
      </c>
      <c r="K2047">
        <v>24468849396.810001</v>
      </c>
    </row>
    <row r="2048" spans="1:11" hidden="1">
      <c r="A2048">
        <v>37</v>
      </c>
      <c r="B2048" t="s">
        <v>305</v>
      </c>
      <c r="C2048">
        <v>2.5708000000000002E-2</v>
      </c>
      <c r="D2048">
        <v>2.5697000000000001E-2</v>
      </c>
      <c r="E2048">
        <v>3.0294999999999999E-2</v>
      </c>
      <c r="F2048">
        <v>3.0290000000000001E-2</v>
      </c>
      <c r="G2048">
        <v>2.3694E-2</v>
      </c>
      <c r="H2048">
        <v>2.3691E-2</v>
      </c>
      <c r="I2048">
        <v>1625</v>
      </c>
      <c r="J2048">
        <v>14895539682.51</v>
      </c>
      <c r="K2048">
        <v>24080113165.66</v>
      </c>
    </row>
    <row r="2049" spans="1:11" hidden="1">
      <c r="A2049">
        <v>47</v>
      </c>
      <c r="B2049" t="s">
        <v>305</v>
      </c>
      <c r="C2049">
        <v>2.4958999999999999E-2</v>
      </c>
      <c r="D2049">
        <v>2.5033E-2</v>
      </c>
      <c r="E2049">
        <v>3.0190000000000002E-2</v>
      </c>
      <c r="F2049">
        <v>3.0193999999999999E-2</v>
      </c>
      <c r="G2049">
        <v>2.3643999999999998E-2</v>
      </c>
      <c r="H2049">
        <v>2.3647000000000001E-2</v>
      </c>
      <c r="I2049">
        <v>1732</v>
      </c>
      <c r="J2049">
        <v>15071279282.52</v>
      </c>
      <c r="K2049">
        <v>24307841046.529999</v>
      </c>
    </row>
    <row r="2050" spans="1:11" hidden="1">
      <c r="A2050">
        <v>53</v>
      </c>
      <c r="B2050" t="s">
        <v>305</v>
      </c>
      <c r="C2050">
        <v>2.3810000000000001E-2</v>
      </c>
      <c r="D2050">
        <v>2.3799000000000001E-2</v>
      </c>
      <c r="E2050">
        <v>3.0061000000000001E-2</v>
      </c>
      <c r="F2050">
        <v>3.0057E-2</v>
      </c>
      <c r="G2050">
        <v>2.2963999999999998E-2</v>
      </c>
      <c r="H2050">
        <v>2.2962E-2</v>
      </c>
      <c r="I2050">
        <v>1661</v>
      </c>
      <c r="J2050">
        <v>14925436766.91</v>
      </c>
      <c r="K2050">
        <v>24241121515.939999</v>
      </c>
    </row>
    <row r="2051" spans="1:11" hidden="1">
      <c r="A2051">
        <v>10</v>
      </c>
      <c r="B2051" t="s">
        <v>304</v>
      </c>
      <c r="C2051">
        <v>-3.8661000000000001E-2</v>
      </c>
      <c r="D2051">
        <v>-3.8661000000000001E-2</v>
      </c>
      <c r="E2051">
        <v>-4.5359999999999998E-2</v>
      </c>
      <c r="F2051">
        <v>-4.5359999999999998E-2</v>
      </c>
      <c r="G2051">
        <v>-4.8231000000000003E-2</v>
      </c>
      <c r="H2051">
        <v>-4.8231000000000003E-2</v>
      </c>
      <c r="I2051">
        <v>107</v>
      </c>
      <c r="J2051">
        <v>167558826.41999999</v>
      </c>
      <c r="K2051">
        <v>216502683.34</v>
      </c>
    </row>
    <row r="2052" spans="1:11">
      <c r="A2052">
        <v>5</v>
      </c>
      <c r="B2052" t="s">
        <v>304</v>
      </c>
      <c r="C2052">
        <v>-3.2344999999999999E-2</v>
      </c>
      <c r="D2052">
        <v>-3.2347000000000001E-2</v>
      </c>
      <c r="E2052" s="116">
        <v>-8.4513000000000005E-2</v>
      </c>
      <c r="F2052">
        <v>-8.4515000000000007E-2</v>
      </c>
      <c r="G2052">
        <v>-8.3115999999999995E-2</v>
      </c>
      <c r="H2052">
        <v>-8.3118999999999998E-2</v>
      </c>
      <c r="I2052">
        <v>1641</v>
      </c>
      <c r="J2052">
        <v>14238477320.65</v>
      </c>
      <c r="K2052">
        <v>22283478666.75</v>
      </c>
    </row>
    <row r="2053" spans="1:11" hidden="1">
      <c r="A2053">
        <v>15</v>
      </c>
      <c r="B2053" t="s">
        <v>304</v>
      </c>
      <c r="C2053">
        <v>-3.2737000000000002E-2</v>
      </c>
      <c r="D2053">
        <v>-3.2738999999999997E-2</v>
      </c>
      <c r="E2053">
        <v>-8.4056000000000006E-2</v>
      </c>
      <c r="F2053">
        <v>-8.4057999999999994E-2</v>
      </c>
      <c r="G2053">
        <v>-8.2789000000000001E-2</v>
      </c>
      <c r="H2053">
        <v>-8.2792000000000004E-2</v>
      </c>
      <c r="I2053">
        <v>1748</v>
      </c>
      <c r="J2053">
        <v>14406036147.07</v>
      </c>
      <c r="K2053">
        <v>22499981350.09</v>
      </c>
    </row>
    <row r="2054" spans="1:11" hidden="1">
      <c r="A2054">
        <v>21</v>
      </c>
      <c r="B2054" t="s">
        <v>304</v>
      </c>
      <c r="C2054">
        <v>-3.4874000000000002E-2</v>
      </c>
      <c r="D2054">
        <v>-3.4875999999999997E-2</v>
      </c>
      <c r="E2054">
        <v>-8.4602999999999998E-2</v>
      </c>
      <c r="F2054">
        <v>-8.4606000000000001E-2</v>
      </c>
      <c r="G2054">
        <v>-8.3437999999999998E-2</v>
      </c>
      <c r="H2054">
        <v>-8.3442000000000002E-2</v>
      </c>
      <c r="I2054">
        <v>1691</v>
      </c>
      <c r="J2054">
        <v>14273538185.370001</v>
      </c>
      <c r="K2054">
        <v>22467804216.959999</v>
      </c>
    </row>
    <row r="2055" spans="1:11" hidden="1">
      <c r="A2055">
        <v>31</v>
      </c>
      <c r="B2055" t="s">
        <v>304</v>
      </c>
      <c r="C2055">
        <v>-3.5104000000000003E-2</v>
      </c>
      <c r="D2055">
        <v>-3.5105999999999998E-2</v>
      </c>
      <c r="E2055">
        <v>-8.4145999999999999E-2</v>
      </c>
      <c r="F2055">
        <v>-8.4148000000000001E-2</v>
      </c>
      <c r="G2055">
        <v>-8.3110000000000003E-2</v>
      </c>
      <c r="H2055">
        <v>-8.3113000000000006E-2</v>
      </c>
      <c r="I2055">
        <v>1798</v>
      </c>
      <c r="J2055">
        <v>14441097011.790001</v>
      </c>
      <c r="K2055">
        <v>22684306900.299999</v>
      </c>
    </row>
    <row r="2056" spans="1:11" hidden="1">
      <c r="A2056">
        <v>63</v>
      </c>
      <c r="B2056" t="s">
        <v>304</v>
      </c>
      <c r="C2056">
        <v>-3.5104000000000003E-2</v>
      </c>
      <c r="D2056">
        <v>-3.5105999999999998E-2</v>
      </c>
      <c r="E2056">
        <v>-8.4145999999999999E-2</v>
      </c>
      <c r="F2056">
        <v>-8.4148000000000001E-2</v>
      </c>
      <c r="G2056">
        <v>-8.3110000000000003E-2</v>
      </c>
      <c r="H2056">
        <v>-8.3113000000000006E-2</v>
      </c>
      <c r="I2056">
        <v>1798</v>
      </c>
      <c r="J2056">
        <v>14441097011.790001</v>
      </c>
      <c r="K2056">
        <v>22684306900.299999</v>
      </c>
    </row>
    <row r="2057" spans="1:11" hidden="1">
      <c r="A2057">
        <v>37</v>
      </c>
      <c r="B2057" t="s">
        <v>304</v>
      </c>
      <c r="C2057">
        <v>-3.2344999999999999E-2</v>
      </c>
      <c r="D2057">
        <v>-3.2347000000000001E-2</v>
      </c>
      <c r="E2057">
        <v>-8.4513000000000005E-2</v>
      </c>
      <c r="F2057">
        <v>-8.4515000000000007E-2</v>
      </c>
      <c r="G2057">
        <v>-8.3115999999999995E-2</v>
      </c>
      <c r="H2057">
        <v>-8.3118999999999998E-2</v>
      </c>
      <c r="I2057">
        <v>1641</v>
      </c>
      <c r="J2057">
        <v>14238477320.65</v>
      </c>
      <c r="K2057">
        <v>22283478666.75</v>
      </c>
    </row>
    <row r="2058" spans="1:11" hidden="1">
      <c r="A2058">
        <v>47</v>
      </c>
      <c r="B2058" t="s">
        <v>304</v>
      </c>
      <c r="C2058">
        <v>-3.2737000000000002E-2</v>
      </c>
      <c r="D2058">
        <v>-3.2738999999999997E-2</v>
      </c>
      <c r="E2058">
        <v>-8.4056000000000006E-2</v>
      </c>
      <c r="F2058">
        <v>-8.4057999999999994E-2</v>
      </c>
      <c r="G2058">
        <v>-8.2789000000000001E-2</v>
      </c>
      <c r="H2058">
        <v>-8.2792000000000004E-2</v>
      </c>
      <c r="I2058">
        <v>1748</v>
      </c>
      <c r="J2058">
        <v>14406036147.07</v>
      </c>
      <c r="K2058">
        <v>22499981350.09</v>
      </c>
    </row>
    <row r="2059" spans="1:11" hidden="1">
      <c r="A2059">
        <v>53</v>
      </c>
      <c r="B2059" t="s">
        <v>304</v>
      </c>
      <c r="C2059">
        <v>-3.4874000000000002E-2</v>
      </c>
      <c r="D2059">
        <v>-3.4875999999999997E-2</v>
      </c>
      <c r="E2059">
        <v>-8.4602999999999998E-2</v>
      </c>
      <c r="F2059">
        <v>-8.4606000000000001E-2</v>
      </c>
      <c r="G2059">
        <v>-8.3437999999999998E-2</v>
      </c>
      <c r="H2059">
        <v>-8.3442000000000002E-2</v>
      </c>
      <c r="I2059">
        <v>1691</v>
      </c>
      <c r="J2059">
        <v>14273538185.370001</v>
      </c>
      <c r="K2059">
        <v>22467804216.959999</v>
      </c>
    </row>
    <row r="2060" spans="1:11" hidden="1">
      <c r="A2060">
        <v>10</v>
      </c>
      <c r="B2060" t="s">
        <v>303</v>
      </c>
      <c r="C2060">
        <v>3.5808E-2</v>
      </c>
      <c r="D2060">
        <v>3.5808E-2</v>
      </c>
      <c r="E2060">
        <v>3.1446000000000002E-2</v>
      </c>
      <c r="F2060">
        <v>3.1446000000000002E-2</v>
      </c>
      <c r="G2060">
        <v>4.0100999999999998E-2</v>
      </c>
      <c r="H2060">
        <v>4.0100999999999998E-2</v>
      </c>
      <c r="I2060">
        <v>107</v>
      </c>
      <c r="J2060">
        <v>172928177.94</v>
      </c>
      <c r="K2060">
        <v>225299079.31</v>
      </c>
    </row>
    <row r="2061" spans="1:11">
      <c r="A2061">
        <v>5</v>
      </c>
      <c r="B2061" t="s">
        <v>303</v>
      </c>
      <c r="C2061">
        <v>6.6522999999999999E-2</v>
      </c>
      <c r="D2061">
        <v>6.6529000000000005E-2</v>
      </c>
      <c r="E2061" s="116">
        <v>3.1042E-2</v>
      </c>
      <c r="F2061">
        <v>3.1043999999999999E-2</v>
      </c>
      <c r="G2061">
        <v>2.7050999999999999E-2</v>
      </c>
      <c r="H2061">
        <v>2.7074000000000001E-2</v>
      </c>
      <c r="I2061">
        <v>1663</v>
      </c>
      <c r="J2061">
        <v>14809757478.57</v>
      </c>
      <c r="K2061">
        <v>23282010520.459999</v>
      </c>
    </row>
    <row r="2062" spans="1:11" hidden="1">
      <c r="A2062">
        <v>15</v>
      </c>
      <c r="B2062" t="s">
        <v>303</v>
      </c>
      <c r="C2062">
        <v>6.4648999999999998E-2</v>
      </c>
      <c r="D2062">
        <v>6.4655000000000004E-2</v>
      </c>
      <c r="E2062">
        <v>3.1047000000000002E-2</v>
      </c>
      <c r="F2062">
        <v>3.1049E-2</v>
      </c>
      <c r="G2062">
        <v>2.7177E-2</v>
      </c>
      <c r="H2062">
        <v>2.7199000000000001E-2</v>
      </c>
      <c r="I2062">
        <v>1770</v>
      </c>
      <c r="J2062">
        <v>14982685656.51</v>
      </c>
      <c r="K2062">
        <v>23507309599.77</v>
      </c>
    </row>
    <row r="2063" spans="1:11" hidden="1">
      <c r="A2063">
        <v>21</v>
      </c>
      <c r="B2063" t="s">
        <v>303</v>
      </c>
      <c r="C2063">
        <v>6.7721000000000003E-2</v>
      </c>
      <c r="D2063">
        <v>6.7726999999999996E-2</v>
      </c>
      <c r="E2063">
        <v>3.1244000000000001E-2</v>
      </c>
      <c r="F2063">
        <v>3.1245999999999999E-2</v>
      </c>
      <c r="G2063">
        <v>2.7751000000000001E-2</v>
      </c>
      <c r="H2063">
        <v>2.7772999999999999E-2</v>
      </c>
      <c r="I2063">
        <v>1721</v>
      </c>
      <c r="J2063">
        <v>14860256594.17</v>
      </c>
      <c r="K2063">
        <v>23514461191.73</v>
      </c>
    </row>
    <row r="2064" spans="1:11" hidden="1">
      <c r="A2064">
        <v>31</v>
      </c>
      <c r="B2064" t="s">
        <v>303</v>
      </c>
      <c r="C2064">
        <v>6.5827999999999998E-2</v>
      </c>
      <c r="D2064">
        <v>6.5834000000000004E-2</v>
      </c>
      <c r="E2064">
        <v>3.1247E-2</v>
      </c>
      <c r="F2064">
        <v>3.1248999999999999E-2</v>
      </c>
      <c r="G2064">
        <v>2.7868E-2</v>
      </c>
      <c r="H2064">
        <v>2.7890999999999999E-2</v>
      </c>
      <c r="I2064">
        <v>1828</v>
      </c>
      <c r="J2064">
        <v>15033184772.110001</v>
      </c>
      <c r="K2064">
        <v>23739760271.040001</v>
      </c>
    </row>
    <row r="2065" spans="1:11" hidden="1">
      <c r="A2065">
        <v>63</v>
      </c>
      <c r="B2065" t="s">
        <v>303</v>
      </c>
      <c r="C2065">
        <v>6.5827999999999998E-2</v>
      </c>
      <c r="D2065">
        <v>6.5834000000000004E-2</v>
      </c>
      <c r="E2065">
        <v>3.1247E-2</v>
      </c>
      <c r="F2065">
        <v>3.1248999999999999E-2</v>
      </c>
      <c r="G2065">
        <v>2.7868E-2</v>
      </c>
      <c r="H2065">
        <v>2.7890999999999999E-2</v>
      </c>
      <c r="I2065">
        <v>1828</v>
      </c>
      <c r="J2065">
        <v>15033184772.110001</v>
      </c>
      <c r="K2065">
        <v>23739760271.040001</v>
      </c>
    </row>
    <row r="2066" spans="1:11" hidden="1">
      <c r="A2066">
        <v>37</v>
      </c>
      <c r="B2066" t="s">
        <v>303</v>
      </c>
      <c r="C2066">
        <v>6.6522999999999999E-2</v>
      </c>
      <c r="D2066">
        <v>6.6529000000000005E-2</v>
      </c>
      <c r="E2066">
        <v>3.1042E-2</v>
      </c>
      <c r="F2066">
        <v>3.1043999999999999E-2</v>
      </c>
      <c r="G2066">
        <v>2.7050999999999999E-2</v>
      </c>
      <c r="H2066">
        <v>2.7074000000000001E-2</v>
      </c>
      <c r="I2066">
        <v>1663</v>
      </c>
      <c r="J2066">
        <v>14809757478.57</v>
      </c>
      <c r="K2066">
        <v>23282010520.459999</v>
      </c>
    </row>
    <row r="2067" spans="1:11" hidden="1">
      <c r="A2067">
        <v>47</v>
      </c>
      <c r="B2067" t="s">
        <v>303</v>
      </c>
      <c r="C2067">
        <v>6.4648999999999998E-2</v>
      </c>
      <c r="D2067">
        <v>6.4655000000000004E-2</v>
      </c>
      <c r="E2067">
        <v>3.1047000000000002E-2</v>
      </c>
      <c r="F2067">
        <v>3.1049E-2</v>
      </c>
      <c r="G2067">
        <v>2.7177E-2</v>
      </c>
      <c r="H2067">
        <v>2.7199000000000001E-2</v>
      </c>
      <c r="I2067">
        <v>1770</v>
      </c>
      <c r="J2067">
        <v>14982685656.51</v>
      </c>
      <c r="K2067">
        <v>23507309599.77</v>
      </c>
    </row>
    <row r="2068" spans="1:11" hidden="1">
      <c r="A2068">
        <v>53</v>
      </c>
      <c r="B2068" t="s">
        <v>303</v>
      </c>
      <c r="C2068">
        <v>6.7721000000000003E-2</v>
      </c>
      <c r="D2068">
        <v>6.7726999999999996E-2</v>
      </c>
      <c r="E2068">
        <v>3.1244000000000001E-2</v>
      </c>
      <c r="F2068">
        <v>3.1245999999999999E-2</v>
      </c>
      <c r="G2068">
        <v>2.7751000000000001E-2</v>
      </c>
      <c r="H2068">
        <v>2.7772999999999999E-2</v>
      </c>
      <c r="I2068">
        <v>1721</v>
      </c>
      <c r="J2068">
        <v>14860256594.17</v>
      </c>
      <c r="K2068">
        <v>23514461191.73</v>
      </c>
    </row>
    <row r="2069" spans="1:11" hidden="1">
      <c r="A2069">
        <v>10</v>
      </c>
      <c r="B2069" t="s">
        <v>302</v>
      </c>
      <c r="C2069">
        <v>3.2732999999999998E-2</v>
      </c>
      <c r="D2069">
        <v>3.2732999999999998E-2</v>
      </c>
      <c r="E2069">
        <v>3.1040999999999999E-2</v>
      </c>
      <c r="F2069">
        <v>3.1040999999999999E-2</v>
      </c>
      <c r="G2069">
        <v>2.7002000000000002E-2</v>
      </c>
      <c r="H2069">
        <v>2.7002000000000002E-2</v>
      </c>
      <c r="I2069">
        <v>107</v>
      </c>
      <c r="J2069">
        <v>178233045.53</v>
      </c>
      <c r="K2069">
        <v>231313674.69999999</v>
      </c>
    </row>
    <row r="2070" spans="1:11">
      <c r="A2070">
        <v>5</v>
      </c>
      <c r="B2070" t="s">
        <v>302</v>
      </c>
      <c r="C2070">
        <v>4.2699000000000001E-2</v>
      </c>
      <c r="D2070">
        <v>4.2685000000000001E-2</v>
      </c>
      <c r="E2070" s="116">
        <v>2.4570000000000002E-2</v>
      </c>
      <c r="F2070">
        <v>2.4548E-2</v>
      </c>
      <c r="G2070">
        <v>2.1475999999999999E-2</v>
      </c>
      <c r="H2070">
        <v>2.146E-2</v>
      </c>
      <c r="I2070">
        <v>1684</v>
      </c>
      <c r="J2070">
        <v>15379328850.459999</v>
      </c>
      <c r="K2070">
        <v>24010122959.689999</v>
      </c>
    </row>
    <row r="2071" spans="1:11" hidden="1">
      <c r="A2071">
        <v>15</v>
      </c>
      <c r="B2071" t="s">
        <v>302</v>
      </c>
      <c r="C2071">
        <v>4.2095E-2</v>
      </c>
      <c r="D2071">
        <v>4.2082000000000001E-2</v>
      </c>
      <c r="E2071">
        <v>2.4645E-2</v>
      </c>
      <c r="F2071">
        <v>2.4622999999999999E-2</v>
      </c>
      <c r="G2071">
        <v>2.1529E-2</v>
      </c>
      <c r="H2071">
        <v>2.1513000000000001E-2</v>
      </c>
      <c r="I2071">
        <v>1791</v>
      </c>
      <c r="J2071">
        <v>15557561895.99</v>
      </c>
      <c r="K2071">
        <v>24241436634.389999</v>
      </c>
    </row>
    <row r="2072" spans="1:11" hidden="1">
      <c r="A2072">
        <v>21</v>
      </c>
      <c r="B2072" t="s">
        <v>302</v>
      </c>
      <c r="C2072">
        <v>4.7159E-2</v>
      </c>
      <c r="D2072">
        <v>4.7144999999999999E-2</v>
      </c>
      <c r="E2072">
        <v>2.5173999999999998E-2</v>
      </c>
      <c r="F2072">
        <v>2.5152000000000001E-2</v>
      </c>
      <c r="G2072">
        <v>2.3234000000000001E-2</v>
      </c>
      <c r="H2072">
        <v>2.3217999999999999E-2</v>
      </c>
      <c r="I2072">
        <v>1749</v>
      </c>
      <c r="J2072">
        <v>15448054752.459999</v>
      </c>
      <c r="K2072">
        <v>24320951988.700001</v>
      </c>
    </row>
    <row r="2073" spans="1:11" hidden="1">
      <c r="A2073">
        <v>31</v>
      </c>
      <c r="B2073" t="s">
        <v>302</v>
      </c>
      <c r="C2073">
        <v>4.6313E-2</v>
      </c>
      <c r="D2073">
        <v>4.6300000000000001E-2</v>
      </c>
      <c r="E2073">
        <v>2.5241E-2</v>
      </c>
      <c r="F2073">
        <v>2.5219999999999999E-2</v>
      </c>
      <c r="G2073">
        <v>2.3269999999999999E-2</v>
      </c>
      <c r="H2073">
        <v>2.3254E-2</v>
      </c>
      <c r="I2073">
        <v>1856</v>
      </c>
      <c r="J2073">
        <v>15626287797.99</v>
      </c>
      <c r="K2073">
        <v>24552265663.400002</v>
      </c>
    </row>
    <row r="2074" spans="1:11" hidden="1">
      <c r="A2074">
        <v>63</v>
      </c>
      <c r="B2074" t="s">
        <v>302</v>
      </c>
      <c r="C2074">
        <v>4.6313E-2</v>
      </c>
      <c r="D2074">
        <v>4.6300000000000001E-2</v>
      </c>
      <c r="E2074">
        <v>2.5241E-2</v>
      </c>
      <c r="F2074">
        <v>2.5219999999999999E-2</v>
      </c>
      <c r="G2074">
        <v>2.3269999999999999E-2</v>
      </c>
      <c r="H2074">
        <v>2.3254E-2</v>
      </c>
      <c r="I2074">
        <v>1856</v>
      </c>
      <c r="J2074">
        <v>15626287797.99</v>
      </c>
      <c r="K2074">
        <v>24552265663.400002</v>
      </c>
    </row>
    <row r="2075" spans="1:11" hidden="1">
      <c r="A2075">
        <v>37</v>
      </c>
      <c r="B2075" t="s">
        <v>302</v>
      </c>
      <c r="C2075">
        <v>4.2699000000000001E-2</v>
      </c>
      <c r="D2075">
        <v>4.2685000000000001E-2</v>
      </c>
      <c r="E2075">
        <v>2.4570000000000002E-2</v>
      </c>
      <c r="F2075">
        <v>2.4548E-2</v>
      </c>
      <c r="G2075">
        <v>2.1475999999999999E-2</v>
      </c>
      <c r="H2075">
        <v>2.146E-2</v>
      </c>
      <c r="I2075">
        <v>1684</v>
      </c>
      <c r="J2075">
        <v>15379328850.459999</v>
      </c>
      <c r="K2075">
        <v>24010122959.689999</v>
      </c>
    </row>
    <row r="2076" spans="1:11" hidden="1">
      <c r="A2076">
        <v>47</v>
      </c>
      <c r="B2076" t="s">
        <v>302</v>
      </c>
      <c r="C2076">
        <v>4.2095E-2</v>
      </c>
      <c r="D2076">
        <v>4.2082000000000001E-2</v>
      </c>
      <c r="E2076">
        <v>2.4645E-2</v>
      </c>
      <c r="F2076">
        <v>2.4622999999999999E-2</v>
      </c>
      <c r="G2076">
        <v>2.1529E-2</v>
      </c>
      <c r="H2076">
        <v>2.1513000000000001E-2</v>
      </c>
      <c r="I2076">
        <v>1791</v>
      </c>
      <c r="J2076">
        <v>15557561895.99</v>
      </c>
      <c r="K2076">
        <v>24241436634.389999</v>
      </c>
    </row>
    <row r="2077" spans="1:11" hidden="1">
      <c r="A2077">
        <v>53</v>
      </c>
      <c r="B2077" t="s">
        <v>302</v>
      </c>
      <c r="C2077">
        <v>4.7159E-2</v>
      </c>
      <c r="D2077">
        <v>4.7144999999999999E-2</v>
      </c>
      <c r="E2077">
        <v>2.5173999999999998E-2</v>
      </c>
      <c r="F2077">
        <v>2.5152000000000001E-2</v>
      </c>
      <c r="G2077">
        <v>2.3234000000000001E-2</v>
      </c>
      <c r="H2077">
        <v>2.3217999999999999E-2</v>
      </c>
      <c r="I2077">
        <v>1749</v>
      </c>
      <c r="J2077">
        <v>15448054752.459999</v>
      </c>
      <c r="K2077">
        <v>24320951988.700001</v>
      </c>
    </row>
    <row r="2078" spans="1:11" hidden="1">
      <c r="A2078">
        <v>10</v>
      </c>
      <c r="B2078" t="s">
        <v>301</v>
      </c>
      <c r="C2078">
        <v>-7.2266999999999998E-2</v>
      </c>
      <c r="D2078">
        <v>-7.1137000000000006E-2</v>
      </c>
      <c r="E2078">
        <v>-3.6105999999999999E-2</v>
      </c>
      <c r="F2078">
        <v>-2.5093000000000001E-2</v>
      </c>
      <c r="G2078">
        <v>-1.4697999999999999E-2</v>
      </c>
      <c r="H2078">
        <v>4.006E-3</v>
      </c>
      <c r="I2078">
        <v>106</v>
      </c>
      <c r="J2078">
        <v>170819219.06999999</v>
      </c>
      <c r="K2078">
        <v>225612367.83000001</v>
      </c>
    </row>
    <row r="2079" spans="1:11">
      <c r="A2079">
        <v>5</v>
      </c>
      <c r="B2079" t="s">
        <v>301</v>
      </c>
      <c r="C2079">
        <v>-7.0491999999999999E-2</v>
      </c>
      <c r="D2079">
        <v>-7.0469000000000004E-2</v>
      </c>
      <c r="E2079" s="116">
        <v>-7.6756000000000005E-2</v>
      </c>
      <c r="F2079">
        <v>-7.6718999999999996E-2</v>
      </c>
      <c r="G2079">
        <v>-7.6824000000000003E-2</v>
      </c>
      <c r="H2079">
        <v>-7.6791999999999999E-2</v>
      </c>
      <c r="I2079">
        <v>1698</v>
      </c>
      <c r="J2079">
        <v>14452662204.24</v>
      </c>
      <c r="K2079">
        <v>22256105024.849998</v>
      </c>
    </row>
    <row r="2080" spans="1:11" hidden="1">
      <c r="A2080">
        <v>15</v>
      </c>
      <c r="B2080" t="s">
        <v>301</v>
      </c>
      <c r="C2080">
        <v>-7.0597999999999994E-2</v>
      </c>
      <c r="D2080">
        <v>-7.0508000000000001E-2</v>
      </c>
      <c r="E2080">
        <v>-7.6291999999999999E-2</v>
      </c>
      <c r="F2080">
        <v>-7.6129000000000002E-2</v>
      </c>
      <c r="G2080">
        <v>-7.6233999999999996E-2</v>
      </c>
      <c r="H2080">
        <v>-7.6024999999999995E-2</v>
      </c>
      <c r="I2080">
        <v>1804</v>
      </c>
      <c r="J2080">
        <v>14623481423.309999</v>
      </c>
      <c r="K2080">
        <v>22481717392.68</v>
      </c>
    </row>
    <row r="2081" spans="1:11" hidden="1">
      <c r="A2081">
        <v>21</v>
      </c>
      <c r="B2081" t="s">
        <v>301</v>
      </c>
      <c r="C2081">
        <v>-7.3324E-2</v>
      </c>
      <c r="D2081">
        <v>-7.3294999999999999E-2</v>
      </c>
      <c r="E2081">
        <v>-7.7046000000000003E-2</v>
      </c>
      <c r="F2081">
        <v>-7.7007999999999993E-2</v>
      </c>
      <c r="G2081">
        <v>-7.7595999999999998E-2</v>
      </c>
      <c r="H2081">
        <v>-7.7562999999999993E-2</v>
      </c>
      <c r="I2081">
        <v>1776</v>
      </c>
      <c r="J2081">
        <v>14531083179.26</v>
      </c>
      <c r="K2081">
        <v>22608677349.73</v>
      </c>
    </row>
    <row r="2082" spans="1:11" hidden="1">
      <c r="A2082">
        <v>31</v>
      </c>
      <c r="B2082" t="s">
        <v>301</v>
      </c>
      <c r="C2082">
        <v>-7.3263999999999996E-2</v>
      </c>
      <c r="D2082">
        <v>-7.3171E-2</v>
      </c>
      <c r="E2082">
        <v>-7.6579999999999995E-2</v>
      </c>
      <c r="F2082">
        <v>-7.6416999999999999E-2</v>
      </c>
      <c r="G2082">
        <v>-7.7007000000000006E-2</v>
      </c>
      <c r="H2082">
        <v>-7.6798000000000005E-2</v>
      </c>
      <c r="I2082">
        <v>1882</v>
      </c>
      <c r="J2082">
        <v>14701902398.33</v>
      </c>
      <c r="K2082">
        <v>22834289717.560001</v>
      </c>
    </row>
    <row r="2083" spans="1:11" hidden="1">
      <c r="A2083">
        <v>63</v>
      </c>
      <c r="B2083" t="s">
        <v>301</v>
      </c>
      <c r="C2083">
        <v>-7.3263999999999996E-2</v>
      </c>
      <c r="D2083">
        <v>-7.3171E-2</v>
      </c>
      <c r="E2083">
        <v>-7.6579999999999995E-2</v>
      </c>
      <c r="F2083">
        <v>-7.6416999999999999E-2</v>
      </c>
      <c r="G2083">
        <v>-7.7007000000000006E-2</v>
      </c>
      <c r="H2083">
        <v>-7.6798000000000005E-2</v>
      </c>
      <c r="I2083">
        <v>1882</v>
      </c>
      <c r="J2083">
        <v>14701902398.33</v>
      </c>
      <c r="K2083">
        <v>22834289717.560001</v>
      </c>
    </row>
    <row r="2084" spans="1:11" hidden="1">
      <c r="A2084">
        <v>37</v>
      </c>
      <c r="B2084" t="s">
        <v>301</v>
      </c>
      <c r="C2084">
        <v>-7.0491999999999999E-2</v>
      </c>
      <c r="D2084">
        <v>-7.0469000000000004E-2</v>
      </c>
      <c r="E2084">
        <v>-7.6756000000000005E-2</v>
      </c>
      <c r="F2084">
        <v>-7.6718999999999996E-2</v>
      </c>
      <c r="G2084">
        <v>-7.6824000000000003E-2</v>
      </c>
      <c r="H2084">
        <v>-7.6791999999999999E-2</v>
      </c>
      <c r="I2084">
        <v>1698</v>
      </c>
      <c r="J2084">
        <v>14452662204.24</v>
      </c>
      <c r="K2084">
        <v>22256105024.849998</v>
      </c>
    </row>
    <row r="2085" spans="1:11" hidden="1">
      <c r="A2085">
        <v>47</v>
      </c>
      <c r="B2085" t="s">
        <v>301</v>
      </c>
      <c r="C2085">
        <v>-7.0597999999999994E-2</v>
      </c>
      <c r="D2085">
        <v>-7.0508000000000001E-2</v>
      </c>
      <c r="E2085">
        <v>-7.6291999999999999E-2</v>
      </c>
      <c r="F2085">
        <v>-7.6129000000000002E-2</v>
      </c>
      <c r="G2085">
        <v>-7.6233999999999996E-2</v>
      </c>
      <c r="H2085">
        <v>-7.6024999999999995E-2</v>
      </c>
      <c r="I2085">
        <v>1804</v>
      </c>
      <c r="J2085">
        <v>14623481423.309999</v>
      </c>
      <c r="K2085">
        <v>22481717392.68</v>
      </c>
    </row>
    <row r="2086" spans="1:11" hidden="1">
      <c r="A2086">
        <v>53</v>
      </c>
      <c r="B2086" t="s">
        <v>301</v>
      </c>
      <c r="C2086">
        <v>-7.3324E-2</v>
      </c>
      <c r="D2086">
        <v>-7.3294999999999999E-2</v>
      </c>
      <c r="E2086">
        <v>-7.7046000000000003E-2</v>
      </c>
      <c r="F2086">
        <v>-7.7007999999999993E-2</v>
      </c>
      <c r="G2086">
        <v>-7.7595999999999998E-2</v>
      </c>
      <c r="H2086">
        <v>-7.7562999999999993E-2</v>
      </c>
      <c r="I2086">
        <v>1776</v>
      </c>
      <c r="J2086">
        <v>14531083179.26</v>
      </c>
      <c r="K2086">
        <v>22608677349.73</v>
      </c>
    </row>
    <row r="2087" spans="1:11" hidden="1">
      <c r="A2087">
        <v>10</v>
      </c>
      <c r="B2087" t="s">
        <v>300</v>
      </c>
      <c r="C2087">
        <v>-0.11783399999999999</v>
      </c>
      <c r="D2087">
        <v>-0.11648799999999999</v>
      </c>
      <c r="E2087">
        <v>-0.12078700000000001</v>
      </c>
      <c r="F2087">
        <v>-0.118615</v>
      </c>
      <c r="G2087">
        <v>-0.134437</v>
      </c>
      <c r="H2087">
        <v>-0.12933900000000001</v>
      </c>
      <c r="I2087">
        <v>106</v>
      </c>
      <c r="J2087">
        <v>149673798.34999999</v>
      </c>
      <c r="K2087">
        <v>194634149.36000001</v>
      </c>
    </row>
    <row r="2088" spans="1:11">
      <c r="A2088">
        <v>5</v>
      </c>
      <c r="B2088" t="s">
        <v>300</v>
      </c>
      <c r="C2088">
        <v>-8.5053000000000004E-2</v>
      </c>
      <c r="D2088">
        <v>-8.5033999999999998E-2</v>
      </c>
      <c r="E2088" s="116">
        <v>-8.3505999999999997E-2</v>
      </c>
      <c r="F2088">
        <v>-8.3393999999999996E-2</v>
      </c>
      <c r="G2088">
        <v>-8.8891999999999999E-2</v>
      </c>
      <c r="H2088">
        <v>-8.8783000000000001E-2</v>
      </c>
      <c r="I2088">
        <v>1708</v>
      </c>
      <c r="J2088">
        <v>13347615738.58</v>
      </c>
      <c r="K2088">
        <v>20389685994.970001</v>
      </c>
    </row>
    <row r="2089" spans="1:11" hidden="1">
      <c r="A2089">
        <v>15</v>
      </c>
      <c r="B2089" t="s">
        <v>300</v>
      </c>
      <c r="C2089">
        <v>-8.6987999999999996E-2</v>
      </c>
      <c r="D2089">
        <v>-8.6890999999999996E-2</v>
      </c>
      <c r="E2089">
        <v>-8.3942000000000003E-2</v>
      </c>
      <c r="F2089">
        <v>-8.3806000000000005E-2</v>
      </c>
      <c r="G2089">
        <v>-8.9349999999999999E-2</v>
      </c>
      <c r="H2089">
        <v>-8.9191000000000006E-2</v>
      </c>
      <c r="I2089">
        <v>1814</v>
      </c>
      <c r="J2089">
        <v>13497289536.93</v>
      </c>
      <c r="K2089">
        <v>20584320144.330002</v>
      </c>
    </row>
    <row r="2090" spans="1:11" hidden="1">
      <c r="A2090">
        <v>21</v>
      </c>
      <c r="B2090" t="s">
        <v>300</v>
      </c>
      <c r="C2090">
        <v>-8.2808999999999994E-2</v>
      </c>
      <c r="D2090">
        <v>-8.2795999999999995E-2</v>
      </c>
      <c r="E2090">
        <v>-8.3201999999999998E-2</v>
      </c>
      <c r="F2090">
        <v>-8.3090999999999998E-2</v>
      </c>
      <c r="G2090">
        <v>-8.7956999999999994E-2</v>
      </c>
      <c r="H2090">
        <v>-8.7852E-2</v>
      </c>
      <c r="I2090">
        <v>1794</v>
      </c>
      <c r="J2090">
        <v>13431084561.58</v>
      </c>
      <c r="K2090">
        <v>20760510452.400002</v>
      </c>
    </row>
    <row r="2091" spans="1:11" hidden="1">
      <c r="A2091">
        <v>31</v>
      </c>
      <c r="B2091" t="s">
        <v>300</v>
      </c>
      <c r="C2091">
        <v>-8.4790000000000004E-2</v>
      </c>
      <c r="D2091">
        <v>-8.4702E-2</v>
      </c>
      <c r="E2091">
        <v>-8.3639000000000005E-2</v>
      </c>
      <c r="F2091">
        <v>-8.3503999999999995E-2</v>
      </c>
      <c r="G2091">
        <v>-8.8416999999999996E-2</v>
      </c>
      <c r="H2091">
        <v>-8.8261999999999993E-2</v>
      </c>
      <c r="I2091">
        <v>1900</v>
      </c>
      <c r="J2091">
        <v>13580758359.93</v>
      </c>
      <c r="K2091">
        <v>20955144601.759998</v>
      </c>
    </row>
    <row r="2092" spans="1:11" hidden="1">
      <c r="A2092">
        <v>63</v>
      </c>
      <c r="B2092" t="s">
        <v>300</v>
      </c>
      <c r="C2092">
        <v>-8.4790000000000004E-2</v>
      </c>
      <c r="D2092">
        <v>-8.4702E-2</v>
      </c>
      <c r="E2092">
        <v>-8.3639000000000005E-2</v>
      </c>
      <c r="F2092">
        <v>-8.3503999999999995E-2</v>
      </c>
      <c r="G2092">
        <v>-8.8416999999999996E-2</v>
      </c>
      <c r="H2092">
        <v>-8.8261999999999993E-2</v>
      </c>
      <c r="I2092">
        <v>1900</v>
      </c>
      <c r="J2092">
        <v>13580758359.93</v>
      </c>
      <c r="K2092">
        <v>20955144601.759998</v>
      </c>
    </row>
    <row r="2093" spans="1:11" hidden="1">
      <c r="A2093">
        <v>37</v>
      </c>
      <c r="B2093" t="s">
        <v>300</v>
      </c>
      <c r="C2093">
        <v>-8.5053000000000004E-2</v>
      </c>
      <c r="D2093">
        <v>-8.5033999999999998E-2</v>
      </c>
      <c r="E2093">
        <v>-8.3505999999999997E-2</v>
      </c>
      <c r="F2093">
        <v>-8.3393999999999996E-2</v>
      </c>
      <c r="G2093">
        <v>-8.8891999999999999E-2</v>
      </c>
      <c r="H2093">
        <v>-8.8783000000000001E-2</v>
      </c>
      <c r="I2093">
        <v>1708</v>
      </c>
      <c r="J2093">
        <v>13347615738.58</v>
      </c>
      <c r="K2093">
        <v>20389685994.970001</v>
      </c>
    </row>
    <row r="2094" spans="1:11" hidden="1">
      <c r="A2094">
        <v>47</v>
      </c>
      <c r="B2094" t="s">
        <v>300</v>
      </c>
      <c r="C2094">
        <v>-8.6987999999999996E-2</v>
      </c>
      <c r="D2094">
        <v>-8.6890999999999996E-2</v>
      </c>
      <c r="E2094">
        <v>-8.3942000000000003E-2</v>
      </c>
      <c r="F2094">
        <v>-8.3806000000000005E-2</v>
      </c>
      <c r="G2094">
        <v>-8.9349999999999999E-2</v>
      </c>
      <c r="H2094">
        <v>-8.9191000000000006E-2</v>
      </c>
      <c r="I2094">
        <v>1814</v>
      </c>
      <c r="J2094">
        <v>13497289536.93</v>
      </c>
      <c r="K2094">
        <v>20584320144.330002</v>
      </c>
    </row>
    <row r="2095" spans="1:11" hidden="1">
      <c r="A2095">
        <v>53</v>
      </c>
      <c r="B2095" t="s">
        <v>300</v>
      </c>
      <c r="C2095">
        <v>-8.2808999999999994E-2</v>
      </c>
      <c r="D2095">
        <v>-8.2795999999999995E-2</v>
      </c>
      <c r="E2095">
        <v>-8.3201999999999998E-2</v>
      </c>
      <c r="F2095">
        <v>-8.3090999999999998E-2</v>
      </c>
      <c r="G2095">
        <v>-8.7956999999999994E-2</v>
      </c>
      <c r="H2095">
        <v>-8.7852E-2</v>
      </c>
      <c r="I2095">
        <v>1794</v>
      </c>
      <c r="J2095">
        <v>13431084561.58</v>
      </c>
      <c r="K2095">
        <v>20760510452.400002</v>
      </c>
    </row>
    <row r="2096" spans="1:11" hidden="1">
      <c r="A2096">
        <v>10</v>
      </c>
      <c r="B2096" t="s">
        <v>299</v>
      </c>
      <c r="C2096">
        <v>-2.1405E-2</v>
      </c>
      <c r="D2096">
        <v>-1.162E-2</v>
      </c>
      <c r="E2096">
        <v>1.6965000000000001E-2</v>
      </c>
      <c r="F2096">
        <v>2.7833E-2</v>
      </c>
      <c r="G2096">
        <v>2.4060999999999999E-2</v>
      </c>
      <c r="H2096">
        <v>3.3869999999999997E-2</v>
      </c>
      <c r="I2096">
        <v>105</v>
      </c>
      <c r="J2096">
        <v>150452613.96000001</v>
      </c>
      <c r="K2096">
        <v>197106884.77000001</v>
      </c>
    </row>
    <row r="2097" spans="1:11">
      <c r="A2097">
        <v>5</v>
      </c>
      <c r="B2097" t="s">
        <v>299</v>
      </c>
      <c r="C2097">
        <v>-9.2684000000000002E-2</v>
      </c>
      <c r="D2097">
        <v>-9.2545000000000002E-2</v>
      </c>
      <c r="E2097" s="116">
        <v>-7.6230000000000006E-2</v>
      </c>
      <c r="F2097">
        <v>-7.5868000000000005E-2</v>
      </c>
      <c r="G2097">
        <v>-7.4734999999999996E-2</v>
      </c>
      <c r="H2097">
        <v>-7.442E-2</v>
      </c>
      <c r="I2097">
        <v>1731</v>
      </c>
      <c r="J2097">
        <v>12367584903.959999</v>
      </c>
      <c r="K2097">
        <v>18907443077.849998</v>
      </c>
    </row>
    <row r="2098" spans="1:11" hidden="1">
      <c r="A2098">
        <v>15</v>
      </c>
      <c r="B2098" t="s">
        <v>299</v>
      </c>
      <c r="C2098">
        <v>-8.8553999999999994E-2</v>
      </c>
      <c r="D2098">
        <v>-8.7856000000000004E-2</v>
      </c>
      <c r="E2098">
        <v>-7.5195999999999999E-2</v>
      </c>
      <c r="F2098">
        <v>-7.4717000000000006E-2</v>
      </c>
      <c r="G2098">
        <v>-7.3798000000000002E-2</v>
      </c>
      <c r="H2098">
        <v>-7.3394000000000001E-2</v>
      </c>
      <c r="I2098">
        <v>1836</v>
      </c>
      <c r="J2098">
        <v>12518037517.92</v>
      </c>
      <c r="K2098">
        <v>19104549962.619999</v>
      </c>
    </row>
    <row r="2099" spans="1:11" hidden="1">
      <c r="A2099">
        <v>21</v>
      </c>
      <c r="B2099" t="s">
        <v>299</v>
      </c>
      <c r="C2099">
        <v>-9.1288999999999995E-2</v>
      </c>
      <c r="D2099">
        <v>-9.1157000000000002E-2</v>
      </c>
      <c r="E2099">
        <v>-7.6276999999999998E-2</v>
      </c>
      <c r="F2099">
        <v>-7.5916999999999998E-2</v>
      </c>
      <c r="G2099">
        <v>-7.4941999999999995E-2</v>
      </c>
      <c r="H2099">
        <v>-7.4633000000000005E-2</v>
      </c>
      <c r="I2099">
        <v>1821</v>
      </c>
      <c r="J2099">
        <v>12447469486.48</v>
      </c>
      <c r="K2099">
        <v>19258473627.939999</v>
      </c>
    </row>
    <row r="2100" spans="1:11" hidden="1">
      <c r="A2100">
        <v>31</v>
      </c>
      <c r="B2100" t="s">
        <v>299</v>
      </c>
      <c r="C2100">
        <v>-8.7423000000000001E-2</v>
      </c>
      <c r="D2100">
        <v>-8.6757000000000001E-2</v>
      </c>
      <c r="E2100">
        <v>-7.5248999999999996E-2</v>
      </c>
      <c r="F2100">
        <v>-7.4773000000000006E-2</v>
      </c>
      <c r="G2100">
        <v>-7.4021000000000003E-2</v>
      </c>
      <c r="H2100">
        <v>-7.3622999999999994E-2</v>
      </c>
      <c r="I2100">
        <v>1926</v>
      </c>
      <c r="J2100">
        <v>12597922100.440001</v>
      </c>
      <c r="K2100">
        <v>19455580512.709999</v>
      </c>
    </row>
    <row r="2101" spans="1:11" hidden="1">
      <c r="A2101">
        <v>63</v>
      </c>
      <c r="B2101" t="s">
        <v>299</v>
      </c>
      <c r="C2101">
        <v>-8.7423000000000001E-2</v>
      </c>
      <c r="D2101">
        <v>-8.6757000000000001E-2</v>
      </c>
      <c r="E2101">
        <v>-7.5248999999999996E-2</v>
      </c>
      <c r="F2101">
        <v>-7.4773000000000006E-2</v>
      </c>
      <c r="G2101">
        <v>-7.4021000000000003E-2</v>
      </c>
      <c r="H2101">
        <v>-7.3622999999999994E-2</v>
      </c>
      <c r="I2101">
        <v>1926</v>
      </c>
      <c r="J2101">
        <v>12597922100.440001</v>
      </c>
      <c r="K2101">
        <v>19455580512.709999</v>
      </c>
    </row>
    <row r="2102" spans="1:11" hidden="1">
      <c r="A2102">
        <v>37</v>
      </c>
      <c r="B2102" t="s">
        <v>299</v>
      </c>
      <c r="C2102">
        <v>-9.2684000000000002E-2</v>
      </c>
      <c r="D2102">
        <v>-9.2545000000000002E-2</v>
      </c>
      <c r="E2102">
        <v>-7.6230000000000006E-2</v>
      </c>
      <c r="F2102">
        <v>-7.5868000000000005E-2</v>
      </c>
      <c r="G2102">
        <v>-7.4734999999999996E-2</v>
      </c>
      <c r="H2102">
        <v>-7.442E-2</v>
      </c>
      <c r="I2102">
        <v>1731</v>
      </c>
      <c r="J2102">
        <v>12367584903.959999</v>
      </c>
      <c r="K2102">
        <v>18907443077.849998</v>
      </c>
    </row>
    <row r="2103" spans="1:11" hidden="1">
      <c r="A2103">
        <v>47</v>
      </c>
      <c r="B2103" t="s">
        <v>299</v>
      </c>
      <c r="C2103">
        <v>-8.8553999999999994E-2</v>
      </c>
      <c r="D2103">
        <v>-8.7856000000000004E-2</v>
      </c>
      <c r="E2103">
        <v>-7.5195999999999999E-2</v>
      </c>
      <c r="F2103">
        <v>-7.4717000000000006E-2</v>
      </c>
      <c r="G2103">
        <v>-7.3798000000000002E-2</v>
      </c>
      <c r="H2103">
        <v>-7.3394000000000001E-2</v>
      </c>
      <c r="I2103">
        <v>1836</v>
      </c>
      <c r="J2103">
        <v>12518037517.92</v>
      </c>
      <c r="K2103">
        <v>19104549962.619999</v>
      </c>
    </row>
    <row r="2104" spans="1:11" hidden="1">
      <c r="A2104">
        <v>53</v>
      </c>
      <c r="B2104" t="s">
        <v>299</v>
      </c>
      <c r="C2104">
        <v>-9.1288999999999995E-2</v>
      </c>
      <c r="D2104">
        <v>-9.1157000000000002E-2</v>
      </c>
      <c r="E2104">
        <v>-7.6276999999999998E-2</v>
      </c>
      <c r="F2104">
        <v>-7.5916999999999998E-2</v>
      </c>
      <c r="G2104">
        <v>-7.4941999999999995E-2</v>
      </c>
      <c r="H2104">
        <v>-7.4633000000000005E-2</v>
      </c>
      <c r="I2104">
        <v>1821</v>
      </c>
      <c r="J2104">
        <v>12447469486.48</v>
      </c>
      <c r="K2104">
        <v>19258473627.939999</v>
      </c>
    </row>
    <row r="2105" spans="1:11" hidden="1">
      <c r="A2105">
        <v>10</v>
      </c>
      <c r="B2105" t="s">
        <v>298</v>
      </c>
      <c r="C2105">
        <v>0.14518200000000001</v>
      </c>
      <c r="D2105">
        <v>0.15279799999999999</v>
      </c>
      <c r="E2105">
        <v>0.15079300000000001</v>
      </c>
      <c r="F2105">
        <v>0.156469</v>
      </c>
      <c r="G2105">
        <v>0.14371300000000001</v>
      </c>
      <c r="H2105">
        <v>0.14840500000000001</v>
      </c>
      <c r="I2105">
        <v>105</v>
      </c>
      <c r="J2105">
        <v>171975091.13999999</v>
      </c>
      <c r="K2105">
        <v>224124779.02000001</v>
      </c>
    </row>
    <row r="2106" spans="1:11">
      <c r="A2106">
        <v>5</v>
      </c>
      <c r="B2106" t="s">
        <v>298</v>
      </c>
      <c r="C2106">
        <v>0.15296799999999999</v>
      </c>
      <c r="D2106">
        <v>0.15284300000000001</v>
      </c>
      <c r="E2106" s="116">
        <v>0.12238300000000001</v>
      </c>
      <c r="F2106">
        <v>0.122184</v>
      </c>
      <c r="G2106">
        <v>0.116607</v>
      </c>
      <c r="H2106">
        <v>0.116352</v>
      </c>
      <c r="I2106">
        <v>1746</v>
      </c>
      <c r="J2106">
        <v>13683754208.610001</v>
      </c>
      <c r="K2106">
        <v>21729801793.91</v>
      </c>
    </row>
    <row r="2107" spans="1:11" hidden="1">
      <c r="A2107">
        <v>15</v>
      </c>
      <c r="B2107" t="s">
        <v>298</v>
      </c>
      <c r="C2107">
        <v>0.15252199999999999</v>
      </c>
      <c r="D2107">
        <v>0.15284</v>
      </c>
      <c r="E2107">
        <v>0.12273199999999999</v>
      </c>
      <c r="F2107">
        <v>0.12260500000000001</v>
      </c>
      <c r="G2107">
        <v>0.11688999999999999</v>
      </c>
      <c r="H2107">
        <v>0.116687</v>
      </c>
      <c r="I2107">
        <v>1851</v>
      </c>
      <c r="J2107">
        <v>13855729299.75</v>
      </c>
      <c r="K2107">
        <v>21953926572.93</v>
      </c>
    </row>
    <row r="2108" spans="1:11" hidden="1">
      <c r="A2108">
        <v>21</v>
      </c>
      <c r="B2108" t="s">
        <v>298</v>
      </c>
      <c r="C2108">
        <v>0.14856900000000001</v>
      </c>
      <c r="D2108">
        <v>0.148449</v>
      </c>
      <c r="E2108">
        <v>0.12192699999999999</v>
      </c>
      <c r="F2108">
        <v>0.121729</v>
      </c>
      <c r="G2108">
        <v>0.1154</v>
      </c>
      <c r="H2108">
        <v>0.11515</v>
      </c>
      <c r="I2108">
        <v>1843</v>
      </c>
      <c r="J2108">
        <v>13774067779.91</v>
      </c>
      <c r="K2108">
        <v>22116437810.919998</v>
      </c>
    </row>
    <row r="2109" spans="1:11" hidden="1">
      <c r="A2109">
        <v>31</v>
      </c>
      <c r="B2109" t="s">
        <v>298</v>
      </c>
      <c r="C2109">
        <v>0.14838399999999999</v>
      </c>
      <c r="D2109">
        <v>0.14868700000000001</v>
      </c>
      <c r="E2109">
        <v>0.122279</v>
      </c>
      <c r="F2109">
        <v>0.122153</v>
      </c>
      <c r="G2109">
        <v>0.11569</v>
      </c>
      <c r="H2109">
        <v>0.115491</v>
      </c>
      <c r="I2109">
        <v>1948</v>
      </c>
      <c r="J2109">
        <v>13946042871.049999</v>
      </c>
      <c r="K2109">
        <v>22340562589.939999</v>
      </c>
    </row>
    <row r="2110" spans="1:11" hidden="1">
      <c r="A2110">
        <v>63</v>
      </c>
      <c r="B2110" t="s">
        <v>298</v>
      </c>
      <c r="C2110">
        <v>0.14838399999999999</v>
      </c>
      <c r="D2110">
        <v>0.14868700000000001</v>
      </c>
      <c r="E2110">
        <v>0.122279</v>
      </c>
      <c r="F2110">
        <v>0.122153</v>
      </c>
      <c r="G2110">
        <v>0.11569</v>
      </c>
      <c r="H2110">
        <v>0.115491</v>
      </c>
      <c r="I2110">
        <v>1948</v>
      </c>
      <c r="J2110">
        <v>13946042871.049999</v>
      </c>
      <c r="K2110">
        <v>22340562589.939999</v>
      </c>
    </row>
    <row r="2111" spans="1:11" hidden="1">
      <c r="A2111">
        <v>37</v>
      </c>
      <c r="B2111" t="s">
        <v>298</v>
      </c>
      <c r="C2111">
        <v>0.15296799999999999</v>
      </c>
      <c r="D2111">
        <v>0.15284300000000001</v>
      </c>
      <c r="E2111">
        <v>0.12238300000000001</v>
      </c>
      <c r="F2111">
        <v>0.122184</v>
      </c>
      <c r="G2111">
        <v>0.116607</v>
      </c>
      <c r="H2111">
        <v>0.116352</v>
      </c>
      <c r="I2111">
        <v>1746</v>
      </c>
      <c r="J2111">
        <v>13683754208.610001</v>
      </c>
      <c r="K2111">
        <v>21729801793.91</v>
      </c>
    </row>
    <row r="2112" spans="1:11" hidden="1">
      <c r="A2112">
        <v>47</v>
      </c>
      <c r="B2112" t="s">
        <v>298</v>
      </c>
      <c r="C2112">
        <v>0.15252199999999999</v>
      </c>
      <c r="D2112">
        <v>0.15284</v>
      </c>
      <c r="E2112">
        <v>0.12273199999999999</v>
      </c>
      <c r="F2112">
        <v>0.12260500000000001</v>
      </c>
      <c r="G2112">
        <v>0.11688999999999999</v>
      </c>
      <c r="H2112">
        <v>0.116687</v>
      </c>
      <c r="I2112">
        <v>1851</v>
      </c>
      <c r="J2112">
        <v>13855729299.75</v>
      </c>
      <c r="K2112">
        <v>21953926572.93</v>
      </c>
    </row>
    <row r="2113" spans="1:11" hidden="1">
      <c r="A2113">
        <v>53</v>
      </c>
      <c r="B2113" t="s">
        <v>298</v>
      </c>
      <c r="C2113">
        <v>0.14856900000000001</v>
      </c>
      <c r="D2113">
        <v>0.148449</v>
      </c>
      <c r="E2113">
        <v>0.12192699999999999</v>
      </c>
      <c r="F2113">
        <v>0.121729</v>
      </c>
      <c r="G2113">
        <v>0.1154</v>
      </c>
      <c r="H2113">
        <v>0.11515</v>
      </c>
      <c r="I2113">
        <v>1843</v>
      </c>
      <c r="J2113">
        <v>13774067779.91</v>
      </c>
      <c r="K2113">
        <v>22116437810.919998</v>
      </c>
    </row>
    <row r="2114" spans="1:11" hidden="1">
      <c r="A2114">
        <v>10</v>
      </c>
      <c r="B2114" t="s">
        <v>297</v>
      </c>
      <c r="C2114">
        <v>0.112787</v>
      </c>
      <c r="D2114">
        <v>0.114498</v>
      </c>
      <c r="E2114">
        <v>6.5212000000000006E-2</v>
      </c>
      <c r="F2114">
        <v>6.6955000000000001E-2</v>
      </c>
      <c r="G2114">
        <v>6.5073000000000006E-2</v>
      </c>
      <c r="H2114">
        <v>6.6396999999999998E-2</v>
      </c>
      <c r="I2114">
        <v>103</v>
      </c>
      <c r="J2114">
        <v>181232055.90000001</v>
      </c>
      <c r="K2114">
        <v>237013715.02000001</v>
      </c>
    </row>
    <row r="2115" spans="1:11">
      <c r="A2115">
        <v>5</v>
      </c>
      <c r="B2115" t="s">
        <v>297</v>
      </c>
      <c r="C2115">
        <v>9.1706999999999997E-2</v>
      </c>
      <c r="D2115">
        <v>9.1684000000000002E-2</v>
      </c>
      <c r="E2115" s="116">
        <v>2.5562999999999999E-2</v>
      </c>
      <c r="F2115">
        <v>2.5538000000000002E-2</v>
      </c>
      <c r="G2115">
        <v>2.3928999999999999E-2</v>
      </c>
      <c r="H2115">
        <v>2.3911000000000002E-2</v>
      </c>
      <c r="I2115">
        <v>1755</v>
      </c>
      <c r="J2115">
        <v>14186905969.540001</v>
      </c>
      <c r="K2115">
        <v>22499878749.110001</v>
      </c>
    </row>
    <row r="2116" spans="1:11" hidden="1">
      <c r="A2116">
        <v>15</v>
      </c>
      <c r="B2116" t="s">
        <v>297</v>
      </c>
      <c r="C2116">
        <v>9.2884999999999995E-2</v>
      </c>
      <c r="D2116">
        <v>9.2959E-2</v>
      </c>
      <c r="E2116">
        <v>2.6048999999999999E-2</v>
      </c>
      <c r="F2116">
        <v>2.6046E-2</v>
      </c>
      <c r="G2116">
        <v>2.4344999999999999E-2</v>
      </c>
      <c r="H2116">
        <v>2.4341000000000002E-2</v>
      </c>
      <c r="I2116">
        <v>1858</v>
      </c>
      <c r="J2116">
        <v>14368138025.440001</v>
      </c>
      <c r="K2116">
        <v>22736892464.130001</v>
      </c>
    </row>
    <row r="2117" spans="1:11" hidden="1">
      <c r="A2117">
        <v>21</v>
      </c>
      <c r="B2117" t="s">
        <v>297</v>
      </c>
      <c r="C2117">
        <v>8.9771000000000004E-2</v>
      </c>
      <c r="D2117">
        <v>8.9748999999999995E-2</v>
      </c>
      <c r="E2117">
        <v>2.5767000000000002E-2</v>
      </c>
      <c r="F2117">
        <v>2.5742000000000001E-2</v>
      </c>
      <c r="G2117">
        <v>2.4487999999999999E-2</v>
      </c>
      <c r="H2117">
        <v>2.4471E-2</v>
      </c>
      <c r="I2117">
        <v>1868</v>
      </c>
      <c r="J2117">
        <v>14298036555.74</v>
      </c>
      <c r="K2117">
        <v>22983805351.200001</v>
      </c>
    </row>
    <row r="2118" spans="1:11" hidden="1">
      <c r="A2118">
        <v>31</v>
      </c>
      <c r="B2118" t="s">
        <v>297</v>
      </c>
      <c r="C2118">
        <v>9.0993000000000004E-2</v>
      </c>
      <c r="D2118">
        <v>9.1063000000000005E-2</v>
      </c>
      <c r="E2118">
        <v>2.6246999999999999E-2</v>
      </c>
      <c r="F2118">
        <v>2.6244E-2</v>
      </c>
      <c r="G2118">
        <v>2.4892000000000001E-2</v>
      </c>
      <c r="H2118">
        <v>2.4888E-2</v>
      </c>
      <c r="I2118">
        <v>1971</v>
      </c>
      <c r="J2118">
        <v>14479268611.639999</v>
      </c>
      <c r="K2118">
        <v>23220819066.220001</v>
      </c>
    </row>
    <row r="2119" spans="1:11" hidden="1">
      <c r="A2119">
        <v>63</v>
      </c>
      <c r="B2119" t="s">
        <v>297</v>
      </c>
      <c r="C2119">
        <v>9.0993000000000004E-2</v>
      </c>
      <c r="D2119">
        <v>9.1063000000000005E-2</v>
      </c>
      <c r="E2119">
        <v>2.6246999999999999E-2</v>
      </c>
      <c r="F2119">
        <v>2.6244E-2</v>
      </c>
      <c r="G2119">
        <v>2.4892000000000001E-2</v>
      </c>
      <c r="H2119">
        <v>2.4888E-2</v>
      </c>
      <c r="I2119">
        <v>1971</v>
      </c>
      <c r="J2119">
        <v>14479268611.639999</v>
      </c>
      <c r="K2119">
        <v>23220819066.220001</v>
      </c>
    </row>
    <row r="2120" spans="1:11" hidden="1">
      <c r="A2120">
        <v>37</v>
      </c>
      <c r="B2120" t="s">
        <v>297</v>
      </c>
      <c r="C2120">
        <v>9.1706999999999997E-2</v>
      </c>
      <c r="D2120">
        <v>9.1684000000000002E-2</v>
      </c>
      <c r="E2120">
        <v>2.5562999999999999E-2</v>
      </c>
      <c r="F2120">
        <v>2.5538000000000002E-2</v>
      </c>
      <c r="G2120">
        <v>2.3928999999999999E-2</v>
      </c>
      <c r="H2120">
        <v>2.3911000000000002E-2</v>
      </c>
      <c r="I2120">
        <v>1755</v>
      </c>
      <c r="J2120">
        <v>14186905969.540001</v>
      </c>
      <c r="K2120">
        <v>22499878749.110001</v>
      </c>
    </row>
    <row r="2121" spans="1:11" hidden="1">
      <c r="A2121">
        <v>47</v>
      </c>
      <c r="B2121" t="s">
        <v>297</v>
      </c>
      <c r="C2121">
        <v>9.2884999999999995E-2</v>
      </c>
      <c r="D2121">
        <v>9.2959E-2</v>
      </c>
      <c r="E2121">
        <v>2.6048999999999999E-2</v>
      </c>
      <c r="F2121">
        <v>2.6046E-2</v>
      </c>
      <c r="G2121">
        <v>2.4344999999999999E-2</v>
      </c>
      <c r="H2121">
        <v>2.4341000000000002E-2</v>
      </c>
      <c r="I2121">
        <v>1858</v>
      </c>
      <c r="J2121">
        <v>14368138025.440001</v>
      </c>
      <c r="K2121">
        <v>22736892464.130001</v>
      </c>
    </row>
    <row r="2122" spans="1:11" hidden="1">
      <c r="A2122">
        <v>53</v>
      </c>
      <c r="B2122" t="s">
        <v>297</v>
      </c>
      <c r="C2122">
        <v>8.9771000000000004E-2</v>
      </c>
      <c r="D2122">
        <v>8.9748999999999995E-2</v>
      </c>
      <c r="E2122">
        <v>2.5767000000000002E-2</v>
      </c>
      <c r="F2122">
        <v>2.5742000000000001E-2</v>
      </c>
      <c r="G2122">
        <v>2.4487999999999999E-2</v>
      </c>
      <c r="H2122">
        <v>2.4471E-2</v>
      </c>
      <c r="I2122">
        <v>1868</v>
      </c>
      <c r="J2122">
        <v>14298036555.74</v>
      </c>
      <c r="K2122">
        <v>22983805351.200001</v>
      </c>
    </row>
    <row r="2123" spans="1:11" hidden="1">
      <c r="A2123">
        <v>10</v>
      </c>
      <c r="B2123" t="s">
        <v>296</v>
      </c>
      <c r="C2123">
        <v>5.1630000000000002E-2</v>
      </c>
      <c r="D2123">
        <v>5.1630000000000002E-2</v>
      </c>
      <c r="E2123">
        <v>7.1458999999999995E-2</v>
      </c>
      <c r="F2123">
        <v>7.1458999999999995E-2</v>
      </c>
      <c r="G2123">
        <v>7.0405999999999996E-2</v>
      </c>
      <c r="H2123">
        <v>7.0405999999999996E-2</v>
      </c>
      <c r="I2123">
        <v>104</v>
      </c>
      <c r="J2123">
        <v>192046092.34999999</v>
      </c>
      <c r="K2123">
        <v>250637775.06</v>
      </c>
    </row>
    <row r="2124" spans="1:11">
      <c r="A2124">
        <v>5</v>
      </c>
      <c r="B2124" t="s">
        <v>296</v>
      </c>
      <c r="C2124">
        <v>1.4685E-2</v>
      </c>
      <c r="D2124">
        <v>1.4678E-2</v>
      </c>
      <c r="E2124" s="116">
        <v>1.1533E-2</v>
      </c>
      <c r="F2124">
        <v>1.142E-2</v>
      </c>
      <c r="G2124">
        <v>8.3000000000000001E-3</v>
      </c>
      <c r="H2124">
        <v>8.2089999999999993E-3</v>
      </c>
      <c r="I2124">
        <v>1781</v>
      </c>
      <c r="J2124">
        <v>14827453418.57</v>
      </c>
      <c r="K2124">
        <v>23132905846.459999</v>
      </c>
    </row>
    <row r="2125" spans="1:11" hidden="1">
      <c r="A2125">
        <v>15</v>
      </c>
      <c r="B2125" t="s">
        <v>296</v>
      </c>
      <c r="C2125">
        <v>1.6743999999999998E-2</v>
      </c>
      <c r="D2125">
        <v>1.6736999999999998E-2</v>
      </c>
      <c r="E2125">
        <v>1.2277E-2</v>
      </c>
      <c r="F2125">
        <v>1.2165E-2</v>
      </c>
      <c r="G2125">
        <v>8.9409999999999993E-3</v>
      </c>
      <c r="H2125">
        <v>8.8509999999999995E-3</v>
      </c>
      <c r="I2125">
        <v>1885</v>
      </c>
      <c r="J2125">
        <v>15019499510.92</v>
      </c>
      <c r="K2125">
        <v>23383543621.52</v>
      </c>
    </row>
    <row r="2126" spans="1:11" hidden="1">
      <c r="A2126">
        <v>21</v>
      </c>
      <c r="B2126" t="s">
        <v>296</v>
      </c>
      <c r="C2126">
        <v>8.9969999999999998E-3</v>
      </c>
      <c r="D2126">
        <v>8.9899999999999997E-3</v>
      </c>
      <c r="E2126">
        <v>1.0815999999999999E-2</v>
      </c>
      <c r="F2126">
        <v>1.0704E-2</v>
      </c>
      <c r="G2126">
        <v>6.3749999999999996E-3</v>
      </c>
      <c r="H2126">
        <v>6.2849999999999998E-3</v>
      </c>
      <c r="I2126">
        <v>1904</v>
      </c>
      <c r="J2126">
        <v>14939378932.01</v>
      </c>
      <c r="K2126">
        <v>23631601363.25</v>
      </c>
    </row>
    <row r="2127" spans="1:11" hidden="1">
      <c r="A2127">
        <v>31</v>
      </c>
      <c r="B2127" t="s">
        <v>296</v>
      </c>
      <c r="C2127">
        <v>1.1237E-2</v>
      </c>
      <c r="D2127">
        <v>1.1231E-2</v>
      </c>
      <c r="E2127">
        <v>1.1563E-2</v>
      </c>
      <c r="F2127">
        <v>1.1453E-2</v>
      </c>
      <c r="G2127">
        <v>7.0219999999999996E-3</v>
      </c>
      <c r="H2127">
        <v>6.9329999999999999E-3</v>
      </c>
      <c r="I2127">
        <v>2008</v>
      </c>
      <c r="J2127">
        <v>15131425024.360001</v>
      </c>
      <c r="K2127">
        <v>23882239138.310001</v>
      </c>
    </row>
    <row r="2128" spans="1:11" hidden="1">
      <c r="A2128">
        <v>63</v>
      </c>
      <c r="B2128" t="s">
        <v>296</v>
      </c>
      <c r="C2128">
        <v>1.1237E-2</v>
      </c>
      <c r="D2128">
        <v>1.1231E-2</v>
      </c>
      <c r="E2128">
        <v>1.1563E-2</v>
      </c>
      <c r="F2128">
        <v>1.1453E-2</v>
      </c>
      <c r="G2128">
        <v>7.0219999999999996E-3</v>
      </c>
      <c r="H2128">
        <v>6.9329999999999999E-3</v>
      </c>
      <c r="I2128">
        <v>2008</v>
      </c>
      <c r="J2128">
        <v>15131425024.360001</v>
      </c>
      <c r="K2128">
        <v>23882239138.310001</v>
      </c>
    </row>
    <row r="2129" spans="1:11" hidden="1">
      <c r="A2129">
        <v>37</v>
      </c>
      <c r="B2129" t="s">
        <v>296</v>
      </c>
      <c r="C2129">
        <v>1.4685E-2</v>
      </c>
      <c r="D2129">
        <v>1.4678E-2</v>
      </c>
      <c r="E2129">
        <v>1.1533E-2</v>
      </c>
      <c r="F2129">
        <v>1.142E-2</v>
      </c>
      <c r="G2129">
        <v>8.3000000000000001E-3</v>
      </c>
      <c r="H2129">
        <v>8.2089999999999993E-3</v>
      </c>
      <c r="I2129">
        <v>1781</v>
      </c>
      <c r="J2129">
        <v>14827453418.57</v>
      </c>
      <c r="K2129">
        <v>23132905846.459999</v>
      </c>
    </row>
    <row r="2130" spans="1:11" hidden="1">
      <c r="A2130">
        <v>47</v>
      </c>
      <c r="B2130" t="s">
        <v>296</v>
      </c>
      <c r="C2130">
        <v>1.6743999999999998E-2</v>
      </c>
      <c r="D2130">
        <v>1.6736999999999998E-2</v>
      </c>
      <c r="E2130">
        <v>1.2277E-2</v>
      </c>
      <c r="F2130">
        <v>1.2165E-2</v>
      </c>
      <c r="G2130">
        <v>8.9409999999999993E-3</v>
      </c>
      <c r="H2130">
        <v>8.8509999999999995E-3</v>
      </c>
      <c r="I2130">
        <v>1885</v>
      </c>
      <c r="J2130">
        <v>15019499510.92</v>
      </c>
      <c r="K2130">
        <v>23383543621.52</v>
      </c>
    </row>
    <row r="2131" spans="1:11" hidden="1">
      <c r="A2131">
        <v>53</v>
      </c>
      <c r="B2131" t="s">
        <v>296</v>
      </c>
      <c r="C2131">
        <v>8.9969999999999998E-3</v>
      </c>
      <c r="D2131">
        <v>8.9899999999999997E-3</v>
      </c>
      <c r="E2131">
        <v>1.0815999999999999E-2</v>
      </c>
      <c r="F2131">
        <v>1.0704E-2</v>
      </c>
      <c r="G2131">
        <v>6.3749999999999996E-3</v>
      </c>
      <c r="H2131">
        <v>6.2849999999999998E-3</v>
      </c>
      <c r="I2131">
        <v>1904</v>
      </c>
      <c r="J2131">
        <v>14939378932.01</v>
      </c>
      <c r="K2131">
        <v>23631601363.25</v>
      </c>
    </row>
    <row r="2132" spans="1:11" hidden="1">
      <c r="A2132">
        <v>10</v>
      </c>
      <c r="B2132" t="s">
        <v>295</v>
      </c>
      <c r="C2132">
        <v>7.3158000000000001E-2</v>
      </c>
      <c r="D2132">
        <v>7.3158000000000001E-2</v>
      </c>
      <c r="E2132">
        <v>0.109836</v>
      </c>
      <c r="F2132">
        <v>0.109836</v>
      </c>
      <c r="G2132">
        <v>0.122055</v>
      </c>
      <c r="H2132">
        <v>0.122055</v>
      </c>
      <c r="I2132">
        <v>104</v>
      </c>
      <c r="J2132">
        <v>212999104.59</v>
      </c>
      <c r="K2132">
        <v>281011439.44999999</v>
      </c>
    </row>
    <row r="2133" spans="1:11">
      <c r="A2133">
        <v>5</v>
      </c>
      <c r="B2133" t="s">
        <v>295</v>
      </c>
      <c r="C2133">
        <v>9.2550999999999994E-2</v>
      </c>
      <c r="D2133">
        <v>9.2538999999999996E-2</v>
      </c>
      <c r="E2133" s="116">
        <v>0.120296</v>
      </c>
      <c r="F2133">
        <v>0.120272</v>
      </c>
      <c r="G2133">
        <v>0.12049799999999999</v>
      </c>
      <c r="H2133">
        <v>0.12048300000000001</v>
      </c>
      <c r="I2133">
        <v>1785</v>
      </c>
      <c r="J2133">
        <v>17118165161.17</v>
      </c>
      <c r="K2133">
        <v>26123342083.009998</v>
      </c>
    </row>
    <row r="2134" spans="1:11" hidden="1">
      <c r="A2134">
        <v>15</v>
      </c>
      <c r="B2134" t="s">
        <v>295</v>
      </c>
      <c r="C2134">
        <v>9.1478000000000004E-2</v>
      </c>
      <c r="D2134">
        <v>9.1466000000000006E-2</v>
      </c>
      <c r="E2134">
        <v>0.120162</v>
      </c>
      <c r="F2134">
        <v>0.120139</v>
      </c>
      <c r="G2134">
        <v>0.120515</v>
      </c>
      <c r="H2134">
        <v>0.1205</v>
      </c>
      <c r="I2134">
        <v>1889</v>
      </c>
      <c r="J2134">
        <v>17331164265.759998</v>
      </c>
      <c r="K2134">
        <v>26404353522.459999</v>
      </c>
    </row>
    <row r="2135" spans="1:11" hidden="1">
      <c r="A2135">
        <v>21</v>
      </c>
      <c r="B2135" t="s">
        <v>295</v>
      </c>
      <c r="C2135">
        <v>9.4603000000000007E-2</v>
      </c>
      <c r="D2135">
        <v>9.4591999999999996E-2</v>
      </c>
      <c r="E2135">
        <v>0.120389</v>
      </c>
      <c r="F2135">
        <v>0.120366</v>
      </c>
      <c r="G2135">
        <v>0.12067600000000001</v>
      </c>
      <c r="H2135">
        <v>0.120661</v>
      </c>
      <c r="I2135">
        <v>1917</v>
      </c>
      <c r="J2135">
        <v>17253805752.889999</v>
      </c>
      <c r="K2135">
        <v>26727417448.240002</v>
      </c>
    </row>
    <row r="2136" spans="1:11" hidden="1">
      <c r="A2136">
        <v>31</v>
      </c>
      <c r="B2136" t="s">
        <v>295</v>
      </c>
      <c r="C2136">
        <v>9.3488000000000002E-2</v>
      </c>
      <c r="D2136">
        <v>9.3477000000000005E-2</v>
      </c>
      <c r="E2136">
        <v>0.120255</v>
      </c>
      <c r="F2136">
        <v>0.12023300000000001</v>
      </c>
      <c r="G2136">
        <v>0.12069100000000001</v>
      </c>
      <c r="H2136">
        <v>0.12067600000000001</v>
      </c>
      <c r="I2136">
        <v>2021</v>
      </c>
      <c r="J2136">
        <v>17466804857.48</v>
      </c>
      <c r="K2136">
        <v>27008428887.689999</v>
      </c>
    </row>
    <row r="2137" spans="1:11" hidden="1">
      <c r="A2137">
        <v>63</v>
      </c>
      <c r="B2137" t="s">
        <v>295</v>
      </c>
      <c r="C2137">
        <v>9.3488000000000002E-2</v>
      </c>
      <c r="D2137">
        <v>9.3477000000000005E-2</v>
      </c>
      <c r="E2137">
        <v>0.120255</v>
      </c>
      <c r="F2137">
        <v>0.12023300000000001</v>
      </c>
      <c r="G2137">
        <v>0.12069100000000001</v>
      </c>
      <c r="H2137">
        <v>0.12067600000000001</v>
      </c>
      <c r="I2137">
        <v>2021</v>
      </c>
      <c r="J2137">
        <v>17466804857.48</v>
      </c>
      <c r="K2137">
        <v>27008428887.689999</v>
      </c>
    </row>
    <row r="2138" spans="1:11" hidden="1">
      <c r="A2138">
        <v>37</v>
      </c>
      <c r="B2138" t="s">
        <v>295</v>
      </c>
      <c r="C2138">
        <v>9.2550999999999994E-2</v>
      </c>
      <c r="D2138">
        <v>9.2538999999999996E-2</v>
      </c>
      <c r="E2138">
        <v>0.120296</v>
      </c>
      <c r="F2138">
        <v>0.120272</v>
      </c>
      <c r="G2138">
        <v>0.12049799999999999</v>
      </c>
      <c r="H2138">
        <v>0.12048300000000001</v>
      </c>
      <c r="I2138">
        <v>1785</v>
      </c>
      <c r="J2138">
        <v>17118165161.17</v>
      </c>
      <c r="K2138">
        <v>26123342083.009998</v>
      </c>
    </row>
    <row r="2139" spans="1:11" hidden="1">
      <c r="A2139">
        <v>47</v>
      </c>
      <c r="B2139" t="s">
        <v>295</v>
      </c>
      <c r="C2139">
        <v>9.1478000000000004E-2</v>
      </c>
      <c r="D2139">
        <v>9.1466000000000006E-2</v>
      </c>
      <c r="E2139">
        <v>0.120162</v>
      </c>
      <c r="F2139">
        <v>0.120139</v>
      </c>
      <c r="G2139">
        <v>0.120515</v>
      </c>
      <c r="H2139">
        <v>0.1205</v>
      </c>
      <c r="I2139">
        <v>1889</v>
      </c>
      <c r="J2139">
        <v>17331164265.759998</v>
      </c>
      <c r="K2139">
        <v>26404353522.459999</v>
      </c>
    </row>
    <row r="2140" spans="1:11" hidden="1">
      <c r="A2140">
        <v>53</v>
      </c>
      <c r="B2140" t="s">
        <v>295</v>
      </c>
      <c r="C2140">
        <v>9.4603000000000007E-2</v>
      </c>
      <c r="D2140">
        <v>9.4591999999999996E-2</v>
      </c>
      <c r="E2140">
        <v>0.120389</v>
      </c>
      <c r="F2140">
        <v>0.120366</v>
      </c>
      <c r="G2140">
        <v>0.12067600000000001</v>
      </c>
      <c r="H2140">
        <v>0.120661</v>
      </c>
      <c r="I2140">
        <v>1917</v>
      </c>
      <c r="J2140">
        <v>17253805752.889999</v>
      </c>
      <c r="K2140">
        <v>26727417448.240002</v>
      </c>
    </row>
    <row r="2141" spans="1:11" hidden="1">
      <c r="A2141">
        <v>10</v>
      </c>
      <c r="B2141" t="s">
        <v>608</v>
      </c>
      <c r="C2141">
        <v>1.3814E-2</v>
      </c>
      <c r="D2141">
        <v>1.3814E-2</v>
      </c>
      <c r="E2141">
        <v>-1.0814000000000001E-2</v>
      </c>
      <c r="F2141">
        <v>-1.0814000000000001E-2</v>
      </c>
      <c r="G2141">
        <v>-1.2446E-2</v>
      </c>
      <c r="H2141">
        <v>-1.2446E-2</v>
      </c>
      <c r="I2141">
        <v>105</v>
      </c>
      <c r="J2141">
        <v>211775953.13999999</v>
      </c>
      <c r="K2141">
        <v>278422948.19</v>
      </c>
    </row>
    <row r="2142" spans="1:11">
      <c r="A2142">
        <v>5</v>
      </c>
      <c r="B2142" t="s">
        <v>608</v>
      </c>
      <c r="C2142">
        <v>8.0529999999999994E-3</v>
      </c>
      <c r="D2142">
        <v>8.0529999999999994E-3</v>
      </c>
      <c r="E2142" s="116">
        <v>-4.4656000000000001E-2</v>
      </c>
      <c r="F2142">
        <v>-4.4940000000000001E-2</v>
      </c>
      <c r="G2142">
        <v>-3.9648999999999997E-2</v>
      </c>
      <c r="H2142">
        <v>-3.9835000000000002E-2</v>
      </c>
      <c r="I2142">
        <v>1809</v>
      </c>
      <c r="J2142">
        <v>18517168020.68</v>
      </c>
      <c r="K2142">
        <v>25460775057.299999</v>
      </c>
    </row>
    <row r="2143" spans="1:11" hidden="1">
      <c r="A2143">
        <v>15</v>
      </c>
      <c r="B2143" t="s">
        <v>608</v>
      </c>
      <c r="C2143">
        <v>8.3730000000000002E-3</v>
      </c>
      <c r="D2143">
        <v>8.3730000000000002E-3</v>
      </c>
      <c r="E2143">
        <v>-4.4238E-2</v>
      </c>
      <c r="F2143">
        <v>-4.4518000000000002E-2</v>
      </c>
      <c r="G2143">
        <v>-3.9357999999999997E-2</v>
      </c>
      <c r="H2143">
        <v>-3.9542000000000001E-2</v>
      </c>
      <c r="I2143">
        <v>1914</v>
      </c>
      <c r="J2143">
        <v>18728943973.82</v>
      </c>
      <c r="K2143">
        <v>25739198005.490002</v>
      </c>
    </row>
    <row r="2144" spans="1:11" hidden="1">
      <c r="A2144">
        <v>21</v>
      </c>
      <c r="B2144" t="s">
        <v>608</v>
      </c>
      <c r="C2144">
        <v>1.4543E-2</v>
      </c>
      <c r="D2144">
        <v>1.4541999999999999E-2</v>
      </c>
      <c r="E2144">
        <v>-4.3471999999999997E-2</v>
      </c>
      <c r="F2144">
        <v>-4.3753E-2</v>
      </c>
      <c r="G2144">
        <v>-3.6414000000000002E-2</v>
      </c>
      <c r="H2144">
        <v>-3.6595000000000003E-2</v>
      </c>
      <c r="I2144">
        <v>1950</v>
      </c>
      <c r="J2144">
        <v>18705727914.98</v>
      </c>
      <c r="K2144">
        <v>26171171313.73</v>
      </c>
    </row>
    <row r="2145" spans="1:11" hidden="1">
      <c r="A2145">
        <v>31</v>
      </c>
      <c r="B2145" t="s">
        <v>608</v>
      </c>
      <c r="C2145">
        <v>1.4505000000000001E-2</v>
      </c>
      <c r="D2145">
        <v>1.4505000000000001E-2</v>
      </c>
      <c r="E2145">
        <v>-4.3070999999999998E-2</v>
      </c>
      <c r="F2145">
        <v>-4.3347999999999998E-2</v>
      </c>
      <c r="G2145">
        <v>-3.6163000000000001E-2</v>
      </c>
      <c r="H2145">
        <v>-3.6343E-2</v>
      </c>
      <c r="I2145">
        <v>2055</v>
      </c>
      <c r="J2145">
        <v>18917503868.119999</v>
      </c>
      <c r="K2145">
        <v>26449594261.919998</v>
      </c>
    </row>
    <row r="2146" spans="1:11" hidden="1">
      <c r="A2146">
        <v>63</v>
      </c>
      <c r="B2146" t="s">
        <v>608</v>
      </c>
      <c r="C2146">
        <v>1.4505000000000001E-2</v>
      </c>
      <c r="D2146">
        <v>1.4505000000000001E-2</v>
      </c>
      <c r="E2146">
        <v>-4.3070999999999998E-2</v>
      </c>
      <c r="F2146">
        <v>-4.3347999999999998E-2</v>
      </c>
      <c r="G2146">
        <v>-3.6163000000000001E-2</v>
      </c>
      <c r="H2146">
        <v>-3.6343E-2</v>
      </c>
      <c r="I2146">
        <v>2055</v>
      </c>
      <c r="J2146">
        <v>18917503868.119999</v>
      </c>
      <c r="K2146">
        <v>26449594261.919998</v>
      </c>
    </row>
    <row r="2147" spans="1:11" hidden="1">
      <c r="A2147">
        <v>37</v>
      </c>
      <c r="B2147" t="s">
        <v>608</v>
      </c>
      <c r="C2147">
        <v>8.0529999999999994E-3</v>
      </c>
      <c r="D2147">
        <v>8.0529999999999994E-3</v>
      </c>
      <c r="E2147">
        <v>-4.4656000000000001E-2</v>
      </c>
      <c r="F2147">
        <v>-4.4940000000000001E-2</v>
      </c>
      <c r="G2147">
        <v>-3.9648999999999997E-2</v>
      </c>
      <c r="H2147">
        <v>-3.9835000000000002E-2</v>
      </c>
      <c r="I2147">
        <v>1809</v>
      </c>
      <c r="J2147">
        <v>18517168020.68</v>
      </c>
      <c r="K2147">
        <v>25460775057.299999</v>
      </c>
    </row>
    <row r="2148" spans="1:11" hidden="1">
      <c r="A2148">
        <v>47</v>
      </c>
      <c r="B2148" t="s">
        <v>608</v>
      </c>
      <c r="C2148">
        <v>8.3730000000000002E-3</v>
      </c>
      <c r="D2148">
        <v>8.3730000000000002E-3</v>
      </c>
      <c r="E2148">
        <v>-4.4238E-2</v>
      </c>
      <c r="F2148">
        <v>-4.4518000000000002E-2</v>
      </c>
      <c r="G2148">
        <v>-3.9357999999999997E-2</v>
      </c>
      <c r="H2148">
        <v>-3.9542000000000001E-2</v>
      </c>
      <c r="I2148">
        <v>1914</v>
      </c>
      <c r="J2148">
        <v>18728943973.82</v>
      </c>
      <c r="K2148">
        <v>25739198005.490002</v>
      </c>
    </row>
    <row r="2149" spans="1:11" hidden="1">
      <c r="A2149">
        <v>53</v>
      </c>
      <c r="B2149" t="s">
        <v>608</v>
      </c>
      <c r="C2149">
        <v>1.4543E-2</v>
      </c>
      <c r="D2149">
        <v>1.4541999999999999E-2</v>
      </c>
      <c r="E2149">
        <v>-4.3471999999999997E-2</v>
      </c>
      <c r="F2149">
        <v>-4.3753E-2</v>
      </c>
      <c r="G2149">
        <v>-3.6414000000000002E-2</v>
      </c>
      <c r="H2149">
        <v>-3.6595000000000003E-2</v>
      </c>
      <c r="I2149">
        <v>1950</v>
      </c>
      <c r="J2149">
        <v>18705727914.98</v>
      </c>
      <c r="K2149">
        <v>26171171313.73</v>
      </c>
    </row>
    <row r="2150" spans="1:11" hidden="1">
      <c r="A2150">
        <v>10</v>
      </c>
      <c r="B2150" t="s">
        <v>609</v>
      </c>
      <c r="C2150">
        <v>1.5559999999999999E-2</v>
      </c>
      <c r="D2150">
        <v>1.5559999999999999E-2</v>
      </c>
      <c r="E2150">
        <v>1.8086999999999999E-2</v>
      </c>
      <c r="F2150">
        <v>1.8086999999999999E-2</v>
      </c>
      <c r="G2150">
        <v>1.7826999999999999E-2</v>
      </c>
      <c r="H2150">
        <v>1.7826999999999999E-2</v>
      </c>
      <c r="I2150">
        <v>105</v>
      </c>
      <c r="J2150">
        <v>214752830.34999999</v>
      </c>
      <c r="K2150">
        <v>281956123.75</v>
      </c>
    </row>
    <row r="2151" spans="1:11">
      <c r="A2151">
        <v>5</v>
      </c>
      <c r="B2151" t="s">
        <v>609</v>
      </c>
      <c r="C2151">
        <v>-1.9400000000000001E-2</v>
      </c>
      <c r="D2151">
        <v>-1.9404000000000001E-2</v>
      </c>
      <c r="E2151" s="116">
        <v>-8.4349999999999998E-3</v>
      </c>
      <c r="F2151">
        <v>-8.4449999999999994E-3</v>
      </c>
      <c r="G2151">
        <v>-6.1019999999999998E-3</v>
      </c>
      <c r="H2151">
        <v>-6.11E-3</v>
      </c>
      <c r="I2151">
        <v>1837</v>
      </c>
      <c r="J2151">
        <v>18815719906.84</v>
      </c>
      <c r="K2151">
        <v>25573886257.150002</v>
      </c>
    </row>
    <row r="2152" spans="1:11" hidden="1">
      <c r="A2152">
        <v>15</v>
      </c>
      <c r="B2152" t="s">
        <v>609</v>
      </c>
      <c r="C2152">
        <v>-1.7485000000000001E-2</v>
      </c>
      <c r="D2152">
        <v>-1.7489000000000001E-2</v>
      </c>
      <c r="E2152">
        <v>-8.1349999999999999E-3</v>
      </c>
      <c r="F2152">
        <v>-8.1449999999999995E-3</v>
      </c>
      <c r="G2152">
        <v>-5.8430000000000001E-3</v>
      </c>
      <c r="H2152">
        <v>-5.8510000000000003E-3</v>
      </c>
      <c r="I2152">
        <v>1942</v>
      </c>
      <c r="J2152">
        <v>19030472737.189999</v>
      </c>
      <c r="K2152">
        <v>25855842380.900002</v>
      </c>
    </row>
    <row r="2153" spans="1:11" hidden="1">
      <c r="A2153">
        <v>21</v>
      </c>
      <c r="B2153" t="s">
        <v>609</v>
      </c>
      <c r="C2153">
        <v>-2.0313000000000001E-2</v>
      </c>
      <c r="D2153">
        <v>-2.0317000000000002E-2</v>
      </c>
      <c r="E2153">
        <v>-8.7229999999999999E-3</v>
      </c>
      <c r="F2153">
        <v>-8.7329999999999994E-3</v>
      </c>
      <c r="G2153">
        <v>-7.0600000000000003E-3</v>
      </c>
      <c r="H2153">
        <v>-7.0670000000000004E-3</v>
      </c>
      <c r="I2153">
        <v>1990</v>
      </c>
      <c r="J2153">
        <v>19017196371.389999</v>
      </c>
      <c r="K2153">
        <v>26310408148.84</v>
      </c>
    </row>
    <row r="2154" spans="1:11" hidden="1">
      <c r="A2154">
        <v>31</v>
      </c>
      <c r="B2154" t="s">
        <v>609</v>
      </c>
      <c r="C2154">
        <v>-1.8482999999999999E-2</v>
      </c>
      <c r="D2154">
        <v>-1.8487E-2</v>
      </c>
      <c r="E2154">
        <v>-8.4229999999999999E-3</v>
      </c>
      <c r="F2154">
        <v>-8.4329999999999995E-3</v>
      </c>
      <c r="G2154">
        <v>-6.7980000000000002E-3</v>
      </c>
      <c r="H2154">
        <v>-6.8060000000000004E-3</v>
      </c>
      <c r="I2154">
        <v>2095</v>
      </c>
      <c r="J2154">
        <v>19231949201.740002</v>
      </c>
      <c r="K2154">
        <v>26592364272.59</v>
      </c>
    </row>
    <row r="2155" spans="1:11" hidden="1">
      <c r="A2155">
        <v>63</v>
      </c>
      <c r="B2155" t="s">
        <v>609</v>
      </c>
      <c r="C2155">
        <v>-1.8482999999999999E-2</v>
      </c>
      <c r="D2155">
        <v>-1.8487E-2</v>
      </c>
      <c r="E2155">
        <v>-8.4229999999999999E-3</v>
      </c>
      <c r="F2155">
        <v>-8.4329999999999995E-3</v>
      </c>
      <c r="G2155">
        <v>-6.7980000000000002E-3</v>
      </c>
      <c r="H2155">
        <v>-6.8060000000000004E-3</v>
      </c>
      <c r="I2155">
        <v>2095</v>
      </c>
      <c r="J2155">
        <v>19231949201.740002</v>
      </c>
      <c r="K2155">
        <v>26592364272.59</v>
      </c>
    </row>
    <row r="2156" spans="1:11" hidden="1">
      <c r="A2156">
        <v>37</v>
      </c>
      <c r="B2156" t="s">
        <v>609</v>
      </c>
      <c r="C2156">
        <v>-1.9400000000000001E-2</v>
      </c>
      <c r="D2156">
        <v>-1.9404000000000001E-2</v>
      </c>
      <c r="E2156">
        <v>-8.4349999999999998E-3</v>
      </c>
      <c r="F2156">
        <v>-8.4449999999999994E-3</v>
      </c>
      <c r="G2156">
        <v>-6.1019999999999998E-3</v>
      </c>
      <c r="H2156">
        <v>-6.11E-3</v>
      </c>
      <c r="I2156">
        <v>1837</v>
      </c>
      <c r="J2156">
        <v>18815719906.84</v>
      </c>
      <c r="K2156">
        <v>25573886257.150002</v>
      </c>
    </row>
    <row r="2157" spans="1:11" hidden="1">
      <c r="A2157">
        <v>47</v>
      </c>
      <c r="B2157" t="s">
        <v>609</v>
      </c>
      <c r="C2157">
        <v>-1.7485000000000001E-2</v>
      </c>
      <c r="D2157">
        <v>-1.7489000000000001E-2</v>
      </c>
      <c r="E2157">
        <v>-8.1349999999999999E-3</v>
      </c>
      <c r="F2157">
        <v>-8.1449999999999995E-3</v>
      </c>
      <c r="G2157">
        <v>-5.8430000000000001E-3</v>
      </c>
      <c r="H2157">
        <v>-5.8510000000000003E-3</v>
      </c>
      <c r="I2157">
        <v>1942</v>
      </c>
      <c r="J2157">
        <v>19030472737.189999</v>
      </c>
      <c r="K2157">
        <v>25855842380.900002</v>
      </c>
    </row>
    <row r="2158" spans="1:11" hidden="1">
      <c r="A2158">
        <v>53</v>
      </c>
      <c r="B2158" t="s">
        <v>609</v>
      </c>
      <c r="C2158">
        <v>-2.0313000000000001E-2</v>
      </c>
      <c r="D2158">
        <v>-2.0317000000000002E-2</v>
      </c>
      <c r="E2158">
        <v>-8.7229999999999999E-3</v>
      </c>
      <c r="F2158">
        <v>-8.7329999999999994E-3</v>
      </c>
      <c r="G2158">
        <v>-7.0600000000000003E-3</v>
      </c>
      <c r="H2158">
        <v>-7.0670000000000004E-3</v>
      </c>
      <c r="I2158">
        <v>1990</v>
      </c>
      <c r="J2158">
        <v>19017196371.389999</v>
      </c>
      <c r="K2158">
        <v>26310408148.84</v>
      </c>
    </row>
    <row r="2159" spans="1:11" hidden="1">
      <c r="A2159">
        <v>10</v>
      </c>
      <c r="B2159" t="s">
        <v>610</v>
      </c>
      <c r="C2159">
        <v>7.136E-3</v>
      </c>
      <c r="D2159">
        <v>7.136E-3</v>
      </c>
      <c r="E2159">
        <v>7.0629999999999998E-3</v>
      </c>
      <c r="F2159">
        <v>7.0629999999999998E-3</v>
      </c>
      <c r="G2159">
        <v>6.731E-3</v>
      </c>
      <c r="H2159">
        <v>6.731E-3</v>
      </c>
      <c r="I2159">
        <v>105</v>
      </c>
      <c r="J2159">
        <v>215074041.38</v>
      </c>
      <c r="K2159">
        <v>282299763.57999998</v>
      </c>
    </row>
    <row r="2160" spans="1:11">
      <c r="A2160">
        <v>5</v>
      </c>
      <c r="B2160" t="s">
        <v>610</v>
      </c>
      <c r="C2160">
        <v>-4.9277000000000001E-2</v>
      </c>
      <c r="D2160">
        <v>-4.9281999999999999E-2</v>
      </c>
      <c r="E2160" s="116">
        <v>-1.9474000000000002E-2</v>
      </c>
      <c r="F2160">
        <v>-1.9474999999999999E-2</v>
      </c>
      <c r="G2160">
        <v>-2.6034000000000002E-2</v>
      </c>
      <c r="H2160">
        <v>-2.6037999999999999E-2</v>
      </c>
      <c r="I2160">
        <v>1848</v>
      </c>
      <c r="J2160">
        <v>18676223911.27</v>
      </c>
      <c r="K2160">
        <v>25066681107.619999</v>
      </c>
    </row>
    <row r="2161" spans="1:11" hidden="1">
      <c r="A2161">
        <v>15</v>
      </c>
      <c r="B2161" t="s">
        <v>610</v>
      </c>
      <c r="C2161">
        <v>-4.6219000000000003E-2</v>
      </c>
      <c r="D2161">
        <v>-4.6224000000000001E-2</v>
      </c>
      <c r="E2161">
        <v>-1.9172999999999999E-2</v>
      </c>
      <c r="F2161">
        <v>-1.9175000000000001E-2</v>
      </c>
      <c r="G2161">
        <v>-2.5676000000000001E-2</v>
      </c>
      <c r="H2161">
        <v>-2.5679E-2</v>
      </c>
      <c r="I2161">
        <v>1953</v>
      </c>
      <c r="J2161">
        <v>18891297952.650002</v>
      </c>
      <c r="K2161">
        <v>25348980871.200001</v>
      </c>
    </row>
    <row r="2162" spans="1:11" hidden="1">
      <c r="A2162">
        <v>21</v>
      </c>
      <c r="B2162" t="s">
        <v>610</v>
      </c>
      <c r="C2162">
        <v>-5.3784999999999999E-2</v>
      </c>
      <c r="D2162">
        <v>-5.3789999999999998E-2</v>
      </c>
      <c r="E2162">
        <v>-2.0330000000000001E-2</v>
      </c>
      <c r="F2162">
        <v>-2.0330999999999998E-2</v>
      </c>
      <c r="G2162">
        <v>-2.8240000000000001E-2</v>
      </c>
      <c r="H2162">
        <v>-2.8243000000000001E-2</v>
      </c>
      <c r="I2162">
        <v>2016</v>
      </c>
      <c r="J2162">
        <v>18878316564.119999</v>
      </c>
      <c r="K2162">
        <v>25777488814.490002</v>
      </c>
    </row>
    <row r="2163" spans="1:11" hidden="1">
      <c r="A2163">
        <v>31</v>
      </c>
      <c r="B2163" t="s">
        <v>610</v>
      </c>
      <c r="C2163">
        <v>-5.0724999999999999E-2</v>
      </c>
      <c r="D2163">
        <v>-5.0729000000000003E-2</v>
      </c>
      <c r="E2163">
        <v>-2.0022999999999999E-2</v>
      </c>
      <c r="F2163">
        <v>-2.0024E-2</v>
      </c>
      <c r="G2163">
        <v>-2.7868E-2</v>
      </c>
      <c r="H2163">
        <v>-2.7871E-2</v>
      </c>
      <c r="I2163">
        <v>2121</v>
      </c>
      <c r="J2163">
        <v>19093390605.5</v>
      </c>
      <c r="K2163">
        <v>26059788578.07</v>
      </c>
    </row>
    <row r="2164" spans="1:11" hidden="1">
      <c r="A2164">
        <v>63</v>
      </c>
      <c r="B2164" t="s">
        <v>610</v>
      </c>
      <c r="C2164">
        <v>-5.0724999999999999E-2</v>
      </c>
      <c r="D2164">
        <v>-5.0729000000000003E-2</v>
      </c>
      <c r="E2164">
        <v>-2.0022999999999999E-2</v>
      </c>
      <c r="F2164">
        <v>-2.0024E-2</v>
      </c>
      <c r="G2164">
        <v>-2.7868E-2</v>
      </c>
      <c r="H2164">
        <v>-2.7871E-2</v>
      </c>
      <c r="I2164">
        <v>2121</v>
      </c>
      <c r="J2164">
        <v>19093390605.5</v>
      </c>
      <c r="K2164">
        <v>26059788578.07</v>
      </c>
    </row>
    <row r="2165" spans="1:11" hidden="1">
      <c r="A2165">
        <v>37</v>
      </c>
      <c r="B2165" t="s">
        <v>610</v>
      </c>
      <c r="C2165">
        <v>-4.9277000000000001E-2</v>
      </c>
      <c r="D2165">
        <v>-4.9281999999999999E-2</v>
      </c>
      <c r="E2165">
        <v>-1.9474000000000002E-2</v>
      </c>
      <c r="F2165">
        <v>-1.9474999999999999E-2</v>
      </c>
      <c r="G2165">
        <v>-2.6034000000000002E-2</v>
      </c>
      <c r="H2165">
        <v>-2.6037999999999999E-2</v>
      </c>
      <c r="I2165">
        <v>1848</v>
      </c>
      <c r="J2165">
        <v>18676223911.27</v>
      </c>
      <c r="K2165">
        <v>25066681107.619999</v>
      </c>
    </row>
    <row r="2166" spans="1:11" hidden="1">
      <c r="A2166">
        <v>47</v>
      </c>
      <c r="B2166" t="s">
        <v>610</v>
      </c>
      <c r="C2166">
        <v>-4.6219000000000003E-2</v>
      </c>
      <c r="D2166">
        <v>-4.6224000000000001E-2</v>
      </c>
      <c r="E2166">
        <v>-1.9172999999999999E-2</v>
      </c>
      <c r="F2166">
        <v>-1.9175000000000001E-2</v>
      </c>
      <c r="G2166">
        <v>-2.5676000000000001E-2</v>
      </c>
      <c r="H2166">
        <v>-2.5679E-2</v>
      </c>
      <c r="I2166">
        <v>1953</v>
      </c>
      <c r="J2166">
        <v>18891297952.650002</v>
      </c>
      <c r="K2166">
        <v>25348980871.200001</v>
      </c>
    </row>
    <row r="2167" spans="1:11" hidden="1">
      <c r="A2167">
        <v>53</v>
      </c>
      <c r="B2167" t="s">
        <v>610</v>
      </c>
      <c r="C2167">
        <v>-5.3784999999999999E-2</v>
      </c>
      <c r="D2167">
        <v>-5.3789999999999998E-2</v>
      </c>
      <c r="E2167">
        <v>-2.0330000000000001E-2</v>
      </c>
      <c r="F2167">
        <v>-2.0330999999999998E-2</v>
      </c>
      <c r="G2167">
        <v>-2.8240000000000001E-2</v>
      </c>
      <c r="H2167">
        <v>-2.8243000000000001E-2</v>
      </c>
      <c r="I2167">
        <v>2016</v>
      </c>
      <c r="J2167">
        <v>18878316564.119999</v>
      </c>
      <c r="K2167">
        <v>25777488814.490002</v>
      </c>
    </row>
    <row r="2168" spans="1:11" hidden="1">
      <c r="A2168">
        <v>10</v>
      </c>
      <c r="B2168" t="s">
        <v>611</v>
      </c>
      <c r="C2168">
        <v>3.8587000000000003E-2</v>
      </c>
      <c r="D2168">
        <v>3.8587000000000003E-2</v>
      </c>
      <c r="E2168">
        <v>5.7679999999999997E-3</v>
      </c>
      <c r="F2168">
        <v>5.7679999999999997E-3</v>
      </c>
      <c r="G2168">
        <v>1.0549999999999999E-3</v>
      </c>
      <c r="H2168">
        <v>1.0549999999999999E-3</v>
      </c>
      <c r="I2168">
        <v>105</v>
      </c>
      <c r="J2168">
        <v>215828050.78</v>
      </c>
      <c r="K2168">
        <v>281966545.05000001</v>
      </c>
    </row>
    <row r="2169" spans="1:11">
      <c r="A2169">
        <v>5</v>
      </c>
      <c r="B2169" t="s">
        <v>611</v>
      </c>
      <c r="C2169">
        <v>9.7416000000000003E-2</v>
      </c>
      <c r="D2169">
        <v>9.7411999999999999E-2</v>
      </c>
      <c r="E2169" s="116">
        <v>5.3010000000000002E-2</v>
      </c>
      <c r="F2169">
        <v>5.3008E-2</v>
      </c>
      <c r="G2169">
        <v>5.4119E-2</v>
      </c>
      <c r="H2169">
        <v>5.4119E-2</v>
      </c>
      <c r="I2169">
        <v>1862</v>
      </c>
      <c r="J2169">
        <v>19925033967.849998</v>
      </c>
      <c r="K2169">
        <v>26577066129.77</v>
      </c>
    </row>
    <row r="2170" spans="1:11" hidden="1">
      <c r="A2170">
        <v>15</v>
      </c>
      <c r="B2170" t="s">
        <v>611</v>
      </c>
      <c r="C2170">
        <v>9.4254000000000004E-2</v>
      </c>
      <c r="D2170">
        <v>9.4251000000000001E-2</v>
      </c>
      <c r="E2170">
        <v>5.2471999999999998E-2</v>
      </c>
      <c r="F2170">
        <v>5.2470999999999997E-2</v>
      </c>
      <c r="G2170">
        <v>5.3529E-2</v>
      </c>
      <c r="H2170">
        <v>5.3529E-2</v>
      </c>
      <c r="I2170">
        <v>1967</v>
      </c>
      <c r="J2170">
        <v>20140862018.630001</v>
      </c>
      <c r="K2170">
        <v>26859032674.82</v>
      </c>
    </row>
    <row r="2171" spans="1:11" hidden="1">
      <c r="A2171">
        <v>21</v>
      </c>
      <c r="B2171" t="s">
        <v>611</v>
      </c>
      <c r="C2171">
        <v>9.4811000000000006E-2</v>
      </c>
      <c r="D2171">
        <v>9.4807000000000002E-2</v>
      </c>
      <c r="E2171">
        <v>5.3127000000000001E-2</v>
      </c>
      <c r="F2171">
        <v>5.3124999999999999E-2</v>
      </c>
      <c r="G2171">
        <v>5.4355000000000001E-2</v>
      </c>
      <c r="H2171">
        <v>5.4355000000000001E-2</v>
      </c>
      <c r="I2171">
        <v>2045</v>
      </c>
      <c r="J2171">
        <v>20155468999.860001</v>
      </c>
      <c r="K2171">
        <v>27377920011.52</v>
      </c>
    </row>
    <row r="2172" spans="1:11" hidden="1">
      <c r="A2172">
        <v>31</v>
      </c>
      <c r="B2172" t="s">
        <v>611</v>
      </c>
      <c r="C2172">
        <v>9.2029E-2</v>
      </c>
      <c r="D2172">
        <v>9.2024999999999996E-2</v>
      </c>
      <c r="E2172">
        <v>5.2594000000000002E-2</v>
      </c>
      <c r="F2172">
        <v>5.2593000000000001E-2</v>
      </c>
      <c r="G2172">
        <v>5.3777999999999999E-2</v>
      </c>
      <c r="H2172">
        <v>5.3777999999999999E-2</v>
      </c>
      <c r="I2172">
        <v>2150</v>
      </c>
      <c r="J2172">
        <v>20371297050.639999</v>
      </c>
      <c r="K2172">
        <v>27659886556.57</v>
      </c>
    </row>
    <row r="2173" spans="1:11" hidden="1">
      <c r="A2173">
        <v>63</v>
      </c>
      <c r="B2173" t="s">
        <v>611</v>
      </c>
      <c r="C2173">
        <v>9.2029E-2</v>
      </c>
      <c r="D2173">
        <v>9.2024999999999996E-2</v>
      </c>
      <c r="E2173">
        <v>5.2594000000000002E-2</v>
      </c>
      <c r="F2173">
        <v>5.2593000000000001E-2</v>
      </c>
      <c r="G2173">
        <v>5.3777999999999999E-2</v>
      </c>
      <c r="H2173">
        <v>5.3777999999999999E-2</v>
      </c>
      <c r="I2173">
        <v>2150</v>
      </c>
      <c r="J2173">
        <v>20371297050.639999</v>
      </c>
      <c r="K2173">
        <v>27659886556.57</v>
      </c>
    </row>
    <row r="2174" spans="1:11" hidden="1">
      <c r="A2174">
        <v>37</v>
      </c>
      <c r="B2174" t="s">
        <v>611</v>
      </c>
      <c r="C2174">
        <v>9.7416000000000003E-2</v>
      </c>
      <c r="D2174">
        <v>9.7411999999999999E-2</v>
      </c>
      <c r="E2174">
        <v>5.3010000000000002E-2</v>
      </c>
      <c r="F2174">
        <v>5.3008E-2</v>
      </c>
      <c r="G2174">
        <v>5.4119E-2</v>
      </c>
      <c r="H2174">
        <v>5.4119E-2</v>
      </c>
      <c r="I2174">
        <v>1862</v>
      </c>
      <c r="J2174">
        <v>19925033967.849998</v>
      </c>
      <c r="K2174">
        <v>26577066129.77</v>
      </c>
    </row>
    <row r="2175" spans="1:11" hidden="1">
      <c r="A2175">
        <v>47</v>
      </c>
      <c r="B2175" t="s">
        <v>611</v>
      </c>
      <c r="C2175">
        <v>9.4254000000000004E-2</v>
      </c>
      <c r="D2175">
        <v>9.4251000000000001E-2</v>
      </c>
      <c r="E2175">
        <v>5.2471999999999998E-2</v>
      </c>
      <c r="F2175">
        <v>5.2470999999999997E-2</v>
      </c>
      <c r="G2175">
        <v>5.3529E-2</v>
      </c>
      <c r="H2175">
        <v>5.3529E-2</v>
      </c>
      <c r="I2175">
        <v>1967</v>
      </c>
      <c r="J2175">
        <v>20140862018.630001</v>
      </c>
      <c r="K2175">
        <v>26859032674.82</v>
      </c>
    </row>
    <row r="2176" spans="1:11" hidden="1">
      <c r="A2176">
        <v>53</v>
      </c>
      <c r="B2176" t="s">
        <v>611</v>
      </c>
      <c r="C2176">
        <v>9.4811000000000006E-2</v>
      </c>
      <c r="D2176">
        <v>9.4807000000000002E-2</v>
      </c>
      <c r="E2176">
        <v>5.3127000000000001E-2</v>
      </c>
      <c r="F2176">
        <v>5.3124999999999999E-2</v>
      </c>
      <c r="G2176">
        <v>5.4355000000000001E-2</v>
      </c>
      <c r="H2176">
        <v>5.4355000000000001E-2</v>
      </c>
      <c r="I2176">
        <v>2045</v>
      </c>
      <c r="J2176">
        <v>20155468999.860001</v>
      </c>
      <c r="K2176">
        <v>27377920011.52</v>
      </c>
    </row>
    <row r="2177" spans="1:11" hidden="1">
      <c r="A2177">
        <v>10</v>
      </c>
      <c r="B2177" t="s">
        <v>612</v>
      </c>
      <c r="C2177">
        <v>-1.562E-2</v>
      </c>
      <c r="D2177">
        <v>-1.562E-2</v>
      </c>
      <c r="E2177">
        <v>2.7759999999999998E-3</v>
      </c>
      <c r="F2177">
        <v>2.7759999999999998E-3</v>
      </c>
      <c r="G2177">
        <v>4.235E-3</v>
      </c>
      <c r="H2177">
        <v>4.235E-3</v>
      </c>
      <c r="I2177">
        <v>104</v>
      </c>
      <c r="J2177">
        <v>215229707.19999999</v>
      </c>
      <c r="K2177">
        <v>281777256.26999998</v>
      </c>
    </row>
    <row r="2178" spans="1:11">
      <c r="A2178">
        <v>5</v>
      </c>
      <c r="B2178" t="s">
        <v>612</v>
      </c>
      <c r="C2178">
        <v>-5.4429999999999999E-3</v>
      </c>
      <c r="D2178">
        <v>-5.4390000000000003E-3</v>
      </c>
      <c r="E2178" s="116">
        <v>3.1870000000000002E-3</v>
      </c>
      <c r="F2178">
        <v>3.1960000000000001E-3</v>
      </c>
      <c r="G2178">
        <v>-2.6719999999999999E-3</v>
      </c>
      <c r="H2178">
        <v>-2.6640000000000001E-3</v>
      </c>
      <c r="I2178">
        <v>1875</v>
      </c>
      <c r="J2178">
        <v>20020419351.509998</v>
      </c>
      <c r="K2178">
        <v>26411404743.43</v>
      </c>
    </row>
    <row r="2179" spans="1:11" hidden="1">
      <c r="A2179">
        <v>15</v>
      </c>
      <c r="B2179" t="s">
        <v>612</v>
      </c>
      <c r="C2179">
        <v>-5.9829999999999996E-3</v>
      </c>
      <c r="D2179">
        <v>-5.9789999999999999E-3</v>
      </c>
      <c r="E2179">
        <v>3.1830000000000001E-3</v>
      </c>
      <c r="F2179">
        <v>3.1909999999999998E-3</v>
      </c>
      <c r="G2179">
        <v>-2.5990000000000002E-3</v>
      </c>
      <c r="H2179">
        <v>-2.591E-3</v>
      </c>
      <c r="I2179">
        <v>1979</v>
      </c>
      <c r="J2179">
        <v>20235649058.709999</v>
      </c>
      <c r="K2179">
        <v>26693181999.700001</v>
      </c>
    </row>
    <row r="2180" spans="1:11" hidden="1">
      <c r="A2180">
        <v>21</v>
      </c>
      <c r="B2180" t="s">
        <v>612</v>
      </c>
      <c r="C2180">
        <v>-1.0777E-2</v>
      </c>
      <c r="D2180">
        <v>-1.077E-2</v>
      </c>
      <c r="E2180">
        <v>2.287E-3</v>
      </c>
      <c r="F2180">
        <v>2.2959999999999999E-3</v>
      </c>
      <c r="G2180">
        <v>-4.6979999999999999E-3</v>
      </c>
      <c r="H2180">
        <v>-4.6889999999999996E-3</v>
      </c>
      <c r="I2180">
        <v>2071</v>
      </c>
      <c r="J2180">
        <v>20251510249.759998</v>
      </c>
      <c r="K2180">
        <v>27207761219.220001</v>
      </c>
    </row>
    <row r="2181" spans="1:11" hidden="1">
      <c r="A2181">
        <v>31</v>
      </c>
      <c r="B2181" t="s">
        <v>612</v>
      </c>
      <c r="C2181">
        <v>-1.1011E-2</v>
      </c>
      <c r="D2181">
        <v>-1.1004999999999999E-2</v>
      </c>
      <c r="E2181">
        <v>2.2920000000000002E-3</v>
      </c>
      <c r="F2181">
        <v>2.3010000000000001E-3</v>
      </c>
      <c r="G2181">
        <v>-4.6059999999999999E-3</v>
      </c>
      <c r="H2181">
        <v>-4.5979999999999997E-3</v>
      </c>
      <c r="I2181">
        <v>2175</v>
      </c>
      <c r="J2181">
        <v>20466739956.959999</v>
      </c>
      <c r="K2181">
        <v>27489538475.490002</v>
      </c>
    </row>
    <row r="2182" spans="1:11" hidden="1">
      <c r="A2182">
        <v>63</v>
      </c>
      <c r="B2182" t="s">
        <v>612</v>
      </c>
      <c r="C2182">
        <v>-1.1011E-2</v>
      </c>
      <c r="D2182">
        <v>-1.1004999999999999E-2</v>
      </c>
      <c r="E2182">
        <v>2.2920000000000002E-3</v>
      </c>
      <c r="F2182">
        <v>2.3010000000000001E-3</v>
      </c>
      <c r="G2182">
        <v>-4.6059999999999999E-3</v>
      </c>
      <c r="H2182">
        <v>-4.5979999999999997E-3</v>
      </c>
      <c r="I2182">
        <v>2175</v>
      </c>
      <c r="J2182">
        <v>20466739956.959999</v>
      </c>
      <c r="K2182">
        <v>27489538475.490002</v>
      </c>
    </row>
    <row r="2183" spans="1:11" hidden="1">
      <c r="A2183">
        <v>37</v>
      </c>
      <c r="B2183" t="s">
        <v>612</v>
      </c>
      <c r="C2183">
        <v>-5.4429999999999999E-3</v>
      </c>
      <c r="D2183">
        <v>-5.4390000000000003E-3</v>
      </c>
      <c r="E2183">
        <v>3.1870000000000002E-3</v>
      </c>
      <c r="F2183">
        <v>3.1960000000000001E-3</v>
      </c>
      <c r="G2183">
        <v>-2.6719999999999999E-3</v>
      </c>
      <c r="H2183">
        <v>-2.6640000000000001E-3</v>
      </c>
      <c r="I2183">
        <v>1875</v>
      </c>
      <c r="J2183">
        <v>20020419351.509998</v>
      </c>
      <c r="K2183">
        <v>26411404743.43</v>
      </c>
    </row>
    <row r="2184" spans="1:11" hidden="1">
      <c r="A2184">
        <v>47</v>
      </c>
      <c r="B2184" t="s">
        <v>612</v>
      </c>
      <c r="C2184">
        <v>-5.9829999999999996E-3</v>
      </c>
      <c r="D2184">
        <v>-5.9789999999999999E-3</v>
      </c>
      <c r="E2184">
        <v>3.1830000000000001E-3</v>
      </c>
      <c r="F2184">
        <v>3.1909999999999998E-3</v>
      </c>
      <c r="G2184">
        <v>-2.5990000000000002E-3</v>
      </c>
      <c r="H2184">
        <v>-2.591E-3</v>
      </c>
      <c r="I2184">
        <v>1979</v>
      </c>
      <c r="J2184">
        <v>20235649058.709999</v>
      </c>
      <c r="K2184">
        <v>26693181999.700001</v>
      </c>
    </row>
    <row r="2185" spans="1:11" hidden="1">
      <c r="A2185">
        <v>53</v>
      </c>
      <c r="B2185" t="s">
        <v>612</v>
      </c>
      <c r="C2185">
        <v>-1.0777E-2</v>
      </c>
      <c r="D2185">
        <v>-1.077E-2</v>
      </c>
      <c r="E2185">
        <v>2.287E-3</v>
      </c>
      <c r="F2185">
        <v>2.2959999999999999E-3</v>
      </c>
      <c r="G2185">
        <v>-4.6979999999999999E-3</v>
      </c>
      <c r="H2185">
        <v>-4.6889999999999996E-3</v>
      </c>
      <c r="I2185">
        <v>2071</v>
      </c>
      <c r="J2185">
        <v>20251510249.759998</v>
      </c>
      <c r="K2185">
        <v>27207761219.220001</v>
      </c>
    </row>
    <row r="2186" spans="1:11" hidden="1">
      <c r="A2186">
        <v>10</v>
      </c>
      <c r="B2186" t="s">
        <v>613</v>
      </c>
      <c r="C2186">
        <v>-6.6860000000000003E-2</v>
      </c>
      <c r="D2186">
        <v>-6.6873000000000002E-2</v>
      </c>
      <c r="E2186">
        <v>-3.2589E-2</v>
      </c>
      <c r="F2186">
        <v>-3.2592999999999997E-2</v>
      </c>
      <c r="G2186">
        <v>-3.3180000000000001E-2</v>
      </c>
      <c r="H2186">
        <v>-3.3182999999999997E-2</v>
      </c>
      <c r="I2186">
        <v>103</v>
      </c>
      <c r="J2186">
        <v>205501513.81</v>
      </c>
      <c r="K2186">
        <v>269177018</v>
      </c>
    </row>
    <row r="2187" spans="1:11">
      <c r="A2187">
        <v>5</v>
      </c>
      <c r="B2187" t="s">
        <v>613</v>
      </c>
      <c r="C2187">
        <v>-2.9670999999999999E-2</v>
      </c>
      <c r="D2187">
        <v>-2.9642000000000002E-2</v>
      </c>
      <c r="E2187" s="116">
        <v>-1.2649000000000001E-2</v>
      </c>
      <c r="F2187">
        <v>-1.2635E-2</v>
      </c>
      <c r="G2187">
        <v>-1.4350999999999999E-2</v>
      </c>
      <c r="H2187">
        <v>-1.4326999999999999E-2</v>
      </c>
      <c r="I2187">
        <v>1886</v>
      </c>
      <c r="J2187">
        <v>20177592936.970001</v>
      </c>
      <c r="K2187">
        <v>26376020617.799999</v>
      </c>
    </row>
    <row r="2188" spans="1:11" hidden="1">
      <c r="A2188">
        <v>15</v>
      </c>
      <c r="B2188" t="s">
        <v>613</v>
      </c>
      <c r="C2188">
        <v>-3.1607000000000003E-2</v>
      </c>
      <c r="D2188">
        <v>-3.1579999999999997E-2</v>
      </c>
      <c r="E2188">
        <v>-1.2858E-2</v>
      </c>
      <c r="F2188">
        <v>-1.2844E-2</v>
      </c>
      <c r="G2188">
        <v>-1.4546999999999999E-2</v>
      </c>
      <c r="H2188">
        <v>-1.4524E-2</v>
      </c>
      <c r="I2188">
        <v>1989</v>
      </c>
      <c r="J2188">
        <v>20383094450.779999</v>
      </c>
      <c r="K2188">
        <v>26645197635.799999</v>
      </c>
    </row>
    <row r="2189" spans="1:11" hidden="1">
      <c r="A2189">
        <v>21</v>
      </c>
      <c r="B2189" t="s">
        <v>613</v>
      </c>
      <c r="C2189">
        <v>-3.6504000000000002E-2</v>
      </c>
      <c r="D2189">
        <v>-3.6465999999999998E-2</v>
      </c>
      <c r="E2189">
        <v>-1.3563E-2</v>
      </c>
      <c r="F2189">
        <v>-1.3547999999999999E-2</v>
      </c>
      <c r="G2189">
        <v>-1.6750000000000001E-2</v>
      </c>
      <c r="H2189">
        <v>-1.6722000000000001E-2</v>
      </c>
      <c r="I2189">
        <v>2095</v>
      </c>
      <c r="J2189">
        <v>20400556392.549999</v>
      </c>
      <c r="K2189">
        <v>27130209933.75</v>
      </c>
    </row>
    <row r="2190" spans="1:11" hidden="1">
      <c r="A2190">
        <v>31</v>
      </c>
      <c r="B2190" t="s">
        <v>613</v>
      </c>
      <c r="C2190">
        <v>-3.7941999999999997E-2</v>
      </c>
      <c r="D2190">
        <v>-3.7907000000000003E-2</v>
      </c>
      <c r="E2190">
        <v>-1.376E-2</v>
      </c>
      <c r="F2190">
        <v>-1.3745E-2</v>
      </c>
      <c r="G2190">
        <v>-1.6917000000000001E-2</v>
      </c>
      <c r="H2190">
        <v>-1.6889000000000001E-2</v>
      </c>
      <c r="I2190">
        <v>2198</v>
      </c>
      <c r="J2190">
        <v>20606057906.360001</v>
      </c>
      <c r="K2190">
        <v>27399386951.75</v>
      </c>
    </row>
    <row r="2191" spans="1:11" hidden="1">
      <c r="A2191">
        <v>63</v>
      </c>
      <c r="B2191" t="s">
        <v>613</v>
      </c>
      <c r="C2191">
        <v>-3.7941999999999997E-2</v>
      </c>
      <c r="D2191">
        <v>-3.7907000000000003E-2</v>
      </c>
      <c r="E2191">
        <v>-1.376E-2</v>
      </c>
      <c r="F2191">
        <v>-1.3745E-2</v>
      </c>
      <c r="G2191">
        <v>-1.6917000000000001E-2</v>
      </c>
      <c r="H2191">
        <v>-1.6889000000000001E-2</v>
      </c>
      <c r="I2191">
        <v>2198</v>
      </c>
      <c r="J2191">
        <v>20606057906.360001</v>
      </c>
      <c r="K2191">
        <v>27399386951.75</v>
      </c>
    </row>
    <row r="2192" spans="1:11" hidden="1">
      <c r="A2192">
        <v>37</v>
      </c>
      <c r="B2192" t="s">
        <v>613</v>
      </c>
      <c r="C2192">
        <v>-2.9670999999999999E-2</v>
      </c>
      <c r="D2192">
        <v>-2.9642000000000002E-2</v>
      </c>
      <c r="E2192">
        <v>-1.2649000000000001E-2</v>
      </c>
      <c r="F2192">
        <v>-1.2635E-2</v>
      </c>
      <c r="G2192">
        <v>-1.4350999999999999E-2</v>
      </c>
      <c r="H2192">
        <v>-1.4326999999999999E-2</v>
      </c>
      <c r="I2192">
        <v>1886</v>
      </c>
      <c r="J2192">
        <v>20177592936.970001</v>
      </c>
      <c r="K2192">
        <v>26376020617.799999</v>
      </c>
    </row>
    <row r="2193" spans="1:11" hidden="1">
      <c r="A2193">
        <v>47</v>
      </c>
      <c r="B2193" t="s">
        <v>613</v>
      </c>
      <c r="C2193">
        <v>-3.1607000000000003E-2</v>
      </c>
      <c r="D2193">
        <v>-3.1579999999999997E-2</v>
      </c>
      <c r="E2193">
        <v>-1.2858E-2</v>
      </c>
      <c r="F2193">
        <v>-1.2844E-2</v>
      </c>
      <c r="G2193">
        <v>-1.4546999999999999E-2</v>
      </c>
      <c r="H2193">
        <v>-1.4524E-2</v>
      </c>
      <c r="I2193">
        <v>1989</v>
      </c>
      <c r="J2193">
        <v>20383094450.779999</v>
      </c>
      <c r="K2193">
        <v>26645197635.799999</v>
      </c>
    </row>
    <row r="2194" spans="1:11" hidden="1">
      <c r="A2194">
        <v>53</v>
      </c>
      <c r="B2194" t="s">
        <v>613</v>
      </c>
      <c r="C2194">
        <v>-3.6504000000000002E-2</v>
      </c>
      <c r="D2194">
        <v>-3.6465999999999998E-2</v>
      </c>
      <c r="E2194">
        <v>-1.3563E-2</v>
      </c>
      <c r="F2194">
        <v>-1.3547999999999999E-2</v>
      </c>
      <c r="G2194">
        <v>-1.6750000000000001E-2</v>
      </c>
      <c r="H2194">
        <v>-1.6722000000000001E-2</v>
      </c>
      <c r="I2194">
        <v>2095</v>
      </c>
      <c r="J2194">
        <v>20400556392.549999</v>
      </c>
      <c r="K2194">
        <v>27130209933.75</v>
      </c>
    </row>
    <row r="2195" spans="1:11" hidden="1">
      <c r="A2195">
        <v>10</v>
      </c>
      <c r="B2195" t="s">
        <v>614</v>
      </c>
      <c r="C2195">
        <v>-5.2108000000000002E-2</v>
      </c>
      <c r="D2195">
        <v>-4.7815999999999997E-2</v>
      </c>
      <c r="E2195">
        <v>-5.7717999999999998E-2</v>
      </c>
      <c r="F2195">
        <v>-5.3393999999999997E-2</v>
      </c>
      <c r="G2195">
        <v>-5.4324999999999998E-2</v>
      </c>
      <c r="H2195">
        <v>-4.7481000000000002E-2</v>
      </c>
      <c r="I2195">
        <v>103</v>
      </c>
      <c r="J2195">
        <v>192857523.75999999</v>
      </c>
      <c r="K2195">
        <v>253475729.63999999</v>
      </c>
    </row>
    <row r="2196" spans="1:11">
      <c r="A2196">
        <v>5</v>
      </c>
      <c r="B2196" t="s">
        <v>614</v>
      </c>
      <c r="C2196">
        <v>-7.3427000000000006E-2</v>
      </c>
      <c r="D2196">
        <v>-7.3330000000000006E-2</v>
      </c>
      <c r="E2196" s="116">
        <v>-5.9936000000000003E-2</v>
      </c>
      <c r="F2196">
        <v>-5.9885000000000001E-2</v>
      </c>
      <c r="G2196">
        <v>-6.2387999999999999E-2</v>
      </c>
      <c r="H2196">
        <v>-6.2330000000000003E-2</v>
      </c>
      <c r="I2196">
        <v>1891</v>
      </c>
      <c r="J2196">
        <v>19120653345.799999</v>
      </c>
      <c r="K2196">
        <v>24801951205.389999</v>
      </c>
    </row>
    <row r="2197" spans="1:11" hidden="1">
      <c r="A2197">
        <v>15</v>
      </c>
      <c r="B2197" t="s">
        <v>614</v>
      </c>
      <c r="C2197">
        <v>-7.2319999999999995E-2</v>
      </c>
      <c r="D2197">
        <v>-7.2005E-2</v>
      </c>
      <c r="E2197">
        <v>-5.9913000000000001E-2</v>
      </c>
      <c r="F2197">
        <v>-5.9819999999999998E-2</v>
      </c>
      <c r="G2197">
        <v>-6.2307000000000001E-2</v>
      </c>
      <c r="H2197">
        <v>-6.2179999999999999E-2</v>
      </c>
      <c r="I2197">
        <v>1994</v>
      </c>
      <c r="J2197">
        <v>19313510869.560001</v>
      </c>
      <c r="K2197">
        <v>25055426935.029999</v>
      </c>
    </row>
    <row r="2198" spans="1:11" hidden="1">
      <c r="A2198">
        <v>21</v>
      </c>
      <c r="B2198" t="s">
        <v>614</v>
      </c>
      <c r="C2198">
        <v>-7.3573E-2</v>
      </c>
      <c r="D2198">
        <v>-7.3468000000000006E-2</v>
      </c>
      <c r="E2198">
        <v>-6.0059000000000001E-2</v>
      </c>
      <c r="F2198">
        <v>-6.0007999999999999E-2</v>
      </c>
      <c r="G2198">
        <v>-6.2767000000000003E-2</v>
      </c>
      <c r="H2198">
        <v>-6.2705999999999998E-2</v>
      </c>
      <c r="I2198">
        <v>2115</v>
      </c>
      <c r="J2198">
        <v>19344126751.75</v>
      </c>
      <c r="K2198">
        <v>25529123106.259998</v>
      </c>
    </row>
    <row r="2199" spans="1:11" hidden="1">
      <c r="A2199">
        <v>31</v>
      </c>
      <c r="B2199" t="s">
        <v>614</v>
      </c>
      <c r="C2199">
        <v>-7.2565000000000004E-2</v>
      </c>
      <c r="D2199">
        <v>-7.2262000000000007E-2</v>
      </c>
      <c r="E2199">
        <v>-6.0035999999999999E-2</v>
      </c>
      <c r="F2199">
        <v>-5.9942000000000002E-2</v>
      </c>
      <c r="G2199">
        <v>-6.2684000000000004E-2</v>
      </c>
      <c r="H2199">
        <v>-6.2556E-2</v>
      </c>
      <c r="I2199">
        <v>2218</v>
      </c>
      <c r="J2199">
        <v>19536984275.509998</v>
      </c>
      <c r="K2199">
        <v>25782598835.900002</v>
      </c>
    </row>
    <row r="2200" spans="1:11" hidden="1">
      <c r="A2200">
        <v>63</v>
      </c>
      <c r="B2200" t="s">
        <v>614</v>
      </c>
      <c r="C2200">
        <v>-7.2565000000000004E-2</v>
      </c>
      <c r="D2200">
        <v>-7.2262000000000007E-2</v>
      </c>
      <c r="E2200">
        <v>-6.0035999999999999E-2</v>
      </c>
      <c r="F2200">
        <v>-5.9942000000000002E-2</v>
      </c>
      <c r="G2200">
        <v>-6.2684000000000004E-2</v>
      </c>
      <c r="H2200">
        <v>-6.2556E-2</v>
      </c>
      <c r="I2200">
        <v>2218</v>
      </c>
      <c r="J2200">
        <v>19536984275.509998</v>
      </c>
      <c r="K2200">
        <v>25782598835.900002</v>
      </c>
    </row>
    <row r="2201" spans="1:11" hidden="1">
      <c r="A2201">
        <v>37</v>
      </c>
      <c r="B2201" t="s">
        <v>614</v>
      </c>
      <c r="C2201">
        <v>-7.3427000000000006E-2</v>
      </c>
      <c r="D2201">
        <v>-7.3330000000000006E-2</v>
      </c>
      <c r="E2201">
        <v>-5.9936000000000003E-2</v>
      </c>
      <c r="F2201">
        <v>-5.9885000000000001E-2</v>
      </c>
      <c r="G2201">
        <v>-6.2387999999999999E-2</v>
      </c>
      <c r="H2201">
        <v>-6.2330000000000003E-2</v>
      </c>
      <c r="I2201">
        <v>1891</v>
      </c>
      <c r="J2201">
        <v>19120653345.799999</v>
      </c>
      <c r="K2201">
        <v>24801951205.389999</v>
      </c>
    </row>
    <row r="2202" spans="1:11" hidden="1">
      <c r="A2202">
        <v>47</v>
      </c>
      <c r="B2202" t="s">
        <v>614</v>
      </c>
      <c r="C2202">
        <v>-7.2319999999999995E-2</v>
      </c>
      <c r="D2202">
        <v>-7.2005E-2</v>
      </c>
      <c r="E2202">
        <v>-5.9913000000000001E-2</v>
      </c>
      <c r="F2202">
        <v>-5.9819999999999998E-2</v>
      </c>
      <c r="G2202">
        <v>-6.2307000000000001E-2</v>
      </c>
      <c r="H2202">
        <v>-6.2179999999999999E-2</v>
      </c>
      <c r="I2202">
        <v>1994</v>
      </c>
      <c r="J2202">
        <v>19313510869.560001</v>
      </c>
      <c r="K2202">
        <v>25055426935.029999</v>
      </c>
    </row>
    <row r="2203" spans="1:11" hidden="1">
      <c r="A2203">
        <v>53</v>
      </c>
      <c r="B2203" t="s">
        <v>614</v>
      </c>
      <c r="C2203">
        <v>-7.3573E-2</v>
      </c>
      <c r="D2203">
        <v>-7.3468000000000006E-2</v>
      </c>
      <c r="E2203">
        <v>-6.0059000000000001E-2</v>
      </c>
      <c r="F2203">
        <v>-6.0007999999999999E-2</v>
      </c>
      <c r="G2203">
        <v>-6.2767000000000003E-2</v>
      </c>
      <c r="H2203">
        <v>-6.2705999999999998E-2</v>
      </c>
      <c r="I2203">
        <v>2115</v>
      </c>
      <c r="J2203">
        <v>19344126751.75</v>
      </c>
      <c r="K2203">
        <v>25529123106.259998</v>
      </c>
    </row>
    <row r="2204" spans="1:11" hidden="1">
      <c r="A2204">
        <v>10</v>
      </c>
      <c r="B2204" t="s">
        <v>615</v>
      </c>
      <c r="C2204">
        <v>-3.3445000000000003E-2</v>
      </c>
      <c r="D2204">
        <v>-2.3598999999999998E-2</v>
      </c>
      <c r="E2204">
        <v>-3.9217000000000002E-2</v>
      </c>
      <c r="F2204">
        <v>-2.8310000000000002E-3</v>
      </c>
      <c r="G2204">
        <v>-4.8644E-2</v>
      </c>
      <c r="H2204">
        <v>6.058E-3</v>
      </c>
      <c r="I2204">
        <v>104</v>
      </c>
      <c r="J2204">
        <v>183336771.25999999</v>
      </c>
      <c r="K2204">
        <v>237723775.66999999</v>
      </c>
    </row>
    <row r="2205" spans="1:11">
      <c r="A2205">
        <v>5</v>
      </c>
      <c r="B2205" t="s">
        <v>615</v>
      </c>
      <c r="C2205">
        <v>3.7579000000000001E-2</v>
      </c>
      <c r="D2205">
        <v>3.7525999999999997E-2</v>
      </c>
      <c r="E2205" s="116">
        <v>2.4017E-2</v>
      </c>
      <c r="F2205">
        <v>2.3726000000000001E-2</v>
      </c>
      <c r="G2205">
        <v>2.7185000000000001E-2</v>
      </c>
      <c r="H2205">
        <v>2.6893E-2</v>
      </c>
      <c r="I2205">
        <v>1910</v>
      </c>
      <c r="J2205">
        <v>19515346007.279999</v>
      </c>
      <c r="K2205">
        <v>25360578288.669998</v>
      </c>
    </row>
    <row r="2206" spans="1:11" hidden="1">
      <c r="A2206">
        <v>15</v>
      </c>
      <c r="B2206" t="s">
        <v>615</v>
      </c>
      <c r="C2206">
        <v>3.3882000000000002E-2</v>
      </c>
      <c r="D2206">
        <v>3.4345000000000001E-2</v>
      </c>
      <c r="E2206">
        <v>2.3382E-2</v>
      </c>
      <c r="F2206">
        <v>2.3459000000000001E-2</v>
      </c>
      <c r="G2206">
        <v>2.6414E-2</v>
      </c>
      <c r="H2206">
        <v>2.6681E-2</v>
      </c>
      <c r="I2206">
        <v>2014</v>
      </c>
      <c r="J2206">
        <v>19698682778.540001</v>
      </c>
      <c r="K2206">
        <v>25598302064.34</v>
      </c>
    </row>
    <row r="2207" spans="1:11" hidden="1">
      <c r="A2207">
        <v>21</v>
      </c>
      <c r="B2207" t="s">
        <v>615</v>
      </c>
      <c r="C2207">
        <v>3.5005000000000001E-2</v>
      </c>
      <c r="D2207">
        <v>3.4957000000000002E-2</v>
      </c>
      <c r="E2207">
        <v>2.3841000000000001E-2</v>
      </c>
      <c r="F2207">
        <v>2.3553000000000001E-2</v>
      </c>
      <c r="G2207">
        <v>2.6629E-2</v>
      </c>
      <c r="H2207">
        <v>2.6345E-2</v>
      </c>
      <c r="I2207">
        <v>2144</v>
      </c>
      <c r="J2207">
        <v>19746483931.23</v>
      </c>
      <c r="K2207">
        <v>26104025968.259998</v>
      </c>
    </row>
    <row r="2208" spans="1:11" hidden="1">
      <c r="A2208">
        <v>31</v>
      </c>
      <c r="B2208" t="s">
        <v>615</v>
      </c>
      <c r="C2208">
        <v>3.1798E-2</v>
      </c>
      <c r="D2208">
        <v>3.2214E-2</v>
      </c>
      <c r="E2208">
        <v>2.3215E-2</v>
      </c>
      <c r="F2208">
        <v>2.3290999999999999E-2</v>
      </c>
      <c r="G2208">
        <v>2.5885999999999999E-2</v>
      </c>
      <c r="H2208">
        <v>2.6145000000000002E-2</v>
      </c>
      <c r="I2208">
        <v>2248</v>
      </c>
      <c r="J2208">
        <v>19929820702.490002</v>
      </c>
      <c r="K2208">
        <v>26341749743.93</v>
      </c>
    </row>
    <row r="2209" spans="1:11" hidden="1">
      <c r="A2209">
        <v>63</v>
      </c>
      <c r="B2209" t="s">
        <v>615</v>
      </c>
      <c r="C2209">
        <v>3.1798E-2</v>
      </c>
      <c r="D2209">
        <v>3.2214E-2</v>
      </c>
      <c r="E2209">
        <v>2.3215E-2</v>
      </c>
      <c r="F2209">
        <v>2.3290999999999999E-2</v>
      </c>
      <c r="G2209">
        <v>2.5885999999999999E-2</v>
      </c>
      <c r="H2209">
        <v>2.6145000000000002E-2</v>
      </c>
      <c r="I2209">
        <v>2248</v>
      </c>
      <c r="J2209">
        <v>19929820702.490002</v>
      </c>
      <c r="K2209">
        <v>26341749743.93</v>
      </c>
    </row>
    <row r="2210" spans="1:11" hidden="1">
      <c r="A2210">
        <v>37</v>
      </c>
      <c r="B2210" t="s">
        <v>615</v>
      </c>
      <c r="C2210">
        <v>3.7579000000000001E-2</v>
      </c>
      <c r="D2210">
        <v>3.7525999999999997E-2</v>
      </c>
      <c r="E2210">
        <v>2.4017E-2</v>
      </c>
      <c r="F2210">
        <v>2.3726000000000001E-2</v>
      </c>
      <c r="G2210">
        <v>2.7185000000000001E-2</v>
      </c>
      <c r="H2210">
        <v>2.6893E-2</v>
      </c>
      <c r="I2210">
        <v>1910</v>
      </c>
      <c r="J2210">
        <v>19515346007.279999</v>
      </c>
      <c r="K2210">
        <v>25360578288.669998</v>
      </c>
    </row>
    <row r="2211" spans="1:11" hidden="1">
      <c r="A2211">
        <v>47</v>
      </c>
      <c r="B2211" t="s">
        <v>615</v>
      </c>
      <c r="C2211">
        <v>3.3882000000000002E-2</v>
      </c>
      <c r="D2211">
        <v>3.4345000000000001E-2</v>
      </c>
      <c r="E2211">
        <v>2.3382E-2</v>
      </c>
      <c r="F2211">
        <v>2.3459000000000001E-2</v>
      </c>
      <c r="G2211">
        <v>2.6414E-2</v>
      </c>
      <c r="H2211">
        <v>2.6681E-2</v>
      </c>
      <c r="I2211">
        <v>2014</v>
      </c>
      <c r="J2211">
        <v>19698682778.540001</v>
      </c>
      <c r="K2211">
        <v>25598302064.34</v>
      </c>
    </row>
    <row r="2212" spans="1:11" hidden="1">
      <c r="A2212">
        <v>53</v>
      </c>
      <c r="B2212" t="s">
        <v>615</v>
      </c>
      <c r="C2212">
        <v>3.5005000000000001E-2</v>
      </c>
      <c r="D2212">
        <v>3.4957000000000002E-2</v>
      </c>
      <c r="E2212">
        <v>2.3841000000000001E-2</v>
      </c>
      <c r="F2212">
        <v>2.3553000000000001E-2</v>
      </c>
      <c r="G2212">
        <v>2.6629E-2</v>
      </c>
      <c r="H2212">
        <v>2.6345E-2</v>
      </c>
      <c r="I2212">
        <v>2144</v>
      </c>
      <c r="J2212">
        <v>19746483931.23</v>
      </c>
      <c r="K2212">
        <v>26104025968.259998</v>
      </c>
    </row>
    <row r="2213" spans="1:11" hidden="1">
      <c r="A2213">
        <v>10</v>
      </c>
      <c r="B2213" t="s">
        <v>616</v>
      </c>
      <c r="C2213">
        <v>2.5225000000000001E-2</v>
      </c>
      <c r="D2213">
        <v>2.6983E-2</v>
      </c>
      <c r="E2213">
        <v>2.7625E-2</v>
      </c>
      <c r="F2213">
        <v>2.81E-2</v>
      </c>
      <c r="G2213">
        <v>3.1981000000000002E-2</v>
      </c>
      <c r="H2213">
        <v>3.2670999999999999E-2</v>
      </c>
      <c r="I2213">
        <v>104</v>
      </c>
      <c r="J2213">
        <v>186845987.90000001</v>
      </c>
      <c r="K2213">
        <v>243491207.24000001</v>
      </c>
    </row>
    <row r="2214" spans="1:11">
      <c r="A2214">
        <v>5</v>
      </c>
      <c r="B2214" t="s">
        <v>616</v>
      </c>
      <c r="C2214">
        <v>2.1128999999999998E-2</v>
      </c>
      <c r="D2214">
        <v>2.1146000000000002E-2</v>
      </c>
      <c r="E2214" s="116">
        <v>-1.157E-2</v>
      </c>
      <c r="F2214">
        <v>-1.1528E-2</v>
      </c>
      <c r="G2214">
        <v>-1.0227E-2</v>
      </c>
      <c r="H2214">
        <v>-1.0184E-2</v>
      </c>
      <c r="I2214">
        <v>1924</v>
      </c>
      <c r="J2214">
        <v>19434542585.099998</v>
      </c>
      <c r="K2214">
        <v>25202459988.790001</v>
      </c>
    </row>
    <row r="2215" spans="1:11" hidden="1">
      <c r="A2215">
        <v>15</v>
      </c>
      <c r="B2215" t="s">
        <v>616</v>
      </c>
      <c r="C2215">
        <v>2.1340000000000001E-2</v>
      </c>
      <c r="D2215">
        <v>2.1447000000000001E-2</v>
      </c>
      <c r="E2215">
        <v>-1.1206000000000001E-2</v>
      </c>
      <c r="F2215">
        <v>-1.116E-2</v>
      </c>
      <c r="G2215">
        <v>-9.8359999999999993E-3</v>
      </c>
      <c r="H2215">
        <v>-9.7859999999999996E-3</v>
      </c>
      <c r="I2215">
        <v>2028</v>
      </c>
      <c r="J2215">
        <v>19621388573</v>
      </c>
      <c r="K2215">
        <v>25445951196.029999</v>
      </c>
    </row>
    <row r="2216" spans="1:11" hidden="1">
      <c r="A2216">
        <v>21</v>
      </c>
      <c r="B2216" t="s">
        <v>616</v>
      </c>
      <c r="C2216">
        <v>2.7272000000000001E-2</v>
      </c>
      <c r="D2216">
        <v>2.7288E-2</v>
      </c>
      <c r="E2216">
        <v>-1.0541E-2</v>
      </c>
      <c r="F2216">
        <v>-1.0499E-2</v>
      </c>
      <c r="G2216">
        <v>-7.6530000000000001E-3</v>
      </c>
      <c r="H2216">
        <v>-7.6099999999999996E-3</v>
      </c>
      <c r="I2216">
        <v>2171</v>
      </c>
      <c r="J2216">
        <v>19695138925</v>
      </c>
      <c r="K2216">
        <v>26035302288.48</v>
      </c>
    </row>
    <row r="2217" spans="1:11" hidden="1">
      <c r="A2217">
        <v>31</v>
      </c>
      <c r="B2217" t="s">
        <v>616</v>
      </c>
      <c r="C2217">
        <v>2.7177E-2</v>
      </c>
      <c r="D2217">
        <v>2.7274E-2</v>
      </c>
      <c r="E2217">
        <v>-1.0189999999999999E-2</v>
      </c>
      <c r="F2217">
        <v>-1.0144E-2</v>
      </c>
      <c r="G2217">
        <v>-7.2960000000000004E-3</v>
      </c>
      <c r="H2217">
        <v>-7.2480000000000001E-3</v>
      </c>
      <c r="I2217">
        <v>2275</v>
      </c>
      <c r="J2217">
        <v>19881984912.900002</v>
      </c>
      <c r="K2217">
        <v>26278793495.720001</v>
      </c>
    </row>
    <row r="2218" spans="1:11" hidden="1">
      <c r="A2218">
        <v>63</v>
      </c>
      <c r="B2218" t="s">
        <v>616</v>
      </c>
      <c r="C2218">
        <v>2.7177E-2</v>
      </c>
      <c r="D2218">
        <v>2.7274E-2</v>
      </c>
      <c r="E2218">
        <v>-1.0189999999999999E-2</v>
      </c>
      <c r="F2218">
        <v>-1.0144E-2</v>
      </c>
      <c r="G2218">
        <v>-7.2960000000000004E-3</v>
      </c>
      <c r="H2218">
        <v>-7.2480000000000001E-3</v>
      </c>
      <c r="I2218">
        <v>2275</v>
      </c>
      <c r="J2218">
        <v>19881984912.900002</v>
      </c>
      <c r="K2218">
        <v>26278793495.720001</v>
      </c>
    </row>
    <row r="2219" spans="1:11" hidden="1">
      <c r="A2219">
        <v>37</v>
      </c>
      <c r="B2219" t="s">
        <v>616</v>
      </c>
      <c r="C2219">
        <v>2.1128999999999998E-2</v>
      </c>
      <c r="D2219">
        <v>2.1146000000000002E-2</v>
      </c>
      <c r="E2219">
        <v>-1.157E-2</v>
      </c>
      <c r="F2219">
        <v>-1.1528E-2</v>
      </c>
      <c r="G2219">
        <v>-1.0227E-2</v>
      </c>
      <c r="H2219">
        <v>-1.0184E-2</v>
      </c>
      <c r="I2219">
        <v>1924</v>
      </c>
      <c r="J2219">
        <v>19434542585.099998</v>
      </c>
      <c r="K2219">
        <v>25202459988.790001</v>
      </c>
    </row>
    <row r="2220" spans="1:11" hidden="1">
      <c r="A2220">
        <v>47</v>
      </c>
      <c r="B2220" t="s">
        <v>616</v>
      </c>
      <c r="C2220">
        <v>2.1340000000000001E-2</v>
      </c>
      <c r="D2220">
        <v>2.1447000000000001E-2</v>
      </c>
      <c r="E2220">
        <v>-1.1206000000000001E-2</v>
      </c>
      <c r="F2220">
        <v>-1.116E-2</v>
      </c>
      <c r="G2220">
        <v>-9.8359999999999993E-3</v>
      </c>
      <c r="H2220">
        <v>-9.7859999999999996E-3</v>
      </c>
      <c r="I2220">
        <v>2028</v>
      </c>
      <c r="J2220">
        <v>19621388573</v>
      </c>
      <c r="K2220">
        <v>25445951196.029999</v>
      </c>
    </row>
    <row r="2221" spans="1:11" hidden="1">
      <c r="A2221">
        <v>53</v>
      </c>
      <c r="B2221" t="s">
        <v>616</v>
      </c>
      <c r="C2221">
        <v>2.7272000000000001E-2</v>
      </c>
      <c r="D2221">
        <v>2.7288E-2</v>
      </c>
      <c r="E2221">
        <v>-1.0541E-2</v>
      </c>
      <c r="F2221">
        <v>-1.0499E-2</v>
      </c>
      <c r="G2221">
        <v>-7.6530000000000001E-3</v>
      </c>
      <c r="H2221">
        <v>-7.6099999999999996E-3</v>
      </c>
      <c r="I2221">
        <v>2171</v>
      </c>
      <c r="J2221">
        <v>19695138925</v>
      </c>
      <c r="K2221">
        <v>26035302288.48</v>
      </c>
    </row>
    <row r="2222" spans="1:11" hidden="1">
      <c r="A2222">
        <v>10</v>
      </c>
      <c r="B2222" t="s">
        <v>617</v>
      </c>
      <c r="C2222">
        <v>-4.9044999999999998E-2</v>
      </c>
      <c r="D2222">
        <v>-4.7065000000000003E-2</v>
      </c>
      <c r="E2222">
        <v>-7.4912999999999993E-2</v>
      </c>
      <c r="F2222">
        <v>-7.3837E-2</v>
      </c>
      <c r="G2222">
        <v>-7.5247999999999995E-2</v>
      </c>
      <c r="H2222">
        <v>-7.4159000000000003E-2</v>
      </c>
      <c r="I2222">
        <v>105</v>
      </c>
      <c r="J2222">
        <v>171248289.06999999</v>
      </c>
      <c r="K2222">
        <v>223075326.90000001</v>
      </c>
    </row>
    <row r="2223" spans="1:11">
      <c r="A2223">
        <v>5</v>
      </c>
      <c r="B2223" t="s">
        <v>617</v>
      </c>
      <c r="C2223">
        <v>-2.8933E-2</v>
      </c>
      <c r="D2223">
        <v>-2.8913000000000001E-2</v>
      </c>
      <c r="E2223" s="116">
        <v>-4.6802999999999997E-2</v>
      </c>
      <c r="F2223">
        <v>-4.6794000000000002E-2</v>
      </c>
      <c r="G2223">
        <v>-4.4694999999999999E-2</v>
      </c>
      <c r="H2223">
        <v>-4.4684000000000001E-2</v>
      </c>
      <c r="I2223">
        <v>1941</v>
      </c>
      <c r="J2223">
        <v>18752723776.73</v>
      </c>
      <c r="K2223">
        <v>24295467846.52</v>
      </c>
    </row>
    <row r="2224" spans="1:11" hidden="1">
      <c r="A2224">
        <v>15</v>
      </c>
      <c r="B2224" t="s">
        <v>617</v>
      </c>
      <c r="C2224">
        <v>-2.9973E-2</v>
      </c>
      <c r="D2224">
        <v>-2.9850999999999999E-2</v>
      </c>
      <c r="E2224">
        <v>-4.7071000000000002E-2</v>
      </c>
      <c r="F2224">
        <v>-4.7051999999999997E-2</v>
      </c>
      <c r="G2224">
        <v>-4.4986999999999999E-2</v>
      </c>
      <c r="H2224">
        <v>-4.4965999999999999E-2</v>
      </c>
      <c r="I2224">
        <v>2046</v>
      </c>
      <c r="J2224">
        <v>18923972065.799999</v>
      </c>
      <c r="K2224">
        <v>24518543173.419998</v>
      </c>
    </row>
    <row r="2225" spans="1:11" hidden="1">
      <c r="A2225">
        <v>21</v>
      </c>
      <c r="B2225" t="s">
        <v>617</v>
      </c>
      <c r="C2225">
        <v>-2.2194999999999999E-2</v>
      </c>
      <c r="D2225">
        <v>-2.2176000000000001E-2</v>
      </c>
      <c r="E2225">
        <v>-4.5975000000000002E-2</v>
      </c>
      <c r="F2225">
        <v>-4.5966E-2</v>
      </c>
      <c r="G2225">
        <v>-4.2613999999999999E-2</v>
      </c>
      <c r="H2225">
        <v>-4.2604000000000003E-2</v>
      </c>
      <c r="I2225">
        <v>2198</v>
      </c>
      <c r="J2225">
        <v>19034531337.27</v>
      </c>
      <c r="K2225">
        <v>25187266473.610001</v>
      </c>
    </row>
    <row r="2226" spans="1:11" hidden="1">
      <c r="A2226">
        <v>31</v>
      </c>
      <c r="B2226" t="s">
        <v>617</v>
      </c>
      <c r="C2226">
        <v>-2.3432000000000001E-2</v>
      </c>
      <c r="D2226">
        <v>-2.3323E-2</v>
      </c>
      <c r="E2226">
        <v>-4.6247000000000003E-2</v>
      </c>
      <c r="F2226">
        <v>-4.6227999999999998E-2</v>
      </c>
      <c r="G2226">
        <v>-4.2916999999999997E-2</v>
      </c>
      <c r="H2226">
        <v>-4.2895999999999997E-2</v>
      </c>
      <c r="I2226">
        <v>2303</v>
      </c>
      <c r="J2226">
        <v>19205779626.34</v>
      </c>
      <c r="K2226">
        <v>25410341800.509998</v>
      </c>
    </row>
    <row r="2227" spans="1:11" hidden="1">
      <c r="A2227">
        <v>63</v>
      </c>
      <c r="B2227" t="s">
        <v>617</v>
      </c>
      <c r="C2227">
        <v>-2.3432000000000001E-2</v>
      </c>
      <c r="D2227">
        <v>-2.3323E-2</v>
      </c>
      <c r="E2227">
        <v>-4.6247000000000003E-2</v>
      </c>
      <c r="F2227">
        <v>-4.6227999999999998E-2</v>
      </c>
      <c r="G2227">
        <v>-4.2916999999999997E-2</v>
      </c>
      <c r="H2227">
        <v>-4.2895999999999997E-2</v>
      </c>
      <c r="I2227">
        <v>2303</v>
      </c>
      <c r="J2227">
        <v>19205779626.34</v>
      </c>
      <c r="K2227">
        <v>25410341800.509998</v>
      </c>
    </row>
    <row r="2228" spans="1:11" hidden="1">
      <c r="A2228">
        <v>37</v>
      </c>
      <c r="B2228" t="s">
        <v>617</v>
      </c>
      <c r="C2228">
        <v>-2.8933E-2</v>
      </c>
      <c r="D2228">
        <v>-2.8913000000000001E-2</v>
      </c>
      <c r="E2228">
        <v>-4.6802999999999997E-2</v>
      </c>
      <c r="F2228">
        <v>-4.6794000000000002E-2</v>
      </c>
      <c r="G2228">
        <v>-4.4694999999999999E-2</v>
      </c>
      <c r="H2228">
        <v>-4.4684000000000001E-2</v>
      </c>
      <c r="I2228">
        <v>1941</v>
      </c>
      <c r="J2228">
        <v>18752723776.73</v>
      </c>
      <c r="K2228">
        <v>24295467846.52</v>
      </c>
    </row>
    <row r="2229" spans="1:11" hidden="1">
      <c r="A2229">
        <v>47</v>
      </c>
      <c r="B2229" t="s">
        <v>617</v>
      </c>
      <c r="C2229">
        <v>-2.9973E-2</v>
      </c>
      <c r="D2229">
        <v>-2.9850999999999999E-2</v>
      </c>
      <c r="E2229">
        <v>-4.7071000000000002E-2</v>
      </c>
      <c r="F2229">
        <v>-4.7051999999999997E-2</v>
      </c>
      <c r="G2229">
        <v>-4.4986999999999999E-2</v>
      </c>
      <c r="H2229">
        <v>-4.4965999999999999E-2</v>
      </c>
      <c r="I2229">
        <v>2046</v>
      </c>
      <c r="J2229">
        <v>18923972065.799999</v>
      </c>
      <c r="K2229">
        <v>24518543173.419998</v>
      </c>
    </row>
    <row r="2230" spans="1:11" hidden="1">
      <c r="A2230">
        <v>53</v>
      </c>
      <c r="B2230" t="s">
        <v>617</v>
      </c>
      <c r="C2230">
        <v>-2.2194999999999999E-2</v>
      </c>
      <c r="D2230">
        <v>-2.2176000000000001E-2</v>
      </c>
      <c r="E2230">
        <v>-4.5975000000000002E-2</v>
      </c>
      <c r="F2230">
        <v>-4.5966E-2</v>
      </c>
      <c r="G2230">
        <v>-4.2613999999999999E-2</v>
      </c>
      <c r="H2230">
        <v>-4.2604000000000003E-2</v>
      </c>
      <c r="I2230">
        <v>2198</v>
      </c>
      <c r="J2230">
        <v>19034531337.27</v>
      </c>
      <c r="K2230">
        <v>25187266473.610001</v>
      </c>
    </row>
    <row r="2231" spans="1:11" hidden="1">
      <c r="A2231">
        <v>10</v>
      </c>
      <c r="B2231" t="s">
        <v>633</v>
      </c>
      <c r="C2231">
        <v>-0.10476100000000001</v>
      </c>
      <c r="D2231">
        <v>-0.10476100000000001</v>
      </c>
      <c r="E2231">
        <v>-0.13667899999999999</v>
      </c>
      <c r="F2231">
        <v>-0.13667899999999999</v>
      </c>
      <c r="G2231">
        <v>-0.1303</v>
      </c>
      <c r="H2231">
        <v>-0.1303</v>
      </c>
      <c r="I2231">
        <v>105</v>
      </c>
      <c r="J2231">
        <v>147110470.33000001</v>
      </c>
      <c r="K2231">
        <v>193046800.55000001</v>
      </c>
    </row>
    <row r="2232" spans="1:11">
      <c r="A2232">
        <v>5</v>
      </c>
      <c r="B2232" t="s">
        <v>633</v>
      </c>
      <c r="C2232">
        <v>-0.117144</v>
      </c>
      <c r="D2232">
        <v>-0.117129</v>
      </c>
      <c r="E2232" s="116">
        <v>-8.7818999999999994E-2</v>
      </c>
      <c r="F2232">
        <v>-8.7823999999999999E-2</v>
      </c>
      <c r="G2232">
        <v>-9.1177999999999995E-2</v>
      </c>
      <c r="H2232">
        <v>-9.1177999999999995E-2</v>
      </c>
      <c r="I2232">
        <v>1956</v>
      </c>
      <c r="J2232">
        <v>17103242147.18</v>
      </c>
      <c r="K2232">
        <v>22156304040.91</v>
      </c>
    </row>
    <row r="2233" spans="1:11" hidden="1">
      <c r="A2233">
        <v>15</v>
      </c>
      <c r="B2233" t="s">
        <v>633</v>
      </c>
      <c r="C2233">
        <v>-0.11651</v>
      </c>
      <c r="D2233">
        <v>-0.116495</v>
      </c>
      <c r="E2233">
        <v>-8.8261000000000006E-2</v>
      </c>
      <c r="F2233">
        <v>-8.8265999999999997E-2</v>
      </c>
      <c r="G2233">
        <v>-9.1534000000000004E-2</v>
      </c>
      <c r="H2233">
        <v>-9.1534000000000004E-2</v>
      </c>
      <c r="I2233">
        <v>2061</v>
      </c>
      <c r="J2233">
        <v>17250352617.509998</v>
      </c>
      <c r="K2233">
        <v>22349350841.459999</v>
      </c>
    </row>
    <row r="2234" spans="1:11" hidden="1">
      <c r="A2234">
        <v>21</v>
      </c>
      <c r="B2234" t="s">
        <v>633</v>
      </c>
      <c r="C2234">
        <v>-0.120641</v>
      </c>
      <c r="D2234">
        <v>-0.120624</v>
      </c>
      <c r="E2234">
        <v>-8.8669999999999999E-2</v>
      </c>
      <c r="F2234">
        <v>-8.8674000000000003E-2</v>
      </c>
      <c r="G2234">
        <v>-9.3159000000000006E-2</v>
      </c>
      <c r="H2234">
        <v>-9.3158000000000005E-2</v>
      </c>
      <c r="I2234">
        <v>2222</v>
      </c>
      <c r="J2234">
        <v>17353442312.529999</v>
      </c>
      <c r="K2234">
        <v>22934461043.34</v>
      </c>
    </row>
    <row r="2235" spans="1:11" hidden="1">
      <c r="A2235">
        <v>31</v>
      </c>
      <c r="B2235" t="s">
        <v>633</v>
      </c>
      <c r="C2235">
        <v>-0.119918</v>
      </c>
      <c r="D2235">
        <v>-0.11990199999999999</v>
      </c>
      <c r="E2235">
        <v>-8.9097999999999997E-2</v>
      </c>
      <c r="F2235">
        <v>-8.9103000000000002E-2</v>
      </c>
      <c r="G2235">
        <v>-9.3484999999999999E-2</v>
      </c>
      <c r="H2235">
        <v>-9.3483999999999998E-2</v>
      </c>
      <c r="I2235">
        <v>2327</v>
      </c>
      <c r="J2235">
        <v>17500552782.860001</v>
      </c>
      <c r="K2235">
        <v>23127507843.889999</v>
      </c>
    </row>
    <row r="2236" spans="1:11" hidden="1">
      <c r="A2236">
        <v>63</v>
      </c>
      <c r="B2236" t="s">
        <v>633</v>
      </c>
      <c r="C2236">
        <v>-0.119918</v>
      </c>
      <c r="D2236">
        <v>-0.11990199999999999</v>
      </c>
      <c r="E2236">
        <v>-8.9097999999999997E-2</v>
      </c>
      <c r="F2236">
        <v>-8.9103000000000002E-2</v>
      </c>
      <c r="G2236">
        <v>-9.3484999999999999E-2</v>
      </c>
      <c r="H2236">
        <v>-9.3483999999999998E-2</v>
      </c>
      <c r="I2236">
        <v>2327</v>
      </c>
      <c r="J2236">
        <v>17500552782.860001</v>
      </c>
      <c r="K2236">
        <v>23127507843.889999</v>
      </c>
    </row>
    <row r="2237" spans="1:11" hidden="1">
      <c r="A2237">
        <v>37</v>
      </c>
      <c r="B2237" t="s">
        <v>633</v>
      </c>
      <c r="C2237">
        <v>-0.117144</v>
      </c>
      <c r="D2237">
        <v>-0.117129</v>
      </c>
      <c r="E2237">
        <v>-8.7818999999999994E-2</v>
      </c>
      <c r="F2237">
        <v>-8.7823999999999999E-2</v>
      </c>
      <c r="G2237">
        <v>-9.1177999999999995E-2</v>
      </c>
      <c r="H2237">
        <v>-9.1177999999999995E-2</v>
      </c>
      <c r="I2237">
        <v>1956</v>
      </c>
      <c r="J2237">
        <v>17103242147.18</v>
      </c>
      <c r="K2237">
        <v>22156304040.91</v>
      </c>
    </row>
    <row r="2238" spans="1:11" hidden="1">
      <c r="A2238">
        <v>47</v>
      </c>
      <c r="B2238" t="s">
        <v>633</v>
      </c>
      <c r="C2238">
        <v>-0.11651</v>
      </c>
      <c r="D2238">
        <v>-0.116495</v>
      </c>
      <c r="E2238">
        <v>-8.8261000000000006E-2</v>
      </c>
      <c r="F2238">
        <v>-8.8265999999999997E-2</v>
      </c>
      <c r="G2238">
        <v>-9.1534000000000004E-2</v>
      </c>
      <c r="H2238">
        <v>-9.1534000000000004E-2</v>
      </c>
      <c r="I2238">
        <v>2061</v>
      </c>
      <c r="J2238">
        <v>17250352617.509998</v>
      </c>
      <c r="K2238">
        <v>22349350841.459999</v>
      </c>
    </row>
    <row r="2239" spans="1:11" hidden="1">
      <c r="A2239">
        <v>53</v>
      </c>
      <c r="B2239" t="s">
        <v>633</v>
      </c>
      <c r="C2239">
        <v>-0.120641</v>
      </c>
      <c r="D2239">
        <v>-0.120624</v>
      </c>
      <c r="E2239">
        <v>-8.8669999999999999E-2</v>
      </c>
      <c r="F2239">
        <v>-8.8674000000000003E-2</v>
      </c>
      <c r="G2239">
        <v>-9.3159000000000006E-2</v>
      </c>
      <c r="H2239">
        <v>-9.3158000000000005E-2</v>
      </c>
      <c r="I2239">
        <v>2222</v>
      </c>
      <c r="J2239">
        <v>17353442312.529999</v>
      </c>
      <c r="K2239">
        <v>22934461043.34</v>
      </c>
    </row>
    <row r="2240" spans="1:11" hidden="1">
      <c r="A2240">
        <v>10</v>
      </c>
      <c r="B2240" t="s">
        <v>634</v>
      </c>
      <c r="C2240">
        <v>5.9274E-2</v>
      </c>
      <c r="D2240">
        <v>7.9591999999999996E-2</v>
      </c>
      <c r="E2240">
        <v>9.0143000000000001E-2</v>
      </c>
      <c r="F2240">
        <v>9.6511E-2</v>
      </c>
      <c r="G2240">
        <v>8.9097999999999997E-2</v>
      </c>
      <c r="H2240">
        <v>9.3941999999999998E-2</v>
      </c>
      <c r="I2240">
        <v>105</v>
      </c>
      <c r="J2240">
        <v>157918575.44</v>
      </c>
      <c r="K2240">
        <v>207583301.53</v>
      </c>
    </row>
    <row r="2241" spans="1:11">
      <c r="A2241">
        <v>5</v>
      </c>
      <c r="B2241" t="s">
        <v>634</v>
      </c>
      <c r="C2241">
        <v>3.9649999999999998E-2</v>
      </c>
      <c r="D2241">
        <v>4.0167000000000001E-2</v>
      </c>
      <c r="E2241" s="116">
        <v>4.3095000000000001E-2</v>
      </c>
      <c r="F2241">
        <v>4.3145999999999997E-2</v>
      </c>
      <c r="G2241">
        <v>4.2252999999999999E-2</v>
      </c>
      <c r="H2241">
        <v>4.2323E-2</v>
      </c>
      <c r="I2241">
        <v>1961</v>
      </c>
      <c r="J2241">
        <v>17907605368.93</v>
      </c>
      <c r="K2241">
        <v>23197036630.060001</v>
      </c>
    </row>
    <row r="2242" spans="1:11" hidden="1">
      <c r="A2242">
        <v>15</v>
      </c>
      <c r="B2242" t="s">
        <v>634</v>
      </c>
      <c r="C2242">
        <v>4.0649999999999999E-2</v>
      </c>
      <c r="D2242">
        <v>4.2175999999999998E-2</v>
      </c>
      <c r="E2242">
        <v>4.3492999999999997E-2</v>
      </c>
      <c r="F2242">
        <v>4.3597999999999998E-2</v>
      </c>
      <c r="G2242">
        <v>4.2654999999999998E-2</v>
      </c>
      <c r="H2242">
        <v>4.2765999999999998E-2</v>
      </c>
      <c r="I2242">
        <v>2066</v>
      </c>
      <c r="J2242">
        <v>18065523944.369999</v>
      </c>
      <c r="K2242">
        <v>23404619931.59</v>
      </c>
    </row>
    <row r="2243" spans="1:11" hidden="1">
      <c r="A2243">
        <v>21</v>
      </c>
      <c r="B2243" t="s">
        <v>634</v>
      </c>
      <c r="C2243">
        <v>4.4183E-2</v>
      </c>
      <c r="D2243">
        <v>4.4637999999999997E-2</v>
      </c>
      <c r="E2243">
        <v>4.351E-2</v>
      </c>
      <c r="F2243">
        <v>4.3561000000000002E-2</v>
      </c>
      <c r="G2243">
        <v>4.3276000000000002E-2</v>
      </c>
      <c r="H2243">
        <v>4.3344000000000001E-2</v>
      </c>
      <c r="I2243">
        <v>2231</v>
      </c>
      <c r="J2243">
        <v>18182577253.529999</v>
      </c>
      <c r="K2243">
        <v>24042485126.709999</v>
      </c>
    </row>
    <row r="2244" spans="1:11" hidden="1">
      <c r="A2244">
        <v>31</v>
      </c>
      <c r="B2244" t="s">
        <v>634</v>
      </c>
      <c r="C2244">
        <v>4.4864000000000001E-2</v>
      </c>
      <c r="D2244">
        <v>4.6216E-2</v>
      </c>
      <c r="E2244">
        <v>4.3900000000000002E-2</v>
      </c>
      <c r="F2244">
        <v>4.4001999999999999E-2</v>
      </c>
      <c r="G2244">
        <v>4.3656E-2</v>
      </c>
      <c r="H2244">
        <v>4.3763999999999997E-2</v>
      </c>
      <c r="I2244">
        <v>2336</v>
      </c>
      <c r="J2244">
        <v>18340495828.970001</v>
      </c>
      <c r="K2244">
        <v>24250068428.240002</v>
      </c>
    </row>
    <row r="2245" spans="1:11" hidden="1">
      <c r="A2245">
        <v>63</v>
      </c>
      <c r="B2245" t="s">
        <v>634</v>
      </c>
      <c r="C2245">
        <v>4.4864000000000001E-2</v>
      </c>
      <c r="D2245">
        <v>4.6216E-2</v>
      </c>
      <c r="E2245">
        <v>4.3900000000000002E-2</v>
      </c>
      <c r="F2245">
        <v>4.4001999999999999E-2</v>
      </c>
      <c r="G2245">
        <v>4.3656E-2</v>
      </c>
      <c r="H2245">
        <v>4.3763999999999997E-2</v>
      </c>
      <c r="I2245">
        <v>2336</v>
      </c>
      <c r="J2245">
        <v>18340495828.970001</v>
      </c>
      <c r="K2245">
        <v>24250068428.240002</v>
      </c>
    </row>
    <row r="2246" spans="1:11" hidden="1">
      <c r="A2246">
        <v>37</v>
      </c>
      <c r="B2246" t="s">
        <v>634</v>
      </c>
      <c r="C2246">
        <v>3.9649999999999998E-2</v>
      </c>
      <c r="D2246">
        <v>4.0167000000000001E-2</v>
      </c>
      <c r="E2246">
        <v>4.3095000000000001E-2</v>
      </c>
      <c r="F2246">
        <v>4.3145999999999997E-2</v>
      </c>
      <c r="G2246">
        <v>4.2252999999999999E-2</v>
      </c>
      <c r="H2246">
        <v>4.2323E-2</v>
      </c>
      <c r="I2246">
        <v>1961</v>
      </c>
      <c r="J2246">
        <v>17907605368.93</v>
      </c>
      <c r="K2246">
        <v>23197036630.060001</v>
      </c>
    </row>
    <row r="2247" spans="1:11" hidden="1">
      <c r="A2247">
        <v>47</v>
      </c>
      <c r="B2247" t="s">
        <v>634</v>
      </c>
      <c r="C2247">
        <v>4.0649999999999999E-2</v>
      </c>
      <c r="D2247">
        <v>4.2175999999999998E-2</v>
      </c>
      <c r="E2247">
        <v>4.3492999999999997E-2</v>
      </c>
      <c r="F2247">
        <v>4.3597999999999998E-2</v>
      </c>
      <c r="G2247">
        <v>4.2654999999999998E-2</v>
      </c>
      <c r="H2247">
        <v>4.2765999999999998E-2</v>
      </c>
      <c r="I2247">
        <v>2066</v>
      </c>
      <c r="J2247">
        <v>18065523944.369999</v>
      </c>
      <c r="K2247">
        <v>23404619931.59</v>
      </c>
    </row>
    <row r="2248" spans="1:11" hidden="1">
      <c r="A2248">
        <v>53</v>
      </c>
      <c r="B2248" t="s">
        <v>634</v>
      </c>
      <c r="C2248">
        <v>4.4183E-2</v>
      </c>
      <c r="D2248">
        <v>4.4637999999999997E-2</v>
      </c>
      <c r="E2248">
        <v>4.351E-2</v>
      </c>
      <c r="F2248">
        <v>4.3561000000000002E-2</v>
      </c>
      <c r="G2248">
        <v>4.3276000000000002E-2</v>
      </c>
      <c r="H2248">
        <v>4.3344000000000001E-2</v>
      </c>
      <c r="I2248">
        <v>2231</v>
      </c>
      <c r="J2248">
        <v>18182577253.529999</v>
      </c>
      <c r="K2248">
        <v>24042485126.709999</v>
      </c>
    </row>
    <row r="2249" spans="1:11" hidden="1">
      <c r="A2249">
        <v>10</v>
      </c>
      <c r="B2249" t="s">
        <v>635</v>
      </c>
      <c r="C2249">
        <v>-8.3718000000000001E-2</v>
      </c>
      <c r="D2249">
        <v>-8.3718000000000001E-2</v>
      </c>
      <c r="E2249">
        <v>-8.1618999999999997E-2</v>
      </c>
      <c r="F2249">
        <v>-8.1618999999999997E-2</v>
      </c>
      <c r="G2249">
        <v>-8.0017000000000005E-2</v>
      </c>
      <c r="H2249">
        <v>-8.0017000000000005E-2</v>
      </c>
      <c r="I2249">
        <v>105</v>
      </c>
      <c r="J2249">
        <v>144994091.34</v>
      </c>
      <c r="K2249">
        <v>191092808.62</v>
      </c>
    </row>
    <row r="2250" spans="1:11">
      <c r="A2250">
        <v>5</v>
      </c>
      <c r="B2250" t="s">
        <v>635</v>
      </c>
      <c r="C2250">
        <v>-4.4144999999999997E-2</v>
      </c>
      <c r="D2250">
        <v>-4.4134E-2</v>
      </c>
      <c r="E2250" s="116">
        <v>-5.1187999999999997E-2</v>
      </c>
      <c r="F2250">
        <v>-5.1173999999999997E-2</v>
      </c>
      <c r="G2250">
        <v>-5.2726000000000002E-2</v>
      </c>
      <c r="H2250">
        <v>-5.2707999999999998E-2</v>
      </c>
      <c r="I2250">
        <v>1971</v>
      </c>
      <c r="J2250">
        <v>17053537724.24</v>
      </c>
      <c r="K2250">
        <v>22054598502.029999</v>
      </c>
    </row>
    <row r="2251" spans="1:11" hidden="1">
      <c r="A2251">
        <v>15</v>
      </c>
      <c r="B2251" t="s">
        <v>635</v>
      </c>
      <c r="C2251">
        <v>-4.6161000000000001E-2</v>
      </c>
      <c r="D2251">
        <v>-4.6150999999999998E-2</v>
      </c>
      <c r="E2251">
        <v>-5.1454E-2</v>
      </c>
      <c r="F2251">
        <v>-5.1438999999999999E-2</v>
      </c>
      <c r="G2251">
        <v>-5.2968000000000001E-2</v>
      </c>
      <c r="H2251">
        <v>-5.2949999999999997E-2</v>
      </c>
      <c r="I2251">
        <v>2076</v>
      </c>
      <c r="J2251">
        <v>17198531815.580002</v>
      </c>
      <c r="K2251">
        <v>22245691310.650002</v>
      </c>
    </row>
    <row r="2252" spans="1:11" hidden="1">
      <c r="A2252">
        <v>21</v>
      </c>
      <c r="B2252" t="s">
        <v>635</v>
      </c>
      <c r="C2252">
        <v>-4.1126999999999997E-2</v>
      </c>
      <c r="D2252">
        <v>-4.1118000000000002E-2</v>
      </c>
      <c r="E2252">
        <v>-5.0675999999999999E-2</v>
      </c>
      <c r="F2252">
        <v>-5.0660999999999998E-2</v>
      </c>
      <c r="G2252">
        <v>-5.1511000000000001E-2</v>
      </c>
      <c r="H2252">
        <v>-5.1493999999999998E-2</v>
      </c>
      <c r="I2252">
        <v>2246</v>
      </c>
      <c r="J2252">
        <v>17331586911.330002</v>
      </c>
      <c r="K2252">
        <v>22898428443.09</v>
      </c>
    </row>
    <row r="2253" spans="1:11" hidden="1">
      <c r="A2253">
        <v>31</v>
      </c>
      <c r="B2253" t="s">
        <v>635</v>
      </c>
      <c r="C2253">
        <v>-4.3046000000000001E-2</v>
      </c>
      <c r="D2253">
        <v>-4.3036999999999999E-2</v>
      </c>
      <c r="E2253">
        <v>-5.0942000000000001E-2</v>
      </c>
      <c r="F2253">
        <v>-5.0927E-2</v>
      </c>
      <c r="G2253">
        <v>-5.1755000000000002E-2</v>
      </c>
      <c r="H2253">
        <v>-5.1736999999999998E-2</v>
      </c>
      <c r="I2253">
        <v>2351</v>
      </c>
      <c r="J2253">
        <v>17476581002.669998</v>
      </c>
      <c r="K2253">
        <v>23089521251.709999</v>
      </c>
    </row>
    <row r="2254" spans="1:11" hidden="1">
      <c r="A2254">
        <v>63</v>
      </c>
      <c r="B2254" t="s">
        <v>635</v>
      </c>
      <c r="C2254">
        <v>-4.3046000000000001E-2</v>
      </c>
      <c r="D2254">
        <v>-4.3036999999999999E-2</v>
      </c>
      <c r="E2254">
        <v>-5.0942000000000001E-2</v>
      </c>
      <c r="F2254">
        <v>-5.0927E-2</v>
      </c>
      <c r="G2254">
        <v>-5.1755000000000002E-2</v>
      </c>
      <c r="H2254">
        <v>-5.1736999999999998E-2</v>
      </c>
      <c r="I2254">
        <v>2351</v>
      </c>
      <c r="J2254">
        <v>17476581002.669998</v>
      </c>
      <c r="K2254">
        <v>23089521251.709999</v>
      </c>
    </row>
    <row r="2255" spans="1:11" hidden="1">
      <c r="A2255">
        <v>37</v>
      </c>
      <c r="B2255" t="s">
        <v>635</v>
      </c>
      <c r="C2255">
        <v>-4.4144999999999997E-2</v>
      </c>
      <c r="D2255">
        <v>-4.4134E-2</v>
      </c>
      <c r="E2255">
        <v>-5.1187999999999997E-2</v>
      </c>
      <c r="F2255">
        <v>-5.1173999999999997E-2</v>
      </c>
      <c r="G2255">
        <v>-5.2726000000000002E-2</v>
      </c>
      <c r="H2255">
        <v>-5.2707999999999998E-2</v>
      </c>
      <c r="I2255">
        <v>1971</v>
      </c>
      <c r="J2255">
        <v>17053537724.24</v>
      </c>
      <c r="K2255">
        <v>22054598502.029999</v>
      </c>
    </row>
    <row r="2256" spans="1:11" hidden="1">
      <c r="A2256">
        <v>47</v>
      </c>
      <c r="B2256" t="s">
        <v>635</v>
      </c>
      <c r="C2256">
        <v>-4.6161000000000001E-2</v>
      </c>
      <c r="D2256">
        <v>-4.6150999999999998E-2</v>
      </c>
      <c r="E2256">
        <v>-5.1454E-2</v>
      </c>
      <c r="F2256">
        <v>-5.1438999999999999E-2</v>
      </c>
      <c r="G2256">
        <v>-5.2968000000000001E-2</v>
      </c>
      <c r="H2256">
        <v>-5.2949999999999997E-2</v>
      </c>
      <c r="I2256">
        <v>2076</v>
      </c>
      <c r="J2256">
        <v>17198531815.580002</v>
      </c>
      <c r="K2256">
        <v>22245691310.650002</v>
      </c>
    </row>
    <row r="2257" spans="1:11" hidden="1">
      <c r="A2257">
        <v>53</v>
      </c>
      <c r="B2257" t="s">
        <v>635</v>
      </c>
      <c r="C2257">
        <v>-4.1126999999999997E-2</v>
      </c>
      <c r="D2257">
        <v>-4.1118000000000002E-2</v>
      </c>
      <c r="E2257">
        <v>-5.0675999999999999E-2</v>
      </c>
      <c r="F2257">
        <v>-5.0660999999999998E-2</v>
      </c>
      <c r="G2257">
        <v>-5.1511000000000001E-2</v>
      </c>
      <c r="H2257">
        <v>-5.1493999999999998E-2</v>
      </c>
      <c r="I2257">
        <v>2246</v>
      </c>
      <c r="J2257">
        <v>17331586911.330002</v>
      </c>
      <c r="K2257">
        <v>22898428443.09</v>
      </c>
    </row>
    <row r="2258" spans="1:11" hidden="1">
      <c r="A2258">
        <v>10</v>
      </c>
      <c r="B2258" t="s">
        <v>636</v>
      </c>
      <c r="C2258">
        <v>-6.3686999999999994E-2</v>
      </c>
      <c r="D2258">
        <v>-6.3686999999999994E-2</v>
      </c>
      <c r="E2258">
        <v>-3.7034999999999998E-2</v>
      </c>
      <c r="F2258">
        <v>-3.7034999999999998E-2</v>
      </c>
      <c r="G2258">
        <v>-3.5520000000000003E-2</v>
      </c>
      <c r="H2258">
        <v>-3.5520000000000003E-2</v>
      </c>
      <c r="I2258">
        <v>106</v>
      </c>
      <c r="J2258">
        <v>140663017.86000001</v>
      </c>
      <c r="K2258">
        <v>185039106.25999999</v>
      </c>
    </row>
    <row r="2259" spans="1:11">
      <c r="A2259">
        <v>5</v>
      </c>
      <c r="B2259" t="s">
        <v>636</v>
      </c>
      <c r="C2259">
        <v>-0.155997</v>
      </c>
      <c r="D2259">
        <v>-0.155998</v>
      </c>
      <c r="E2259" s="116">
        <v>-7.1647000000000002E-2</v>
      </c>
      <c r="F2259">
        <v>-7.1649000000000004E-2</v>
      </c>
      <c r="G2259">
        <v>-7.8903000000000001E-2</v>
      </c>
      <c r="H2259">
        <v>-7.8906000000000004E-2</v>
      </c>
      <c r="I2259">
        <v>1988</v>
      </c>
      <c r="J2259">
        <v>15983691612.440001</v>
      </c>
      <c r="K2259">
        <v>20533519092.470001</v>
      </c>
    </row>
    <row r="2260" spans="1:11" hidden="1">
      <c r="A2260">
        <v>15</v>
      </c>
      <c r="B2260" t="s">
        <v>636</v>
      </c>
      <c r="C2260">
        <v>-0.15129500000000001</v>
      </c>
      <c r="D2260">
        <v>-0.15129600000000001</v>
      </c>
      <c r="E2260">
        <v>-7.1351999999999999E-2</v>
      </c>
      <c r="F2260">
        <v>-7.1353E-2</v>
      </c>
      <c r="G2260">
        <v>-7.8527E-2</v>
      </c>
      <c r="H2260">
        <v>-7.8530000000000003E-2</v>
      </c>
      <c r="I2260">
        <v>2094</v>
      </c>
      <c r="J2260">
        <v>16124354630.299999</v>
      </c>
      <c r="K2260">
        <v>20718558198.73</v>
      </c>
    </row>
    <row r="2261" spans="1:11" hidden="1">
      <c r="A2261">
        <v>21</v>
      </c>
      <c r="B2261" t="s">
        <v>636</v>
      </c>
      <c r="C2261">
        <v>-0.153333</v>
      </c>
      <c r="D2261">
        <v>-0.153334</v>
      </c>
      <c r="E2261">
        <v>-7.2589000000000001E-2</v>
      </c>
      <c r="F2261">
        <v>-7.2590000000000002E-2</v>
      </c>
      <c r="G2261">
        <v>-8.0768999999999994E-2</v>
      </c>
      <c r="H2261">
        <v>-8.0771999999999997E-2</v>
      </c>
      <c r="I2261">
        <v>2267</v>
      </c>
      <c r="J2261">
        <v>16231843759.41</v>
      </c>
      <c r="K2261">
        <v>21273102472.080002</v>
      </c>
    </row>
    <row r="2262" spans="1:11" hidden="1">
      <c r="A2262">
        <v>31</v>
      </c>
      <c r="B2262" t="s">
        <v>636</v>
      </c>
      <c r="C2262">
        <v>-0.14929799999999999</v>
      </c>
      <c r="D2262">
        <v>-0.14929899999999999</v>
      </c>
      <c r="E2262">
        <v>-7.2289999999999993E-2</v>
      </c>
      <c r="F2262">
        <v>-7.2291999999999995E-2</v>
      </c>
      <c r="G2262">
        <v>-8.0392000000000005E-2</v>
      </c>
      <c r="H2262">
        <v>-8.0393999999999993E-2</v>
      </c>
      <c r="I2262">
        <v>2373</v>
      </c>
      <c r="J2262">
        <v>16372506777.27</v>
      </c>
      <c r="K2262">
        <v>21458141578.34</v>
      </c>
    </row>
    <row r="2263" spans="1:11" hidden="1">
      <c r="A2263">
        <v>63</v>
      </c>
      <c r="B2263" t="s">
        <v>636</v>
      </c>
      <c r="C2263">
        <v>-0.14929799999999999</v>
      </c>
      <c r="D2263">
        <v>-0.14929899999999999</v>
      </c>
      <c r="E2263">
        <v>-7.2289999999999993E-2</v>
      </c>
      <c r="F2263">
        <v>-7.2291999999999995E-2</v>
      </c>
      <c r="G2263">
        <v>-8.0392000000000005E-2</v>
      </c>
      <c r="H2263">
        <v>-8.0393999999999993E-2</v>
      </c>
      <c r="I2263">
        <v>2373</v>
      </c>
      <c r="J2263">
        <v>16372506777.27</v>
      </c>
      <c r="K2263">
        <v>21458141578.34</v>
      </c>
    </row>
    <row r="2264" spans="1:11" hidden="1">
      <c r="A2264">
        <v>37</v>
      </c>
      <c r="B2264" t="s">
        <v>636</v>
      </c>
      <c r="C2264">
        <v>-0.155997</v>
      </c>
      <c r="D2264">
        <v>-0.155998</v>
      </c>
      <c r="E2264">
        <v>-7.1647000000000002E-2</v>
      </c>
      <c r="F2264">
        <v>-7.1649000000000004E-2</v>
      </c>
      <c r="G2264">
        <v>-7.8903000000000001E-2</v>
      </c>
      <c r="H2264">
        <v>-7.8906000000000004E-2</v>
      </c>
      <c r="I2264">
        <v>1988</v>
      </c>
      <c r="J2264">
        <v>15983691612.440001</v>
      </c>
      <c r="K2264">
        <v>20533519092.470001</v>
      </c>
    </row>
    <row r="2265" spans="1:11" hidden="1">
      <c r="A2265">
        <v>47</v>
      </c>
      <c r="B2265" t="s">
        <v>636</v>
      </c>
      <c r="C2265">
        <v>-0.15129500000000001</v>
      </c>
      <c r="D2265">
        <v>-0.15129600000000001</v>
      </c>
      <c r="E2265">
        <v>-7.1351999999999999E-2</v>
      </c>
      <c r="F2265">
        <v>-7.1353E-2</v>
      </c>
      <c r="G2265">
        <v>-7.8527E-2</v>
      </c>
      <c r="H2265">
        <v>-7.8530000000000003E-2</v>
      </c>
      <c r="I2265">
        <v>2094</v>
      </c>
      <c r="J2265">
        <v>16124354630.299999</v>
      </c>
      <c r="K2265">
        <v>20718558198.73</v>
      </c>
    </row>
    <row r="2266" spans="1:11" hidden="1">
      <c r="A2266">
        <v>53</v>
      </c>
      <c r="B2266" t="s">
        <v>636</v>
      </c>
      <c r="C2266">
        <v>-0.153333</v>
      </c>
      <c r="D2266">
        <v>-0.153334</v>
      </c>
      <c r="E2266">
        <v>-7.2589000000000001E-2</v>
      </c>
      <c r="F2266">
        <v>-7.2590000000000002E-2</v>
      </c>
      <c r="G2266">
        <v>-8.0768999999999994E-2</v>
      </c>
      <c r="H2266">
        <v>-8.0771999999999997E-2</v>
      </c>
      <c r="I2266">
        <v>2267</v>
      </c>
      <c r="J2266">
        <v>16231843759.41</v>
      </c>
      <c r="K2266">
        <v>21273102472.080002</v>
      </c>
    </row>
    <row r="2267" spans="1:11" hidden="1">
      <c r="A2267">
        <v>10</v>
      </c>
      <c r="B2267" t="s">
        <v>637</v>
      </c>
      <c r="C2267">
        <v>3.7790999999999998E-2</v>
      </c>
      <c r="D2267">
        <v>3.7790999999999998E-2</v>
      </c>
      <c r="E2267">
        <v>3.5771999999999998E-2</v>
      </c>
      <c r="F2267">
        <v>3.5771999999999998E-2</v>
      </c>
      <c r="G2267">
        <v>3.6401999999999997E-2</v>
      </c>
      <c r="H2267">
        <v>3.6401999999999997E-2</v>
      </c>
      <c r="I2267">
        <v>106</v>
      </c>
      <c r="J2267">
        <v>146094514.65000001</v>
      </c>
      <c r="K2267">
        <v>192274139.03</v>
      </c>
    </row>
    <row r="2268" spans="1:11">
      <c r="A2268">
        <v>5</v>
      </c>
      <c r="B2268" t="s">
        <v>637</v>
      </c>
      <c r="C2268">
        <v>7.2880000000000002E-3</v>
      </c>
      <c r="D2268">
        <v>7.2880000000000002E-3</v>
      </c>
      <c r="E2268" s="116">
        <v>3.5243999999999998E-2</v>
      </c>
      <c r="F2268">
        <v>3.5243999999999998E-2</v>
      </c>
      <c r="G2268">
        <v>3.0395999999999999E-2</v>
      </c>
      <c r="H2268">
        <v>3.0395999999999999E-2</v>
      </c>
      <c r="I2268">
        <v>1989</v>
      </c>
      <c r="J2268">
        <v>16596000148.280001</v>
      </c>
      <c r="K2268">
        <v>21165875329.830002</v>
      </c>
    </row>
    <row r="2269" spans="1:11" hidden="1">
      <c r="A2269">
        <v>15</v>
      </c>
      <c r="B2269" t="s">
        <v>637</v>
      </c>
      <c r="C2269">
        <v>8.8360000000000001E-3</v>
      </c>
      <c r="D2269">
        <v>8.8360000000000001E-3</v>
      </c>
      <c r="E2269">
        <v>3.5248000000000002E-2</v>
      </c>
      <c r="F2269">
        <v>3.5248000000000002E-2</v>
      </c>
      <c r="G2269">
        <v>3.0449E-2</v>
      </c>
      <c r="H2269">
        <v>3.0449E-2</v>
      </c>
      <c r="I2269">
        <v>2095</v>
      </c>
      <c r="J2269">
        <v>16742094662.93</v>
      </c>
      <c r="K2269">
        <v>21358149468.860001</v>
      </c>
    </row>
    <row r="2270" spans="1:11" hidden="1">
      <c r="A2270">
        <v>21</v>
      </c>
      <c r="B2270" t="s">
        <v>637</v>
      </c>
      <c r="C2270">
        <v>-6.1510000000000002E-3</v>
      </c>
      <c r="D2270">
        <v>-6.1510000000000002E-3</v>
      </c>
      <c r="E2270">
        <v>3.3030999999999998E-2</v>
      </c>
      <c r="F2270">
        <v>3.3030999999999998E-2</v>
      </c>
      <c r="G2270">
        <v>2.5339E-2</v>
      </c>
      <c r="H2270">
        <v>2.5339E-2</v>
      </c>
      <c r="I2270">
        <v>2273</v>
      </c>
      <c r="J2270">
        <v>16824647693.16</v>
      </c>
      <c r="K2270">
        <v>21827713066.41</v>
      </c>
    </row>
    <row r="2271" spans="1:11" hidden="1">
      <c r="A2271">
        <v>31</v>
      </c>
      <c r="B2271" t="s">
        <v>637</v>
      </c>
      <c r="C2271">
        <v>-4.1850000000000004E-3</v>
      </c>
      <c r="D2271">
        <v>-4.1850000000000004E-3</v>
      </c>
      <c r="E2271">
        <v>3.3055000000000001E-2</v>
      </c>
      <c r="F2271">
        <v>3.3055000000000001E-2</v>
      </c>
      <c r="G2271">
        <v>2.5433999999999998E-2</v>
      </c>
      <c r="H2271">
        <v>2.5433999999999998E-2</v>
      </c>
      <c r="I2271">
        <v>2379</v>
      </c>
      <c r="J2271">
        <v>16970742207.809999</v>
      </c>
      <c r="K2271">
        <v>22019987205.439999</v>
      </c>
    </row>
    <row r="2272" spans="1:11" hidden="1">
      <c r="A2272">
        <v>63</v>
      </c>
      <c r="B2272" t="s">
        <v>637</v>
      </c>
      <c r="C2272">
        <v>-4.1850000000000004E-3</v>
      </c>
      <c r="D2272">
        <v>-4.1850000000000004E-3</v>
      </c>
      <c r="E2272">
        <v>3.3055000000000001E-2</v>
      </c>
      <c r="F2272">
        <v>3.3055000000000001E-2</v>
      </c>
      <c r="G2272">
        <v>2.5433999999999998E-2</v>
      </c>
      <c r="H2272">
        <v>2.5433999999999998E-2</v>
      </c>
      <c r="I2272">
        <v>2379</v>
      </c>
      <c r="J2272">
        <v>16970742207.809999</v>
      </c>
      <c r="K2272">
        <v>22019987205.439999</v>
      </c>
    </row>
    <row r="2273" spans="1:11" hidden="1">
      <c r="A2273">
        <v>37</v>
      </c>
      <c r="B2273" t="s">
        <v>637</v>
      </c>
      <c r="C2273">
        <v>7.2880000000000002E-3</v>
      </c>
      <c r="D2273">
        <v>7.2880000000000002E-3</v>
      </c>
      <c r="E2273">
        <v>3.5243999999999998E-2</v>
      </c>
      <c r="F2273">
        <v>3.5243999999999998E-2</v>
      </c>
      <c r="G2273">
        <v>3.0395999999999999E-2</v>
      </c>
      <c r="H2273">
        <v>3.0395999999999999E-2</v>
      </c>
      <c r="I2273">
        <v>1989</v>
      </c>
      <c r="J2273">
        <v>16596000148.280001</v>
      </c>
      <c r="K2273">
        <v>21165875329.830002</v>
      </c>
    </row>
    <row r="2274" spans="1:11" hidden="1">
      <c r="A2274">
        <v>47</v>
      </c>
      <c r="B2274" t="s">
        <v>637</v>
      </c>
      <c r="C2274">
        <v>8.8360000000000001E-3</v>
      </c>
      <c r="D2274">
        <v>8.8360000000000001E-3</v>
      </c>
      <c r="E2274">
        <v>3.5248000000000002E-2</v>
      </c>
      <c r="F2274">
        <v>3.5248000000000002E-2</v>
      </c>
      <c r="G2274">
        <v>3.0449E-2</v>
      </c>
      <c r="H2274">
        <v>3.0449E-2</v>
      </c>
      <c r="I2274">
        <v>2095</v>
      </c>
      <c r="J2274">
        <v>16742094662.93</v>
      </c>
      <c r="K2274">
        <v>21358149468.860001</v>
      </c>
    </row>
    <row r="2275" spans="1:11" hidden="1">
      <c r="A2275">
        <v>53</v>
      </c>
      <c r="B2275" t="s">
        <v>637</v>
      </c>
      <c r="C2275">
        <v>-6.1510000000000002E-3</v>
      </c>
      <c r="D2275">
        <v>-6.1510000000000002E-3</v>
      </c>
      <c r="E2275">
        <v>3.3030999999999998E-2</v>
      </c>
      <c r="F2275">
        <v>3.3030999999999998E-2</v>
      </c>
      <c r="G2275">
        <v>2.5339E-2</v>
      </c>
      <c r="H2275">
        <v>2.5339E-2</v>
      </c>
      <c r="I2275">
        <v>2273</v>
      </c>
      <c r="J2275">
        <v>16824647693.16</v>
      </c>
      <c r="K2275">
        <v>21827713066.41</v>
      </c>
    </row>
    <row r="2276" spans="1:11" hidden="1">
      <c r="A2276">
        <v>10</v>
      </c>
      <c r="B2276" t="s">
        <v>638</v>
      </c>
      <c r="C2276">
        <v>0.105861</v>
      </c>
      <c r="D2276">
        <v>0.105861</v>
      </c>
      <c r="E2276">
        <v>0.10863200000000001</v>
      </c>
      <c r="F2276">
        <v>0.10863200000000001</v>
      </c>
      <c r="G2276">
        <v>0.105174</v>
      </c>
      <c r="H2276">
        <v>0.105174</v>
      </c>
      <c r="I2276">
        <v>106</v>
      </c>
      <c r="J2276">
        <v>161407818.53</v>
      </c>
      <c r="K2276">
        <v>211773578.80000001</v>
      </c>
    </row>
    <row r="2277" spans="1:11">
      <c r="A2277">
        <v>5</v>
      </c>
      <c r="B2277" t="s">
        <v>638</v>
      </c>
      <c r="C2277">
        <v>0.130467</v>
      </c>
      <c r="D2277">
        <v>0.130464</v>
      </c>
      <c r="E2277" s="116">
        <v>7.0133000000000001E-2</v>
      </c>
      <c r="F2277">
        <v>7.0125000000000007E-2</v>
      </c>
      <c r="G2277">
        <v>7.5109999999999996E-2</v>
      </c>
      <c r="H2277">
        <v>7.5103000000000003E-2</v>
      </c>
      <c r="I2277">
        <v>1998</v>
      </c>
      <c r="J2277">
        <v>17885991550.189999</v>
      </c>
      <c r="K2277">
        <v>22853349481.75</v>
      </c>
    </row>
    <row r="2278" spans="1:11" hidden="1">
      <c r="A2278">
        <v>15</v>
      </c>
      <c r="B2278" t="s">
        <v>638</v>
      </c>
      <c r="C2278">
        <v>0.129223</v>
      </c>
      <c r="D2278">
        <v>0.12922</v>
      </c>
      <c r="E2278">
        <v>7.0469000000000004E-2</v>
      </c>
      <c r="F2278">
        <v>7.0460999999999996E-2</v>
      </c>
      <c r="G2278">
        <v>7.5380000000000003E-2</v>
      </c>
      <c r="H2278">
        <v>7.5373999999999997E-2</v>
      </c>
      <c r="I2278">
        <v>2104</v>
      </c>
      <c r="J2278">
        <v>18047399368.720001</v>
      </c>
      <c r="K2278">
        <v>23065123060.549999</v>
      </c>
    </row>
    <row r="2279" spans="1:11" hidden="1">
      <c r="A2279">
        <v>21</v>
      </c>
      <c r="B2279" t="s">
        <v>638</v>
      </c>
      <c r="C2279">
        <v>0.13338</v>
      </c>
      <c r="D2279">
        <v>0.133377</v>
      </c>
      <c r="E2279">
        <v>7.1121000000000004E-2</v>
      </c>
      <c r="F2279">
        <v>7.1111999999999995E-2</v>
      </c>
      <c r="G2279">
        <v>7.7241000000000004E-2</v>
      </c>
      <c r="H2279">
        <v>7.7233999999999997E-2</v>
      </c>
      <c r="I2279">
        <v>2288</v>
      </c>
      <c r="J2279">
        <v>18156973919.32</v>
      </c>
      <c r="K2279">
        <v>23626075360.27</v>
      </c>
    </row>
    <row r="2280" spans="1:11" hidden="1">
      <c r="A2280">
        <v>31</v>
      </c>
      <c r="B2280" t="s">
        <v>638</v>
      </c>
      <c r="C2280">
        <v>0.13215499999999999</v>
      </c>
      <c r="D2280">
        <v>0.13215199999999999</v>
      </c>
      <c r="E2280">
        <v>7.1443000000000006E-2</v>
      </c>
      <c r="F2280">
        <v>7.1434999999999998E-2</v>
      </c>
      <c r="G2280">
        <v>7.7484999999999998E-2</v>
      </c>
      <c r="H2280">
        <v>7.7478000000000005E-2</v>
      </c>
      <c r="I2280">
        <v>2394</v>
      </c>
      <c r="J2280">
        <v>18318381737.849998</v>
      </c>
      <c r="K2280">
        <v>23837848939.07</v>
      </c>
    </row>
    <row r="2281" spans="1:11" hidden="1">
      <c r="A2281">
        <v>63</v>
      </c>
      <c r="B2281" t="s">
        <v>638</v>
      </c>
      <c r="C2281">
        <v>0.13215499999999999</v>
      </c>
      <c r="D2281">
        <v>0.13215199999999999</v>
      </c>
      <c r="E2281">
        <v>7.1443000000000006E-2</v>
      </c>
      <c r="F2281">
        <v>7.1434999999999998E-2</v>
      </c>
      <c r="G2281">
        <v>7.7484999999999998E-2</v>
      </c>
      <c r="H2281">
        <v>7.7478000000000005E-2</v>
      </c>
      <c r="I2281">
        <v>2394</v>
      </c>
      <c r="J2281">
        <v>18318381737.849998</v>
      </c>
      <c r="K2281">
        <v>23837848939.07</v>
      </c>
    </row>
    <row r="2282" spans="1:11" hidden="1">
      <c r="A2282">
        <v>37</v>
      </c>
      <c r="B2282" t="s">
        <v>638</v>
      </c>
      <c r="C2282">
        <v>0.130467</v>
      </c>
      <c r="D2282">
        <v>0.130464</v>
      </c>
      <c r="E2282">
        <v>7.0133000000000001E-2</v>
      </c>
      <c r="F2282">
        <v>7.0125000000000007E-2</v>
      </c>
      <c r="G2282">
        <v>7.5109999999999996E-2</v>
      </c>
      <c r="H2282">
        <v>7.5103000000000003E-2</v>
      </c>
      <c r="I2282">
        <v>1998</v>
      </c>
      <c r="J2282">
        <v>17885991550.189999</v>
      </c>
      <c r="K2282">
        <v>22853349481.75</v>
      </c>
    </row>
    <row r="2283" spans="1:11" hidden="1">
      <c r="A2283">
        <v>47</v>
      </c>
      <c r="B2283" t="s">
        <v>638</v>
      </c>
      <c r="C2283">
        <v>0.129223</v>
      </c>
      <c r="D2283">
        <v>0.12922</v>
      </c>
      <c r="E2283">
        <v>7.0469000000000004E-2</v>
      </c>
      <c r="F2283">
        <v>7.0460999999999996E-2</v>
      </c>
      <c r="G2283">
        <v>7.5380000000000003E-2</v>
      </c>
      <c r="H2283">
        <v>7.5373999999999997E-2</v>
      </c>
      <c r="I2283">
        <v>2104</v>
      </c>
      <c r="J2283">
        <v>18047399368.720001</v>
      </c>
      <c r="K2283">
        <v>23065123060.549999</v>
      </c>
    </row>
    <row r="2284" spans="1:11" hidden="1">
      <c r="A2284">
        <v>53</v>
      </c>
      <c r="B2284" t="s">
        <v>638</v>
      </c>
      <c r="C2284">
        <v>0.13338</v>
      </c>
      <c r="D2284">
        <v>0.133377</v>
      </c>
      <c r="E2284">
        <v>7.1121000000000004E-2</v>
      </c>
      <c r="F2284">
        <v>7.1111999999999995E-2</v>
      </c>
      <c r="G2284">
        <v>7.7241000000000004E-2</v>
      </c>
      <c r="H2284">
        <v>7.7233999999999997E-2</v>
      </c>
      <c r="I2284">
        <v>2288</v>
      </c>
      <c r="J2284">
        <v>18156973919.32</v>
      </c>
      <c r="K2284">
        <v>23626075360.27</v>
      </c>
    </row>
    <row r="2285" spans="1:11" hidden="1">
      <c r="A2285">
        <v>10</v>
      </c>
      <c r="B2285" t="s">
        <v>639</v>
      </c>
      <c r="C2285">
        <v>-3.7746000000000002E-2</v>
      </c>
      <c r="D2285">
        <v>-3.7746000000000002E-2</v>
      </c>
      <c r="E2285">
        <v>-4.2588000000000001E-2</v>
      </c>
      <c r="F2285">
        <v>-4.2588000000000001E-2</v>
      </c>
      <c r="G2285">
        <v>-4.1528000000000002E-2</v>
      </c>
      <c r="H2285">
        <v>-4.1527000000000001E-2</v>
      </c>
      <c r="I2285">
        <v>104</v>
      </c>
      <c r="J2285">
        <v>153451206.06999999</v>
      </c>
      <c r="K2285">
        <v>201907929.28999999</v>
      </c>
    </row>
    <row r="2286" spans="1:11">
      <c r="A2286">
        <v>5</v>
      </c>
      <c r="B2286" t="s">
        <v>639</v>
      </c>
      <c r="C2286">
        <v>-7.2395000000000001E-2</v>
      </c>
      <c r="D2286">
        <v>-7.2392999999999999E-2</v>
      </c>
      <c r="E2286" s="116">
        <v>-6.8654999999999994E-2</v>
      </c>
      <c r="F2286">
        <v>-6.8654999999999994E-2</v>
      </c>
      <c r="G2286">
        <v>-6.7881999999999998E-2</v>
      </c>
      <c r="H2286">
        <v>-6.7880999999999997E-2</v>
      </c>
      <c r="I2286">
        <v>2011</v>
      </c>
      <c r="J2286">
        <v>16731272897.120001</v>
      </c>
      <c r="K2286">
        <v>21490394560.110001</v>
      </c>
    </row>
    <row r="2287" spans="1:11" hidden="1">
      <c r="A2287">
        <v>15</v>
      </c>
      <c r="B2287" t="s">
        <v>639</v>
      </c>
      <c r="C2287">
        <v>-7.0680999999999994E-2</v>
      </c>
      <c r="D2287">
        <v>-7.0680000000000007E-2</v>
      </c>
      <c r="E2287">
        <v>-6.8421999999999997E-2</v>
      </c>
      <c r="F2287">
        <v>-6.8422999999999998E-2</v>
      </c>
      <c r="G2287">
        <v>-6.7640000000000006E-2</v>
      </c>
      <c r="H2287">
        <v>-6.7639000000000005E-2</v>
      </c>
      <c r="I2287">
        <v>2115</v>
      </c>
      <c r="J2287">
        <v>16884724103.190001</v>
      </c>
      <c r="K2287">
        <v>21692302489.400002</v>
      </c>
    </row>
    <row r="2288" spans="1:11" hidden="1">
      <c r="A2288">
        <v>21</v>
      </c>
      <c r="B2288" t="s">
        <v>639</v>
      </c>
      <c r="C2288">
        <v>-7.4742000000000003E-2</v>
      </c>
      <c r="D2288">
        <v>-7.4742000000000003E-2</v>
      </c>
      <c r="E2288">
        <v>-6.8869E-2</v>
      </c>
      <c r="F2288">
        <v>-6.8870000000000001E-2</v>
      </c>
      <c r="G2288">
        <v>-6.8378999999999995E-2</v>
      </c>
      <c r="H2288">
        <v>-6.8378999999999995E-2</v>
      </c>
      <c r="I2288">
        <v>2317</v>
      </c>
      <c r="J2288">
        <v>16991465449.620001</v>
      </c>
      <c r="K2288">
        <v>22240367894.599998</v>
      </c>
    </row>
    <row r="2289" spans="1:11" hidden="1">
      <c r="A2289">
        <v>31</v>
      </c>
      <c r="B2289" t="s">
        <v>639</v>
      </c>
      <c r="C2289">
        <v>-7.3135000000000006E-2</v>
      </c>
      <c r="D2289">
        <v>-7.3134000000000005E-2</v>
      </c>
      <c r="E2289">
        <v>-6.8638000000000005E-2</v>
      </c>
      <c r="F2289">
        <v>-6.8639000000000006E-2</v>
      </c>
      <c r="G2289">
        <v>-6.8140999999999993E-2</v>
      </c>
      <c r="H2289">
        <v>-6.8140999999999993E-2</v>
      </c>
      <c r="I2289">
        <v>2421</v>
      </c>
      <c r="J2289">
        <v>17144916655.690001</v>
      </c>
      <c r="K2289">
        <v>22442275823.889999</v>
      </c>
    </row>
    <row r="2290" spans="1:11" hidden="1">
      <c r="A2290">
        <v>63</v>
      </c>
      <c r="B2290" t="s">
        <v>639</v>
      </c>
      <c r="C2290">
        <v>-7.3135000000000006E-2</v>
      </c>
      <c r="D2290">
        <v>-7.3134000000000005E-2</v>
      </c>
      <c r="E2290">
        <v>-6.8638000000000005E-2</v>
      </c>
      <c r="F2290">
        <v>-6.8639000000000006E-2</v>
      </c>
      <c r="G2290">
        <v>-6.8140999999999993E-2</v>
      </c>
      <c r="H2290">
        <v>-6.8140999999999993E-2</v>
      </c>
      <c r="I2290">
        <v>2421</v>
      </c>
      <c r="J2290">
        <v>17144916655.690001</v>
      </c>
      <c r="K2290">
        <v>22442275823.889999</v>
      </c>
    </row>
    <row r="2291" spans="1:11" hidden="1">
      <c r="A2291">
        <v>37</v>
      </c>
      <c r="B2291" t="s">
        <v>639</v>
      </c>
      <c r="C2291">
        <v>-7.2395000000000001E-2</v>
      </c>
      <c r="D2291">
        <v>-7.2392999999999999E-2</v>
      </c>
      <c r="E2291">
        <v>-6.8654999999999994E-2</v>
      </c>
      <c r="F2291">
        <v>-6.8654999999999994E-2</v>
      </c>
      <c r="G2291">
        <v>-6.7881999999999998E-2</v>
      </c>
      <c r="H2291">
        <v>-6.7880999999999997E-2</v>
      </c>
      <c r="I2291">
        <v>2011</v>
      </c>
      <c r="J2291">
        <v>16731272897.120001</v>
      </c>
      <c r="K2291">
        <v>21490394560.110001</v>
      </c>
    </row>
    <row r="2292" spans="1:11" hidden="1">
      <c r="A2292">
        <v>47</v>
      </c>
      <c r="B2292" t="s">
        <v>639</v>
      </c>
      <c r="C2292">
        <v>-7.0680999999999994E-2</v>
      </c>
      <c r="D2292">
        <v>-7.0680000000000007E-2</v>
      </c>
      <c r="E2292">
        <v>-6.8421999999999997E-2</v>
      </c>
      <c r="F2292">
        <v>-6.8422999999999998E-2</v>
      </c>
      <c r="G2292">
        <v>-6.7640000000000006E-2</v>
      </c>
      <c r="H2292">
        <v>-6.7639000000000005E-2</v>
      </c>
      <c r="I2292">
        <v>2115</v>
      </c>
      <c r="J2292">
        <v>16884724103.190001</v>
      </c>
      <c r="K2292">
        <v>21692302489.400002</v>
      </c>
    </row>
    <row r="2293" spans="1:11" hidden="1">
      <c r="A2293">
        <v>53</v>
      </c>
      <c r="B2293" t="s">
        <v>639</v>
      </c>
      <c r="C2293">
        <v>-7.4742000000000003E-2</v>
      </c>
      <c r="D2293">
        <v>-7.4742000000000003E-2</v>
      </c>
      <c r="E2293">
        <v>-6.8869E-2</v>
      </c>
      <c r="F2293">
        <v>-6.8870000000000001E-2</v>
      </c>
      <c r="G2293">
        <v>-6.8378999999999995E-2</v>
      </c>
      <c r="H2293">
        <v>-6.8378999999999995E-2</v>
      </c>
      <c r="I2293">
        <v>2317</v>
      </c>
      <c r="J2293">
        <v>16991465449.620001</v>
      </c>
      <c r="K2293">
        <v>22240367894.599998</v>
      </c>
    </row>
    <row r="2294" spans="1:11" hidden="1">
      <c r="A2294">
        <v>10</v>
      </c>
      <c r="B2294" t="s">
        <v>640</v>
      </c>
      <c r="C2294">
        <v>9.1952999999999993E-2</v>
      </c>
      <c r="D2294">
        <v>9.1952999999999993E-2</v>
      </c>
      <c r="E2294">
        <v>6.2570000000000001E-2</v>
      </c>
      <c r="F2294">
        <v>6.2570000000000001E-2</v>
      </c>
      <c r="G2294">
        <v>6.4718999999999999E-2</v>
      </c>
      <c r="H2294">
        <v>6.4718999999999999E-2</v>
      </c>
      <c r="I2294">
        <v>103</v>
      </c>
      <c r="J2294">
        <v>162410726.06</v>
      </c>
      <c r="K2294">
        <v>214208264.44</v>
      </c>
    </row>
    <row r="2295" spans="1:11">
      <c r="A2295">
        <v>5</v>
      </c>
      <c r="B2295" t="s">
        <v>640</v>
      </c>
      <c r="C2295">
        <v>7.5330999999999995E-2</v>
      </c>
      <c r="D2295">
        <v>7.5339000000000003E-2</v>
      </c>
      <c r="E2295" s="116">
        <v>6.0114000000000001E-2</v>
      </c>
      <c r="F2295">
        <v>6.0117999999999998E-2</v>
      </c>
      <c r="G2295">
        <v>5.9596000000000003E-2</v>
      </c>
      <c r="H2295">
        <v>5.96E-2</v>
      </c>
      <c r="I2295">
        <v>2016</v>
      </c>
      <c r="J2295">
        <v>17794203343.369999</v>
      </c>
      <c r="K2295">
        <v>22791993347.82</v>
      </c>
    </row>
    <row r="2296" spans="1:11" hidden="1">
      <c r="A2296">
        <v>15</v>
      </c>
      <c r="B2296" t="s">
        <v>640</v>
      </c>
      <c r="C2296">
        <v>7.6143000000000002E-2</v>
      </c>
      <c r="D2296">
        <v>7.6149999999999995E-2</v>
      </c>
      <c r="E2296">
        <v>6.0137000000000003E-2</v>
      </c>
      <c r="F2296">
        <v>6.0139999999999999E-2</v>
      </c>
      <c r="G2296">
        <v>5.9643000000000002E-2</v>
      </c>
      <c r="H2296">
        <v>5.9648E-2</v>
      </c>
      <c r="I2296">
        <v>2119</v>
      </c>
      <c r="J2296">
        <v>17956614069.43</v>
      </c>
      <c r="K2296">
        <v>23006201612.259998</v>
      </c>
    </row>
    <row r="2297" spans="1:11" hidden="1">
      <c r="A2297">
        <v>21</v>
      </c>
      <c r="B2297" t="s">
        <v>640</v>
      </c>
      <c r="C2297">
        <v>6.7141000000000006E-2</v>
      </c>
      <c r="D2297">
        <v>6.7155999999999993E-2</v>
      </c>
      <c r="E2297">
        <v>5.9422000000000003E-2</v>
      </c>
      <c r="F2297">
        <v>5.9427000000000001E-2</v>
      </c>
      <c r="G2297">
        <v>5.8053E-2</v>
      </c>
      <c r="H2297">
        <v>5.8058999999999999E-2</v>
      </c>
      <c r="I2297">
        <v>2326</v>
      </c>
      <c r="J2297">
        <v>18065655787.389999</v>
      </c>
      <c r="K2297">
        <v>23557259294.389999</v>
      </c>
    </row>
    <row r="2298" spans="1:11" hidden="1">
      <c r="A2298">
        <v>31</v>
      </c>
      <c r="B2298" t="s">
        <v>640</v>
      </c>
      <c r="C2298">
        <v>6.8199999999999997E-2</v>
      </c>
      <c r="D2298">
        <v>6.8212999999999996E-2</v>
      </c>
      <c r="E2298">
        <v>5.9450999999999997E-2</v>
      </c>
      <c r="F2298">
        <v>5.9455000000000001E-2</v>
      </c>
      <c r="G2298">
        <v>5.8112999999999998E-2</v>
      </c>
      <c r="H2298">
        <v>5.8118999999999997E-2</v>
      </c>
      <c r="I2298">
        <v>2429</v>
      </c>
      <c r="J2298">
        <v>18228066513.450001</v>
      </c>
      <c r="K2298">
        <v>23771467558.830002</v>
      </c>
    </row>
    <row r="2299" spans="1:11" hidden="1">
      <c r="A2299">
        <v>63</v>
      </c>
      <c r="B2299" t="s">
        <v>640</v>
      </c>
      <c r="C2299">
        <v>6.8199999999999997E-2</v>
      </c>
      <c r="D2299">
        <v>6.8212999999999996E-2</v>
      </c>
      <c r="E2299">
        <v>5.9450999999999997E-2</v>
      </c>
      <c r="F2299">
        <v>5.9455000000000001E-2</v>
      </c>
      <c r="G2299">
        <v>5.8112999999999998E-2</v>
      </c>
      <c r="H2299">
        <v>5.8118999999999997E-2</v>
      </c>
      <c r="I2299">
        <v>2429</v>
      </c>
      <c r="J2299">
        <v>18228066513.450001</v>
      </c>
      <c r="K2299">
        <v>23771467558.830002</v>
      </c>
    </row>
    <row r="2300" spans="1:11" hidden="1">
      <c r="A2300">
        <v>37</v>
      </c>
      <c r="B2300" t="s">
        <v>640</v>
      </c>
      <c r="C2300">
        <v>7.5330999999999995E-2</v>
      </c>
      <c r="D2300">
        <v>7.5339000000000003E-2</v>
      </c>
      <c r="E2300">
        <v>6.0114000000000001E-2</v>
      </c>
      <c r="F2300">
        <v>6.0117999999999998E-2</v>
      </c>
      <c r="G2300">
        <v>5.9596000000000003E-2</v>
      </c>
      <c r="H2300">
        <v>5.96E-2</v>
      </c>
      <c r="I2300">
        <v>2016</v>
      </c>
      <c r="J2300">
        <v>17794203343.369999</v>
      </c>
      <c r="K2300">
        <v>22791993347.82</v>
      </c>
    </row>
    <row r="2301" spans="1:11" hidden="1">
      <c r="A2301">
        <v>47</v>
      </c>
      <c r="B2301" t="s">
        <v>640</v>
      </c>
      <c r="C2301">
        <v>7.6143000000000002E-2</v>
      </c>
      <c r="D2301">
        <v>7.6149999999999995E-2</v>
      </c>
      <c r="E2301">
        <v>6.0137000000000003E-2</v>
      </c>
      <c r="F2301">
        <v>6.0139999999999999E-2</v>
      </c>
      <c r="G2301">
        <v>5.9643000000000002E-2</v>
      </c>
      <c r="H2301">
        <v>5.9648E-2</v>
      </c>
      <c r="I2301">
        <v>2119</v>
      </c>
      <c r="J2301">
        <v>17956614069.43</v>
      </c>
      <c r="K2301">
        <v>23006201612.259998</v>
      </c>
    </row>
    <row r="2302" spans="1:11" hidden="1">
      <c r="A2302">
        <v>53</v>
      </c>
      <c r="B2302" t="s">
        <v>640</v>
      </c>
      <c r="C2302">
        <v>6.7141000000000006E-2</v>
      </c>
      <c r="D2302">
        <v>6.7155999999999993E-2</v>
      </c>
      <c r="E2302">
        <v>5.9422000000000003E-2</v>
      </c>
      <c r="F2302">
        <v>5.9427000000000001E-2</v>
      </c>
      <c r="G2302">
        <v>5.8053E-2</v>
      </c>
      <c r="H2302">
        <v>5.8058999999999999E-2</v>
      </c>
      <c r="I2302">
        <v>2326</v>
      </c>
      <c r="J2302">
        <v>18065655787.389999</v>
      </c>
      <c r="K2302">
        <v>23557259294.389999</v>
      </c>
    </row>
    <row r="2303" spans="1:11" hidden="1">
      <c r="A2303">
        <v>10</v>
      </c>
      <c r="B2303" t="s">
        <v>641</v>
      </c>
      <c r="C2303">
        <v>-1.7815999999999999E-2</v>
      </c>
      <c r="D2303">
        <v>-1.1289E-2</v>
      </c>
      <c r="E2303">
        <v>-3.7676000000000001E-2</v>
      </c>
      <c r="F2303">
        <v>-2.9618999999999999E-2</v>
      </c>
      <c r="G2303">
        <v>-4.1669999999999999E-2</v>
      </c>
      <c r="H2303">
        <v>-3.2428999999999999E-2</v>
      </c>
      <c r="I2303">
        <v>103</v>
      </c>
      <c r="J2303">
        <v>155729427.86000001</v>
      </c>
      <c r="K2303">
        <v>205038728.22999999</v>
      </c>
    </row>
    <row r="2304" spans="1:11">
      <c r="A2304">
        <v>5</v>
      </c>
      <c r="B2304" t="s">
        <v>641</v>
      </c>
      <c r="C2304">
        <v>2.0294E-2</v>
      </c>
      <c r="D2304">
        <v>2.0282999999999999E-2</v>
      </c>
      <c r="E2304" s="116">
        <v>-1.3849999999999999E-3</v>
      </c>
      <c r="F2304">
        <v>-1.364E-3</v>
      </c>
      <c r="G2304">
        <v>2.2569999999999999E-3</v>
      </c>
      <c r="H2304">
        <v>2.2790000000000002E-3</v>
      </c>
      <c r="I2304">
        <v>2029</v>
      </c>
      <c r="J2304">
        <v>17809063042.52</v>
      </c>
      <c r="K2304">
        <v>22862497938.459999</v>
      </c>
    </row>
    <row r="2305" spans="1:11" hidden="1">
      <c r="A2305">
        <v>15</v>
      </c>
      <c r="B2305" t="s">
        <v>641</v>
      </c>
      <c r="C2305">
        <v>1.8443999999999999E-2</v>
      </c>
      <c r="D2305">
        <v>1.8748999999999998E-2</v>
      </c>
      <c r="E2305">
        <v>-1.7099999999999999E-3</v>
      </c>
      <c r="F2305">
        <v>-1.6169999999999999E-3</v>
      </c>
      <c r="G2305">
        <v>1.851E-3</v>
      </c>
      <c r="H2305">
        <v>1.9580000000000001E-3</v>
      </c>
      <c r="I2305">
        <v>2132</v>
      </c>
      <c r="J2305">
        <v>17964792470.380001</v>
      </c>
      <c r="K2305">
        <v>23067536666.689999</v>
      </c>
    </row>
    <row r="2306" spans="1:11" hidden="1">
      <c r="A2306">
        <v>21</v>
      </c>
      <c r="B2306" t="s">
        <v>641</v>
      </c>
      <c r="C2306">
        <v>2.5257999999999999E-2</v>
      </c>
      <c r="D2306">
        <v>2.5239999999999999E-2</v>
      </c>
      <c r="E2306">
        <v>-4.08E-4</v>
      </c>
      <c r="F2306">
        <v>-3.88E-4</v>
      </c>
      <c r="G2306">
        <v>4.2259999999999997E-3</v>
      </c>
      <c r="H2306">
        <v>4.2449999999999996E-3</v>
      </c>
      <c r="I2306">
        <v>2348</v>
      </c>
      <c r="J2306">
        <v>18105890985.950001</v>
      </c>
      <c r="K2306">
        <v>23691988305.77</v>
      </c>
    </row>
    <row r="2307" spans="1:11" hidden="1">
      <c r="A2307">
        <v>31</v>
      </c>
      <c r="B2307" t="s">
        <v>641</v>
      </c>
      <c r="C2307">
        <v>2.3434E-2</v>
      </c>
      <c r="D2307">
        <v>2.3692999999999999E-2</v>
      </c>
      <c r="E2307">
        <v>-7.3700000000000002E-4</v>
      </c>
      <c r="F2307">
        <v>-6.4599999999999998E-4</v>
      </c>
      <c r="G2307">
        <v>3.8159999999999999E-3</v>
      </c>
      <c r="H2307">
        <v>3.9170000000000003E-3</v>
      </c>
      <c r="I2307">
        <v>2451</v>
      </c>
      <c r="J2307">
        <v>18261620413.810001</v>
      </c>
      <c r="K2307">
        <v>23897027034</v>
      </c>
    </row>
    <row r="2308" spans="1:11" hidden="1">
      <c r="A2308">
        <v>63</v>
      </c>
      <c r="B2308" t="s">
        <v>641</v>
      </c>
      <c r="C2308">
        <v>2.3434E-2</v>
      </c>
      <c r="D2308">
        <v>2.3692999999999999E-2</v>
      </c>
      <c r="E2308">
        <v>-7.3700000000000002E-4</v>
      </c>
      <c r="F2308">
        <v>-6.4599999999999998E-4</v>
      </c>
      <c r="G2308">
        <v>3.8159999999999999E-3</v>
      </c>
      <c r="H2308">
        <v>3.9170000000000003E-3</v>
      </c>
      <c r="I2308">
        <v>2451</v>
      </c>
      <c r="J2308">
        <v>18261620413.810001</v>
      </c>
      <c r="K2308">
        <v>23897027034</v>
      </c>
    </row>
    <row r="2309" spans="1:11" hidden="1">
      <c r="A2309">
        <v>37</v>
      </c>
      <c r="B2309" t="s">
        <v>641</v>
      </c>
      <c r="C2309">
        <v>2.0294E-2</v>
      </c>
      <c r="D2309">
        <v>2.0282999999999999E-2</v>
      </c>
      <c r="E2309">
        <v>-1.3849999999999999E-3</v>
      </c>
      <c r="F2309">
        <v>-1.364E-3</v>
      </c>
      <c r="G2309">
        <v>2.2569999999999999E-3</v>
      </c>
      <c r="H2309">
        <v>2.2790000000000002E-3</v>
      </c>
      <c r="I2309">
        <v>2029</v>
      </c>
      <c r="J2309">
        <v>17809063042.52</v>
      </c>
      <c r="K2309">
        <v>22862497938.459999</v>
      </c>
    </row>
    <row r="2310" spans="1:11" hidden="1">
      <c r="A2310">
        <v>47</v>
      </c>
      <c r="B2310" t="s">
        <v>641</v>
      </c>
      <c r="C2310">
        <v>1.8443999999999999E-2</v>
      </c>
      <c r="D2310">
        <v>1.8748999999999998E-2</v>
      </c>
      <c r="E2310">
        <v>-1.7099999999999999E-3</v>
      </c>
      <c r="F2310">
        <v>-1.6169999999999999E-3</v>
      </c>
      <c r="G2310">
        <v>1.851E-3</v>
      </c>
      <c r="H2310">
        <v>1.9580000000000001E-3</v>
      </c>
      <c r="I2310">
        <v>2132</v>
      </c>
      <c r="J2310">
        <v>17964792470.380001</v>
      </c>
      <c r="K2310">
        <v>23067536666.689999</v>
      </c>
    </row>
    <row r="2311" spans="1:11" hidden="1">
      <c r="A2311">
        <v>53</v>
      </c>
      <c r="B2311" t="s">
        <v>641</v>
      </c>
      <c r="C2311">
        <v>2.5257999999999999E-2</v>
      </c>
      <c r="D2311">
        <v>2.5239999999999999E-2</v>
      </c>
      <c r="E2311">
        <v>-4.08E-4</v>
      </c>
      <c r="F2311">
        <v>-3.88E-4</v>
      </c>
      <c r="G2311">
        <v>4.2259999999999997E-3</v>
      </c>
      <c r="H2311">
        <v>4.2449999999999996E-3</v>
      </c>
      <c r="I2311">
        <v>2348</v>
      </c>
      <c r="J2311">
        <v>18105890985.950001</v>
      </c>
      <c r="K2311">
        <v>23691988305.77</v>
      </c>
    </row>
    <row r="2312" spans="1:11" hidden="1">
      <c r="A2312">
        <v>10</v>
      </c>
      <c r="B2312" t="s">
        <v>649</v>
      </c>
      <c r="C2312">
        <v>-3.8829000000000002E-2</v>
      </c>
      <c r="D2312">
        <v>-3.4152000000000002E-2</v>
      </c>
      <c r="E2312">
        <v>-2.0854999999999999E-2</v>
      </c>
      <c r="F2312">
        <v>-1.7874999999999999E-2</v>
      </c>
      <c r="G2312">
        <v>-7.0470000000000003E-3</v>
      </c>
      <c r="H2312">
        <v>-4.862E-3</v>
      </c>
      <c r="I2312">
        <v>105</v>
      </c>
      <c r="J2312">
        <v>152755424.71000001</v>
      </c>
      <c r="K2312">
        <v>203514984.72999999</v>
      </c>
    </row>
    <row r="2313" spans="1:11">
      <c r="A2313">
        <v>5</v>
      </c>
      <c r="B2313" t="s">
        <v>649</v>
      </c>
      <c r="C2313">
        <v>-6.4924999999999997E-2</v>
      </c>
      <c r="D2313">
        <v>-6.4832000000000001E-2</v>
      </c>
      <c r="E2313" s="116">
        <v>-5.1093E-2</v>
      </c>
      <c r="F2313">
        <v>-5.0929000000000002E-2</v>
      </c>
      <c r="G2313">
        <v>-4.9764000000000003E-2</v>
      </c>
      <c r="H2313">
        <v>-4.9644000000000001E-2</v>
      </c>
      <c r="I2313">
        <v>2044</v>
      </c>
      <c r="J2313">
        <v>16752021503.83</v>
      </c>
      <c r="K2313">
        <v>21551258518.169998</v>
      </c>
    </row>
    <row r="2314" spans="1:11" hidden="1">
      <c r="A2314">
        <v>15</v>
      </c>
      <c r="B2314" t="s">
        <v>649</v>
      </c>
      <c r="C2314">
        <v>-6.3644000000000006E-2</v>
      </c>
      <c r="D2314">
        <v>-6.3326999999999994E-2</v>
      </c>
      <c r="E2314">
        <v>-5.0827999999999998E-2</v>
      </c>
      <c r="F2314">
        <v>-5.0639000000000003E-2</v>
      </c>
      <c r="G2314">
        <v>-4.9381000000000001E-2</v>
      </c>
      <c r="H2314">
        <v>-4.9242000000000001E-2</v>
      </c>
      <c r="I2314">
        <v>2149</v>
      </c>
      <c r="J2314">
        <v>16904776928.540001</v>
      </c>
      <c r="K2314">
        <v>21754773502.900002</v>
      </c>
    </row>
    <row r="2315" spans="1:11" hidden="1">
      <c r="A2315">
        <v>21</v>
      </c>
      <c r="B2315" t="s">
        <v>649</v>
      </c>
      <c r="C2315">
        <v>-5.5581999999999999E-2</v>
      </c>
      <c r="D2315">
        <v>-5.5499E-2</v>
      </c>
      <c r="E2315">
        <v>-5.0284000000000002E-2</v>
      </c>
      <c r="F2315">
        <v>-5.0122E-2</v>
      </c>
      <c r="G2315">
        <v>-4.8052999999999998E-2</v>
      </c>
      <c r="H2315">
        <v>-4.7935999999999999E-2</v>
      </c>
      <c r="I2315">
        <v>2375</v>
      </c>
      <c r="J2315">
        <v>17058256910.07</v>
      </c>
      <c r="K2315">
        <v>22402701362.98</v>
      </c>
    </row>
    <row r="2316" spans="1:11" hidden="1">
      <c r="A2316">
        <v>31</v>
      </c>
      <c r="B2316" t="s">
        <v>649</v>
      </c>
      <c r="C2316">
        <v>-5.4865999999999998E-2</v>
      </c>
      <c r="D2316">
        <v>-5.4586999999999997E-2</v>
      </c>
      <c r="E2316">
        <v>-5.0029999999999998E-2</v>
      </c>
      <c r="F2316">
        <v>-4.9843999999999999E-2</v>
      </c>
      <c r="G2316">
        <v>-4.7697999999999997E-2</v>
      </c>
      <c r="H2316">
        <v>-4.7563000000000001E-2</v>
      </c>
      <c r="I2316">
        <v>2480</v>
      </c>
      <c r="J2316">
        <v>17211012334.779999</v>
      </c>
      <c r="K2316">
        <v>22606216347.709999</v>
      </c>
    </row>
    <row r="2317" spans="1:11" hidden="1">
      <c r="A2317">
        <v>63</v>
      </c>
      <c r="B2317" t="s">
        <v>649</v>
      </c>
      <c r="C2317">
        <v>-5.4865999999999998E-2</v>
      </c>
      <c r="D2317">
        <v>-5.4586999999999997E-2</v>
      </c>
      <c r="E2317">
        <v>-5.0029999999999998E-2</v>
      </c>
      <c r="F2317">
        <v>-4.9843999999999999E-2</v>
      </c>
      <c r="G2317">
        <v>-4.7697999999999997E-2</v>
      </c>
      <c r="H2317">
        <v>-4.7563000000000001E-2</v>
      </c>
      <c r="I2317">
        <v>2480</v>
      </c>
      <c r="J2317">
        <v>17211012334.779999</v>
      </c>
      <c r="K2317">
        <v>22606216347.709999</v>
      </c>
    </row>
    <row r="2318" spans="1:11" hidden="1">
      <c r="A2318">
        <v>37</v>
      </c>
      <c r="B2318" t="s">
        <v>649</v>
      </c>
      <c r="C2318">
        <v>-6.4924999999999997E-2</v>
      </c>
      <c r="D2318">
        <v>-6.4832000000000001E-2</v>
      </c>
      <c r="E2318">
        <v>-5.1093E-2</v>
      </c>
      <c r="F2318">
        <v>-5.0929000000000002E-2</v>
      </c>
      <c r="G2318">
        <v>-4.9764000000000003E-2</v>
      </c>
      <c r="H2318">
        <v>-4.9644000000000001E-2</v>
      </c>
      <c r="I2318">
        <v>2044</v>
      </c>
      <c r="J2318">
        <v>16752021503.83</v>
      </c>
      <c r="K2318">
        <v>21551258518.169998</v>
      </c>
    </row>
    <row r="2319" spans="1:11" hidden="1">
      <c r="A2319">
        <v>47</v>
      </c>
      <c r="B2319" t="s">
        <v>649</v>
      </c>
      <c r="C2319">
        <v>-6.3644000000000006E-2</v>
      </c>
      <c r="D2319">
        <v>-6.3326999999999994E-2</v>
      </c>
      <c r="E2319">
        <v>-5.0827999999999998E-2</v>
      </c>
      <c r="F2319">
        <v>-5.0639000000000003E-2</v>
      </c>
      <c r="G2319">
        <v>-4.9381000000000001E-2</v>
      </c>
      <c r="H2319">
        <v>-4.9242000000000001E-2</v>
      </c>
      <c r="I2319">
        <v>2149</v>
      </c>
      <c r="J2319">
        <v>16904776928.540001</v>
      </c>
      <c r="K2319">
        <v>21754773502.900002</v>
      </c>
    </row>
    <row r="2320" spans="1:11" hidden="1">
      <c r="A2320">
        <v>53</v>
      </c>
      <c r="B2320" t="s">
        <v>649</v>
      </c>
      <c r="C2320">
        <v>-5.5581999999999999E-2</v>
      </c>
      <c r="D2320">
        <v>-5.5499E-2</v>
      </c>
      <c r="E2320">
        <v>-5.0284000000000002E-2</v>
      </c>
      <c r="F2320">
        <v>-5.0122E-2</v>
      </c>
      <c r="G2320">
        <v>-4.8052999999999998E-2</v>
      </c>
      <c r="H2320">
        <v>-4.7935999999999999E-2</v>
      </c>
      <c r="I2320">
        <v>2375</v>
      </c>
      <c r="J2320">
        <v>17058256910.07</v>
      </c>
      <c r="K2320">
        <v>22402701362.98</v>
      </c>
    </row>
    <row r="2321" spans="1:11" hidden="1">
      <c r="A2321">
        <v>10</v>
      </c>
      <c r="B2321" t="s">
        <v>650</v>
      </c>
      <c r="C2321">
        <v>-0.18636800000000001</v>
      </c>
      <c r="D2321">
        <v>-0.17188600000000001</v>
      </c>
      <c r="E2321">
        <v>-0.112637</v>
      </c>
      <c r="F2321">
        <v>-6.8625000000000005E-2</v>
      </c>
      <c r="G2321">
        <v>-0.10922999999999999</v>
      </c>
      <c r="H2321">
        <v>-4.4477000000000003E-2</v>
      </c>
      <c r="I2321">
        <v>105</v>
      </c>
      <c r="J2321">
        <v>133809000.40000001</v>
      </c>
      <c r="K2321">
        <v>183922638.19</v>
      </c>
    </row>
    <row r="2322" spans="1:11">
      <c r="A2322">
        <v>5</v>
      </c>
      <c r="B2322" t="s">
        <v>650</v>
      </c>
      <c r="C2322">
        <v>-9.2077000000000006E-2</v>
      </c>
      <c r="D2322">
        <v>-9.1967999999999994E-2</v>
      </c>
      <c r="E2322" s="116">
        <v>-5.4339999999999999E-2</v>
      </c>
      <c r="F2322">
        <v>-5.4214999999999999E-2</v>
      </c>
      <c r="G2322">
        <v>-5.7730999999999998E-2</v>
      </c>
      <c r="H2322">
        <v>-5.7605000000000003E-2</v>
      </c>
      <c r="I2322">
        <v>2059</v>
      </c>
      <c r="J2322">
        <v>15948752188.370001</v>
      </c>
      <c r="K2322">
        <v>20328875818.279999</v>
      </c>
    </row>
    <row r="2323" spans="1:11" hidden="1">
      <c r="A2323">
        <v>15</v>
      </c>
      <c r="B2323" t="s">
        <v>650</v>
      </c>
      <c r="C2323">
        <v>-9.6671000000000007E-2</v>
      </c>
      <c r="D2323">
        <v>-9.5862000000000003E-2</v>
      </c>
      <c r="E2323">
        <v>-5.4865999999999998E-2</v>
      </c>
      <c r="F2323">
        <v>-5.4344999999999997E-2</v>
      </c>
      <c r="G2323">
        <v>-5.8212E-2</v>
      </c>
      <c r="H2323">
        <v>-5.7482999999999999E-2</v>
      </c>
      <c r="I2323">
        <v>2164</v>
      </c>
      <c r="J2323">
        <v>16082561188.77</v>
      </c>
      <c r="K2323">
        <v>20512798456.470001</v>
      </c>
    </row>
    <row r="2324" spans="1:11" hidden="1">
      <c r="A2324">
        <v>21</v>
      </c>
      <c r="B2324" t="s">
        <v>650</v>
      </c>
      <c r="C2324">
        <v>-9.5575999999999994E-2</v>
      </c>
      <c r="D2324">
        <v>-9.5467999999999997E-2</v>
      </c>
      <c r="E2324">
        <v>-5.4982000000000003E-2</v>
      </c>
      <c r="F2324">
        <v>-5.4857999999999997E-2</v>
      </c>
      <c r="G2324">
        <v>-5.9223999999999999E-2</v>
      </c>
      <c r="H2324">
        <v>-5.9101000000000001E-2</v>
      </c>
      <c r="I2324">
        <v>2398</v>
      </c>
      <c r="J2324">
        <v>16236527248.549999</v>
      </c>
      <c r="K2324">
        <v>21116167398.02</v>
      </c>
    </row>
    <row r="2325" spans="1:11" hidden="1">
      <c r="A2325">
        <v>31</v>
      </c>
      <c r="B2325" t="s">
        <v>650</v>
      </c>
      <c r="C2325">
        <v>-9.9413000000000001E-2</v>
      </c>
      <c r="D2325">
        <v>-9.8696999999999993E-2</v>
      </c>
      <c r="E2325">
        <v>-5.5494000000000002E-2</v>
      </c>
      <c r="F2325">
        <v>-5.4981000000000002E-2</v>
      </c>
      <c r="G2325">
        <v>-5.9673999999999998E-2</v>
      </c>
      <c r="H2325">
        <v>-5.8970000000000002E-2</v>
      </c>
      <c r="I2325">
        <v>2503</v>
      </c>
      <c r="J2325">
        <v>16370336248.950001</v>
      </c>
      <c r="K2325">
        <v>21300090036.209999</v>
      </c>
    </row>
    <row r="2326" spans="1:11" hidden="1">
      <c r="A2326">
        <v>63</v>
      </c>
      <c r="B2326" t="s">
        <v>650</v>
      </c>
      <c r="C2326">
        <v>-9.9413000000000001E-2</v>
      </c>
      <c r="D2326">
        <v>-9.8696999999999993E-2</v>
      </c>
      <c r="E2326">
        <v>-5.5494000000000002E-2</v>
      </c>
      <c r="F2326">
        <v>-5.4981000000000002E-2</v>
      </c>
      <c r="G2326">
        <v>-5.9673999999999998E-2</v>
      </c>
      <c r="H2326">
        <v>-5.8970000000000002E-2</v>
      </c>
      <c r="I2326">
        <v>2503</v>
      </c>
      <c r="J2326">
        <v>16370336248.950001</v>
      </c>
      <c r="K2326">
        <v>21300090036.209999</v>
      </c>
    </row>
    <row r="2327" spans="1:11" hidden="1">
      <c r="A2327">
        <v>37</v>
      </c>
      <c r="B2327" t="s">
        <v>650</v>
      </c>
      <c r="C2327">
        <v>-9.2077000000000006E-2</v>
      </c>
      <c r="D2327">
        <v>-9.1967999999999994E-2</v>
      </c>
      <c r="E2327">
        <v>-5.4339999999999999E-2</v>
      </c>
      <c r="F2327">
        <v>-5.4214999999999999E-2</v>
      </c>
      <c r="G2327">
        <v>-5.7730999999999998E-2</v>
      </c>
      <c r="H2327">
        <v>-5.7605000000000003E-2</v>
      </c>
      <c r="I2327">
        <v>2059</v>
      </c>
      <c r="J2327">
        <v>15948752188.370001</v>
      </c>
      <c r="K2327">
        <v>20328875818.279999</v>
      </c>
    </row>
    <row r="2328" spans="1:11" hidden="1">
      <c r="A2328">
        <v>47</v>
      </c>
      <c r="B2328" t="s">
        <v>650</v>
      </c>
      <c r="C2328">
        <v>-9.6671000000000007E-2</v>
      </c>
      <c r="D2328">
        <v>-9.5862000000000003E-2</v>
      </c>
      <c r="E2328">
        <v>-5.4865999999999998E-2</v>
      </c>
      <c r="F2328">
        <v>-5.4344999999999997E-2</v>
      </c>
      <c r="G2328">
        <v>-5.8212E-2</v>
      </c>
      <c r="H2328">
        <v>-5.7482999999999999E-2</v>
      </c>
      <c r="I2328">
        <v>2164</v>
      </c>
      <c r="J2328">
        <v>16082561188.77</v>
      </c>
      <c r="K2328">
        <v>20512798456.470001</v>
      </c>
    </row>
    <row r="2329" spans="1:11" hidden="1">
      <c r="A2329">
        <v>53</v>
      </c>
      <c r="B2329" t="s">
        <v>650</v>
      </c>
      <c r="C2329">
        <v>-9.5575999999999994E-2</v>
      </c>
      <c r="D2329">
        <v>-9.5467999999999997E-2</v>
      </c>
      <c r="E2329">
        <v>-5.4982000000000003E-2</v>
      </c>
      <c r="F2329">
        <v>-5.4857999999999997E-2</v>
      </c>
      <c r="G2329">
        <v>-5.9223999999999999E-2</v>
      </c>
      <c r="H2329">
        <v>-5.9101000000000001E-2</v>
      </c>
      <c r="I2329">
        <v>2398</v>
      </c>
      <c r="J2329">
        <v>16236527248.549999</v>
      </c>
      <c r="K2329">
        <v>21116167398.02</v>
      </c>
    </row>
    <row r="2330" spans="1:11" hidden="1">
      <c r="A2330">
        <v>10</v>
      </c>
      <c r="B2330" t="s">
        <v>651</v>
      </c>
      <c r="C2330">
        <v>0.104936</v>
      </c>
      <c r="D2330">
        <v>0.108239</v>
      </c>
      <c r="E2330">
        <v>3.5353000000000002E-2</v>
      </c>
      <c r="F2330">
        <v>3.7844000000000003E-2</v>
      </c>
      <c r="G2330">
        <v>4.6417E-2</v>
      </c>
      <c r="H2330">
        <v>4.8225999999999998E-2</v>
      </c>
      <c r="I2330">
        <v>103</v>
      </c>
      <c r="J2330">
        <v>138504155.00999999</v>
      </c>
      <c r="K2330">
        <v>191626606.38</v>
      </c>
    </row>
    <row r="2331" spans="1:11">
      <c r="A2331">
        <v>5</v>
      </c>
      <c r="B2331" t="s">
        <v>651</v>
      </c>
      <c r="C2331">
        <v>1.9196999999999999E-2</v>
      </c>
      <c r="D2331">
        <v>1.9217999999999999E-2</v>
      </c>
      <c r="E2331" s="116">
        <v>-2.4889000000000001E-2</v>
      </c>
      <c r="F2331">
        <v>-2.4797E-2</v>
      </c>
      <c r="G2331">
        <v>-2.4015999999999999E-2</v>
      </c>
      <c r="H2331">
        <v>-2.3937E-2</v>
      </c>
      <c r="I2331">
        <v>2066</v>
      </c>
      <c r="J2331">
        <v>15614498828.66</v>
      </c>
      <c r="K2331">
        <v>19887767423.16</v>
      </c>
    </row>
    <row r="2332" spans="1:11" hidden="1">
      <c r="A2332">
        <v>15</v>
      </c>
      <c r="B2332" t="s">
        <v>651</v>
      </c>
      <c r="C2332">
        <v>2.3282000000000001E-2</v>
      </c>
      <c r="D2332">
        <v>2.3459000000000001E-2</v>
      </c>
      <c r="E2332">
        <v>-2.4389000000000001E-2</v>
      </c>
      <c r="F2332">
        <v>-2.4277E-2</v>
      </c>
      <c r="G2332">
        <v>-2.3387999999999999E-2</v>
      </c>
      <c r="H2332">
        <v>-2.3293999999999999E-2</v>
      </c>
      <c r="I2332">
        <v>2169</v>
      </c>
      <c r="J2332">
        <v>15753002983.67</v>
      </c>
      <c r="K2332">
        <v>20079394029.540001</v>
      </c>
    </row>
    <row r="2333" spans="1:11" hidden="1">
      <c r="A2333">
        <v>21</v>
      </c>
      <c r="B2333" t="s">
        <v>651</v>
      </c>
      <c r="C2333">
        <v>2.7085000000000001E-2</v>
      </c>
      <c r="D2333">
        <v>2.7102999999999999E-2</v>
      </c>
      <c r="E2333">
        <v>-2.3347E-2</v>
      </c>
      <c r="F2333">
        <v>-2.3255999999999999E-2</v>
      </c>
      <c r="G2333">
        <v>-2.0805000000000001E-2</v>
      </c>
      <c r="H2333">
        <v>-2.0729000000000001E-2</v>
      </c>
      <c r="I2333">
        <v>2413</v>
      </c>
      <c r="J2333">
        <v>15928865628.4</v>
      </c>
      <c r="K2333">
        <v>20738240992.790001</v>
      </c>
    </row>
    <row r="2334" spans="1:11" hidden="1">
      <c r="A2334">
        <v>31</v>
      </c>
      <c r="B2334" t="s">
        <v>651</v>
      </c>
      <c r="C2334">
        <v>3.0290999999999998E-2</v>
      </c>
      <c r="D2334">
        <v>3.0443999999999999E-2</v>
      </c>
      <c r="E2334">
        <v>-2.2867999999999999E-2</v>
      </c>
      <c r="F2334">
        <v>-2.2758E-2</v>
      </c>
      <c r="G2334">
        <v>-2.0227999999999999E-2</v>
      </c>
      <c r="H2334">
        <v>-2.0136999999999999E-2</v>
      </c>
      <c r="I2334">
        <v>2516</v>
      </c>
      <c r="J2334">
        <v>16067369783.41</v>
      </c>
      <c r="K2334">
        <v>20929867599.169998</v>
      </c>
    </row>
    <row r="2335" spans="1:11" hidden="1">
      <c r="A2335">
        <v>63</v>
      </c>
      <c r="B2335" t="s">
        <v>651</v>
      </c>
      <c r="C2335">
        <v>3.0290999999999998E-2</v>
      </c>
      <c r="D2335">
        <v>3.0443999999999999E-2</v>
      </c>
      <c r="E2335">
        <v>-2.2867999999999999E-2</v>
      </c>
      <c r="F2335">
        <v>-2.2758E-2</v>
      </c>
      <c r="G2335">
        <v>-2.0227999999999999E-2</v>
      </c>
      <c r="H2335">
        <v>-2.0136999999999999E-2</v>
      </c>
      <c r="I2335">
        <v>2516</v>
      </c>
      <c r="J2335">
        <v>16067369783.41</v>
      </c>
      <c r="K2335">
        <v>20929867599.169998</v>
      </c>
    </row>
    <row r="2336" spans="1:11" hidden="1">
      <c r="A2336">
        <v>37</v>
      </c>
      <c r="B2336" t="s">
        <v>651</v>
      </c>
      <c r="C2336">
        <v>1.9196999999999999E-2</v>
      </c>
      <c r="D2336">
        <v>1.9217999999999999E-2</v>
      </c>
      <c r="E2336">
        <v>-2.4889000000000001E-2</v>
      </c>
      <c r="F2336">
        <v>-2.4797E-2</v>
      </c>
      <c r="G2336">
        <v>-2.4015999999999999E-2</v>
      </c>
      <c r="H2336">
        <v>-2.3937E-2</v>
      </c>
      <c r="I2336">
        <v>2066</v>
      </c>
      <c r="J2336">
        <v>15614498828.66</v>
      </c>
      <c r="K2336">
        <v>19887767423.16</v>
      </c>
    </row>
    <row r="2337" spans="1:11" hidden="1">
      <c r="A2337">
        <v>47</v>
      </c>
      <c r="B2337" t="s">
        <v>651</v>
      </c>
      <c r="C2337">
        <v>2.3282000000000001E-2</v>
      </c>
      <c r="D2337">
        <v>2.3459000000000001E-2</v>
      </c>
      <c r="E2337">
        <v>-2.4389000000000001E-2</v>
      </c>
      <c r="F2337">
        <v>-2.4277E-2</v>
      </c>
      <c r="G2337">
        <v>-2.3387999999999999E-2</v>
      </c>
      <c r="H2337">
        <v>-2.3293999999999999E-2</v>
      </c>
      <c r="I2337">
        <v>2169</v>
      </c>
      <c r="J2337">
        <v>15753002983.67</v>
      </c>
      <c r="K2337">
        <v>20079394029.540001</v>
      </c>
    </row>
    <row r="2338" spans="1:11" hidden="1">
      <c r="A2338">
        <v>53</v>
      </c>
      <c r="B2338" t="s">
        <v>651</v>
      </c>
      <c r="C2338">
        <v>2.7085000000000001E-2</v>
      </c>
      <c r="D2338">
        <v>2.7102999999999999E-2</v>
      </c>
      <c r="E2338">
        <v>-2.3347E-2</v>
      </c>
      <c r="F2338">
        <v>-2.3255999999999999E-2</v>
      </c>
      <c r="G2338">
        <v>-2.0805000000000001E-2</v>
      </c>
      <c r="H2338">
        <v>-2.0729000000000001E-2</v>
      </c>
      <c r="I2338">
        <v>2413</v>
      </c>
      <c r="J2338">
        <v>15928865628.4</v>
      </c>
      <c r="K2338">
        <v>20738240992.790001</v>
      </c>
    </row>
    <row r="2339" spans="1:11" hidden="1">
      <c r="A2339">
        <v>10</v>
      </c>
      <c r="B2339" t="s">
        <v>652</v>
      </c>
      <c r="C2339">
        <v>2.8132999999999998E-2</v>
      </c>
      <c r="D2339">
        <v>2.8132999999999998E-2</v>
      </c>
      <c r="E2339">
        <v>1.2363000000000001E-2</v>
      </c>
      <c r="F2339">
        <v>1.2363000000000001E-2</v>
      </c>
      <c r="G2339">
        <v>9.4260000000000004E-3</v>
      </c>
      <c r="H2339">
        <v>9.4260000000000004E-3</v>
      </c>
      <c r="I2339">
        <v>101</v>
      </c>
      <c r="J2339">
        <v>138958056.18000001</v>
      </c>
      <c r="K2339">
        <v>191292769.91999999</v>
      </c>
    </row>
    <row r="2340" spans="1:11">
      <c r="A2340">
        <v>5</v>
      </c>
      <c r="B2340" t="s">
        <v>652</v>
      </c>
      <c r="C2340">
        <v>1.457E-2</v>
      </c>
      <c r="D2340">
        <v>1.4576E-2</v>
      </c>
      <c r="E2340" s="116">
        <v>2.5115999999999999E-2</v>
      </c>
      <c r="F2340">
        <v>2.5121999999999998E-2</v>
      </c>
      <c r="G2340">
        <v>2.2779000000000001E-2</v>
      </c>
      <c r="H2340">
        <v>2.2786000000000001E-2</v>
      </c>
      <c r="I2340">
        <v>2073</v>
      </c>
      <c r="J2340">
        <v>15980405988.26</v>
      </c>
      <c r="K2340">
        <v>20315582476.669998</v>
      </c>
    </row>
    <row r="2341" spans="1:11" hidden="1">
      <c r="A2341">
        <v>15</v>
      </c>
      <c r="B2341" t="s">
        <v>652</v>
      </c>
      <c r="C2341">
        <v>1.5202E-2</v>
      </c>
      <c r="D2341">
        <v>1.5207999999999999E-2</v>
      </c>
      <c r="E2341">
        <v>2.5004999999999999E-2</v>
      </c>
      <c r="F2341">
        <v>2.5010000000000001E-2</v>
      </c>
      <c r="G2341">
        <v>2.2653E-2</v>
      </c>
      <c r="H2341">
        <v>2.266E-2</v>
      </c>
      <c r="I2341">
        <v>2174</v>
      </c>
      <c r="J2341">
        <v>16119364044.440001</v>
      </c>
      <c r="K2341">
        <v>20506875246.59</v>
      </c>
    </row>
    <row r="2342" spans="1:11" hidden="1">
      <c r="A2342">
        <v>21</v>
      </c>
      <c r="B2342" t="s">
        <v>652</v>
      </c>
      <c r="C2342">
        <v>9.4940000000000007E-3</v>
      </c>
      <c r="D2342">
        <v>9.5029999999999993E-3</v>
      </c>
      <c r="E2342">
        <v>2.4109999999999999E-2</v>
      </c>
      <c r="F2342">
        <v>2.4115999999999999E-2</v>
      </c>
      <c r="G2342">
        <v>2.0649000000000001E-2</v>
      </c>
      <c r="H2342">
        <v>2.0656999999999998E-2</v>
      </c>
      <c r="I2342">
        <v>2425</v>
      </c>
      <c r="J2342">
        <v>16289404147.6</v>
      </c>
      <c r="K2342">
        <v>21149186532.779999</v>
      </c>
    </row>
    <row r="2343" spans="1:11" hidden="1">
      <c r="A2343">
        <v>31</v>
      </c>
      <c r="B2343" t="s">
        <v>652</v>
      </c>
      <c r="C2343">
        <v>1.0243E-2</v>
      </c>
      <c r="D2343">
        <v>1.0251E-2</v>
      </c>
      <c r="E2343">
        <v>2.4008999999999999E-2</v>
      </c>
      <c r="F2343">
        <v>2.4015000000000002E-2</v>
      </c>
      <c r="G2343">
        <v>2.0546999999999999E-2</v>
      </c>
      <c r="H2343">
        <v>2.0555E-2</v>
      </c>
      <c r="I2343">
        <v>2526</v>
      </c>
      <c r="J2343">
        <v>16428362203.780001</v>
      </c>
      <c r="K2343">
        <v>21340479302.700001</v>
      </c>
    </row>
    <row r="2344" spans="1:11" hidden="1">
      <c r="A2344">
        <v>63</v>
      </c>
      <c r="B2344" t="s">
        <v>652</v>
      </c>
      <c r="C2344">
        <v>1.0243E-2</v>
      </c>
      <c r="D2344">
        <v>1.0251E-2</v>
      </c>
      <c r="E2344">
        <v>2.4008999999999999E-2</v>
      </c>
      <c r="F2344">
        <v>2.4015000000000002E-2</v>
      </c>
      <c r="G2344">
        <v>2.0546999999999999E-2</v>
      </c>
      <c r="H2344">
        <v>2.0555E-2</v>
      </c>
      <c r="I2344">
        <v>2526</v>
      </c>
      <c r="J2344">
        <v>16428362203.780001</v>
      </c>
      <c r="K2344">
        <v>21340479302.700001</v>
      </c>
    </row>
    <row r="2345" spans="1:11" hidden="1">
      <c r="A2345">
        <v>37</v>
      </c>
      <c r="B2345" t="s">
        <v>652</v>
      </c>
      <c r="C2345">
        <v>1.457E-2</v>
      </c>
      <c r="D2345">
        <v>1.4576E-2</v>
      </c>
      <c r="E2345">
        <v>2.5115999999999999E-2</v>
      </c>
      <c r="F2345">
        <v>2.5121999999999998E-2</v>
      </c>
      <c r="G2345">
        <v>2.2779000000000001E-2</v>
      </c>
      <c r="H2345">
        <v>2.2786000000000001E-2</v>
      </c>
      <c r="I2345">
        <v>2073</v>
      </c>
      <c r="J2345">
        <v>15980405988.26</v>
      </c>
      <c r="K2345">
        <v>20315582476.669998</v>
      </c>
    </row>
    <row r="2346" spans="1:11" hidden="1">
      <c r="A2346">
        <v>47</v>
      </c>
      <c r="B2346" t="s">
        <v>652</v>
      </c>
      <c r="C2346">
        <v>1.5202E-2</v>
      </c>
      <c r="D2346">
        <v>1.5207999999999999E-2</v>
      </c>
      <c r="E2346">
        <v>2.5004999999999999E-2</v>
      </c>
      <c r="F2346">
        <v>2.5010000000000001E-2</v>
      </c>
      <c r="G2346">
        <v>2.2653E-2</v>
      </c>
      <c r="H2346">
        <v>2.266E-2</v>
      </c>
      <c r="I2346">
        <v>2174</v>
      </c>
      <c r="J2346">
        <v>16119364044.440001</v>
      </c>
      <c r="K2346">
        <v>20506875246.59</v>
      </c>
    </row>
    <row r="2347" spans="1:11" hidden="1">
      <c r="A2347">
        <v>53</v>
      </c>
      <c r="B2347" t="s">
        <v>652</v>
      </c>
      <c r="C2347">
        <v>9.4940000000000007E-3</v>
      </c>
      <c r="D2347">
        <v>9.5029999999999993E-3</v>
      </c>
      <c r="E2347">
        <v>2.4109999999999999E-2</v>
      </c>
      <c r="F2347">
        <v>2.4115999999999999E-2</v>
      </c>
      <c r="G2347">
        <v>2.0649000000000001E-2</v>
      </c>
      <c r="H2347">
        <v>2.0656999999999998E-2</v>
      </c>
      <c r="I2347">
        <v>2425</v>
      </c>
      <c r="J2347">
        <v>16289404147.6</v>
      </c>
      <c r="K2347">
        <v>21149186532.779999</v>
      </c>
    </row>
    <row r="2348" spans="1:11" hidden="1">
      <c r="A2348">
        <v>10</v>
      </c>
      <c r="B2348" t="s">
        <v>653</v>
      </c>
      <c r="C2348">
        <v>2.3754000000000001E-2</v>
      </c>
      <c r="D2348">
        <v>2.3754000000000001E-2</v>
      </c>
      <c r="E2348">
        <v>1.7606E-2</v>
      </c>
      <c r="F2348">
        <v>1.7606E-2</v>
      </c>
      <c r="G2348">
        <v>1.9261E-2</v>
      </c>
      <c r="H2348">
        <v>1.9261E-2</v>
      </c>
      <c r="I2348">
        <v>101</v>
      </c>
      <c r="J2348">
        <v>140515655.47</v>
      </c>
      <c r="K2348">
        <v>193744833.16</v>
      </c>
    </row>
    <row r="2349" spans="1:11">
      <c r="A2349">
        <v>5</v>
      </c>
      <c r="B2349" t="s">
        <v>653</v>
      </c>
      <c r="C2349">
        <v>5.5799999999999999E-3</v>
      </c>
      <c r="D2349">
        <v>5.5820000000000002E-3</v>
      </c>
      <c r="E2349" s="116">
        <v>-9.4859999999999996E-3</v>
      </c>
      <c r="F2349">
        <v>-9.4839999999999994E-3</v>
      </c>
      <c r="G2349">
        <v>-9.0650000000000001E-3</v>
      </c>
      <c r="H2349">
        <v>-9.0620000000000006E-3</v>
      </c>
      <c r="I2349">
        <v>2075</v>
      </c>
      <c r="J2349">
        <v>15878197054.1</v>
      </c>
      <c r="K2349">
        <v>20183239692.619999</v>
      </c>
    </row>
    <row r="2350" spans="1:11" hidden="1">
      <c r="A2350">
        <v>15</v>
      </c>
      <c r="B2350" t="s">
        <v>653</v>
      </c>
      <c r="C2350">
        <v>6.4250000000000002E-3</v>
      </c>
      <c r="D2350">
        <v>6.4270000000000004E-3</v>
      </c>
      <c r="E2350">
        <v>-9.2519999999999998E-3</v>
      </c>
      <c r="F2350">
        <v>-9.2499999999999995E-3</v>
      </c>
      <c r="G2350">
        <v>-8.8000000000000005E-3</v>
      </c>
      <c r="H2350">
        <v>-8.7980000000000003E-3</v>
      </c>
      <c r="I2350">
        <v>2176</v>
      </c>
      <c r="J2350">
        <v>16018712709.57</v>
      </c>
      <c r="K2350">
        <v>20376984525.779999</v>
      </c>
    </row>
    <row r="2351" spans="1:11" hidden="1">
      <c r="A2351">
        <v>21</v>
      </c>
      <c r="B2351" t="s">
        <v>653</v>
      </c>
      <c r="C2351">
        <v>2.6080000000000001E-3</v>
      </c>
      <c r="D2351">
        <v>2.6099999999999999E-3</v>
      </c>
      <c r="E2351">
        <v>-9.3469999999999994E-3</v>
      </c>
      <c r="F2351">
        <v>-9.3449999999999991E-3</v>
      </c>
      <c r="G2351">
        <v>-8.9999999999999993E-3</v>
      </c>
      <c r="H2351">
        <v>-8.9969999999999998E-3</v>
      </c>
      <c r="I2351">
        <v>2429</v>
      </c>
      <c r="J2351">
        <v>16195087244.33</v>
      </c>
      <c r="K2351">
        <v>21014797058.799999</v>
      </c>
    </row>
    <row r="2352" spans="1:11" hidden="1">
      <c r="A2352">
        <v>31</v>
      </c>
      <c r="B2352" t="s">
        <v>653</v>
      </c>
      <c r="C2352">
        <v>3.4529999999999999E-3</v>
      </c>
      <c r="D2352">
        <v>3.4559999999999999E-3</v>
      </c>
      <c r="E2352">
        <v>-9.1190000000000004E-3</v>
      </c>
      <c r="F2352">
        <v>-9.1160000000000008E-3</v>
      </c>
      <c r="G2352">
        <v>-8.7460000000000003E-3</v>
      </c>
      <c r="H2352">
        <v>-8.744E-3</v>
      </c>
      <c r="I2352">
        <v>2530</v>
      </c>
      <c r="J2352">
        <v>16335602899.799999</v>
      </c>
      <c r="K2352">
        <v>21208541891.959999</v>
      </c>
    </row>
    <row r="2353" spans="1:11" hidden="1">
      <c r="A2353">
        <v>63</v>
      </c>
      <c r="B2353" t="s">
        <v>653</v>
      </c>
      <c r="C2353">
        <v>3.4529999999999999E-3</v>
      </c>
      <c r="D2353">
        <v>3.4559999999999999E-3</v>
      </c>
      <c r="E2353">
        <v>-9.1190000000000004E-3</v>
      </c>
      <c r="F2353">
        <v>-9.1160000000000008E-3</v>
      </c>
      <c r="G2353">
        <v>-8.7460000000000003E-3</v>
      </c>
      <c r="H2353">
        <v>-8.744E-3</v>
      </c>
      <c r="I2353">
        <v>2530</v>
      </c>
      <c r="J2353">
        <v>16335602899.799999</v>
      </c>
      <c r="K2353">
        <v>21208541891.959999</v>
      </c>
    </row>
    <row r="2354" spans="1:11" hidden="1">
      <c r="A2354">
        <v>37</v>
      </c>
      <c r="B2354" t="s">
        <v>653</v>
      </c>
      <c r="C2354">
        <v>5.5799999999999999E-3</v>
      </c>
      <c r="D2354">
        <v>5.5820000000000002E-3</v>
      </c>
      <c r="E2354">
        <v>-9.4859999999999996E-3</v>
      </c>
      <c r="F2354">
        <v>-9.4839999999999994E-3</v>
      </c>
      <c r="G2354">
        <v>-9.0650000000000001E-3</v>
      </c>
      <c r="H2354">
        <v>-9.0620000000000006E-3</v>
      </c>
      <c r="I2354">
        <v>2075</v>
      </c>
      <c r="J2354">
        <v>15878197054.1</v>
      </c>
      <c r="K2354">
        <v>20183239692.619999</v>
      </c>
    </row>
    <row r="2355" spans="1:11" hidden="1">
      <c r="A2355">
        <v>47</v>
      </c>
      <c r="B2355" t="s">
        <v>653</v>
      </c>
      <c r="C2355">
        <v>6.4250000000000002E-3</v>
      </c>
      <c r="D2355">
        <v>6.4270000000000004E-3</v>
      </c>
      <c r="E2355">
        <v>-9.2519999999999998E-3</v>
      </c>
      <c r="F2355">
        <v>-9.2499999999999995E-3</v>
      </c>
      <c r="G2355">
        <v>-8.8000000000000005E-3</v>
      </c>
      <c r="H2355">
        <v>-8.7980000000000003E-3</v>
      </c>
      <c r="I2355">
        <v>2176</v>
      </c>
      <c r="J2355">
        <v>16018712709.57</v>
      </c>
      <c r="K2355">
        <v>20376984525.779999</v>
      </c>
    </row>
    <row r="2356" spans="1:11" hidden="1">
      <c r="A2356">
        <v>53</v>
      </c>
      <c r="B2356" t="s">
        <v>653</v>
      </c>
      <c r="C2356">
        <v>2.6080000000000001E-3</v>
      </c>
      <c r="D2356">
        <v>2.6099999999999999E-3</v>
      </c>
      <c r="E2356">
        <v>-9.3469999999999994E-3</v>
      </c>
      <c r="F2356">
        <v>-9.3449999999999991E-3</v>
      </c>
      <c r="G2356">
        <v>-8.9999999999999993E-3</v>
      </c>
      <c r="H2356">
        <v>-8.9969999999999998E-3</v>
      </c>
      <c r="I2356">
        <v>2429</v>
      </c>
      <c r="J2356">
        <v>16195087244.33</v>
      </c>
      <c r="K2356">
        <v>21014797058.799999</v>
      </c>
    </row>
    <row r="2357" spans="1:11" hidden="1">
      <c r="A2357">
        <v>10</v>
      </c>
      <c r="B2357" t="s">
        <v>654</v>
      </c>
      <c r="C2357">
        <v>-3.5831000000000002E-2</v>
      </c>
      <c r="D2357">
        <v>-3.5831000000000002E-2</v>
      </c>
      <c r="E2357">
        <v>2.5200000000000001E-3</v>
      </c>
      <c r="F2357">
        <v>2.5200000000000001E-3</v>
      </c>
      <c r="G2357">
        <v>6.2240000000000004E-3</v>
      </c>
      <c r="H2357">
        <v>6.2240000000000004E-3</v>
      </c>
      <c r="I2357">
        <v>100</v>
      </c>
      <c r="J2357">
        <v>139356474.46000001</v>
      </c>
      <c r="K2357">
        <v>191066799.66999999</v>
      </c>
    </row>
    <row r="2358" spans="1:11">
      <c r="A2358">
        <v>5</v>
      </c>
      <c r="B2358" t="s">
        <v>654</v>
      </c>
      <c r="C2358">
        <v>-0.108443</v>
      </c>
      <c r="D2358">
        <v>-0.108431</v>
      </c>
      <c r="E2358" s="116">
        <v>-5.8452999999999998E-2</v>
      </c>
      <c r="F2358">
        <v>-5.8448E-2</v>
      </c>
      <c r="G2358">
        <v>-6.2429999999999999E-2</v>
      </c>
      <c r="H2358">
        <v>-6.2421999999999998E-2</v>
      </c>
      <c r="I2358">
        <v>2084</v>
      </c>
      <c r="J2358">
        <v>15080076768.309999</v>
      </c>
      <c r="K2358">
        <v>18987303781.77</v>
      </c>
    </row>
    <row r="2359" spans="1:11" hidden="1">
      <c r="A2359">
        <v>15</v>
      </c>
      <c r="B2359" t="s">
        <v>654</v>
      </c>
      <c r="C2359">
        <v>-0.105117</v>
      </c>
      <c r="D2359">
        <v>-0.105105</v>
      </c>
      <c r="E2359">
        <v>-5.7924000000000003E-2</v>
      </c>
      <c r="F2359">
        <v>-5.7919999999999999E-2</v>
      </c>
      <c r="G2359">
        <v>-6.1790999999999999E-2</v>
      </c>
      <c r="H2359">
        <v>-6.1781999999999997E-2</v>
      </c>
      <c r="I2359">
        <v>2184</v>
      </c>
      <c r="J2359">
        <v>15219433242.77</v>
      </c>
      <c r="K2359">
        <v>19178370581.439999</v>
      </c>
    </row>
    <row r="2360" spans="1:11" hidden="1">
      <c r="A2360">
        <v>21</v>
      </c>
      <c r="B2360" t="s">
        <v>654</v>
      </c>
      <c r="C2360">
        <v>-0.109759</v>
      </c>
      <c r="D2360">
        <v>-0.109748</v>
      </c>
      <c r="E2360">
        <v>-5.9720000000000002E-2</v>
      </c>
      <c r="F2360">
        <v>-5.9715999999999998E-2</v>
      </c>
      <c r="G2360">
        <v>-6.4730999999999997E-2</v>
      </c>
      <c r="H2360">
        <v>-6.4723000000000003E-2</v>
      </c>
      <c r="I2360">
        <v>2438</v>
      </c>
      <c r="J2360">
        <v>15359719579.690001</v>
      </c>
      <c r="K2360">
        <v>19719185585.799999</v>
      </c>
    </row>
    <row r="2361" spans="1:11" hidden="1">
      <c r="A2361">
        <v>31</v>
      </c>
      <c r="B2361" t="s">
        <v>654</v>
      </c>
      <c r="C2361">
        <v>-0.106845</v>
      </c>
      <c r="D2361">
        <v>-0.106834</v>
      </c>
      <c r="E2361">
        <v>-5.9191000000000001E-2</v>
      </c>
      <c r="F2361">
        <v>-5.9186000000000002E-2</v>
      </c>
      <c r="G2361">
        <v>-6.4096E-2</v>
      </c>
      <c r="H2361">
        <v>-6.4087000000000005E-2</v>
      </c>
      <c r="I2361">
        <v>2538</v>
      </c>
      <c r="J2361">
        <v>15499076054.15</v>
      </c>
      <c r="K2361">
        <v>19910252385.470001</v>
      </c>
    </row>
    <row r="2362" spans="1:11" hidden="1">
      <c r="A2362">
        <v>63</v>
      </c>
      <c r="B2362" t="s">
        <v>654</v>
      </c>
      <c r="C2362">
        <v>-0.106845</v>
      </c>
      <c r="D2362">
        <v>-0.106834</v>
      </c>
      <c r="E2362">
        <v>-5.9191000000000001E-2</v>
      </c>
      <c r="F2362">
        <v>-5.9186000000000002E-2</v>
      </c>
      <c r="G2362">
        <v>-6.4096E-2</v>
      </c>
      <c r="H2362">
        <v>-6.4087000000000005E-2</v>
      </c>
      <c r="I2362">
        <v>2538</v>
      </c>
      <c r="J2362">
        <v>15499076054.15</v>
      </c>
      <c r="K2362">
        <v>19910252385.470001</v>
      </c>
    </row>
    <row r="2363" spans="1:11" hidden="1">
      <c r="A2363">
        <v>37</v>
      </c>
      <c r="B2363" t="s">
        <v>654</v>
      </c>
      <c r="C2363">
        <v>-0.108443</v>
      </c>
      <c r="D2363">
        <v>-0.108431</v>
      </c>
      <c r="E2363">
        <v>-5.8452999999999998E-2</v>
      </c>
      <c r="F2363">
        <v>-5.8448E-2</v>
      </c>
      <c r="G2363">
        <v>-6.2429999999999999E-2</v>
      </c>
      <c r="H2363">
        <v>-6.2421999999999998E-2</v>
      </c>
      <c r="I2363">
        <v>2084</v>
      </c>
      <c r="J2363">
        <v>15080076768.309999</v>
      </c>
      <c r="K2363">
        <v>18987303781.77</v>
      </c>
    </row>
    <row r="2364" spans="1:11" hidden="1">
      <c r="A2364">
        <v>47</v>
      </c>
      <c r="B2364" t="s">
        <v>654</v>
      </c>
      <c r="C2364">
        <v>-0.105117</v>
      </c>
      <c r="D2364">
        <v>-0.105105</v>
      </c>
      <c r="E2364">
        <v>-5.7924000000000003E-2</v>
      </c>
      <c r="F2364">
        <v>-5.7919999999999999E-2</v>
      </c>
      <c r="G2364">
        <v>-6.1790999999999999E-2</v>
      </c>
      <c r="H2364">
        <v>-6.1781999999999997E-2</v>
      </c>
      <c r="I2364">
        <v>2184</v>
      </c>
      <c r="J2364">
        <v>15219433242.77</v>
      </c>
      <c r="K2364">
        <v>19178370581.439999</v>
      </c>
    </row>
    <row r="2365" spans="1:11" hidden="1">
      <c r="A2365">
        <v>53</v>
      </c>
      <c r="B2365" t="s">
        <v>654</v>
      </c>
      <c r="C2365">
        <v>-0.109759</v>
      </c>
      <c r="D2365">
        <v>-0.109748</v>
      </c>
      <c r="E2365">
        <v>-5.9720000000000002E-2</v>
      </c>
      <c r="F2365">
        <v>-5.9715999999999998E-2</v>
      </c>
      <c r="G2365">
        <v>-6.4730999999999997E-2</v>
      </c>
      <c r="H2365">
        <v>-6.4723000000000003E-2</v>
      </c>
      <c r="I2365">
        <v>2438</v>
      </c>
      <c r="J2365">
        <v>15359719579.690001</v>
      </c>
      <c r="K2365">
        <v>19719185585.799999</v>
      </c>
    </row>
    <row r="2366" spans="1:11" hidden="1">
      <c r="A2366">
        <v>10</v>
      </c>
      <c r="B2366" t="s">
        <v>655</v>
      </c>
      <c r="C2366">
        <v>0.18992500000000001</v>
      </c>
      <c r="D2366">
        <v>0.18992500000000001</v>
      </c>
      <c r="E2366">
        <v>0.151696</v>
      </c>
      <c r="F2366">
        <v>0.151696</v>
      </c>
      <c r="G2366">
        <v>0.13194600000000001</v>
      </c>
      <c r="H2366">
        <v>0.13194600000000001</v>
      </c>
      <c r="I2366">
        <v>99</v>
      </c>
      <c r="J2366">
        <v>147307674.09999999</v>
      </c>
      <c r="K2366">
        <v>198879690.91999999</v>
      </c>
    </row>
    <row r="2367" spans="1:11">
      <c r="A2367">
        <v>5</v>
      </c>
      <c r="B2367" t="s">
        <v>655</v>
      </c>
      <c r="C2367">
        <v>0.16623299999999999</v>
      </c>
      <c r="D2367">
        <v>0.166214</v>
      </c>
      <c r="E2367" s="116">
        <v>0.150147</v>
      </c>
      <c r="F2367">
        <v>0.15013000000000001</v>
      </c>
      <c r="G2367">
        <v>0.15301999999999999</v>
      </c>
      <c r="H2367">
        <v>0.152999</v>
      </c>
      <c r="I2367">
        <v>2080</v>
      </c>
      <c r="J2367">
        <v>17546895266.540001</v>
      </c>
      <c r="K2367">
        <v>21927337745.18</v>
      </c>
    </row>
    <row r="2368" spans="1:11" hidden="1">
      <c r="A2368">
        <v>15</v>
      </c>
      <c r="B2368" t="s">
        <v>655</v>
      </c>
      <c r="C2368">
        <v>0.16730999999999999</v>
      </c>
      <c r="D2368">
        <v>0.167292</v>
      </c>
      <c r="E2368">
        <v>0.15015999999999999</v>
      </c>
      <c r="F2368">
        <v>0.150143</v>
      </c>
      <c r="G2368">
        <v>0.15282799999999999</v>
      </c>
      <c r="H2368">
        <v>0.152808</v>
      </c>
      <c r="I2368">
        <v>2179</v>
      </c>
      <c r="J2368">
        <v>17694202940.639999</v>
      </c>
      <c r="K2368">
        <v>22126217436.099998</v>
      </c>
    </row>
    <row r="2369" spans="1:11" hidden="1">
      <c r="A2369">
        <v>21</v>
      </c>
      <c r="B2369" t="s">
        <v>655</v>
      </c>
      <c r="C2369">
        <v>0.170955</v>
      </c>
      <c r="D2369">
        <v>0.17093800000000001</v>
      </c>
      <c r="E2369">
        <v>0.15081</v>
      </c>
      <c r="F2369">
        <v>0.15079300000000001</v>
      </c>
      <c r="G2369">
        <v>0.15443799999999999</v>
      </c>
      <c r="H2369">
        <v>0.154418</v>
      </c>
      <c r="I2369">
        <v>2432</v>
      </c>
      <c r="J2369">
        <v>17877034096.330002</v>
      </c>
      <c r="K2369">
        <v>22792111786.790001</v>
      </c>
    </row>
    <row r="2370" spans="1:11" hidden="1">
      <c r="A2370">
        <v>31</v>
      </c>
      <c r="B2370" t="s">
        <v>655</v>
      </c>
      <c r="C2370">
        <v>0.17169699999999999</v>
      </c>
      <c r="D2370">
        <v>0.171681</v>
      </c>
      <c r="E2370">
        <v>0.15081700000000001</v>
      </c>
      <c r="F2370">
        <v>0.15080099999999999</v>
      </c>
      <c r="G2370">
        <v>0.15424099999999999</v>
      </c>
      <c r="H2370">
        <v>0.154221</v>
      </c>
      <c r="I2370">
        <v>2531</v>
      </c>
      <c r="J2370">
        <v>18024341770.43</v>
      </c>
      <c r="K2370">
        <v>22990991477.709999</v>
      </c>
    </row>
    <row r="2371" spans="1:11" hidden="1">
      <c r="A2371">
        <v>63</v>
      </c>
      <c r="B2371" t="s">
        <v>655</v>
      </c>
      <c r="C2371">
        <v>0.17169699999999999</v>
      </c>
      <c r="D2371">
        <v>0.171681</v>
      </c>
      <c r="E2371">
        <v>0.15081700000000001</v>
      </c>
      <c r="F2371">
        <v>0.15080099999999999</v>
      </c>
      <c r="G2371">
        <v>0.15424099999999999</v>
      </c>
      <c r="H2371">
        <v>0.154221</v>
      </c>
      <c r="I2371">
        <v>2531</v>
      </c>
      <c r="J2371">
        <v>18024341770.43</v>
      </c>
      <c r="K2371">
        <v>22990991477.709999</v>
      </c>
    </row>
    <row r="2372" spans="1:11" hidden="1">
      <c r="A2372">
        <v>37</v>
      </c>
      <c r="B2372" t="s">
        <v>655</v>
      </c>
      <c r="C2372">
        <v>0.16623299999999999</v>
      </c>
      <c r="D2372">
        <v>0.166214</v>
      </c>
      <c r="E2372">
        <v>0.150147</v>
      </c>
      <c r="F2372">
        <v>0.15013000000000001</v>
      </c>
      <c r="G2372">
        <v>0.15301999999999999</v>
      </c>
      <c r="H2372">
        <v>0.152999</v>
      </c>
      <c r="I2372">
        <v>2080</v>
      </c>
      <c r="J2372">
        <v>17546895266.540001</v>
      </c>
      <c r="K2372">
        <v>21927337745.18</v>
      </c>
    </row>
    <row r="2373" spans="1:11" hidden="1">
      <c r="A2373">
        <v>47</v>
      </c>
      <c r="B2373" t="s">
        <v>655</v>
      </c>
      <c r="C2373">
        <v>0.16730999999999999</v>
      </c>
      <c r="D2373">
        <v>0.167292</v>
      </c>
      <c r="E2373">
        <v>0.15015999999999999</v>
      </c>
      <c r="F2373">
        <v>0.150143</v>
      </c>
      <c r="G2373">
        <v>0.15282799999999999</v>
      </c>
      <c r="H2373">
        <v>0.152808</v>
      </c>
      <c r="I2373">
        <v>2179</v>
      </c>
      <c r="J2373">
        <v>17694202940.639999</v>
      </c>
      <c r="K2373">
        <v>22126217436.099998</v>
      </c>
    </row>
    <row r="2374" spans="1:11" hidden="1">
      <c r="A2374">
        <v>53</v>
      </c>
      <c r="B2374" t="s">
        <v>655</v>
      </c>
      <c r="C2374">
        <v>0.170955</v>
      </c>
      <c r="D2374">
        <v>0.17093800000000001</v>
      </c>
      <c r="E2374">
        <v>0.15081</v>
      </c>
      <c r="F2374">
        <v>0.15079300000000001</v>
      </c>
      <c r="G2374">
        <v>0.15443799999999999</v>
      </c>
      <c r="H2374">
        <v>0.154418</v>
      </c>
      <c r="I2374">
        <v>2432</v>
      </c>
      <c r="J2374">
        <v>17877034096.330002</v>
      </c>
      <c r="K2374">
        <v>22792111786.790001</v>
      </c>
    </row>
    <row r="2375" spans="1:11" hidden="1">
      <c r="A2375">
        <v>10</v>
      </c>
      <c r="B2375" t="s">
        <v>657</v>
      </c>
      <c r="C2375">
        <v>0.21745400000000001</v>
      </c>
      <c r="D2375">
        <v>0.21745400000000001</v>
      </c>
      <c r="E2375">
        <v>0.188282</v>
      </c>
      <c r="F2375">
        <v>0.188282</v>
      </c>
      <c r="G2375">
        <v>0.16584099999999999</v>
      </c>
      <c r="H2375">
        <v>0.16584099999999999</v>
      </c>
      <c r="I2375">
        <v>101</v>
      </c>
      <c r="J2375">
        <v>175626719.09999999</v>
      </c>
      <c r="K2375">
        <v>232929261.28</v>
      </c>
    </row>
    <row r="2376" spans="1:11">
      <c r="A2376">
        <v>5</v>
      </c>
      <c r="B2376" t="s">
        <v>657</v>
      </c>
      <c r="C2376">
        <v>6.5083000000000002E-2</v>
      </c>
      <c r="D2376">
        <v>6.5085000000000004E-2</v>
      </c>
      <c r="E2376" s="116">
        <v>5.0680999999999997E-2</v>
      </c>
      <c r="F2376">
        <v>5.0681999999999998E-2</v>
      </c>
      <c r="G2376">
        <v>5.3429999999999998E-2</v>
      </c>
      <c r="H2376">
        <v>5.3430999999999999E-2</v>
      </c>
      <c r="I2376">
        <v>2071</v>
      </c>
      <c r="J2376">
        <v>18548139829.450001</v>
      </c>
      <c r="K2376">
        <v>23155965055.119999</v>
      </c>
    </row>
    <row r="2377" spans="1:11" hidden="1">
      <c r="A2377">
        <v>15</v>
      </c>
      <c r="B2377" t="s">
        <v>657</v>
      </c>
      <c r="C2377">
        <v>7.2167999999999996E-2</v>
      </c>
      <c r="D2377">
        <v>7.2169999999999998E-2</v>
      </c>
      <c r="E2377">
        <v>5.1832999999999997E-2</v>
      </c>
      <c r="F2377">
        <v>5.1833999999999998E-2</v>
      </c>
      <c r="G2377">
        <v>5.4448999999999997E-2</v>
      </c>
      <c r="H2377">
        <v>5.4448999999999997E-2</v>
      </c>
      <c r="I2377">
        <v>2172</v>
      </c>
      <c r="J2377">
        <v>18723766548.549999</v>
      </c>
      <c r="K2377">
        <v>23388894316.400002</v>
      </c>
    </row>
    <row r="2378" spans="1:11" hidden="1">
      <c r="A2378">
        <v>21</v>
      </c>
      <c r="B2378" t="s">
        <v>657</v>
      </c>
      <c r="C2378">
        <v>6.4162999999999998E-2</v>
      </c>
      <c r="D2378">
        <v>6.4165E-2</v>
      </c>
      <c r="E2378">
        <v>5.1145999999999997E-2</v>
      </c>
      <c r="F2378">
        <v>5.1146999999999998E-2</v>
      </c>
      <c r="G2378">
        <v>5.3962000000000003E-2</v>
      </c>
      <c r="H2378">
        <v>5.3962999999999997E-2</v>
      </c>
      <c r="I2378">
        <v>2423</v>
      </c>
      <c r="J2378">
        <v>18933103043.259998</v>
      </c>
      <c r="K2378">
        <v>24081909475.369999</v>
      </c>
    </row>
    <row r="2379" spans="1:11" hidden="1">
      <c r="A2379">
        <v>31</v>
      </c>
      <c r="B2379" t="s">
        <v>657</v>
      </c>
      <c r="C2379">
        <v>7.0297999999999999E-2</v>
      </c>
      <c r="D2379">
        <v>7.0299E-2</v>
      </c>
      <c r="E2379">
        <v>5.2274000000000001E-2</v>
      </c>
      <c r="F2379">
        <v>5.2274000000000001E-2</v>
      </c>
      <c r="G2379">
        <v>5.4937E-2</v>
      </c>
      <c r="H2379">
        <v>5.4938000000000001E-2</v>
      </c>
      <c r="I2379">
        <v>2524</v>
      </c>
      <c r="J2379">
        <v>19108729762.360001</v>
      </c>
      <c r="K2379">
        <v>24314838736.650002</v>
      </c>
    </row>
    <row r="2380" spans="1:11" hidden="1">
      <c r="A2380">
        <v>63</v>
      </c>
      <c r="B2380" t="s">
        <v>657</v>
      </c>
      <c r="C2380">
        <v>7.0297999999999999E-2</v>
      </c>
      <c r="D2380">
        <v>7.0299E-2</v>
      </c>
      <c r="E2380">
        <v>5.2274000000000001E-2</v>
      </c>
      <c r="F2380">
        <v>5.2274000000000001E-2</v>
      </c>
      <c r="G2380">
        <v>5.4937E-2</v>
      </c>
      <c r="H2380">
        <v>5.4938000000000001E-2</v>
      </c>
      <c r="I2380">
        <v>2524</v>
      </c>
      <c r="J2380">
        <v>19108729762.360001</v>
      </c>
      <c r="K2380">
        <v>24314838736.650002</v>
      </c>
    </row>
    <row r="2381" spans="1:11" hidden="1">
      <c r="A2381">
        <v>37</v>
      </c>
      <c r="B2381" t="s">
        <v>657</v>
      </c>
      <c r="C2381">
        <v>6.5083000000000002E-2</v>
      </c>
      <c r="D2381">
        <v>6.5085000000000004E-2</v>
      </c>
      <c r="E2381">
        <v>5.0680999999999997E-2</v>
      </c>
      <c r="F2381">
        <v>5.0681999999999998E-2</v>
      </c>
      <c r="G2381">
        <v>5.3429999999999998E-2</v>
      </c>
      <c r="H2381">
        <v>5.3430999999999999E-2</v>
      </c>
      <c r="I2381">
        <v>2071</v>
      </c>
      <c r="J2381">
        <v>18548139829.450001</v>
      </c>
      <c r="K2381">
        <v>23155965055.119999</v>
      </c>
    </row>
    <row r="2382" spans="1:11" hidden="1">
      <c r="A2382">
        <v>47</v>
      </c>
      <c r="B2382" t="s">
        <v>657</v>
      </c>
      <c r="C2382">
        <v>7.2167999999999996E-2</v>
      </c>
      <c r="D2382">
        <v>7.2169999999999998E-2</v>
      </c>
      <c r="E2382">
        <v>5.1832999999999997E-2</v>
      </c>
      <c r="F2382">
        <v>5.1833999999999998E-2</v>
      </c>
      <c r="G2382">
        <v>5.4448999999999997E-2</v>
      </c>
      <c r="H2382">
        <v>5.4448999999999997E-2</v>
      </c>
      <c r="I2382">
        <v>2172</v>
      </c>
      <c r="J2382">
        <v>18723766548.549999</v>
      </c>
      <c r="K2382">
        <v>23388894316.400002</v>
      </c>
    </row>
    <row r="2383" spans="1:11" hidden="1">
      <c r="A2383">
        <v>53</v>
      </c>
      <c r="B2383" t="s">
        <v>657</v>
      </c>
      <c r="C2383">
        <v>6.4162999999999998E-2</v>
      </c>
      <c r="D2383">
        <v>6.4165E-2</v>
      </c>
      <c r="E2383">
        <v>5.1145999999999997E-2</v>
      </c>
      <c r="F2383">
        <v>5.1146999999999998E-2</v>
      </c>
      <c r="G2383">
        <v>5.3962000000000003E-2</v>
      </c>
      <c r="H2383">
        <v>5.3962999999999997E-2</v>
      </c>
      <c r="I2383">
        <v>2423</v>
      </c>
      <c r="J2383">
        <v>18933103043.259998</v>
      </c>
      <c r="K2383">
        <v>24081909475.369999</v>
      </c>
    </row>
    <row r="2384" spans="1:11" hidden="1">
      <c r="A2384">
        <v>10</v>
      </c>
      <c r="B2384" t="s">
        <v>658</v>
      </c>
      <c r="C2384">
        <v>9.3819999999999997E-3</v>
      </c>
      <c r="D2384">
        <v>9.3819999999999997E-3</v>
      </c>
      <c r="E2384">
        <v>-1.5890999999999999E-2</v>
      </c>
      <c r="F2384">
        <v>-1.5890999999999999E-2</v>
      </c>
      <c r="G2384">
        <v>-5.6499999999999996E-3</v>
      </c>
      <c r="H2384">
        <v>-5.6499999999999996E-3</v>
      </c>
      <c r="I2384">
        <v>103</v>
      </c>
      <c r="J2384">
        <v>175868221.56</v>
      </c>
      <c r="K2384">
        <v>240245471.83000001</v>
      </c>
    </row>
    <row r="2385" spans="1:11">
      <c r="A2385">
        <v>5</v>
      </c>
      <c r="B2385" t="s">
        <v>658</v>
      </c>
      <c r="C2385">
        <v>4.3567000000000002E-2</v>
      </c>
      <c r="D2385">
        <v>4.3567000000000002E-2</v>
      </c>
      <c r="E2385" s="116">
        <v>-1.4009999999999999E-3</v>
      </c>
      <c r="F2385">
        <v>-1.4009999999999999E-3</v>
      </c>
      <c r="G2385">
        <v>2.0950000000000001E-3</v>
      </c>
      <c r="H2385">
        <v>2.0950000000000001E-3</v>
      </c>
      <c r="I2385">
        <v>2079</v>
      </c>
      <c r="J2385">
        <v>18676378663.209999</v>
      </c>
      <c r="K2385">
        <v>23226360207.700001</v>
      </c>
    </row>
    <row r="2386" spans="1:11" hidden="1">
      <c r="A2386">
        <v>15</v>
      </c>
      <c r="B2386" t="s">
        <v>658</v>
      </c>
      <c r="C2386">
        <v>4.1952999999999997E-2</v>
      </c>
      <c r="D2386">
        <v>4.1952999999999997E-2</v>
      </c>
      <c r="E2386">
        <v>-1.539E-3</v>
      </c>
      <c r="F2386">
        <v>-1.539E-3</v>
      </c>
      <c r="G2386">
        <v>2.0149999999999999E-3</v>
      </c>
      <c r="H2386">
        <v>2.0149999999999999E-3</v>
      </c>
      <c r="I2386">
        <v>2182</v>
      </c>
      <c r="J2386">
        <v>18852246884.77</v>
      </c>
      <c r="K2386">
        <v>23466605679.529999</v>
      </c>
    </row>
    <row r="2387" spans="1:11" hidden="1">
      <c r="A2387">
        <v>21</v>
      </c>
      <c r="B2387" t="s">
        <v>658</v>
      </c>
      <c r="C2387">
        <v>4.8280000000000003E-2</v>
      </c>
      <c r="D2387">
        <v>4.8280000000000003E-2</v>
      </c>
      <c r="E2387">
        <v>4.7399999999999997E-4</v>
      </c>
      <c r="F2387">
        <v>4.7399999999999997E-4</v>
      </c>
      <c r="G2387">
        <v>5.2550000000000001E-3</v>
      </c>
      <c r="H2387">
        <v>5.2550000000000001E-3</v>
      </c>
      <c r="I2387">
        <v>2433</v>
      </c>
      <c r="J2387">
        <v>19106483566.82</v>
      </c>
      <c r="K2387">
        <v>24235057060.209999</v>
      </c>
    </row>
    <row r="2388" spans="1:11" hidden="1">
      <c r="A2388">
        <v>31</v>
      </c>
      <c r="B2388" t="s">
        <v>658</v>
      </c>
      <c r="C2388">
        <v>4.6699999999999998E-2</v>
      </c>
      <c r="D2388">
        <v>4.6699999999999998E-2</v>
      </c>
      <c r="E2388">
        <v>3.21E-4</v>
      </c>
      <c r="F2388">
        <v>3.21E-4</v>
      </c>
      <c r="G2388">
        <v>5.1460000000000004E-3</v>
      </c>
      <c r="H2388">
        <v>5.1460000000000004E-3</v>
      </c>
      <c r="I2388">
        <v>2536</v>
      </c>
      <c r="J2388">
        <v>19282351788.380001</v>
      </c>
      <c r="K2388">
        <v>24475302532.040001</v>
      </c>
    </row>
    <row r="2389" spans="1:11" hidden="1">
      <c r="A2389">
        <v>63</v>
      </c>
      <c r="B2389" t="s">
        <v>658</v>
      </c>
      <c r="C2389">
        <v>4.6699999999999998E-2</v>
      </c>
      <c r="D2389">
        <v>4.6699999999999998E-2</v>
      </c>
      <c r="E2389">
        <v>3.21E-4</v>
      </c>
      <c r="F2389">
        <v>3.21E-4</v>
      </c>
      <c r="G2389">
        <v>5.1460000000000004E-3</v>
      </c>
      <c r="H2389">
        <v>5.1460000000000004E-3</v>
      </c>
      <c r="I2389">
        <v>2536</v>
      </c>
      <c r="J2389">
        <v>19282351788.380001</v>
      </c>
      <c r="K2389">
        <v>24475302532.040001</v>
      </c>
    </row>
    <row r="2390" spans="1:11" hidden="1">
      <c r="A2390">
        <v>37</v>
      </c>
      <c r="B2390" t="s">
        <v>658</v>
      </c>
      <c r="C2390">
        <v>4.3567000000000002E-2</v>
      </c>
      <c r="D2390">
        <v>4.3567000000000002E-2</v>
      </c>
      <c r="E2390">
        <v>-1.4009999999999999E-3</v>
      </c>
      <c r="F2390">
        <v>-1.4009999999999999E-3</v>
      </c>
      <c r="G2390">
        <v>2.0950000000000001E-3</v>
      </c>
      <c r="H2390">
        <v>2.0950000000000001E-3</v>
      </c>
      <c r="I2390">
        <v>2079</v>
      </c>
      <c r="J2390">
        <v>18676378663.209999</v>
      </c>
      <c r="K2390">
        <v>23226360207.700001</v>
      </c>
    </row>
    <row r="2391" spans="1:11" hidden="1">
      <c r="A2391">
        <v>47</v>
      </c>
      <c r="B2391" t="s">
        <v>658</v>
      </c>
      <c r="C2391">
        <v>4.1952999999999997E-2</v>
      </c>
      <c r="D2391">
        <v>4.1952999999999997E-2</v>
      </c>
      <c r="E2391">
        <v>-1.539E-3</v>
      </c>
      <c r="F2391">
        <v>-1.539E-3</v>
      </c>
      <c r="G2391">
        <v>2.0149999999999999E-3</v>
      </c>
      <c r="H2391">
        <v>2.0149999999999999E-3</v>
      </c>
      <c r="I2391">
        <v>2182</v>
      </c>
      <c r="J2391">
        <v>18852246884.77</v>
      </c>
      <c r="K2391">
        <v>23466605679.529999</v>
      </c>
    </row>
    <row r="2392" spans="1:11" hidden="1">
      <c r="A2392">
        <v>53</v>
      </c>
      <c r="B2392" t="s">
        <v>658</v>
      </c>
      <c r="C2392">
        <v>4.8280000000000003E-2</v>
      </c>
      <c r="D2392">
        <v>4.8280000000000003E-2</v>
      </c>
      <c r="E2392">
        <v>4.7399999999999997E-4</v>
      </c>
      <c r="F2392">
        <v>4.7399999999999997E-4</v>
      </c>
      <c r="G2392">
        <v>5.2550000000000001E-3</v>
      </c>
      <c r="H2392">
        <v>5.2550000000000001E-3</v>
      </c>
      <c r="I2392">
        <v>2433</v>
      </c>
      <c r="J2392">
        <v>19106483566.82</v>
      </c>
      <c r="K2392">
        <v>24235057060.209999</v>
      </c>
    </row>
    <row r="2393" spans="1:11" hidden="1">
      <c r="A2393">
        <v>10</v>
      </c>
      <c r="B2393" t="s">
        <v>659</v>
      </c>
      <c r="C2393">
        <v>-5.2204E-2</v>
      </c>
      <c r="D2393">
        <v>-5.2204E-2</v>
      </c>
      <c r="E2393">
        <v>-5.5689000000000002E-2</v>
      </c>
      <c r="F2393">
        <v>-5.5689000000000002E-2</v>
      </c>
      <c r="G2393">
        <v>-4.9965000000000002E-2</v>
      </c>
      <c r="H2393">
        <v>-4.9965000000000002E-2</v>
      </c>
      <c r="I2393">
        <v>102</v>
      </c>
      <c r="J2393">
        <v>165624849.46000001</v>
      </c>
      <c r="K2393">
        <v>227703814.19</v>
      </c>
    </row>
    <row r="2394" spans="1:11">
      <c r="A2394">
        <v>5</v>
      </c>
      <c r="B2394" t="s">
        <v>659</v>
      </c>
      <c r="C2394">
        <v>-3.3947999999999999E-2</v>
      </c>
      <c r="D2394">
        <v>-3.3926999999999999E-2</v>
      </c>
      <c r="E2394" s="116">
        <v>-5.1748000000000002E-2</v>
      </c>
      <c r="F2394">
        <v>-5.1732E-2</v>
      </c>
      <c r="G2394">
        <v>-5.1727000000000002E-2</v>
      </c>
      <c r="H2394">
        <v>-5.1714999999999997E-2</v>
      </c>
      <c r="I2394">
        <v>2078</v>
      </c>
      <c r="J2394">
        <v>17713209732.040001</v>
      </c>
      <c r="K2394">
        <v>22020333379.91</v>
      </c>
    </row>
    <row r="2395" spans="1:11" hidden="1">
      <c r="A2395">
        <v>15</v>
      </c>
      <c r="B2395" t="s">
        <v>659</v>
      </c>
      <c r="C2395">
        <v>-3.4802E-2</v>
      </c>
      <c r="D2395">
        <v>-3.4782E-2</v>
      </c>
      <c r="E2395">
        <v>-5.1784999999999998E-2</v>
      </c>
      <c r="F2395">
        <v>-5.1769000000000003E-2</v>
      </c>
      <c r="G2395">
        <v>-5.1708999999999998E-2</v>
      </c>
      <c r="H2395">
        <v>-5.1697E-2</v>
      </c>
      <c r="I2395">
        <v>2180</v>
      </c>
      <c r="J2395">
        <v>17878834581.5</v>
      </c>
      <c r="K2395">
        <v>22248037194.099998</v>
      </c>
    </row>
    <row r="2396" spans="1:11" hidden="1">
      <c r="A2396">
        <v>21</v>
      </c>
      <c r="B2396" t="s">
        <v>659</v>
      </c>
      <c r="C2396">
        <v>-3.3662999999999998E-2</v>
      </c>
      <c r="D2396">
        <v>-3.3644E-2</v>
      </c>
      <c r="E2396">
        <v>-5.0854000000000003E-2</v>
      </c>
      <c r="F2396">
        <v>-5.0838000000000001E-2</v>
      </c>
      <c r="G2396">
        <v>-5.0111000000000003E-2</v>
      </c>
      <c r="H2396">
        <v>-5.0098999999999998E-2</v>
      </c>
      <c r="I2396">
        <v>2430</v>
      </c>
      <c r="J2396">
        <v>18146460981.169998</v>
      </c>
      <c r="K2396">
        <v>23008985555.040001</v>
      </c>
    </row>
    <row r="2397" spans="1:11" hidden="1">
      <c r="A2397">
        <v>31</v>
      </c>
      <c r="B2397" t="s">
        <v>659</v>
      </c>
      <c r="C2397">
        <v>-3.4410000000000003E-2</v>
      </c>
      <c r="D2397">
        <v>-3.4391999999999999E-2</v>
      </c>
      <c r="E2397">
        <v>-5.0897999999999999E-2</v>
      </c>
      <c r="F2397">
        <v>-5.0882999999999998E-2</v>
      </c>
      <c r="G2397">
        <v>-5.0109000000000001E-2</v>
      </c>
      <c r="H2397">
        <v>-5.0097999999999997E-2</v>
      </c>
      <c r="I2397">
        <v>2532</v>
      </c>
      <c r="J2397">
        <v>18312085830.630001</v>
      </c>
      <c r="K2397">
        <v>23236689369.23</v>
      </c>
    </row>
    <row r="2398" spans="1:11" hidden="1">
      <c r="A2398">
        <v>63</v>
      </c>
      <c r="B2398" t="s">
        <v>659</v>
      </c>
      <c r="C2398">
        <v>-3.4410000000000003E-2</v>
      </c>
      <c r="D2398">
        <v>-3.4391999999999999E-2</v>
      </c>
      <c r="E2398">
        <v>-5.0897999999999999E-2</v>
      </c>
      <c r="F2398">
        <v>-5.0882999999999998E-2</v>
      </c>
      <c r="G2398">
        <v>-5.0109000000000001E-2</v>
      </c>
      <c r="H2398">
        <v>-5.0097999999999997E-2</v>
      </c>
      <c r="I2398">
        <v>2532</v>
      </c>
      <c r="J2398">
        <v>18312085830.630001</v>
      </c>
      <c r="K2398">
        <v>23236689369.23</v>
      </c>
    </row>
    <row r="2399" spans="1:11" hidden="1">
      <c r="A2399">
        <v>37</v>
      </c>
      <c r="B2399" t="s">
        <v>659</v>
      </c>
      <c r="C2399">
        <v>-3.3947999999999999E-2</v>
      </c>
      <c r="D2399">
        <v>-3.3926999999999999E-2</v>
      </c>
      <c r="E2399">
        <v>-5.1748000000000002E-2</v>
      </c>
      <c r="F2399">
        <v>-5.1732E-2</v>
      </c>
      <c r="G2399">
        <v>-5.1727000000000002E-2</v>
      </c>
      <c r="H2399">
        <v>-5.1714999999999997E-2</v>
      </c>
      <c r="I2399">
        <v>2078</v>
      </c>
      <c r="J2399">
        <v>17713209732.040001</v>
      </c>
      <c r="K2399">
        <v>22020333379.91</v>
      </c>
    </row>
    <row r="2400" spans="1:11" hidden="1">
      <c r="A2400">
        <v>47</v>
      </c>
      <c r="B2400" t="s">
        <v>659</v>
      </c>
      <c r="C2400">
        <v>-3.4802E-2</v>
      </c>
      <c r="D2400">
        <v>-3.4782E-2</v>
      </c>
      <c r="E2400">
        <v>-5.1784999999999998E-2</v>
      </c>
      <c r="F2400">
        <v>-5.1769000000000003E-2</v>
      </c>
      <c r="G2400">
        <v>-5.1708999999999998E-2</v>
      </c>
      <c r="H2400">
        <v>-5.1697E-2</v>
      </c>
      <c r="I2400">
        <v>2180</v>
      </c>
      <c r="J2400">
        <v>17878834581.5</v>
      </c>
      <c r="K2400">
        <v>22248037194.099998</v>
      </c>
    </row>
    <row r="2401" spans="1:11" hidden="1">
      <c r="A2401">
        <v>53</v>
      </c>
      <c r="B2401" t="s">
        <v>659</v>
      </c>
      <c r="C2401">
        <v>-3.3662999999999998E-2</v>
      </c>
      <c r="D2401">
        <v>-3.3644E-2</v>
      </c>
      <c r="E2401">
        <v>-5.0854000000000003E-2</v>
      </c>
      <c r="F2401">
        <v>-5.0838000000000001E-2</v>
      </c>
      <c r="G2401">
        <v>-5.0111000000000003E-2</v>
      </c>
      <c r="H2401">
        <v>-5.0098999999999998E-2</v>
      </c>
      <c r="I2401">
        <v>2430</v>
      </c>
      <c r="J2401">
        <v>18146460981.169998</v>
      </c>
      <c r="K2401">
        <v>23008985555.040001</v>
      </c>
    </row>
    <row r="2402" spans="1:11" hidden="1">
      <c r="A2402">
        <v>10</v>
      </c>
      <c r="B2402" t="s">
        <v>660</v>
      </c>
      <c r="C2402">
        <v>-7.1939999999999999E-3</v>
      </c>
      <c r="D2402">
        <v>-7.1939999999999999E-3</v>
      </c>
      <c r="E2402">
        <v>-3.1640000000000001E-3</v>
      </c>
      <c r="F2402">
        <v>-3.1640000000000001E-3</v>
      </c>
      <c r="G2402">
        <v>-1.6344999999999998E-2</v>
      </c>
      <c r="H2402">
        <v>-1.6344999999999998E-2</v>
      </c>
      <c r="I2402">
        <v>102</v>
      </c>
      <c r="J2402">
        <v>163752369.22999999</v>
      </c>
      <c r="K2402">
        <v>222171568.69</v>
      </c>
    </row>
    <row r="2403" spans="1:11">
      <c r="A2403">
        <v>5</v>
      </c>
      <c r="B2403" t="s">
        <v>660</v>
      </c>
      <c r="C2403">
        <v>-3.2164999999999999E-2</v>
      </c>
      <c r="D2403">
        <v>-3.2143999999999999E-2</v>
      </c>
      <c r="E2403" s="116">
        <v>-2.487E-2</v>
      </c>
      <c r="F2403">
        <v>-2.4854000000000001E-2</v>
      </c>
      <c r="G2403">
        <v>-2.4733000000000002E-2</v>
      </c>
      <c r="H2403">
        <v>-2.4715999999999998E-2</v>
      </c>
      <c r="I2403">
        <v>2079</v>
      </c>
      <c r="J2403">
        <v>17396721365.540001</v>
      </c>
      <c r="K2403">
        <v>21547490871.689999</v>
      </c>
    </row>
    <row r="2404" spans="1:11" hidden="1">
      <c r="A2404">
        <v>15</v>
      </c>
      <c r="B2404" t="s">
        <v>660</v>
      </c>
      <c r="C2404">
        <v>-3.0997E-2</v>
      </c>
      <c r="D2404">
        <v>-3.0977000000000001E-2</v>
      </c>
      <c r="E2404">
        <v>-2.4669E-2</v>
      </c>
      <c r="F2404">
        <v>-2.4653999999999999E-2</v>
      </c>
      <c r="G2404">
        <v>-2.4646999999999999E-2</v>
      </c>
      <c r="H2404">
        <v>-2.4631E-2</v>
      </c>
      <c r="I2404">
        <v>2181</v>
      </c>
      <c r="J2404">
        <v>17560473734.77</v>
      </c>
      <c r="K2404">
        <v>21769662440.380001</v>
      </c>
    </row>
    <row r="2405" spans="1:11" hidden="1">
      <c r="A2405">
        <v>21</v>
      </c>
      <c r="B2405" t="s">
        <v>660</v>
      </c>
      <c r="C2405">
        <v>-2.7986E-2</v>
      </c>
      <c r="D2405">
        <v>-2.7968E-2</v>
      </c>
      <c r="E2405">
        <v>-2.3976999999999998E-2</v>
      </c>
      <c r="F2405">
        <v>-2.3962000000000001E-2</v>
      </c>
      <c r="G2405">
        <v>-2.3005000000000001E-2</v>
      </c>
      <c r="H2405">
        <v>-2.2991999999999999E-2</v>
      </c>
      <c r="I2405">
        <v>2428</v>
      </c>
      <c r="J2405">
        <v>17840528875.32</v>
      </c>
      <c r="K2405">
        <v>22541484564.869999</v>
      </c>
    </row>
    <row r="2406" spans="1:11" hidden="1">
      <c r="A2406">
        <v>31</v>
      </c>
      <c r="B2406" t="s">
        <v>660</v>
      </c>
      <c r="C2406">
        <v>-2.7147000000000001E-2</v>
      </c>
      <c r="D2406">
        <v>-2.7130999999999999E-2</v>
      </c>
      <c r="E2406">
        <v>-2.3789000000000001E-2</v>
      </c>
      <c r="F2406">
        <v>-2.3774E-2</v>
      </c>
      <c r="G2406">
        <v>-2.2939999999999999E-2</v>
      </c>
      <c r="H2406">
        <v>-2.2926999999999999E-2</v>
      </c>
      <c r="I2406">
        <v>2530</v>
      </c>
      <c r="J2406">
        <v>18004281244.549999</v>
      </c>
      <c r="K2406">
        <v>22763656133.560001</v>
      </c>
    </row>
    <row r="2407" spans="1:11" hidden="1">
      <c r="A2407">
        <v>63</v>
      </c>
      <c r="B2407" t="s">
        <v>660</v>
      </c>
      <c r="C2407">
        <v>-2.7147000000000001E-2</v>
      </c>
      <c r="D2407">
        <v>-2.7130999999999999E-2</v>
      </c>
      <c r="E2407">
        <v>-2.3789000000000001E-2</v>
      </c>
      <c r="F2407">
        <v>-2.3774E-2</v>
      </c>
      <c r="G2407">
        <v>-2.2939999999999999E-2</v>
      </c>
      <c r="H2407">
        <v>-2.2926999999999999E-2</v>
      </c>
      <c r="I2407">
        <v>2530</v>
      </c>
      <c r="J2407">
        <v>18004281244.549999</v>
      </c>
      <c r="K2407">
        <v>22763656133.560001</v>
      </c>
    </row>
    <row r="2408" spans="1:11" hidden="1">
      <c r="A2408">
        <v>37</v>
      </c>
      <c r="B2408" t="s">
        <v>660</v>
      </c>
      <c r="C2408">
        <v>-3.2164999999999999E-2</v>
      </c>
      <c r="D2408">
        <v>-3.2143999999999999E-2</v>
      </c>
      <c r="E2408">
        <v>-2.487E-2</v>
      </c>
      <c r="F2408">
        <v>-2.4854000000000001E-2</v>
      </c>
      <c r="G2408">
        <v>-2.4733000000000002E-2</v>
      </c>
      <c r="H2408">
        <v>-2.4715999999999998E-2</v>
      </c>
      <c r="I2408">
        <v>2079</v>
      </c>
      <c r="J2408">
        <v>17396721365.540001</v>
      </c>
      <c r="K2408">
        <v>21547490871.689999</v>
      </c>
    </row>
    <row r="2409" spans="1:11" hidden="1">
      <c r="A2409">
        <v>47</v>
      </c>
      <c r="B2409" t="s">
        <v>660</v>
      </c>
      <c r="C2409">
        <v>-3.0997E-2</v>
      </c>
      <c r="D2409">
        <v>-3.0977000000000001E-2</v>
      </c>
      <c r="E2409">
        <v>-2.4669E-2</v>
      </c>
      <c r="F2409">
        <v>-2.4653999999999999E-2</v>
      </c>
      <c r="G2409">
        <v>-2.4646999999999999E-2</v>
      </c>
      <c r="H2409">
        <v>-2.4631E-2</v>
      </c>
      <c r="I2409">
        <v>2181</v>
      </c>
      <c r="J2409">
        <v>17560473734.77</v>
      </c>
      <c r="K2409">
        <v>21769662440.380001</v>
      </c>
    </row>
    <row r="2410" spans="1:11" hidden="1">
      <c r="A2410">
        <v>53</v>
      </c>
      <c r="B2410" t="s">
        <v>660</v>
      </c>
      <c r="C2410">
        <v>-2.7986E-2</v>
      </c>
      <c r="D2410">
        <v>-2.7968E-2</v>
      </c>
      <c r="E2410">
        <v>-2.3976999999999998E-2</v>
      </c>
      <c r="F2410">
        <v>-2.3962000000000001E-2</v>
      </c>
      <c r="G2410">
        <v>-2.3005000000000001E-2</v>
      </c>
      <c r="H2410">
        <v>-2.2991999999999999E-2</v>
      </c>
      <c r="I2410">
        <v>2428</v>
      </c>
      <c r="J2410">
        <v>17840528875.32</v>
      </c>
      <c r="K2410">
        <v>22541484564.869999</v>
      </c>
    </row>
    <row r="2411" spans="1:11" hidden="1">
      <c r="A2411">
        <v>10</v>
      </c>
      <c r="B2411" t="s">
        <v>661</v>
      </c>
      <c r="C2411">
        <v>8.5708000000000006E-2</v>
      </c>
      <c r="D2411">
        <v>8.8782E-2</v>
      </c>
      <c r="E2411">
        <v>5.7186000000000001E-2</v>
      </c>
      <c r="F2411">
        <v>6.0540999999999998E-2</v>
      </c>
      <c r="G2411">
        <v>4.2041000000000002E-2</v>
      </c>
      <c r="H2411">
        <v>4.4512999999999997E-2</v>
      </c>
      <c r="I2411">
        <v>102</v>
      </c>
      <c r="J2411">
        <v>171502289.22</v>
      </c>
      <c r="K2411">
        <v>229516462.63</v>
      </c>
    </row>
    <row r="2412" spans="1:11">
      <c r="A2412">
        <v>5</v>
      </c>
      <c r="B2412" t="s">
        <v>661</v>
      </c>
      <c r="C2412">
        <v>0.13469</v>
      </c>
      <c r="D2412">
        <v>0.134579</v>
      </c>
      <c r="E2412" s="116">
        <v>7.3324E-2</v>
      </c>
      <c r="F2412">
        <v>7.3289999999999994E-2</v>
      </c>
      <c r="G2412">
        <v>7.8611E-2</v>
      </c>
      <c r="H2412">
        <v>7.8569E-2</v>
      </c>
      <c r="I2412">
        <v>2080</v>
      </c>
      <c r="J2412">
        <v>18749542450.889999</v>
      </c>
      <c r="K2412">
        <v>23249416803.57</v>
      </c>
    </row>
    <row r="2413" spans="1:11" hidden="1">
      <c r="A2413">
        <v>15</v>
      </c>
      <c r="B2413" t="s">
        <v>661</v>
      </c>
      <c r="C2413">
        <v>0.13239999999999999</v>
      </c>
      <c r="D2413">
        <v>0.132439</v>
      </c>
      <c r="E2413">
        <v>7.3173000000000002E-2</v>
      </c>
      <c r="F2413">
        <v>7.3171E-2</v>
      </c>
      <c r="G2413">
        <v>7.8238000000000002E-2</v>
      </c>
      <c r="H2413">
        <v>7.8222E-2</v>
      </c>
      <c r="I2413">
        <v>2182</v>
      </c>
      <c r="J2413">
        <v>18921044740.110001</v>
      </c>
      <c r="K2413">
        <v>23478933266.200001</v>
      </c>
    </row>
    <row r="2414" spans="1:11" hidden="1">
      <c r="A2414">
        <v>21</v>
      </c>
      <c r="B2414" t="s">
        <v>661</v>
      </c>
      <c r="C2414">
        <v>0.145539</v>
      </c>
      <c r="D2414">
        <v>0.14541999999999999</v>
      </c>
      <c r="E2414">
        <v>7.6663999999999996E-2</v>
      </c>
      <c r="F2414">
        <v>7.6626E-2</v>
      </c>
      <c r="G2414">
        <v>8.4161E-2</v>
      </c>
      <c r="H2414">
        <v>8.4113999999999994E-2</v>
      </c>
      <c r="I2414">
        <v>2429</v>
      </c>
      <c r="J2414">
        <v>19305300571.650002</v>
      </c>
      <c r="K2414">
        <v>24441438172.639999</v>
      </c>
    </row>
    <row r="2415" spans="1:11" hidden="1">
      <c r="A2415">
        <v>31</v>
      </c>
      <c r="B2415" t="s">
        <v>661</v>
      </c>
      <c r="C2415">
        <v>0.14312800000000001</v>
      </c>
      <c r="D2415">
        <v>0.14313699999999999</v>
      </c>
      <c r="E2415">
        <v>7.6486999999999999E-2</v>
      </c>
      <c r="F2415">
        <v>7.6480000000000006E-2</v>
      </c>
      <c r="G2415">
        <v>8.3750000000000005E-2</v>
      </c>
      <c r="H2415">
        <v>8.3726999999999996E-2</v>
      </c>
      <c r="I2415">
        <v>2531</v>
      </c>
      <c r="J2415">
        <v>19476802860.869999</v>
      </c>
      <c r="K2415">
        <v>24670954635.27</v>
      </c>
    </row>
    <row r="2416" spans="1:11" hidden="1">
      <c r="A2416">
        <v>63</v>
      </c>
      <c r="B2416" t="s">
        <v>661</v>
      </c>
      <c r="C2416">
        <v>0.14312800000000001</v>
      </c>
      <c r="D2416">
        <v>0.14313699999999999</v>
      </c>
      <c r="E2416">
        <v>7.6486999999999999E-2</v>
      </c>
      <c r="F2416">
        <v>7.6480000000000006E-2</v>
      </c>
      <c r="G2416">
        <v>8.3750000000000005E-2</v>
      </c>
      <c r="H2416">
        <v>8.3726999999999996E-2</v>
      </c>
      <c r="I2416">
        <v>2531</v>
      </c>
      <c r="J2416">
        <v>19476802860.869999</v>
      </c>
      <c r="K2416">
        <v>24670954635.27</v>
      </c>
    </row>
    <row r="2417" spans="1:11" hidden="1">
      <c r="A2417">
        <v>37</v>
      </c>
      <c r="B2417" t="s">
        <v>661</v>
      </c>
      <c r="C2417">
        <v>0.13469</v>
      </c>
      <c r="D2417">
        <v>0.134579</v>
      </c>
      <c r="E2417">
        <v>7.3324E-2</v>
      </c>
      <c r="F2417">
        <v>7.3289999999999994E-2</v>
      </c>
      <c r="G2417">
        <v>7.8611E-2</v>
      </c>
      <c r="H2417">
        <v>7.8569E-2</v>
      </c>
      <c r="I2417">
        <v>2080</v>
      </c>
      <c r="J2417">
        <v>18749542450.889999</v>
      </c>
      <c r="K2417">
        <v>23249416803.57</v>
      </c>
    </row>
    <row r="2418" spans="1:11" hidden="1">
      <c r="A2418">
        <v>47</v>
      </c>
      <c r="B2418" t="s">
        <v>661</v>
      </c>
      <c r="C2418">
        <v>0.13239999999999999</v>
      </c>
      <c r="D2418">
        <v>0.132439</v>
      </c>
      <c r="E2418">
        <v>7.3173000000000002E-2</v>
      </c>
      <c r="F2418">
        <v>7.3171E-2</v>
      </c>
      <c r="G2418">
        <v>7.8238000000000002E-2</v>
      </c>
      <c r="H2418">
        <v>7.8222E-2</v>
      </c>
      <c r="I2418">
        <v>2182</v>
      </c>
      <c r="J2418">
        <v>18921044740.110001</v>
      </c>
      <c r="K2418">
        <v>23478933266.200001</v>
      </c>
    </row>
    <row r="2419" spans="1:11" hidden="1">
      <c r="A2419">
        <v>53</v>
      </c>
      <c r="B2419" t="s">
        <v>661</v>
      </c>
      <c r="C2419">
        <v>0.145539</v>
      </c>
      <c r="D2419">
        <v>0.14541999999999999</v>
      </c>
      <c r="E2419">
        <v>7.6663999999999996E-2</v>
      </c>
      <c r="F2419">
        <v>7.6626E-2</v>
      </c>
      <c r="G2419">
        <v>8.4161E-2</v>
      </c>
      <c r="H2419">
        <v>8.4113999999999994E-2</v>
      </c>
      <c r="I2419">
        <v>2429</v>
      </c>
      <c r="J2419">
        <v>19305300571.650002</v>
      </c>
      <c r="K2419">
        <v>24441438172.639999</v>
      </c>
    </row>
    <row r="2420" spans="1:11" hidden="1">
      <c r="A2420">
        <v>10</v>
      </c>
      <c r="B2420" t="s">
        <v>663</v>
      </c>
      <c r="C2420">
        <v>-0.11450200000000001</v>
      </c>
      <c r="D2420">
        <v>-0.105244</v>
      </c>
      <c r="E2420">
        <v>-0.104634</v>
      </c>
      <c r="F2420">
        <v>-9.5371999999999998E-2</v>
      </c>
      <c r="G2420">
        <v>-9.7408999999999996E-2</v>
      </c>
      <c r="H2420">
        <v>-8.8261999999999993E-2</v>
      </c>
      <c r="I2420">
        <v>100</v>
      </c>
      <c r="J2420">
        <v>151623496.02000001</v>
      </c>
      <c r="K2420">
        <v>204664894</v>
      </c>
    </row>
    <row r="2421" spans="1:11">
      <c r="A2421">
        <v>5</v>
      </c>
      <c r="B2421" t="s">
        <v>663</v>
      </c>
      <c r="C2421">
        <v>-0.16337399999999999</v>
      </c>
      <c r="D2421">
        <v>-0.16309899999999999</v>
      </c>
      <c r="E2421" s="116">
        <v>-0.13595199999999999</v>
      </c>
      <c r="F2421">
        <v>-0.135631</v>
      </c>
      <c r="G2421">
        <v>-0.13513600000000001</v>
      </c>
      <c r="H2421">
        <v>-0.13481000000000001</v>
      </c>
      <c r="I2421">
        <v>2061</v>
      </c>
      <c r="J2421">
        <v>15953220141.870001</v>
      </c>
      <c r="K2421">
        <v>19718187272.709999</v>
      </c>
    </row>
    <row r="2422" spans="1:11" hidden="1">
      <c r="A2422">
        <v>15</v>
      </c>
      <c r="B2422" t="s">
        <v>663</v>
      </c>
      <c r="C2422">
        <v>-0.16111300000000001</v>
      </c>
      <c r="D2422">
        <v>-0.16042200000000001</v>
      </c>
      <c r="E2422">
        <v>-0.13566900000000001</v>
      </c>
      <c r="F2422">
        <v>-0.135267</v>
      </c>
      <c r="G2422">
        <v>-0.134768</v>
      </c>
      <c r="H2422">
        <v>-0.134356</v>
      </c>
      <c r="I2422">
        <v>2161</v>
      </c>
      <c r="J2422">
        <v>16104843637.889999</v>
      </c>
      <c r="K2422">
        <v>19922852166.709999</v>
      </c>
    </row>
    <row r="2423" spans="1:11" hidden="1">
      <c r="A2423">
        <v>21</v>
      </c>
      <c r="B2423" t="s">
        <v>663</v>
      </c>
      <c r="C2423">
        <v>-0.155061</v>
      </c>
      <c r="D2423">
        <v>-0.154802</v>
      </c>
      <c r="E2423">
        <v>-0.13430500000000001</v>
      </c>
      <c r="F2423">
        <v>-0.133991</v>
      </c>
      <c r="G2423">
        <v>-0.13264300000000001</v>
      </c>
      <c r="H2423">
        <v>-0.132328</v>
      </c>
      <c r="I2423">
        <v>2408</v>
      </c>
      <c r="J2423">
        <v>16471137760.120001</v>
      </c>
      <c r="K2423">
        <v>20799827382.77</v>
      </c>
    </row>
    <row r="2424" spans="1:11" hidden="1">
      <c r="A2424">
        <v>31</v>
      </c>
      <c r="B2424" t="s">
        <v>663</v>
      </c>
      <c r="C2424">
        <v>-0.153444</v>
      </c>
      <c r="D2424">
        <v>-0.15282599999999999</v>
      </c>
      <c r="E2424">
        <v>-0.134045</v>
      </c>
      <c r="F2424">
        <v>-0.13365199999999999</v>
      </c>
      <c r="G2424">
        <v>-0.13231599999999999</v>
      </c>
      <c r="H2424">
        <v>-0.13191900000000001</v>
      </c>
      <c r="I2424">
        <v>2508</v>
      </c>
      <c r="J2424">
        <v>16622761256.139999</v>
      </c>
      <c r="K2424">
        <v>21004492276.77</v>
      </c>
    </row>
    <row r="2425" spans="1:11" hidden="1">
      <c r="A2425">
        <v>63</v>
      </c>
      <c r="B2425" t="s">
        <v>663</v>
      </c>
      <c r="C2425">
        <v>-0.153444</v>
      </c>
      <c r="D2425">
        <v>-0.15282599999999999</v>
      </c>
      <c r="E2425">
        <v>-0.134045</v>
      </c>
      <c r="F2425">
        <v>-0.13365199999999999</v>
      </c>
      <c r="G2425">
        <v>-0.13231599999999999</v>
      </c>
      <c r="H2425">
        <v>-0.13191900000000001</v>
      </c>
      <c r="I2425">
        <v>2508</v>
      </c>
      <c r="J2425">
        <v>16622761256.139999</v>
      </c>
      <c r="K2425">
        <v>21004492276.77</v>
      </c>
    </row>
    <row r="2426" spans="1:11" hidden="1">
      <c r="A2426">
        <v>37</v>
      </c>
      <c r="B2426" t="s">
        <v>663</v>
      </c>
      <c r="C2426">
        <v>-0.16337399999999999</v>
      </c>
      <c r="D2426">
        <v>-0.16309899999999999</v>
      </c>
      <c r="E2426">
        <v>-0.13595199999999999</v>
      </c>
      <c r="F2426">
        <v>-0.135631</v>
      </c>
      <c r="G2426">
        <v>-0.13513600000000001</v>
      </c>
      <c r="H2426">
        <v>-0.13481000000000001</v>
      </c>
      <c r="I2426">
        <v>2061</v>
      </c>
      <c r="J2426">
        <v>15953220141.870001</v>
      </c>
      <c r="K2426">
        <v>19718187272.709999</v>
      </c>
    </row>
    <row r="2427" spans="1:11" hidden="1">
      <c r="A2427">
        <v>47</v>
      </c>
      <c r="B2427" t="s">
        <v>663</v>
      </c>
      <c r="C2427">
        <v>-0.16111300000000001</v>
      </c>
      <c r="D2427">
        <v>-0.16042200000000001</v>
      </c>
      <c r="E2427">
        <v>-0.13566900000000001</v>
      </c>
      <c r="F2427">
        <v>-0.135267</v>
      </c>
      <c r="G2427">
        <v>-0.134768</v>
      </c>
      <c r="H2427">
        <v>-0.134356</v>
      </c>
      <c r="I2427">
        <v>2161</v>
      </c>
      <c r="J2427">
        <v>16104843637.889999</v>
      </c>
      <c r="K2427">
        <v>19922852166.709999</v>
      </c>
    </row>
    <row r="2428" spans="1:11" hidden="1">
      <c r="A2428">
        <v>53</v>
      </c>
      <c r="B2428" t="s">
        <v>663</v>
      </c>
      <c r="C2428">
        <v>-0.155061</v>
      </c>
      <c r="D2428">
        <v>-0.154802</v>
      </c>
      <c r="E2428">
        <v>-0.13430500000000001</v>
      </c>
      <c r="F2428">
        <v>-0.133991</v>
      </c>
      <c r="G2428">
        <v>-0.13264300000000001</v>
      </c>
      <c r="H2428">
        <v>-0.132328</v>
      </c>
      <c r="I2428">
        <v>2408</v>
      </c>
      <c r="J2428">
        <v>16471137760.120001</v>
      </c>
      <c r="K2428">
        <v>20799827382.77</v>
      </c>
    </row>
    <row r="2429" spans="1:11" hidden="1">
      <c r="A2429">
        <v>10</v>
      </c>
      <c r="B2429" t="s">
        <v>664</v>
      </c>
      <c r="C2429">
        <v>1.9733000000000001E-2</v>
      </c>
      <c r="D2429">
        <v>3.2659000000000001E-2</v>
      </c>
      <c r="E2429">
        <v>1.101E-3</v>
      </c>
      <c r="F2429">
        <v>3.7134E-2</v>
      </c>
      <c r="G2429">
        <v>-4.5840000000000004E-3</v>
      </c>
      <c r="H2429">
        <v>5.3157999999999997E-2</v>
      </c>
      <c r="I2429">
        <v>102</v>
      </c>
      <c r="J2429">
        <v>148735632.53</v>
      </c>
      <c r="K2429">
        <v>198930340.27000001</v>
      </c>
    </row>
    <row r="2430" spans="1:11">
      <c r="A2430">
        <v>5</v>
      </c>
      <c r="B2430" t="s">
        <v>664</v>
      </c>
      <c r="C2430">
        <v>6.2772999999999995E-2</v>
      </c>
      <c r="D2430">
        <v>6.2761999999999998E-2</v>
      </c>
      <c r="E2430" s="116">
        <v>2.4461E-2</v>
      </c>
      <c r="F2430">
        <v>2.4507999999999999E-2</v>
      </c>
      <c r="G2430">
        <v>2.6806E-2</v>
      </c>
      <c r="H2430">
        <v>2.6848E-2</v>
      </c>
      <c r="I2430">
        <v>2067</v>
      </c>
      <c r="J2430">
        <v>17016861383.52</v>
      </c>
      <c r="K2430">
        <v>20178511590.240002</v>
      </c>
    </row>
    <row r="2431" spans="1:11" hidden="1">
      <c r="A2431">
        <v>15</v>
      </c>
      <c r="B2431" t="s">
        <v>664</v>
      </c>
      <c r="C2431">
        <v>6.0748999999999997E-2</v>
      </c>
      <c r="D2431">
        <v>6.1345999999999998E-2</v>
      </c>
      <c r="E2431">
        <v>2.4240999999999999E-2</v>
      </c>
      <c r="F2431">
        <v>2.4628000000000001E-2</v>
      </c>
      <c r="G2431">
        <v>2.6483E-2</v>
      </c>
      <c r="H2431">
        <v>2.7119000000000001E-2</v>
      </c>
      <c r="I2431">
        <v>2169</v>
      </c>
      <c r="J2431">
        <v>17165597016.049999</v>
      </c>
      <c r="K2431">
        <v>20377441930.509998</v>
      </c>
    </row>
    <row r="2432" spans="1:11" hidden="1">
      <c r="A2432">
        <v>21</v>
      </c>
      <c r="B2432" t="s">
        <v>664</v>
      </c>
      <c r="C2432">
        <v>7.1333999999999995E-2</v>
      </c>
      <c r="D2432">
        <v>7.1314000000000002E-2</v>
      </c>
      <c r="E2432">
        <v>2.7570000000000001E-2</v>
      </c>
      <c r="F2432">
        <v>2.7614E-2</v>
      </c>
      <c r="G2432">
        <v>3.1699999999999999E-2</v>
      </c>
      <c r="H2432">
        <v>3.1738000000000002E-2</v>
      </c>
      <c r="I2432">
        <v>2415</v>
      </c>
      <c r="J2432">
        <v>17613085530.669998</v>
      </c>
      <c r="K2432">
        <v>21402507302.07</v>
      </c>
    </row>
    <row r="2433" spans="1:11" hidden="1">
      <c r="A2433">
        <v>31</v>
      </c>
      <c r="B2433" t="s">
        <v>664</v>
      </c>
      <c r="C2433">
        <v>6.9242999999999999E-2</v>
      </c>
      <c r="D2433">
        <v>6.9747000000000003E-2</v>
      </c>
      <c r="E2433">
        <v>2.7328000000000002E-2</v>
      </c>
      <c r="F2433">
        <v>2.7701E-2</v>
      </c>
      <c r="G2433">
        <v>3.1345999999999999E-2</v>
      </c>
      <c r="H2433">
        <v>3.1947000000000003E-2</v>
      </c>
      <c r="I2433">
        <v>2517</v>
      </c>
      <c r="J2433">
        <v>17761821163.200001</v>
      </c>
      <c r="K2433">
        <v>21601437642.34</v>
      </c>
    </row>
    <row r="2434" spans="1:11" hidden="1">
      <c r="A2434">
        <v>63</v>
      </c>
      <c r="B2434" t="s">
        <v>664</v>
      </c>
      <c r="C2434">
        <v>6.9242999999999999E-2</v>
      </c>
      <c r="D2434">
        <v>6.9747000000000003E-2</v>
      </c>
      <c r="E2434">
        <v>2.7328000000000002E-2</v>
      </c>
      <c r="F2434">
        <v>2.7701E-2</v>
      </c>
      <c r="G2434">
        <v>3.1345999999999999E-2</v>
      </c>
      <c r="H2434">
        <v>3.1947000000000003E-2</v>
      </c>
      <c r="I2434">
        <v>2517</v>
      </c>
      <c r="J2434">
        <v>17761821163.200001</v>
      </c>
      <c r="K2434">
        <v>21601437642.34</v>
      </c>
    </row>
    <row r="2435" spans="1:11" hidden="1">
      <c r="A2435">
        <v>37</v>
      </c>
      <c r="B2435" t="s">
        <v>664</v>
      </c>
      <c r="C2435">
        <v>6.2772999999999995E-2</v>
      </c>
      <c r="D2435">
        <v>6.2761999999999998E-2</v>
      </c>
      <c r="E2435">
        <v>2.4461E-2</v>
      </c>
      <c r="F2435">
        <v>2.4507999999999999E-2</v>
      </c>
      <c r="G2435">
        <v>2.6806E-2</v>
      </c>
      <c r="H2435">
        <v>2.6848E-2</v>
      </c>
      <c r="I2435">
        <v>2067</v>
      </c>
      <c r="J2435">
        <v>17016861383.52</v>
      </c>
      <c r="K2435">
        <v>20178511590.240002</v>
      </c>
    </row>
    <row r="2436" spans="1:11" hidden="1">
      <c r="A2436">
        <v>47</v>
      </c>
      <c r="B2436" t="s">
        <v>664</v>
      </c>
      <c r="C2436">
        <v>6.0748999999999997E-2</v>
      </c>
      <c r="D2436">
        <v>6.1345999999999998E-2</v>
      </c>
      <c r="E2436">
        <v>2.4240999999999999E-2</v>
      </c>
      <c r="F2436">
        <v>2.4628000000000001E-2</v>
      </c>
      <c r="G2436">
        <v>2.6483E-2</v>
      </c>
      <c r="H2436">
        <v>2.7119000000000001E-2</v>
      </c>
      <c r="I2436">
        <v>2169</v>
      </c>
      <c r="J2436">
        <v>17165597016.049999</v>
      </c>
      <c r="K2436">
        <v>20377441930.509998</v>
      </c>
    </row>
    <row r="2437" spans="1:11" hidden="1">
      <c r="A2437">
        <v>53</v>
      </c>
      <c r="B2437" t="s">
        <v>664</v>
      </c>
      <c r="C2437">
        <v>7.1333999999999995E-2</v>
      </c>
      <c r="D2437">
        <v>7.1314000000000002E-2</v>
      </c>
      <c r="E2437">
        <v>2.7570000000000001E-2</v>
      </c>
      <c r="F2437">
        <v>2.7614E-2</v>
      </c>
      <c r="G2437">
        <v>3.1699999999999999E-2</v>
      </c>
      <c r="H2437">
        <v>3.1738000000000002E-2</v>
      </c>
      <c r="I2437">
        <v>2415</v>
      </c>
      <c r="J2437">
        <v>17613085530.669998</v>
      </c>
      <c r="K2437">
        <v>21402507302.07</v>
      </c>
    </row>
    <row r="2438" spans="1:11" hidden="1">
      <c r="A2438">
        <v>10</v>
      </c>
      <c r="B2438" t="s">
        <v>665</v>
      </c>
      <c r="C2438">
        <v>7.1446999999999997E-2</v>
      </c>
      <c r="D2438">
        <v>7.5394000000000003E-2</v>
      </c>
      <c r="E2438">
        <v>4.5848E-2</v>
      </c>
      <c r="F2438">
        <v>5.1749000000000003E-2</v>
      </c>
      <c r="G2438">
        <v>2.9123E-2</v>
      </c>
      <c r="H2438">
        <v>3.3278000000000002E-2</v>
      </c>
      <c r="I2438">
        <v>101</v>
      </c>
      <c r="J2438">
        <v>154029578.93000001</v>
      </c>
      <c r="K2438">
        <v>202941372.63</v>
      </c>
    </row>
    <row r="2439" spans="1:11">
      <c r="A2439">
        <v>5</v>
      </c>
      <c r="B2439" t="s">
        <v>665</v>
      </c>
      <c r="C2439">
        <v>9.2286000000000007E-2</v>
      </c>
      <c r="D2439">
        <v>9.2234999999999998E-2</v>
      </c>
      <c r="E2439" s="116">
        <v>5.3109000000000003E-2</v>
      </c>
      <c r="F2439">
        <v>5.3076999999999999E-2</v>
      </c>
      <c r="G2439">
        <v>5.5356000000000002E-2</v>
      </c>
      <c r="H2439">
        <v>5.5321000000000002E-2</v>
      </c>
      <c r="I2439">
        <v>2071</v>
      </c>
      <c r="J2439">
        <v>18054514956.200001</v>
      </c>
      <c r="K2439">
        <v>21361485919.849998</v>
      </c>
    </row>
    <row r="2440" spans="1:11" hidden="1">
      <c r="A2440">
        <v>15</v>
      </c>
      <c r="B2440" t="s">
        <v>665</v>
      </c>
      <c r="C2440">
        <v>9.1316999999999995E-2</v>
      </c>
      <c r="D2440">
        <v>9.1452000000000006E-2</v>
      </c>
      <c r="E2440">
        <v>5.3046999999999997E-2</v>
      </c>
      <c r="F2440">
        <v>5.3065000000000001E-2</v>
      </c>
      <c r="G2440">
        <v>5.5101999999999998E-2</v>
      </c>
      <c r="H2440">
        <v>5.5107999999999997E-2</v>
      </c>
      <c r="I2440">
        <v>2172</v>
      </c>
      <c r="J2440">
        <v>18208544535.130001</v>
      </c>
      <c r="K2440">
        <v>21564427292.48</v>
      </c>
    </row>
    <row r="2441" spans="1:11" hidden="1">
      <c r="A2441">
        <v>21</v>
      </c>
      <c r="B2441" t="s">
        <v>665</v>
      </c>
      <c r="C2441">
        <v>8.7464E-2</v>
      </c>
      <c r="D2441">
        <v>8.7419999999999998E-2</v>
      </c>
      <c r="E2441">
        <v>5.2886000000000002E-2</v>
      </c>
      <c r="F2441">
        <v>5.2854999999999999E-2</v>
      </c>
      <c r="G2441">
        <v>5.5030999999999997E-2</v>
      </c>
      <c r="H2441">
        <v>5.4997999999999998E-2</v>
      </c>
      <c r="I2441">
        <v>2416</v>
      </c>
      <c r="J2441">
        <v>18694977346.279999</v>
      </c>
      <c r="K2441">
        <v>22621252321.490002</v>
      </c>
    </row>
    <row r="2442" spans="1:11" hidden="1">
      <c r="A2442">
        <v>31</v>
      </c>
      <c r="B2442" t="s">
        <v>665</v>
      </c>
      <c r="C2442">
        <v>8.6821999999999996E-2</v>
      </c>
      <c r="D2442">
        <v>8.6937E-2</v>
      </c>
      <c r="E2442">
        <v>5.2828E-2</v>
      </c>
      <c r="F2442">
        <v>5.2845999999999997E-2</v>
      </c>
      <c r="G2442">
        <v>5.4794000000000002E-2</v>
      </c>
      <c r="H2442">
        <v>5.4799E-2</v>
      </c>
      <c r="I2442">
        <v>2517</v>
      </c>
      <c r="J2442">
        <v>18849006925.209999</v>
      </c>
      <c r="K2442">
        <v>22824193694.119999</v>
      </c>
    </row>
    <row r="2443" spans="1:11" hidden="1">
      <c r="A2443">
        <v>63</v>
      </c>
      <c r="B2443" t="s">
        <v>665</v>
      </c>
      <c r="C2443">
        <v>8.6821999999999996E-2</v>
      </c>
      <c r="D2443">
        <v>8.6937E-2</v>
      </c>
      <c r="E2443">
        <v>5.2828E-2</v>
      </c>
      <c r="F2443">
        <v>5.2845999999999997E-2</v>
      </c>
      <c r="G2443">
        <v>5.4794000000000002E-2</v>
      </c>
      <c r="H2443">
        <v>5.4799E-2</v>
      </c>
      <c r="I2443">
        <v>2517</v>
      </c>
      <c r="J2443">
        <v>18849006925.209999</v>
      </c>
      <c r="K2443">
        <v>22824193694.119999</v>
      </c>
    </row>
    <row r="2444" spans="1:11" hidden="1">
      <c r="A2444">
        <v>37</v>
      </c>
      <c r="B2444" t="s">
        <v>665</v>
      </c>
      <c r="C2444">
        <v>9.2286000000000007E-2</v>
      </c>
      <c r="D2444">
        <v>9.2234999999999998E-2</v>
      </c>
      <c r="E2444">
        <v>5.3109000000000003E-2</v>
      </c>
      <c r="F2444">
        <v>5.3076999999999999E-2</v>
      </c>
      <c r="G2444">
        <v>5.5356000000000002E-2</v>
      </c>
      <c r="H2444">
        <v>5.5321000000000002E-2</v>
      </c>
      <c r="I2444">
        <v>2071</v>
      </c>
      <c r="J2444">
        <v>18054514956.200001</v>
      </c>
      <c r="K2444">
        <v>21361485919.849998</v>
      </c>
    </row>
    <row r="2445" spans="1:11" hidden="1">
      <c r="A2445">
        <v>47</v>
      </c>
      <c r="B2445" t="s">
        <v>665</v>
      </c>
      <c r="C2445">
        <v>9.1316999999999995E-2</v>
      </c>
      <c r="D2445">
        <v>9.1452000000000006E-2</v>
      </c>
      <c r="E2445">
        <v>5.3046999999999997E-2</v>
      </c>
      <c r="F2445">
        <v>5.3065000000000001E-2</v>
      </c>
      <c r="G2445">
        <v>5.5101999999999998E-2</v>
      </c>
      <c r="H2445">
        <v>5.5107999999999997E-2</v>
      </c>
      <c r="I2445">
        <v>2172</v>
      </c>
      <c r="J2445">
        <v>18208544535.130001</v>
      </c>
      <c r="K2445">
        <v>21564427292.48</v>
      </c>
    </row>
    <row r="2446" spans="1:11" hidden="1">
      <c r="A2446">
        <v>53</v>
      </c>
      <c r="B2446" t="s">
        <v>665</v>
      </c>
      <c r="C2446">
        <v>8.7464E-2</v>
      </c>
      <c r="D2446">
        <v>8.7419999999999998E-2</v>
      </c>
      <c r="E2446">
        <v>5.2886000000000002E-2</v>
      </c>
      <c r="F2446">
        <v>5.2854999999999999E-2</v>
      </c>
      <c r="G2446">
        <v>5.5030999999999997E-2</v>
      </c>
      <c r="H2446">
        <v>5.4997999999999998E-2</v>
      </c>
      <c r="I2446">
        <v>2416</v>
      </c>
      <c r="J2446">
        <v>18694977346.279999</v>
      </c>
      <c r="K2446">
        <v>22621252321.490002</v>
      </c>
    </row>
    <row r="2447" spans="1:11" hidden="1">
      <c r="A2447">
        <v>10</v>
      </c>
      <c r="B2447" t="s">
        <v>666</v>
      </c>
      <c r="C2447">
        <v>6.3005000000000005E-2</v>
      </c>
      <c r="D2447">
        <v>6.3005000000000005E-2</v>
      </c>
      <c r="E2447">
        <v>2.7290999999999999E-2</v>
      </c>
      <c r="F2447">
        <v>2.7290999999999999E-2</v>
      </c>
      <c r="G2447">
        <v>2.4566999999999999E-2</v>
      </c>
      <c r="H2447">
        <v>2.4566999999999999E-2</v>
      </c>
      <c r="I2447">
        <v>103</v>
      </c>
      <c r="J2447">
        <v>158538809.03999999</v>
      </c>
      <c r="K2447">
        <v>206794984.33000001</v>
      </c>
    </row>
    <row r="2448" spans="1:11">
      <c r="A2448">
        <v>5</v>
      </c>
      <c r="B2448" t="s">
        <v>666</v>
      </c>
      <c r="C2448">
        <v>4.8108999999999999E-2</v>
      </c>
      <c r="D2448">
        <v>4.8105000000000002E-2</v>
      </c>
      <c r="E2448" s="116">
        <v>3.8657999999999998E-2</v>
      </c>
      <c r="F2448">
        <v>3.8730000000000001E-2</v>
      </c>
      <c r="G2448">
        <v>4.2144000000000001E-2</v>
      </c>
      <c r="H2448">
        <v>4.2202000000000003E-2</v>
      </c>
      <c r="I2448">
        <v>2062</v>
      </c>
      <c r="J2448">
        <v>18839257386.650002</v>
      </c>
      <c r="K2448">
        <v>22256129109.32</v>
      </c>
    </row>
    <row r="2449" spans="1:11" hidden="1">
      <c r="A2449">
        <v>15</v>
      </c>
      <c r="B2449" t="s">
        <v>666</v>
      </c>
      <c r="C2449">
        <v>4.7237000000000001E-2</v>
      </c>
      <c r="D2449">
        <v>4.7232999999999997E-2</v>
      </c>
      <c r="E2449">
        <v>3.8537000000000002E-2</v>
      </c>
      <c r="F2449">
        <v>3.8608000000000003E-2</v>
      </c>
      <c r="G2449">
        <v>4.1897999999999998E-2</v>
      </c>
      <c r="H2449">
        <v>4.1954999999999999E-2</v>
      </c>
      <c r="I2449">
        <v>2165</v>
      </c>
      <c r="J2449">
        <v>18997796195.689999</v>
      </c>
      <c r="K2449">
        <v>22462924093.650002</v>
      </c>
    </row>
    <row r="2450" spans="1:11" hidden="1">
      <c r="A2450">
        <v>21</v>
      </c>
      <c r="B2450" t="s">
        <v>666</v>
      </c>
      <c r="C2450">
        <v>5.7423000000000002E-2</v>
      </c>
      <c r="D2450">
        <v>5.7419999999999999E-2</v>
      </c>
      <c r="E2450">
        <v>4.1999000000000002E-2</v>
      </c>
      <c r="F2450">
        <v>4.2069000000000002E-2</v>
      </c>
      <c r="G2450">
        <v>4.7370000000000002E-2</v>
      </c>
      <c r="H2450">
        <v>4.7424000000000001E-2</v>
      </c>
      <c r="I2450">
        <v>2404</v>
      </c>
      <c r="J2450">
        <v>19575907654.099998</v>
      </c>
      <c r="K2450">
        <v>23662157174.220001</v>
      </c>
    </row>
    <row r="2451" spans="1:11" hidden="1">
      <c r="A2451">
        <v>31</v>
      </c>
      <c r="B2451" t="s">
        <v>666</v>
      </c>
      <c r="C2451">
        <v>5.6286999999999997E-2</v>
      </c>
      <c r="D2451">
        <v>5.6284000000000001E-2</v>
      </c>
      <c r="E2451">
        <v>4.1854000000000002E-2</v>
      </c>
      <c r="F2451">
        <v>4.1924000000000003E-2</v>
      </c>
      <c r="G2451">
        <v>4.7088999999999999E-2</v>
      </c>
      <c r="H2451">
        <v>4.7143999999999998E-2</v>
      </c>
      <c r="I2451">
        <v>2507</v>
      </c>
      <c r="J2451">
        <v>19734446463.139999</v>
      </c>
      <c r="K2451">
        <v>23868952158.549999</v>
      </c>
    </row>
    <row r="2452" spans="1:11" hidden="1">
      <c r="A2452">
        <v>63</v>
      </c>
      <c r="B2452" t="s">
        <v>666</v>
      </c>
      <c r="C2452">
        <v>5.6286999999999997E-2</v>
      </c>
      <c r="D2452">
        <v>5.6284000000000001E-2</v>
      </c>
      <c r="E2452">
        <v>4.1854000000000002E-2</v>
      </c>
      <c r="F2452">
        <v>4.1924000000000003E-2</v>
      </c>
      <c r="G2452">
        <v>4.7088999999999999E-2</v>
      </c>
      <c r="H2452">
        <v>4.7143999999999998E-2</v>
      </c>
      <c r="I2452">
        <v>2507</v>
      </c>
      <c r="J2452">
        <v>19734446463.139999</v>
      </c>
      <c r="K2452">
        <v>23868952158.549999</v>
      </c>
    </row>
    <row r="2453" spans="1:11" hidden="1">
      <c r="A2453">
        <v>37</v>
      </c>
      <c r="B2453" t="s">
        <v>666</v>
      </c>
      <c r="C2453">
        <v>4.8108999999999999E-2</v>
      </c>
      <c r="D2453">
        <v>4.8105000000000002E-2</v>
      </c>
      <c r="E2453">
        <v>3.8657999999999998E-2</v>
      </c>
      <c r="F2453">
        <v>3.8730000000000001E-2</v>
      </c>
      <c r="G2453">
        <v>4.2144000000000001E-2</v>
      </c>
      <c r="H2453">
        <v>4.2202000000000003E-2</v>
      </c>
      <c r="I2453">
        <v>2062</v>
      </c>
      <c r="J2453">
        <v>18839257386.650002</v>
      </c>
      <c r="K2453">
        <v>22256129109.32</v>
      </c>
    </row>
    <row r="2454" spans="1:11" hidden="1">
      <c r="A2454">
        <v>47</v>
      </c>
      <c r="B2454" t="s">
        <v>666</v>
      </c>
      <c r="C2454">
        <v>4.7237000000000001E-2</v>
      </c>
      <c r="D2454">
        <v>4.7232999999999997E-2</v>
      </c>
      <c r="E2454">
        <v>3.8537000000000002E-2</v>
      </c>
      <c r="F2454">
        <v>3.8608000000000003E-2</v>
      </c>
      <c r="G2454">
        <v>4.1897999999999998E-2</v>
      </c>
      <c r="H2454">
        <v>4.1954999999999999E-2</v>
      </c>
      <c r="I2454">
        <v>2165</v>
      </c>
      <c r="J2454">
        <v>18997796195.689999</v>
      </c>
      <c r="K2454">
        <v>22462924093.650002</v>
      </c>
    </row>
    <row r="2455" spans="1:11" hidden="1">
      <c r="A2455">
        <v>53</v>
      </c>
      <c r="B2455" t="s">
        <v>666</v>
      </c>
      <c r="C2455">
        <v>5.7423000000000002E-2</v>
      </c>
      <c r="D2455">
        <v>5.7419999999999999E-2</v>
      </c>
      <c r="E2455">
        <v>4.1999000000000002E-2</v>
      </c>
      <c r="F2455">
        <v>4.2069000000000002E-2</v>
      </c>
      <c r="G2455">
        <v>4.7370000000000002E-2</v>
      </c>
      <c r="H2455">
        <v>4.7424000000000001E-2</v>
      </c>
      <c r="I2455">
        <v>2404</v>
      </c>
      <c r="J2455">
        <v>19575907654.099998</v>
      </c>
      <c r="K2455">
        <v>23662157174.220001</v>
      </c>
    </row>
    <row r="2456" spans="1:11" hidden="1">
      <c r="A2456">
        <v>10</v>
      </c>
      <c r="B2456" t="s">
        <v>667</v>
      </c>
      <c r="C2456">
        <v>-7.6299999999999996E-3</v>
      </c>
      <c r="D2456">
        <v>-7.803E-3</v>
      </c>
      <c r="E2456">
        <v>-3.9509999999999997E-3</v>
      </c>
      <c r="F2456">
        <v>-4.0679999999999996E-3</v>
      </c>
      <c r="G2456">
        <v>-6.5430000000000002E-3</v>
      </c>
      <c r="H2456">
        <v>-6.7970000000000001E-3</v>
      </c>
      <c r="I2456">
        <v>106</v>
      </c>
      <c r="J2456">
        <v>159723464.05000001</v>
      </c>
      <c r="K2456">
        <v>210656750.11000001</v>
      </c>
    </row>
    <row r="2457" spans="1:11">
      <c r="A2457">
        <v>5</v>
      </c>
      <c r="B2457" t="s">
        <v>667</v>
      </c>
      <c r="C2457">
        <v>-2.0632000000000001E-2</v>
      </c>
      <c r="D2457">
        <v>-2.0639000000000001E-2</v>
      </c>
      <c r="E2457" s="116">
        <v>-1.7304E-2</v>
      </c>
      <c r="F2457">
        <v>-1.7304E-2</v>
      </c>
      <c r="G2457">
        <v>-1.8887000000000001E-2</v>
      </c>
      <c r="H2457">
        <v>-1.8891000000000002E-2</v>
      </c>
      <c r="I2457">
        <v>2064</v>
      </c>
      <c r="J2457">
        <v>18601790453.130001</v>
      </c>
      <c r="K2457">
        <v>21863928036.220001</v>
      </c>
    </row>
    <row r="2458" spans="1:11" hidden="1">
      <c r="A2458">
        <v>15</v>
      </c>
      <c r="B2458" t="s">
        <v>667</v>
      </c>
      <c r="C2458">
        <v>-1.9997000000000001E-2</v>
      </c>
      <c r="D2458">
        <v>-2.0011999999999999E-2</v>
      </c>
      <c r="E2458">
        <v>-1.7191000000000001E-2</v>
      </c>
      <c r="F2458">
        <v>-1.7191999999999999E-2</v>
      </c>
      <c r="G2458">
        <v>-1.8769999999999998E-2</v>
      </c>
      <c r="H2458">
        <v>-1.8776000000000001E-2</v>
      </c>
      <c r="I2458">
        <v>2170</v>
      </c>
      <c r="J2458">
        <v>18761513917.18</v>
      </c>
      <c r="K2458">
        <v>22074584786.330002</v>
      </c>
    </row>
    <row r="2459" spans="1:11" hidden="1">
      <c r="A2459">
        <v>21</v>
      </c>
      <c r="B2459" t="s">
        <v>667</v>
      </c>
      <c r="C2459">
        <v>-2.3134999999999999E-2</v>
      </c>
      <c r="D2459">
        <v>-2.3140999999999998E-2</v>
      </c>
      <c r="E2459">
        <v>-1.9581999999999999E-2</v>
      </c>
      <c r="F2459">
        <v>-1.9581999999999999E-2</v>
      </c>
      <c r="G2459">
        <v>-2.2168E-2</v>
      </c>
      <c r="H2459">
        <v>-2.2172000000000001E-2</v>
      </c>
      <c r="I2459">
        <v>2409</v>
      </c>
      <c r="J2459">
        <v>19310493708.490002</v>
      </c>
      <c r="K2459">
        <v>23216784610.049999</v>
      </c>
    </row>
    <row r="2460" spans="1:11" hidden="1">
      <c r="A2460">
        <v>31</v>
      </c>
      <c r="B2460" t="s">
        <v>667</v>
      </c>
      <c r="C2460">
        <v>-2.2481000000000001E-2</v>
      </c>
      <c r="D2460">
        <v>-2.2495000000000001E-2</v>
      </c>
      <c r="E2460">
        <v>-1.9455E-2</v>
      </c>
      <c r="F2460">
        <v>-1.9456000000000001E-2</v>
      </c>
      <c r="G2460">
        <v>-2.2030000000000001E-2</v>
      </c>
      <c r="H2460">
        <v>-2.2036E-2</v>
      </c>
      <c r="I2460">
        <v>2515</v>
      </c>
      <c r="J2460">
        <v>19470217172.540001</v>
      </c>
      <c r="K2460">
        <v>23427441360.16</v>
      </c>
    </row>
    <row r="2461" spans="1:11" hidden="1">
      <c r="A2461">
        <v>63</v>
      </c>
      <c r="B2461" t="s">
        <v>667</v>
      </c>
      <c r="C2461">
        <v>-2.2481000000000001E-2</v>
      </c>
      <c r="D2461">
        <v>-2.2495000000000001E-2</v>
      </c>
      <c r="E2461">
        <v>-1.9455E-2</v>
      </c>
      <c r="F2461">
        <v>-1.9456000000000001E-2</v>
      </c>
      <c r="G2461">
        <v>-2.2030000000000001E-2</v>
      </c>
      <c r="H2461">
        <v>-2.2036E-2</v>
      </c>
      <c r="I2461">
        <v>2515</v>
      </c>
      <c r="J2461">
        <v>19470217172.540001</v>
      </c>
      <c r="K2461">
        <v>23427441360.16</v>
      </c>
    </row>
    <row r="2462" spans="1:11" hidden="1">
      <c r="A2462">
        <v>37</v>
      </c>
      <c r="B2462" t="s">
        <v>667</v>
      </c>
      <c r="C2462">
        <v>-2.0632000000000001E-2</v>
      </c>
      <c r="D2462">
        <v>-2.0639000000000001E-2</v>
      </c>
      <c r="E2462">
        <v>-1.7304E-2</v>
      </c>
      <c r="F2462">
        <v>-1.7304E-2</v>
      </c>
      <c r="G2462">
        <v>-1.8887000000000001E-2</v>
      </c>
      <c r="H2462">
        <v>-1.8891000000000002E-2</v>
      </c>
      <c r="I2462">
        <v>2064</v>
      </c>
      <c r="J2462">
        <v>18601790453.130001</v>
      </c>
      <c r="K2462">
        <v>21863928036.220001</v>
      </c>
    </row>
    <row r="2463" spans="1:11" hidden="1">
      <c r="A2463">
        <v>47</v>
      </c>
      <c r="B2463" t="s">
        <v>667</v>
      </c>
      <c r="C2463">
        <v>-1.9997000000000001E-2</v>
      </c>
      <c r="D2463">
        <v>-2.0011999999999999E-2</v>
      </c>
      <c r="E2463">
        <v>-1.7191000000000001E-2</v>
      </c>
      <c r="F2463">
        <v>-1.7191999999999999E-2</v>
      </c>
      <c r="G2463">
        <v>-1.8769999999999998E-2</v>
      </c>
      <c r="H2463">
        <v>-1.8776000000000001E-2</v>
      </c>
      <c r="I2463">
        <v>2170</v>
      </c>
      <c r="J2463">
        <v>18761513917.18</v>
      </c>
      <c r="K2463">
        <v>22074584786.330002</v>
      </c>
    </row>
    <row r="2464" spans="1:11" hidden="1">
      <c r="A2464">
        <v>53</v>
      </c>
      <c r="B2464" t="s">
        <v>667</v>
      </c>
      <c r="C2464">
        <v>-2.3134999999999999E-2</v>
      </c>
      <c r="D2464">
        <v>-2.3140999999999998E-2</v>
      </c>
      <c r="E2464">
        <v>-1.9581999999999999E-2</v>
      </c>
      <c r="F2464">
        <v>-1.9581999999999999E-2</v>
      </c>
      <c r="G2464">
        <v>-2.2168E-2</v>
      </c>
      <c r="H2464">
        <v>-2.2172000000000001E-2</v>
      </c>
      <c r="I2464">
        <v>2409</v>
      </c>
      <c r="J2464">
        <v>19310493708.490002</v>
      </c>
      <c r="K2464">
        <v>23216784610.049999</v>
      </c>
    </row>
    <row r="2465" spans="1:11" hidden="1">
      <c r="A2465">
        <v>10</v>
      </c>
      <c r="B2465" t="s">
        <v>668</v>
      </c>
      <c r="C2465">
        <v>4.0999000000000001E-2</v>
      </c>
      <c r="D2465">
        <v>4.0999000000000001E-2</v>
      </c>
      <c r="E2465">
        <v>4.8767999999999999E-2</v>
      </c>
      <c r="F2465">
        <v>4.8767999999999999E-2</v>
      </c>
      <c r="G2465">
        <v>3.6408000000000003E-2</v>
      </c>
      <c r="H2465">
        <v>3.6408000000000003E-2</v>
      </c>
      <c r="I2465">
        <v>105</v>
      </c>
      <c r="J2465">
        <v>163598946.62</v>
      </c>
      <c r="K2465">
        <v>207455795.90000001</v>
      </c>
    </row>
    <row r="2466" spans="1:11">
      <c r="A2466">
        <v>5</v>
      </c>
      <c r="B2466" t="s">
        <v>668</v>
      </c>
      <c r="C2466">
        <v>7.1771000000000001E-2</v>
      </c>
      <c r="D2466">
        <v>7.1776999999999994E-2</v>
      </c>
      <c r="E2466" s="116">
        <v>4.0349999999999997E-2</v>
      </c>
      <c r="F2466">
        <v>4.0354000000000001E-2</v>
      </c>
      <c r="G2466">
        <v>4.2243000000000003E-2</v>
      </c>
      <c r="H2466">
        <v>4.2257999999999997E-2</v>
      </c>
      <c r="I2466">
        <v>2062</v>
      </c>
      <c r="J2466">
        <v>19421975242.07</v>
      </c>
      <c r="K2466">
        <v>22798707745.970001</v>
      </c>
    </row>
    <row r="2467" spans="1:11" hidden="1">
      <c r="A2467">
        <v>15</v>
      </c>
      <c r="B2467" t="s">
        <v>668</v>
      </c>
      <c r="C2467">
        <v>7.0279999999999995E-2</v>
      </c>
      <c r="D2467">
        <v>7.0286000000000001E-2</v>
      </c>
      <c r="E2467">
        <v>4.0419999999999998E-2</v>
      </c>
      <c r="F2467">
        <v>4.0424000000000002E-2</v>
      </c>
      <c r="G2467">
        <v>4.2189999999999998E-2</v>
      </c>
      <c r="H2467">
        <v>4.2204999999999999E-2</v>
      </c>
      <c r="I2467">
        <v>2167</v>
      </c>
      <c r="J2467">
        <v>19585574188.689999</v>
      </c>
      <c r="K2467">
        <v>23006163541.869999</v>
      </c>
    </row>
    <row r="2468" spans="1:11" hidden="1">
      <c r="A2468">
        <v>21</v>
      </c>
      <c r="B2468" t="s">
        <v>668</v>
      </c>
      <c r="C2468">
        <v>8.7682999999999997E-2</v>
      </c>
      <c r="D2468">
        <v>8.7688000000000002E-2</v>
      </c>
      <c r="E2468">
        <v>4.3956000000000002E-2</v>
      </c>
      <c r="F2468">
        <v>4.3961E-2</v>
      </c>
      <c r="G2468">
        <v>4.8170999999999999E-2</v>
      </c>
      <c r="H2468">
        <v>4.8186E-2</v>
      </c>
      <c r="I2468">
        <v>2401</v>
      </c>
      <c r="J2468">
        <v>20239959031.869999</v>
      </c>
      <c r="K2468">
        <v>24336564426.110001</v>
      </c>
    </row>
    <row r="2469" spans="1:11" hidden="1">
      <c r="A2469">
        <v>31</v>
      </c>
      <c r="B2469" t="s">
        <v>668</v>
      </c>
      <c r="C2469">
        <v>8.5726999999999998E-2</v>
      </c>
      <c r="D2469">
        <v>8.5732000000000003E-2</v>
      </c>
      <c r="E2469">
        <v>4.3994999999999999E-2</v>
      </c>
      <c r="F2469">
        <v>4.3999000000000003E-2</v>
      </c>
      <c r="G2469">
        <v>4.8070000000000002E-2</v>
      </c>
      <c r="H2469">
        <v>4.8085000000000003E-2</v>
      </c>
      <c r="I2469">
        <v>2506</v>
      </c>
      <c r="J2469">
        <v>20403557978.490002</v>
      </c>
      <c r="K2469">
        <v>24544020222.009998</v>
      </c>
    </row>
    <row r="2470" spans="1:11" hidden="1">
      <c r="A2470">
        <v>63</v>
      </c>
      <c r="B2470" t="s">
        <v>668</v>
      </c>
      <c r="C2470">
        <v>8.5726999999999998E-2</v>
      </c>
      <c r="D2470">
        <v>8.5732000000000003E-2</v>
      </c>
      <c r="E2470">
        <v>4.3994999999999999E-2</v>
      </c>
      <c r="F2470">
        <v>4.3999000000000003E-2</v>
      </c>
      <c r="G2470">
        <v>4.8070000000000002E-2</v>
      </c>
      <c r="H2470">
        <v>4.8085000000000003E-2</v>
      </c>
      <c r="I2470">
        <v>2506</v>
      </c>
      <c r="J2470">
        <v>20403557978.490002</v>
      </c>
      <c r="K2470">
        <v>24544020222.009998</v>
      </c>
    </row>
    <row r="2471" spans="1:11" hidden="1">
      <c r="A2471">
        <v>37</v>
      </c>
      <c r="B2471" t="s">
        <v>668</v>
      </c>
      <c r="C2471">
        <v>7.1771000000000001E-2</v>
      </c>
      <c r="D2471">
        <v>7.1776999999999994E-2</v>
      </c>
      <c r="E2471">
        <v>4.0349999999999997E-2</v>
      </c>
      <c r="F2471">
        <v>4.0354000000000001E-2</v>
      </c>
      <c r="G2471">
        <v>4.2243000000000003E-2</v>
      </c>
      <c r="H2471">
        <v>4.2257999999999997E-2</v>
      </c>
      <c r="I2471">
        <v>2062</v>
      </c>
      <c r="J2471">
        <v>19421975242.07</v>
      </c>
      <c r="K2471">
        <v>22798707745.970001</v>
      </c>
    </row>
    <row r="2472" spans="1:11" hidden="1">
      <c r="A2472">
        <v>47</v>
      </c>
      <c r="B2472" t="s">
        <v>668</v>
      </c>
      <c r="C2472">
        <v>7.0279999999999995E-2</v>
      </c>
      <c r="D2472">
        <v>7.0286000000000001E-2</v>
      </c>
      <c r="E2472">
        <v>4.0419999999999998E-2</v>
      </c>
      <c r="F2472">
        <v>4.0424000000000002E-2</v>
      </c>
      <c r="G2472">
        <v>4.2189999999999998E-2</v>
      </c>
      <c r="H2472">
        <v>4.2204999999999999E-2</v>
      </c>
      <c r="I2472">
        <v>2167</v>
      </c>
      <c r="J2472">
        <v>19585574188.689999</v>
      </c>
      <c r="K2472">
        <v>23006163541.869999</v>
      </c>
    </row>
    <row r="2473" spans="1:11" hidden="1">
      <c r="A2473">
        <v>53</v>
      </c>
      <c r="B2473" t="s">
        <v>668</v>
      </c>
      <c r="C2473">
        <v>8.7682999999999997E-2</v>
      </c>
      <c r="D2473">
        <v>8.7688000000000002E-2</v>
      </c>
      <c r="E2473">
        <v>4.3956000000000002E-2</v>
      </c>
      <c r="F2473">
        <v>4.3961E-2</v>
      </c>
      <c r="G2473">
        <v>4.8170999999999999E-2</v>
      </c>
      <c r="H2473">
        <v>4.8186E-2</v>
      </c>
      <c r="I2473">
        <v>2401</v>
      </c>
      <c r="J2473">
        <v>20239959031.869999</v>
      </c>
      <c r="K2473">
        <v>24336564426.110001</v>
      </c>
    </row>
    <row r="2474" spans="1:11" hidden="1">
      <c r="A2474">
        <v>10</v>
      </c>
      <c r="B2474" t="s">
        <v>669</v>
      </c>
      <c r="C2474">
        <v>1.2331E-2</v>
      </c>
      <c r="D2474">
        <v>1.2331E-2</v>
      </c>
      <c r="E2474">
        <v>-1.4552000000000001E-2</v>
      </c>
      <c r="F2474">
        <v>-1.4552000000000001E-2</v>
      </c>
      <c r="G2474">
        <v>-1.6164999999999999E-2</v>
      </c>
      <c r="H2474">
        <v>-1.6164999999999999E-2</v>
      </c>
      <c r="I2474">
        <v>105</v>
      </c>
      <c r="J2474">
        <v>160023836.97999999</v>
      </c>
      <c r="K2474">
        <v>201986770.24000001</v>
      </c>
    </row>
    <row r="2475" spans="1:11">
      <c r="A2475">
        <v>5</v>
      </c>
      <c r="B2475" t="s">
        <v>669</v>
      </c>
      <c r="C2475">
        <v>-3.295E-2</v>
      </c>
      <c r="D2475">
        <v>-3.2946999999999997E-2</v>
      </c>
      <c r="E2475" s="116">
        <v>-4.1355999999999997E-2</v>
      </c>
      <c r="F2475">
        <v>-4.1353000000000001E-2</v>
      </c>
      <c r="G2475">
        <v>-4.0960000000000003E-2</v>
      </c>
      <c r="H2475">
        <v>-4.0957E-2</v>
      </c>
      <c r="I2475">
        <v>2068</v>
      </c>
      <c r="J2475">
        <v>18829556949.119999</v>
      </c>
      <c r="K2475">
        <v>22091708902.93</v>
      </c>
    </row>
    <row r="2476" spans="1:11" hidden="1">
      <c r="A2476">
        <v>15</v>
      </c>
      <c r="B2476" t="s">
        <v>669</v>
      </c>
      <c r="C2476">
        <v>-3.0761E-2</v>
      </c>
      <c r="D2476">
        <v>-3.0758000000000001E-2</v>
      </c>
      <c r="E2476">
        <v>-4.1133999999999997E-2</v>
      </c>
      <c r="F2476">
        <v>-4.113E-2</v>
      </c>
      <c r="G2476">
        <v>-4.0738000000000003E-2</v>
      </c>
      <c r="H2476">
        <v>-4.0735E-2</v>
      </c>
      <c r="I2476">
        <v>2173</v>
      </c>
      <c r="J2476">
        <v>18989580786.099998</v>
      </c>
      <c r="K2476">
        <v>22293695673.169998</v>
      </c>
    </row>
    <row r="2477" spans="1:11" hidden="1">
      <c r="A2477">
        <v>21</v>
      </c>
      <c r="B2477" t="s">
        <v>669</v>
      </c>
      <c r="C2477">
        <v>-3.2500000000000001E-2</v>
      </c>
      <c r="D2477">
        <v>-3.2496999999999998E-2</v>
      </c>
      <c r="E2477">
        <v>-4.1231999999999998E-2</v>
      </c>
      <c r="F2477">
        <v>-4.1229000000000002E-2</v>
      </c>
      <c r="G2477">
        <v>-4.1056000000000002E-2</v>
      </c>
      <c r="H2477">
        <v>-4.1054E-2</v>
      </c>
      <c r="I2477">
        <v>2407</v>
      </c>
      <c r="J2477">
        <v>19629693002.41</v>
      </c>
      <c r="K2477">
        <v>23566999246.049999</v>
      </c>
    </row>
    <row r="2478" spans="1:11" hidden="1">
      <c r="A2478">
        <v>31</v>
      </c>
      <c r="B2478" t="s">
        <v>669</v>
      </c>
      <c r="C2478">
        <v>-3.0624999999999999E-2</v>
      </c>
      <c r="D2478">
        <v>-3.0622E-2</v>
      </c>
      <c r="E2478">
        <v>-4.1019E-2</v>
      </c>
      <c r="F2478">
        <v>-4.1015999999999997E-2</v>
      </c>
      <c r="G2478">
        <v>-4.0847000000000001E-2</v>
      </c>
      <c r="H2478">
        <v>-4.0844999999999999E-2</v>
      </c>
      <c r="I2478">
        <v>2512</v>
      </c>
      <c r="J2478">
        <v>19789716839.389999</v>
      </c>
      <c r="K2478">
        <v>23768986016.290001</v>
      </c>
    </row>
    <row r="2479" spans="1:11" hidden="1">
      <c r="A2479">
        <v>63</v>
      </c>
      <c r="B2479" t="s">
        <v>669</v>
      </c>
      <c r="C2479">
        <v>-3.0624999999999999E-2</v>
      </c>
      <c r="D2479">
        <v>-3.0622E-2</v>
      </c>
      <c r="E2479">
        <v>-4.1019E-2</v>
      </c>
      <c r="F2479">
        <v>-4.1015999999999997E-2</v>
      </c>
      <c r="G2479">
        <v>-4.0847000000000001E-2</v>
      </c>
      <c r="H2479">
        <v>-4.0844999999999999E-2</v>
      </c>
      <c r="I2479">
        <v>2512</v>
      </c>
      <c r="J2479">
        <v>19789716839.389999</v>
      </c>
      <c r="K2479">
        <v>23768986016.290001</v>
      </c>
    </row>
    <row r="2480" spans="1:11" hidden="1">
      <c r="A2480">
        <v>37</v>
      </c>
      <c r="B2480" t="s">
        <v>669</v>
      </c>
      <c r="C2480">
        <v>-3.295E-2</v>
      </c>
      <c r="D2480">
        <v>-3.2946999999999997E-2</v>
      </c>
      <c r="E2480">
        <v>-4.1355999999999997E-2</v>
      </c>
      <c r="F2480">
        <v>-4.1353000000000001E-2</v>
      </c>
      <c r="G2480">
        <v>-4.0960000000000003E-2</v>
      </c>
      <c r="H2480">
        <v>-4.0957E-2</v>
      </c>
      <c r="I2480">
        <v>2068</v>
      </c>
      <c r="J2480">
        <v>18829556949.119999</v>
      </c>
      <c r="K2480">
        <v>22091708902.93</v>
      </c>
    </row>
    <row r="2481" spans="1:11" hidden="1">
      <c r="A2481">
        <v>47</v>
      </c>
      <c r="B2481" t="s">
        <v>669</v>
      </c>
      <c r="C2481">
        <v>-3.0761E-2</v>
      </c>
      <c r="D2481">
        <v>-3.0758000000000001E-2</v>
      </c>
      <c r="E2481">
        <v>-4.1133999999999997E-2</v>
      </c>
      <c r="F2481">
        <v>-4.113E-2</v>
      </c>
      <c r="G2481">
        <v>-4.0738000000000003E-2</v>
      </c>
      <c r="H2481">
        <v>-4.0735E-2</v>
      </c>
      <c r="I2481">
        <v>2173</v>
      </c>
      <c r="J2481">
        <v>18989580786.099998</v>
      </c>
      <c r="K2481">
        <v>22293695673.169998</v>
      </c>
    </row>
    <row r="2482" spans="1:11" hidden="1">
      <c r="A2482">
        <v>53</v>
      </c>
      <c r="B2482" t="s">
        <v>669</v>
      </c>
      <c r="C2482">
        <v>-3.2500000000000001E-2</v>
      </c>
      <c r="D2482">
        <v>-3.2496999999999998E-2</v>
      </c>
      <c r="E2482">
        <v>-4.1231999999999998E-2</v>
      </c>
      <c r="F2482">
        <v>-4.1229000000000002E-2</v>
      </c>
      <c r="G2482">
        <v>-4.1056000000000002E-2</v>
      </c>
      <c r="H2482">
        <v>-4.1054E-2</v>
      </c>
      <c r="I2482">
        <v>2407</v>
      </c>
      <c r="J2482">
        <v>19629693002.41</v>
      </c>
      <c r="K2482">
        <v>23566999246.049999</v>
      </c>
    </row>
    <row r="2483" spans="1:11" hidden="1">
      <c r="A2483">
        <v>10</v>
      </c>
      <c r="B2483" t="s">
        <v>670</v>
      </c>
      <c r="C2483">
        <v>-3.5149999999999999E-3</v>
      </c>
      <c r="D2483">
        <v>-3.5149999999999999E-3</v>
      </c>
      <c r="E2483">
        <v>-2.4143999999999999E-2</v>
      </c>
      <c r="F2483">
        <v>-2.4143999999999999E-2</v>
      </c>
      <c r="G2483">
        <v>-3.5139999999999998E-2</v>
      </c>
      <c r="H2483">
        <v>-3.5139999999999998E-2</v>
      </c>
      <c r="I2483">
        <v>102</v>
      </c>
      <c r="J2483">
        <v>153227331.65000001</v>
      </c>
      <c r="K2483">
        <v>192025363.5</v>
      </c>
    </row>
    <row r="2484" spans="1:11">
      <c r="A2484">
        <v>5</v>
      </c>
      <c r="B2484" t="s">
        <v>670</v>
      </c>
      <c r="C2484">
        <v>5.0790000000000002E-3</v>
      </c>
      <c r="D2484">
        <v>5.0800000000000003E-3</v>
      </c>
      <c r="E2484" s="116">
        <v>-3.0869000000000001E-2</v>
      </c>
      <c r="F2484">
        <v>-3.0862000000000001E-2</v>
      </c>
      <c r="G2484">
        <v>-2.6771E-2</v>
      </c>
      <c r="H2484">
        <v>-2.6765000000000001E-2</v>
      </c>
      <c r="I2484">
        <v>2082</v>
      </c>
      <c r="J2484">
        <v>18356371955.630001</v>
      </c>
      <c r="K2484">
        <v>21671789940.82</v>
      </c>
    </row>
    <row r="2485" spans="1:11" hidden="1">
      <c r="A2485">
        <v>15</v>
      </c>
      <c r="B2485" t="s">
        <v>670</v>
      </c>
      <c r="C2485">
        <v>4.6740000000000002E-3</v>
      </c>
      <c r="D2485">
        <v>4.6750000000000003E-3</v>
      </c>
      <c r="E2485">
        <v>-3.0814000000000001E-2</v>
      </c>
      <c r="F2485">
        <v>-3.0806E-2</v>
      </c>
      <c r="G2485">
        <v>-2.6845999999999998E-2</v>
      </c>
      <c r="H2485">
        <v>-2.6838999999999998E-2</v>
      </c>
      <c r="I2485">
        <v>2184</v>
      </c>
      <c r="J2485">
        <v>18509599287.279999</v>
      </c>
      <c r="K2485">
        <v>21863815304.32</v>
      </c>
    </row>
    <row r="2486" spans="1:11" hidden="1">
      <c r="A2486">
        <v>21</v>
      </c>
      <c r="B2486" t="s">
        <v>670</v>
      </c>
      <c r="C2486">
        <v>2.2637999999999998E-2</v>
      </c>
      <c r="D2486">
        <v>2.2637999999999998E-2</v>
      </c>
      <c r="E2486">
        <v>-2.4024E-2</v>
      </c>
      <c r="F2486">
        <v>-2.4017E-2</v>
      </c>
      <c r="G2486">
        <v>-1.6514000000000001E-2</v>
      </c>
      <c r="H2486">
        <v>-1.6507999999999998E-2</v>
      </c>
      <c r="I2486">
        <v>2444</v>
      </c>
      <c r="J2486">
        <v>19296213829.98</v>
      </c>
      <c r="K2486">
        <v>23415949554.57</v>
      </c>
    </row>
    <row r="2487" spans="1:11" hidden="1">
      <c r="A2487">
        <v>31</v>
      </c>
      <c r="B2487" t="s">
        <v>670</v>
      </c>
      <c r="C2487">
        <v>2.1572000000000001E-2</v>
      </c>
      <c r="D2487">
        <v>2.1572999999999998E-2</v>
      </c>
      <c r="E2487">
        <v>-2.4025000000000001E-2</v>
      </c>
      <c r="F2487">
        <v>-2.4018000000000001E-2</v>
      </c>
      <c r="G2487">
        <v>-1.6670000000000001E-2</v>
      </c>
      <c r="H2487">
        <v>-1.6664000000000002E-2</v>
      </c>
      <c r="I2487">
        <v>2546</v>
      </c>
      <c r="J2487">
        <v>19449441161.630001</v>
      </c>
      <c r="K2487">
        <v>23607974918.07</v>
      </c>
    </row>
    <row r="2488" spans="1:11" hidden="1">
      <c r="A2488">
        <v>63</v>
      </c>
      <c r="B2488" t="s">
        <v>670</v>
      </c>
      <c r="C2488">
        <v>2.1572000000000001E-2</v>
      </c>
      <c r="D2488">
        <v>2.1572999999999998E-2</v>
      </c>
      <c r="E2488">
        <v>-2.4025000000000001E-2</v>
      </c>
      <c r="F2488">
        <v>-2.4018000000000001E-2</v>
      </c>
      <c r="G2488">
        <v>-1.6670000000000001E-2</v>
      </c>
      <c r="H2488">
        <v>-1.6664000000000002E-2</v>
      </c>
      <c r="I2488">
        <v>2546</v>
      </c>
      <c r="J2488">
        <v>19449441161.630001</v>
      </c>
      <c r="K2488">
        <v>23607974918.07</v>
      </c>
    </row>
    <row r="2489" spans="1:11" hidden="1">
      <c r="A2489">
        <v>37</v>
      </c>
      <c r="B2489" t="s">
        <v>670</v>
      </c>
      <c r="C2489">
        <v>5.0790000000000002E-3</v>
      </c>
      <c r="D2489">
        <v>5.0800000000000003E-3</v>
      </c>
      <c r="E2489">
        <v>-3.0869000000000001E-2</v>
      </c>
      <c r="F2489">
        <v>-3.0862000000000001E-2</v>
      </c>
      <c r="G2489">
        <v>-2.6771E-2</v>
      </c>
      <c r="H2489">
        <v>-2.6765000000000001E-2</v>
      </c>
      <c r="I2489">
        <v>2082</v>
      </c>
      <c r="J2489">
        <v>18356371955.630001</v>
      </c>
      <c r="K2489">
        <v>21671789940.82</v>
      </c>
    </row>
    <row r="2490" spans="1:11" hidden="1">
      <c r="A2490">
        <v>47</v>
      </c>
      <c r="B2490" t="s">
        <v>670</v>
      </c>
      <c r="C2490">
        <v>4.6740000000000002E-3</v>
      </c>
      <c r="D2490">
        <v>4.6750000000000003E-3</v>
      </c>
      <c r="E2490">
        <v>-3.0814000000000001E-2</v>
      </c>
      <c r="F2490">
        <v>-3.0806E-2</v>
      </c>
      <c r="G2490">
        <v>-2.6845999999999998E-2</v>
      </c>
      <c r="H2490">
        <v>-2.6838999999999998E-2</v>
      </c>
      <c r="I2490">
        <v>2184</v>
      </c>
      <c r="J2490">
        <v>18509599287.279999</v>
      </c>
      <c r="K2490">
        <v>21863815304.32</v>
      </c>
    </row>
    <row r="2491" spans="1:11" hidden="1">
      <c r="A2491">
        <v>53</v>
      </c>
      <c r="B2491" t="s">
        <v>670</v>
      </c>
      <c r="C2491">
        <v>2.2637999999999998E-2</v>
      </c>
      <c r="D2491">
        <v>2.2637999999999998E-2</v>
      </c>
      <c r="E2491">
        <v>-2.4024E-2</v>
      </c>
      <c r="F2491">
        <v>-2.4017E-2</v>
      </c>
      <c r="G2491">
        <v>-1.6514000000000001E-2</v>
      </c>
      <c r="H2491">
        <v>-1.6507999999999998E-2</v>
      </c>
      <c r="I2491">
        <v>2444</v>
      </c>
      <c r="J2491">
        <v>19296213829.98</v>
      </c>
      <c r="K2491">
        <v>23415949554.57</v>
      </c>
    </row>
    <row r="2492" spans="1:11" hidden="1">
      <c r="A2492">
        <v>10</v>
      </c>
      <c r="B2492" t="s">
        <v>671</v>
      </c>
      <c r="C2492">
        <v>-1.3693E-2</v>
      </c>
      <c r="D2492">
        <v>-1.3693E-2</v>
      </c>
      <c r="E2492">
        <v>-4.3770999999999997E-2</v>
      </c>
      <c r="F2492">
        <v>-4.3770999999999997E-2</v>
      </c>
      <c r="G2492">
        <v>-6.3726000000000005E-2</v>
      </c>
      <c r="H2492">
        <v>-6.3726000000000005E-2</v>
      </c>
      <c r="I2492">
        <v>99</v>
      </c>
      <c r="J2492">
        <v>146947120.16</v>
      </c>
      <c r="K2492">
        <v>180317161.00999999</v>
      </c>
    </row>
    <row r="2493" spans="1:11">
      <c r="A2493">
        <v>5</v>
      </c>
      <c r="B2493" t="s">
        <v>671</v>
      </c>
      <c r="C2493">
        <v>4.3985000000000003E-2</v>
      </c>
      <c r="D2493">
        <v>4.3983000000000001E-2</v>
      </c>
      <c r="E2493" s="116">
        <v>1.3349E-2</v>
      </c>
      <c r="F2493">
        <v>1.3346999999999999E-2</v>
      </c>
      <c r="G2493">
        <v>1.4056000000000001E-2</v>
      </c>
      <c r="H2493">
        <v>1.4054000000000001E-2</v>
      </c>
      <c r="I2493">
        <v>2076</v>
      </c>
      <c r="J2493">
        <v>18653190682.799999</v>
      </c>
      <c r="K2493">
        <v>22043227774.290001</v>
      </c>
    </row>
    <row r="2494" spans="1:11" hidden="1">
      <c r="A2494">
        <v>15</v>
      </c>
      <c r="B2494" t="s">
        <v>671</v>
      </c>
      <c r="C2494">
        <v>4.1353000000000001E-2</v>
      </c>
      <c r="D2494">
        <v>4.1352E-2</v>
      </c>
      <c r="E2494">
        <v>1.2876E-2</v>
      </c>
      <c r="F2494">
        <v>1.2874E-2</v>
      </c>
      <c r="G2494">
        <v>1.3372E-2</v>
      </c>
      <c r="H2494">
        <v>1.337E-2</v>
      </c>
      <c r="I2494">
        <v>2175</v>
      </c>
      <c r="J2494">
        <v>18800137802.959999</v>
      </c>
      <c r="K2494">
        <v>22223544935.299999</v>
      </c>
    </row>
    <row r="2495" spans="1:11" hidden="1">
      <c r="A2495">
        <v>21</v>
      </c>
      <c r="B2495" t="s">
        <v>671</v>
      </c>
      <c r="C2495">
        <v>4.2109000000000001E-2</v>
      </c>
      <c r="D2495">
        <v>4.2108E-2</v>
      </c>
      <c r="E2495">
        <v>1.2130999999999999E-2</v>
      </c>
      <c r="F2495">
        <v>1.2128999999999999E-2</v>
      </c>
      <c r="G2495">
        <v>1.2547000000000001E-2</v>
      </c>
      <c r="H2495">
        <v>1.2545000000000001E-2</v>
      </c>
      <c r="I2495">
        <v>2430</v>
      </c>
      <c r="J2495">
        <v>19559140134.759998</v>
      </c>
      <c r="K2495">
        <v>23712576045.720001</v>
      </c>
    </row>
    <row r="2496" spans="1:11" hidden="1">
      <c r="A2496">
        <v>31</v>
      </c>
      <c r="B2496" t="s">
        <v>671</v>
      </c>
      <c r="C2496">
        <v>3.9919999999999997E-2</v>
      </c>
      <c r="D2496">
        <v>3.9919000000000003E-2</v>
      </c>
      <c r="E2496">
        <v>1.1689E-2</v>
      </c>
      <c r="F2496">
        <v>1.1686999999999999E-2</v>
      </c>
      <c r="G2496">
        <v>1.1924000000000001E-2</v>
      </c>
      <c r="H2496">
        <v>1.1923E-2</v>
      </c>
      <c r="I2496">
        <v>2529</v>
      </c>
      <c r="J2496">
        <v>19706087254.919998</v>
      </c>
      <c r="K2496">
        <v>23892893206.73</v>
      </c>
    </row>
    <row r="2497" spans="1:11" hidden="1">
      <c r="A2497">
        <v>63</v>
      </c>
      <c r="B2497" t="s">
        <v>671</v>
      </c>
      <c r="C2497">
        <v>3.9919999999999997E-2</v>
      </c>
      <c r="D2497">
        <v>3.9919000000000003E-2</v>
      </c>
      <c r="E2497">
        <v>1.1689E-2</v>
      </c>
      <c r="F2497">
        <v>1.1686999999999999E-2</v>
      </c>
      <c r="G2497">
        <v>1.1924000000000001E-2</v>
      </c>
      <c r="H2497">
        <v>1.1923E-2</v>
      </c>
      <c r="I2497">
        <v>2529</v>
      </c>
      <c r="J2497">
        <v>19706087254.919998</v>
      </c>
      <c r="K2497">
        <v>23892893206.73</v>
      </c>
    </row>
    <row r="2498" spans="1:11" hidden="1">
      <c r="A2498">
        <v>37</v>
      </c>
      <c r="B2498" t="s">
        <v>671</v>
      </c>
      <c r="C2498">
        <v>4.3985000000000003E-2</v>
      </c>
      <c r="D2498">
        <v>4.3983000000000001E-2</v>
      </c>
      <c r="E2498">
        <v>1.3349E-2</v>
      </c>
      <c r="F2498">
        <v>1.3346999999999999E-2</v>
      </c>
      <c r="G2498">
        <v>1.4056000000000001E-2</v>
      </c>
      <c r="H2498">
        <v>1.4054000000000001E-2</v>
      </c>
      <c r="I2498">
        <v>2076</v>
      </c>
      <c r="J2498">
        <v>18653190682.799999</v>
      </c>
      <c r="K2498">
        <v>22043227774.290001</v>
      </c>
    </row>
    <row r="2499" spans="1:11" hidden="1">
      <c r="A2499">
        <v>47</v>
      </c>
      <c r="B2499" t="s">
        <v>671</v>
      </c>
      <c r="C2499">
        <v>4.1353000000000001E-2</v>
      </c>
      <c r="D2499">
        <v>4.1352E-2</v>
      </c>
      <c r="E2499">
        <v>1.2876E-2</v>
      </c>
      <c r="F2499">
        <v>1.2874E-2</v>
      </c>
      <c r="G2499">
        <v>1.3372E-2</v>
      </c>
      <c r="H2499">
        <v>1.337E-2</v>
      </c>
      <c r="I2499">
        <v>2175</v>
      </c>
      <c r="J2499">
        <v>18800137802.959999</v>
      </c>
      <c r="K2499">
        <v>22223544935.299999</v>
      </c>
    </row>
    <row r="2500" spans="1:11" hidden="1">
      <c r="A2500">
        <v>53</v>
      </c>
      <c r="B2500" t="s">
        <v>671</v>
      </c>
      <c r="C2500">
        <v>4.2109000000000001E-2</v>
      </c>
      <c r="D2500">
        <v>4.2108E-2</v>
      </c>
      <c r="E2500">
        <v>1.2130999999999999E-2</v>
      </c>
      <c r="F2500">
        <v>1.2128999999999999E-2</v>
      </c>
      <c r="G2500">
        <v>1.2547000000000001E-2</v>
      </c>
      <c r="H2500">
        <v>1.2545000000000001E-2</v>
      </c>
      <c r="I2500">
        <v>2430</v>
      </c>
      <c r="J2500">
        <v>19559140134.759998</v>
      </c>
      <c r="K2500">
        <v>23712576045.720001</v>
      </c>
    </row>
    <row r="2501" spans="1:11" hidden="1">
      <c r="A2501">
        <v>10</v>
      </c>
      <c r="B2501" t="s">
        <v>672</v>
      </c>
      <c r="C2501">
        <v>-1.1756000000000001E-2</v>
      </c>
      <c r="D2501">
        <v>-1.1756000000000001E-2</v>
      </c>
      <c r="E2501">
        <v>-1.6976999999999999E-2</v>
      </c>
      <c r="F2501">
        <v>-1.6976999999999999E-2</v>
      </c>
      <c r="G2501">
        <v>-1.7035999999999999E-2</v>
      </c>
      <c r="H2501">
        <v>-1.7035999999999999E-2</v>
      </c>
      <c r="I2501">
        <v>100</v>
      </c>
      <c r="J2501">
        <v>145411790.19999999</v>
      </c>
      <c r="K2501">
        <v>178370687.16999999</v>
      </c>
    </row>
    <row r="2502" spans="1:11">
      <c r="A2502">
        <v>5</v>
      </c>
      <c r="B2502" t="s">
        <v>672</v>
      </c>
      <c r="C2502">
        <v>-1.7824E-2</v>
      </c>
      <c r="D2502">
        <v>-1.7822999999999999E-2</v>
      </c>
      <c r="E2502" s="116">
        <v>-1.6546000000000002E-2</v>
      </c>
      <c r="F2502">
        <v>-1.6545000000000001E-2</v>
      </c>
      <c r="G2502">
        <v>-2.1038000000000001E-2</v>
      </c>
      <c r="H2502">
        <v>-2.1037E-2</v>
      </c>
      <c r="I2502">
        <v>2072</v>
      </c>
      <c r="J2502">
        <v>18360127453.310001</v>
      </c>
      <c r="K2502">
        <v>21605802474.990002</v>
      </c>
    </row>
    <row r="2503" spans="1:11" hidden="1">
      <c r="A2503">
        <v>15</v>
      </c>
      <c r="B2503" t="s">
        <v>672</v>
      </c>
      <c r="C2503">
        <v>-1.7544000000000001E-2</v>
      </c>
      <c r="D2503">
        <v>-1.7544000000000001E-2</v>
      </c>
      <c r="E2503">
        <v>-1.6549999999999999E-2</v>
      </c>
      <c r="F2503">
        <v>-1.6548E-2</v>
      </c>
      <c r="G2503">
        <v>-2.1006E-2</v>
      </c>
      <c r="H2503">
        <v>-2.1003999999999998E-2</v>
      </c>
      <c r="I2503">
        <v>2172</v>
      </c>
      <c r="J2503">
        <v>18505539243.509998</v>
      </c>
      <c r="K2503">
        <v>21784173162.16</v>
      </c>
    </row>
    <row r="2504" spans="1:11" hidden="1">
      <c r="A2504">
        <v>21</v>
      </c>
      <c r="B2504" t="s">
        <v>672</v>
      </c>
      <c r="C2504">
        <v>-2.5239000000000001E-2</v>
      </c>
      <c r="D2504">
        <v>-2.5236999999999999E-2</v>
      </c>
      <c r="E2504">
        <v>-1.9285E-2</v>
      </c>
      <c r="F2504">
        <v>-1.9283000000000002E-2</v>
      </c>
      <c r="G2504">
        <v>-2.5080999999999999E-2</v>
      </c>
      <c r="H2504">
        <v>-2.5079000000000001E-2</v>
      </c>
      <c r="I2504">
        <v>2429</v>
      </c>
      <c r="J2504">
        <v>19227198937.889999</v>
      </c>
      <c r="K2504">
        <v>23160114130.52</v>
      </c>
    </row>
    <row r="2505" spans="1:11" hidden="1">
      <c r="A2505">
        <v>31</v>
      </c>
      <c r="B2505" t="s">
        <v>672</v>
      </c>
      <c r="C2505">
        <v>-2.4705999999999999E-2</v>
      </c>
      <c r="D2505">
        <v>-2.4704E-2</v>
      </c>
      <c r="E2505">
        <v>-1.9268E-2</v>
      </c>
      <c r="F2505">
        <v>-1.9265999999999998E-2</v>
      </c>
      <c r="G2505">
        <v>-2.5020000000000001E-2</v>
      </c>
      <c r="H2505">
        <v>-2.5017999999999999E-2</v>
      </c>
      <c r="I2505">
        <v>2529</v>
      </c>
      <c r="J2505">
        <v>19372610728.09</v>
      </c>
      <c r="K2505">
        <v>23338484817.689999</v>
      </c>
    </row>
    <row r="2506" spans="1:11" hidden="1">
      <c r="A2506">
        <v>63</v>
      </c>
      <c r="B2506" t="s">
        <v>672</v>
      </c>
      <c r="C2506">
        <v>-2.4705999999999999E-2</v>
      </c>
      <c r="D2506">
        <v>-2.4704E-2</v>
      </c>
      <c r="E2506">
        <v>-1.9268E-2</v>
      </c>
      <c r="F2506">
        <v>-1.9265999999999998E-2</v>
      </c>
      <c r="G2506">
        <v>-2.5020000000000001E-2</v>
      </c>
      <c r="H2506">
        <v>-2.5017999999999999E-2</v>
      </c>
      <c r="I2506">
        <v>2529</v>
      </c>
      <c r="J2506">
        <v>19372610728.09</v>
      </c>
      <c r="K2506">
        <v>23338484817.689999</v>
      </c>
    </row>
    <row r="2507" spans="1:11" hidden="1">
      <c r="A2507">
        <v>37</v>
      </c>
      <c r="B2507" t="s">
        <v>672</v>
      </c>
      <c r="C2507">
        <v>-1.7824E-2</v>
      </c>
      <c r="D2507">
        <v>-1.7822999999999999E-2</v>
      </c>
      <c r="E2507">
        <v>-1.6546000000000002E-2</v>
      </c>
      <c r="F2507">
        <v>-1.6545000000000001E-2</v>
      </c>
      <c r="G2507">
        <v>-2.1038000000000001E-2</v>
      </c>
      <c r="H2507">
        <v>-2.1037E-2</v>
      </c>
      <c r="I2507">
        <v>2072</v>
      </c>
      <c r="J2507">
        <v>18360127453.310001</v>
      </c>
      <c r="K2507">
        <v>21605802474.990002</v>
      </c>
    </row>
    <row r="2508" spans="1:11" hidden="1">
      <c r="A2508">
        <v>47</v>
      </c>
      <c r="B2508" t="s">
        <v>672</v>
      </c>
      <c r="C2508">
        <v>-1.7544000000000001E-2</v>
      </c>
      <c r="D2508">
        <v>-1.7544000000000001E-2</v>
      </c>
      <c r="E2508">
        <v>-1.6549999999999999E-2</v>
      </c>
      <c r="F2508">
        <v>-1.6548E-2</v>
      </c>
      <c r="G2508">
        <v>-2.1006E-2</v>
      </c>
      <c r="H2508">
        <v>-2.1003999999999998E-2</v>
      </c>
      <c r="I2508">
        <v>2172</v>
      </c>
      <c r="J2508">
        <v>18505539243.509998</v>
      </c>
      <c r="K2508">
        <v>21784173162.16</v>
      </c>
    </row>
    <row r="2509" spans="1:11" hidden="1">
      <c r="A2509">
        <v>53</v>
      </c>
      <c r="B2509" t="s">
        <v>672</v>
      </c>
      <c r="C2509">
        <v>-2.5239000000000001E-2</v>
      </c>
      <c r="D2509">
        <v>-2.5236999999999999E-2</v>
      </c>
      <c r="E2509">
        <v>-1.9285E-2</v>
      </c>
      <c r="F2509">
        <v>-1.9283000000000002E-2</v>
      </c>
      <c r="G2509">
        <v>-2.5080999999999999E-2</v>
      </c>
      <c r="H2509">
        <v>-2.5079000000000001E-2</v>
      </c>
      <c r="I2509">
        <v>2429</v>
      </c>
      <c r="J2509">
        <v>19227198937.889999</v>
      </c>
      <c r="K2509">
        <v>23160114130.52</v>
      </c>
    </row>
    <row r="2510" spans="1:11" hidden="1">
      <c r="A2510">
        <v>10</v>
      </c>
      <c r="B2510" t="s">
        <v>673</v>
      </c>
      <c r="C2510">
        <v>-6.9940000000000002E-3</v>
      </c>
      <c r="D2510">
        <v>-5.9439999999999996E-3</v>
      </c>
      <c r="E2510">
        <v>1.0234E-2</v>
      </c>
      <c r="F2510">
        <v>1.1179E-2</v>
      </c>
      <c r="G2510">
        <v>7.7720000000000003E-3</v>
      </c>
      <c r="H2510">
        <v>8.5400000000000007E-3</v>
      </c>
      <c r="I2510">
        <v>100</v>
      </c>
      <c r="J2510">
        <v>146996514.56</v>
      </c>
      <c r="K2510">
        <v>180575367.13</v>
      </c>
    </row>
    <row r="2511" spans="1:11">
      <c r="A2511">
        <v>5</v>
      </c>
      <c r="B2511" t="s">
        <v>673</v>
      </c>
      <c r="C2511">
        <v>-1.2822E-2</v>
      </c>
      <c r="D2511">
        <v>-1.2800000000000001E-2</v>
      </c>
      <c r="E2511" s="116">
        <v>-5.2690000000000002E-3</v>
      </c>
      <c r="F2511">
        <v>-5.254E-3</v>
      </c>
      <c r="G2511">
        <v>-5.646E-3</v>
      </c>
      <c r="H2511">
        <v>-5.6290000000000003E-3</v>
      </c>
      <c r="I2511">
        <v>2054</v>
      </c>
      <c r="J2511">
        <v>18262848430.110001</v>
      </c>
      <c r="K2511">
        <v>21506589289.68</v>
      </c>
    </row>
    <row r="2512" spans="1:11" hidden="1">
      <c r="A2512">
        <v>15</v>
      </c>
      <c r="B2512" t="s">
        <v>673</v>
      </c>
      <c r="C2512">
        <v>-1.2552000000000001E-2</v>
      </c>
      <c r="D2512">
        <v>-1.2482E-2</v>
      </c>
      <c r="E2512">
        <v>-5.1469999999999997E-3</v>
      </c>
      <c r="F2512">
        <v>-5.1250000000000002E-3</v>
      </c>
      <c r="G2512">
        <v>-5.535E-3</v>
      </c>
      <c r="H2512">
        <v>-5.5120000000000004E-3</v>
      </c>
      <c r="I2512">
        <v>2154</v>
      </c>
      <c r="J2512">
        <v>18409844944.669998</v>
      </c>
      <c r="K2512">
        <v>21687164656.810001</v>
      </c>
    </row>
    <row r="2513" spans="1:11" hidden="1">
      <c r="A2513">
        <v>21</v>
      </c>
      <c r="B2513" t="s">
        <v>673</v>
      </c>
      <c r="C2513">
        <v>-1.2449E-2</v>
      </c>
      <c r="D2513">
        <v>-1.2423999999999999E-2</v>
      </c>
      <c r="E2513">
        <v>-5.8009999999999997E-3</v>
      </c>
      <c r="F2513">
        <v>-5.7850000000000002E-3</v>
      </c>
      <c r="G2513">
        <v>-6.679E-3</v>
      </c>
      <c r="H2513">
        <v>-6.6610000000000003E-3</v>
      </c>
      <c r="I2513">
        <v>2406</v>
      </c>
      <c r="J2513">
        <v>19092217241.650002</v>
      </c>
      <c r="K2513">
        <v>22972623424.330002</v>
      </c>
    </row>
    <row r="2514" spans="1:11" hidden="1">
      <c r="A2514">
        <v>31</v>
      </c>
      <c r="B2514" t="s">
        <v>673</v>
      </c>
      <c r="C2514">
        <v>-1.2231000000000001E-2</v>
      </c>
      <c r="D2514">
        <v>-1.2166E-2</v>
      </c>
      <c r="E2514">
        <v>-5.6800000000000002E-3</v>
      </c>
      <c r="F2514">
        <v>-5.6569999999999997E-3</v>
      </c>
      <c r="G2514">
        <v>-6.5680000000000001E-3</v>
      </c>
      <c r="H2514">
        <v>-6.5440000000000003E-3</v>
      </c>
      <c r="I2514">
        <v>2506</v>
      </c>
      <c r="J2514">
        <v>19239213756.209999</v>
      </c>
      <c r="K2514">
        <v>23153198791.459999</v>
      </c>
    </row>
    <row r="2515" spans="1:11" hidden="1">
      <c r="A2515">
        <v>63</v>
      </c>
      <c r="B2515" t="s">
        <v>673</v>
      </c>
      <c r="C2515">
        <v>-1.2231000000000001E-2</v>
      </c>
      <c r="D2515">
        <v>-1.2166E-2</v>
      </c>
      <c r="E2515">
        <v>-5.6800000000000002E-3</v>
      </c>
      <c r="F2515">
        <v>-5.6569999999999997E-3</v>
      </c>
      <c r="G2515">
        <v>-6.5680000000000001E-3</v>
      </c>
      <c r="H2515">
        <v>-6.5440000000000003E-3</v>
      </c>
      <c r="I2515">
        <v>2506</v>
      </c>
      <c r="J2515">
        <v>19239213756.209999</v>
      </c>
      <c r="K2515">
        <v>23153198791.459999</v>
      </c>
    </row>
    <row r="2516" spans="1:11" hidden="1">
      <c r="A2516">
        <v>37</v>
      </c>
      <c r="B2516" t="s">
        <v>673</v>
      </c>
      <c r="C2516">
        <v>-1.2822E-2</v>
      </c>
      <c r="D2516">
        <v>-1.2800000000000001E-2</v>
      </c>
      <c r="E2516">
        <v>-5.2690000000000002E-3</v>
      </c>
      <c r="F2516">
        <v>-5.254E-3</v>
      </c>
      <c r="G2516">
        <v>-5.646E-3</v>
      </c>
      <c r="H2516">
        <v>-5.6290000000000003E-3</v>
      </c>
      <c r="I2516">
        <v>2054</v>
      </c>
      <c r="J2516">
        <v>18262848430.110001</v>
      </c>
      <c r="K2516">
        <v>21506589289.68</v>
      </c>
    </row>
    <row r="2517" spans="1:11" hidden="1">
      <c r="A2517">
        <v>47</v>
      </c>
      <c r="B2517" t="s">
        <v>673</v>
      </c>
      <c r="C2517">
        <v>-1.2552000000000001E-2</v>
      </c>
      <c r="D2517">
        <v>-1.2482E-2</v>
      </c>
      <c r="E2517">
        <v>-5.1469999999999997E-3</v>
      </c>
      <c r="F2517">
        <v>-5.1250000000000002E-3</v>
      </c>
      <c r="G2517">
        <v>-5.535E-3</v>
      </c>
      <c r="H2517">
        <v>-5.5120000000000004E-3</v>
      </c>
      <c r="I2517">
        <v>2154</v>
      </c>
      <c r="J2517">
        <v>18409844944.669998</v>
      </c>
      <c r="K2517">
        <v>21687164656.810001</v>
      </c>
    </row>
    <row r="2518" spans="1:11" hidden="1">
      <c r="A2518">
        <v>53</v>
      </c>
      <c r="B2518" t="s">
        <v>673</v>
      </c>
      <c r="C2518">
        <v>-1.2449E-2</v>
      </c>
      <c r="D2518">
        <v>-1.2423999999999999E-2</v>
      </c>
      <c r="E2518">
        <v>-5.8009999999999997E-3</v>
      </c>
      <c r="F2518">
        <v>-5.7850000000000002E-3</v>
      </c>
      <c r="G2518">
        <v>-6.679E-3</v>
      </c>
      <c r="H2518">
        <v>-6.6610000000000003E-3</v>
      </c>
      <c r="I2518">
        <v>2406</v>
      </c>
      <c r="J2518">
        <v>19092217241.650002</v>
      </c>
      <c r="K2518">
        <v>22972623424.330002</v>
      </c>
    </row>
    <row r="2519" spans="1:11" hidden="1">
      <c r="A2519">
        <v>10</v>
      </c>
      <c r="B2519" t="s">
        <v>674</v>
      </c>
      <c r="C2519">
        <v>-2.4541E-2</v>
      </c>
      <c r="D2519">
        <v>-2.2239999999999999E-2</v>
      </c>
      <c r="E2519">
        <v>-2.3592999999999999E-2</v>
      </c>
      <c r="F2519">
        <v>-2.2211999999999999E-2</v>
      </c>
      <c r="G2519">
        <v>-2.1462999999999999E-2</v>
      </c>
      <c r="H2519">
        <v>-1.7458999999999999E-2</v>
      </c>
      <c r="I2519">
        <v>97</v>
      </c>
      <c r="J2519">
        <v>139825916.25999999</v>
      </c>
      <c r="K2519">
        <v>170823332.88</v>
      </c>
    </row>
    <row r="2520" spans="1:11">
      <c r="A2520">
        <v>5</v>
      </c>
      <c r="B2520" t="s">
        <v>674</v>
      </c>
      <c r="C2520">
        <v>2.4008000000000002E-2</v>
      </c>
      <c r="D2520">
        <v>2.3990000000000001E-2</v>
      </c>
      <c r="E2520" s="116">
        <v>1.2399E-2</v>
      </c>
      <c r="F2520">
        <v>1.2345E-2</v>
      </c>
      <c r="G2520">
        <v>1.2741000000000001E-2</v>
      </c>
      <c r="H2520">
        <v>1.2689000000000001E-2</v>
      </c>
      <c r="I2520">
        <v>2024</v>
      </c>
      <c r="J2520">
        <v>18406319124.27</v>
      </c>
      <c r="K2520">
        <v>21667679129.75</v>
      </c>
    </row>
    <row r="2521" spans="1:11" hidden="1">
      <c r="A2521">
        <v>15</v>
      </c>
      <c r="B2521" t="s">
        <v>674</v>
      </c>
      <c r="C2521">
        <v>2.1787999999999998E-2</v>
      </c>
      <c r="D2521">
        <v>2.1876E-2</v>
      </c>
      <c r="E2521">
        <v>1.2116E-2</v>
      </c>
      <c r="F2521">
        <v>1.2073E-2</v>
      </c>
      <c r="G2521">
        <v>1.2463E-2</v>
      </c>
      <c r="H2521">
        <v>1.2444E-2</v>
      </c>
      <c r="I2521">
        <v>2121</v>
      </c>
      <c r="J2521">
        <v>18546145040.529999</v>
      </c>
      <c r="K2521">
        <v>21838502462.630001</v>
      </c>
    </row>
    <row r="2522" spans="1:11" hidden="1">
      <c r="A2522">
        <v>21</v>
      </c>
      <c r="B2522" t="s">
        <v>674</v>
      </c>
      <c r="C2522">
        <v>3.1335000000000002E-2</v>
      </c>
      <c r="D2522">
        <v>3.1308000000000002E-2</v>
      </c>
      <c r="E2522">
        <v>1.404E-2</v>
      </c>
      <c r="F2522">
        <v>1.3984999999999999E-2</v>
      </c>
      <c r="G2522">
        <v>1.5351999999999999E-2</v>
      </c>
      <c r="H2522">
        <v>1.5298000000000001E-2</v>
      </c>
      <c r="I2522">
        <v>2375</v>
      </c>
      <c r="J2522">
        <v>19299098389.43</v>
      </c>
      <c r="K2522">
        <v>23223879859.82</v>
      </c>
    </row>
    <row r="2523" spans="1:11" hidden="1">
      <c r="A2523">
        <v>31</v>
      </c>
      <c r="B2523" t="s">
        <v>674</v>
      </c>
      <c r="C2523">
        <v>2.9142000000000001E-2</v>
      </c>
      <c r="D2523">
        <v>2.9207E-2</v>
      </c>
      <c r="E2523">
        <v>1.3757E-2</v>
      </c>
      <c r="F2523">
        <v>1.3712999999999999E-2</v>
      </c>
      <c r="G2523">
        <v>1.5072E-2</v>
      </c>
      <c r="H2523">
        <v>1.5049E-2</v>
      </c>
      <c r="I2523">
        <v>2472</v>
      </c>
      <c r="J2523">
        <v>19438924305.689999</v>
      </c>
      <c r="K2523">
        <v>23394703192.700001</v>
      </c>
    </row>
    <row r="2524" spans="1:11" hidden="1">
      <c r="A2524">
        <v>63</v>
      </c>
      <c r="B2524" t="s">
        <v>674</v>
      </c>
      <c r="C2524">
        <v>2.9142000000000001E-2</v>
      </c>
      <c r="D2524">
        <v>2.9207E-2</v>
      </c>
      <c r="E2524">
        <v>1.3757E-2</v>
      </c>
      <c r="F2524">
        <v>1.3712999999999999E-2</v>
      </c>
      <c r="G2524">
        <v>1.5072E-2</v>
      </c>
      <c r="H2524">
        <v>1.5049E-2</v>
      </c>
      <c r="I2524">
        <v>2472</v>
      </c>
      <c r="J2524">
        <v>19438924305.689999</v>
      </c>
      <c r="K2524">
        <v>23394703192.700001</v>
      </c>
    </row>
    <row r="2525" spans="1:11" hidden="1">
      <c r="A2525">
        <v>37</v>
      </c>
      <c r="B2525" t="s">
        <v>674</v>
      </c>
      <c r="C2525">
        <v>2.4008000000000002E-2</v>
      </c>
      <c r="D2525">
        <v>2.3990000000000001E-2</v>
      </c>
      <c r="E2525">
        <v>1.2399E-2</v>
      </c>
      <c r="F2525">
        <v>1.2345E-2</v>
      </c>
      <c r="G2525">
        <v>1.2741000000000001E-2</v>
      </c>
      <c r="H2525">
        <v>1.2689000000000001E-2</v>
      </c>
      <c r="I2525">
        <v>2024</v>
      </c>
      <c r="J2525">
        <v>18406319124.27</v>
      </c>
      <c r="K2525">
        <v>21667679129.75</v>
      </c>
    </row>
    <row r="2526" spans="1:11" hidden="1">
      <c r="A2526">
        <v>47</v>
      </c>
      <c r="B2526" t="s">
        <v>674</v>
      </c>
      <c r="C2526">
        <v>2.1787999999999998E-2</v>
      </c>
      <c r="D2526">
        <v>2.1876E-2</v>
      </c>
      <c r="E2526">
        <v>1.2116E-2</v>
      </c>
      <c r="F2526">
        <v>1.2073E-2</v>
      </c>
      <c r="G2526">
        <v>1.2463E-2</v>
      </c>
      <c r="H2526">
        <v>1.2444E-2</v>
      </c>
      <c r="I2526">
        <v>2121</v>
      </c>
      <c r="J2526">
        <v>18546145040.529999</v>
      </c>
      <c r="K2526">
        <v>21838502462.630001</v>
      </c>
    </row>
    <row r="2527" spans="1:11" hidden="1">
      <c r="A2527">
        <v>53</v>
      </c>
      <c r="B2527" t="s">
        <v>674</v>
      </c>
      <c r="C2527">
        <v>3.1335000000000002E-2</v>
      </c>
      <c r="D2527">
        <v>3.1308000000000002E-2</v>
      </c>
      <c r="E2527">
        <v>1.404E-2</v>
      </c>
      <c r="F2527">
        <v>1.3984999999999999E-2</v>
      </c>
      <c r="G2527">
        <v>1.5351999999999999E-2</v>
      </c>
      <c r="H2527">
        <v>1.5298000000000001E-2</v>
      </c>
      <c r="I2527">
        <v>2375</v>
      </c>
      <c r="J2527">
        <v>19299098389.43</v>
      </c>
      <c r="K2527">
        <v>23223879859.82</v>
      </c>
    </row>
    <row r="2528" spans="1:11" hidden="1">
      <c r="A2528">
        <v>10</v>
      </c>
      <c r="B2528" t="s">
        <v>675</v>
      </c>
      <c r="C2528">
        <v>2.1840999999999999E-2</v>
      </c>
      <c r="D2528">
        <v>3.1338999999999999E-2</v>
      </c>
      <c r="E2528">
        <v>2.8487999999999999E-2</v>
      </c>
      <c r="F2528">
        <v>5.5978E-2</v>
      </c>
      <c r="G2528">
        <v>3.1516000000000002E-2</v>
      </c>
      <c r="H2528">
        <v>7.3094000000000006E-2</v>
      </c>
      <c r="I2528">
        <v>98</v>
      </c>
      <c r="J2528">
        <v>141205166.94999999</v>
      </c>
      <c r="K2528">
        <v>172918127.91999999</v>
      </c>
    </row>
    <row r="2529" spans="1:11">
      <c r="A2529">
        <v>5</v>
      </c>
      <c r="B2529" t="s">
        <v>675</v>
      </c>
      <c r="C2529">
        <v>4.0563000000000002E-2</v>
      </c>
      <c r="D2529">
        <v>4.0497999999999999E-2</v>
      </c>
      <c r="E2529" s="116">
        <v>2.2671E-2</v>
      </c>
      <c r="F2529">
        <v>2.2655000000000002E-2</v>
      </c>
      <c r="G2529">
        <v>2.3772999999999999E-2</v>
      </c>
      <c r="H2529">
        <v>2.3758999999999999E-2</v>
      </c>
      <c r="I2529">
        <v>2027</v>
      </c>
      <c r="J2529">
        <v>18659071472.98</v>
      </c>
      <c r="K2529">
        <v>21915292553.900002</v>
      </c>
    </row>
    <row r="2530" spans="1:11" hidden="1">
      <c r="A2530">
        <v>15</v>
      </c>
      <c r="B2530" t="s">
        <v>675</v>
      </c>
      <c r="C2530">
        <v>3.9698999999999998E-2</v>
      </c>
      <c r="D2530">
        <v>4.0075E-2</v>
      </c>
      <c r="E2530">
        <v>2.2714000000000002E-2</v>
      </c>
      <c r="F2530">
        <v>2.2904000000000001E-2</v>
      </c>
      <c r="G2530">
        <v>2.3834000000000001E-2</v>
      </c>
      <c r="H2530">
        <v>2.4143000000000001E-2</v>
      </c>
      <c r="I2530">
        <v>2125</v>
      </c>
      <c r="J2530">
        <v>18800276639.93</v>
      </c>
      <c r="K2530">
        <v>22088210681.82</v>
      </c>
    </row>
    <row r="2531" spans="1:11" hidden="1">
      <c r="A2531">
        <v>21</v>
      </c>
      <c r="B2531" t="s">
        <v>675</v>
      </c>
      <c r="C2531">
        <v>5.0456000000000001E-2</v>
      </c>
      <c r="D2531">
        <v>5.0387000000000001E-2</v>
      </c>
      <c r="E2531">
        <v>2.5642999999999999E-2</v>
      </c>
      <c r="F2531">
        <v>2.5624000000000001E-2</v>
      </c>
      <c r="G2531">
        <v>2.8400000000000002E-2</v>
      </c>
      <c r="H2531">
        <v>2.8381E-2</v>
      </c>
      <c r="I2531">
        <v>2389</v>
      </c>
      <c r="J2531">
        <v>19716785775.759998</v>
      </c>
      <c r="K2531">
        <v>23700825566.919998</v>
      </c>
    </row>
    <row r="2532" spans="1:11" hidden="1">
      <c r="A2532">
        <v>31</v>
      </c>
      <c r="B2532" t="s">
        <v>675</v>
      </c>
      <c r="C2532">
        <v>4.9327000000000003E-2</v>
      </c>
      <c r="D2532">
        <v>4.9634999999999999E-2</v>
      </c>
      <c r="E2532">
        <v>2.5662999999999998E-2</v>
      </c>
      <c r="F2532">
        <v>2.5839999999999998E-2</v>
      </c>
      <c r="G2532">
        <v>2.8421999999999999E-2</v>
      </c>
      <c r="H2532">
        <v>2.8705000000000001E-2</v>
      </c>
      <c r="I2532">
        <v>2487</v>
      </c>
      <c r="J2532">
        <v>19857990942.709999</v>
      </c>
      <c r="K2532">
        <v>23873743694.84</v>
      </c>
    </row>
    <row r="2533" spans="1:11" hidden="1">
      <c r="A2533">
        <v>63</v>
      </c>
      <c r="B2533" t="s">
        <v>675</v>
      </c>
      <c r="C2533">
        <v>4.9327000000000003E-2</v>
      </c>
      <c r="D2533">
        <v>4.9634999999999999E-2</v>
      </c>
      <c r="E2533">
        <v>2.5662999999999998E-2</v>
      </c>
      <c r="F2533">
        <v>2.5839999999999998E-2</v>
      </c>
      <c r="G2533">
        <v>2.8421999999999999E-2</v>
      </c>
      <c r="H2533">
        <v>2.8705000000000001E-2</v>
      </c>
      <c r="I2533">
        <v>2487</v>
      </c>
      <c r="J2533">
        <v>19857990942.709999</v>
      </c>
      <c r="K2533">
        <v>23873743694.84</v>
      </c>
    </row>
    <row r="2534" spans="1:11" hidden="1">
      <c r="A2534">
        <v>37</v>
      </c>
      <c r="B2534" t="s">
        <v>675</v>
      </c>
      <c r="C2534">
        <v>4.0563000000000002E-2</v>
      </c>
      <c r="D2534">
        <v>4.0497999999999999E-2</v>
      </c>
      <c r="E2534">
        <v>2.2671E-2</v>
      </c>
      <c r="F2534">
        <v>2.2655000000000002E-2</v>
      </c>
      <c r="G2534">
        <v>2.3772999999999999E-2</v>
      </c>
      <c r="H2534">
        <v>2.3758999999999999E-2</v>
      </c>
      <c r="I2534">
        <v>2027</v>
      </c>
      <c r="J2534">
        <v>18659071472.98</v>
      </c>
      <c r="K2534">
        <v>21915292553.900002</v>
      </c>
    </row>
    <row r="2535" spans="1:11" hidden="1">
      <c r="A2535">
        <v>47</v>
      </c>
      <c r="B2535" t="s">
        <v>675</v>
      </c>
      <c r="C2535">
        <v>3.9698999999999998E-2</v>
      </c>
      <c r="D2535">
        <v>4.0075E-2</v>
      </c>
      <c r="E2535">
        <v>2.2714000000000002E-2</v>
      </c>
      <c r="F2535">
        <v>2.2904000000000001E-2</v>
      </c>
      <c r="G2535">
        <v>2.3834000000000001E-2</v>
      </c>
      <c r="H2535">
        <v>2.4143000000000001E-2</v>
      </c>
      <c r="I2535">
        <v>2125</v>
      </c>
      <c r="J2535">
        <v>18800276639.93</v>
      </c>
      <c r="K2535">
        <v>22088210681.82</v>
      </c>
    </row>
    <row r="2536" spans="1:11" hidden="1">
      <c r="A2536">
        <v>53</v>
      </c>
      <c r="B2536" t="s">
        <v>675</v>
      </c>
      <c r="C2536">
        <v>5.0456000000000001E-2</v>
      </c>
      <c r="D2536">
        <v>5.0387000000000001E-2</v>
      </c>
      <c r="E2536">
        <v>2.5642999999999999E-2</v>
      </c>
      <c r="F2536">
        <v>2.5624000000000001E-2</v>
      </c>
      <c r="G2536">
        <v>2.8400000000000002E-2</v>
      </c>
      <c r="H2536">
        <v>2.8381E-2</v>
      </c>
      <c r="I2536">
        <v>2389</v>
      </c>
      <c r="J2536">
        <v>19716785775.759998</v>
      </c>
      <c r="K2536">
        <v>23700825566.919998</v>
      </c>
    </row>
    <row r="2537" spans="1:11" hidden="1">
      <c r="A2537">
        <v>10</v>
      </c>
      <c r="B2537" t="s">
        <v>677</v>
      </c>
      <c r="C2537">
        <v>7.3587E-2</v>
      </c>
      <c r="D2537">
        <v>8.5664000000000004E-2</v>
      </c>
      <c r="E2537">
        <v>8.9408000000000001E-2</v>
      </c>
      <c r="F2537">
        <v>0.10330300000000001</v>
      </c>
      <c r="G2537">
        <v>9.3579999999999997E-2</v>
      </c>
      <c r="H2537">
        <v>0.10531799999999999</v>
      </c>
      <c r="I2537">
        <v>95</v>
      </c>
      <c r="J2537">
        <v>137981414.40000001</v>
      </c>
      <c r="K2537">
        <v>173085665.52000001</v>
      </c>
    </row>
    <row r="2538" spans="1:11">
      <c r="A2538">
        <v>5</v>
      </c>
      <c r="B2538" t="s">
        <v>677</v>
      </c>
      <c r="C2538">
        <v>9.2952000000000007E-2</v>
      </c>
      <c r="D2538">
        <v>9.2729000000000006E-2</v>
      </c>
      <c r="E2538" s="116">
        <v>8.9937000000000003E-2</v>
      </c>
      <c r="F2538">
        <v>8.8997000000000007E-2</v>
      </c>
      <c r="G2538">
        <v>8.7524000000000005E-2</v>
      </c>
      <c r="H2538">
        <v>8.6634000000000003E-2</v>
      </c>
      <c r="I2538">
        <v>2038</v>
      </c>
      <c r="J2538">
        <v>20262902398.860001</v>
      </c>
      <c r="K2538">
        <v>23705705523.700001</v>
      </c>
    </row>
    <row r="2539" spans="1:11" hidden="1">
      <c r="A2539">
        <v>15</v>
      </c>
      <c r="B2539" t="s">
        <v>677</v>
      </c>
      <c r="C2539">
        <v>9.2086000000000001E-2</v>
      </c>
      <c r="D2539">
        <v>9.2413999999999996E-2</v>
      </c>
      <c r="E2539">
        <v>8.9932999999999999E-2</v>
      </c>
      <c r="F2539">
        <v>8.9094000000000007E-2</v>
      </c>
      <c r="G2539">
        <v>8.7568000000000007E-2</v>
      </c>
      <c r="H2539">
        <v>8.6768999999999999E-2</v>
      </c>
      <c r="I2539">
        <v>2133</v>
      </c>
      <c r="J2539">
        <v>20400883813.259998</v>
      </c>
      <c r="K2539">
        <v>23878791189.220001</v>
      </c>
    </row>
    <row r="2540" spans="1:11" hidden="1">
      <c r="A2540">
        <v>21</v>
      </c>
      <c r="B2540" t="s">
        <v>677</v>
      </c>
      <c r="C2540">
        <v>7.9438999999999996E-2</v>
      </c>
      <c r="D2540">
        <v>7.9251000000000002E-2</v>
      </c>
      <c r="E2540">
        <v>8.4129999999999996E-2</v>
      </c>
      <c r="F2540">
        <v>8.3240999999999996E-2</v>
      </c>
      <c r="G2540">
        <v>7.9293000000000002E-2</v>
      </c>
      <c r="H2540">
        <v>7.8470999999999999E-2</v>
      </c>
      <c r="I2540">
        <v>2398</v>
      </c>
      <c r="J2540">
        <v>21314427874.889999</v>
      </c>
      <c r="K2540">
        <v>25450892588.32</v>
      </c>
    </row>
    <row r="2541" spans="1:11" hidden="1">
      <c r="A2541">
        <v>31</v>
      </c>
      <c r="B2541" t="s">
        <v>677</v>
      </c>
      <c r="C2541">
        <v>7.9214999999999994E-2</v>
      </c>
      <c r="D2541">
        <v>7.9495999999999997E-2</v>
      </c>
      <c r="E2541">
        <v>8.4164000000000003E-2</v>
      </c>
      <c r="F2541">
        <v>8.337E-2</v>
      </c>
      <c r="G2541">
        <v>7.9388E-2</v>
      </c>
      <c r="H2541">
        <v>7.8649999999999998E-2</v>
      </c>
      <c r="I2541">
        <v>2493</v>
      </c>
      <c r="J2541">
        <v>21452409289.290001</v>
      </c>
      <c r="K2541">
        <v>25623978253.84</v>
      </c>
    </row>
    <row r="2542" spans="1:11" hidden="1">
      <c r="A2542">
        <v>63</v>
      </c>
      <c r="B2542" t="s">
        <v>677</v>
      </c>
      <c r="C2542">
        <v>7.9214999999999994E-2</v>
      </c>
      <c r="D2542">
        <v>7.9495999999999997E-2</v>
      </c>
      <c r="E2542">
        <v>8.4164000000000003E-2</v>
      </c>
      <c r="F2542">
        <v>8.337E-2</v>
      </c>
      <c r="G2542">
        <v>7.9388E-2</v>
      </c>
      <c r="H2542">
        <v>7.8649999999999998E-2</v>
      </c>
      <c r="I2542">
        <v>2493</v>
      </c>
      <c r="J2542">
        <v>21452409289.290001</v>
      </c>
      <c r="K2542">
        <v>25623978253.84</v>
      </c>
    </row>
    <row r="2543" spans="1:11" hidden="1">
      <c r="A2543">
        <v>37</v>
      </c>
      <c r="B2543" t="s">
        <v>677</v>
      </c>
      <c r="C2543">
        <v>9.2952000000000007E-2</v>
      </c>
      <c r="D2543">
        <v>9.2729000000000006E-2</v>
      </c>
      <c r="E2543">
        <v>8.9937000000000003E-2</v>
      </c>
      <c r="F2543">
        <v>8.8997000000000007E-2</v>
      </c>
      <c r="G2543">
        <v>8.7524000000000005E-2</v>
      </c>
      <c r="H2543">
        <v>8.6634000000000003E-2</v>
      </c>
      <c r="I2543">
        <v>2038</v>
      </c>
      <c r="J2543">
        <v>20262902398.860001</v>
      </c>
      <c r="K2543">
        <v>23705705523.700001</v>
      </c>
    </row>
    <row r="2544" spans="1:11" hidden="1">
      <c r="A2544">
        <v>47</v>
      </c>
      <c r="B2544" t="s">
        <v>677</v>
      </c>
      <c r="C2544">
        <v>9.2086000000000001E-2</v>
      </c>
      <c r="D2544">
        <v>9.2413999999999996E-2</v>
      </c>
      <c r="E2544">
        <v>8.9932999999999999E-2</v>
      </c>
      <c r="F2544">
        <v>8.9094000000000007E-2</v>
      </c>
      <c r="G2544">
        <v>8.7568000000000007E-2</v>
      </c>
      <c r="H2544">
        <v>8.6768999999999999E-2</v>
      </c>
      <c r="I2544">
        <v>2133</v>
      </c>
      <c r="J2544">
        <v>20400883813.259998</v>
      </c>
      <c r="K2544">
        <v>23878791189.220001</v>
      </c>
    </row>
    <row r="2545" spans="1:11" hidden="1">
      <c r="A2545">
        <v>53</v>
      </c>
      <c r="B2545" t="s">
        <v>677</v>
      </c>
      <c r="C2545">
        <v>7.9438999999999996E-2</v>
      </c>
      <c r="D2545">
        <v>7.9251000000000002E-2</v>
      </c>
      <c r="E2545">
        <v>8.4129999999999996E-2</v>
      </c>
      <c r="F2545">
        <v>8.3240999999999996E-2</v>
      </c>
      <c r="G2545">
        <v>7.9293000000000002E-2</v>
      </c>
      <c r="H2545">
        <v>7.8470999999999999E-2</v>
      </c>
      <c r="I2545">
        <v>2398</v>
      </c>
      <c r="J2545">
        <v>21314427874.889999</v>
      </c>
      <c r="K2545">
        <v>25450892588.32</v>
      </c>
    </row>
    <row r="2546" spans="1:11" hidden="1">
      <c r="A2546">
        <v>10</v>
      </c>
      <c r="B2546" t="s">
        <v>678</v>
      </c>
      <c r="C2546">
        <v>5.3120000000000001E-2</v>
      </c>
      <c r="D2546">
        <v>5.7036000000000003E-2</v>
      </c>
      <c r="E2546">
        <v>4.5482000000000002E-2</v>
      </c>
      <c r="F2546">
        <v>4.8994999999999997E-2</v>
      </c>
      <c r="G2546">
        <v>5.3848E-2</v>
      </c>
      <c r="H2546">
        <v>5.6682999999999997E-2</v>
      </c>
      <c r="I2546">
        <v>96</v>
      </c>
      <c r="J2546">
        <v>143368395.93000001</v>
      </c>
      <c r="K2546">
        <v>178345468.94999999</v>
      </c>
    </row>
    <row r="2547" spans="1:11">
      <c r="A2547">
        <v>5</v>
      </c>
      <c r="B2547" t="s">
        <v>678</v>
      </c>
      <c r="C2547">
        <v>6.0615000000000002E-2</v>
      </c>
      <c r="D2547">
        <v>6.0593000000000001E-2</v>
      </c>
      <c r="E2547" s="116">
        <v>1.4690999999999999E-2</v>
      </c>
      <c r="F2547">
        <v>1.4694E-2</v>
      </c>
      <c r="G2547">
        <v>1.9658999999999999E-2</v>
      </c>
      <c r="H2547">
        <v>1.966E-2</v>
      </c>
      <c r="I2547">
        <v>2049</v>
      </c>
      <c r="J2547">
        <v>20620221495.639999</v>
      </c>
      <c r="K2547">
        <v>24252303342.759998</v>
      </c>
    </row>
    <row r="2548" spans="1:11" hidden="1">
      <c r="A2548">
        <v>15</v>
      </c>
      <c r="B2548" t="s">
        <v>678</v>
      </c>
      <c r="C2548">
        <v>6.0278999999999999E-2</v>
      </c>
      <c r="D2548">
        <v>6.0433000000000001E-2</v>
      </c>
      <c r="E2548">
        <v>1.4898E-2</v>
      </c>
      <c r="F2548">
        <v>1.4925000000000001E-2</v>
      </c>
      <c r="G2548">
        <v>1.9900999999999999E-2</v>
      </c>
      <c r="H2548">
        <v>1.9923E-2</v>
      </c>
      <c r="I2548">
        <v>2145</v>
      </c>
      <c r="J2548">
        <v>20763589891.57</v>
      </c>
      <c r="K2548">
        <v>24430648811.709999</v>
      </c>
    </row>
    <row r="2549" spans="1:11" hidden="1">
      <c r="A2549">
        <v>21</v>
      </c>
      <c r="B2549" t="s">
        <v>678</v>
      </c>
      <c r="C2549">
        <v>6.4888000000000001E-2</v>
      </c>
      <c r="D2549">
        <v>6.4865000000000006E-2</v>
      </c>
      <c r="E2549">
        <v>1.7503000000000001E-2</v>
      </c>
      <c r="F2549">
        <v>1.7505E-2</v>
      </c>
      <c r="G2549">
        <v>2.3154999999999999E-2</v>
      </c>
      <c r="H2549">
        <v>2.3156E-2</v>
      </c>
      <c r="I2549">
        <v>2405</v>
      </c>
      <c r="J2549">
        <v>21726160167.220001</v>
      </c>
      <c r="K2549">
        <v>26065402554.540001</v>
      </c>
    </row>
    <row r="2550" spans="1:11" hidden="1">
      <c r="A2550">
        <v>31</v>
      </c>
      <c r="B2550" t="s">
        <v>678</v>
      </c>
      <c r="C2550">
        <v>6.4435000000000006E-2</v>
      </c>
      <c r="D2550">
        <v>6.4563999999999996E-2</v>
      </c>
      <c r="E2550">
        <v>1.7682E-2</v>
      </c>
      <c r="F2550">
        <v>1.7708000000000002E-2</v>
      </c>
      <c r="G2550">
        <v>2.3359000000000001E-2</v>
      </c>
      <c r="H2550">
        <v>2.3377999999999999E-2</v>
      </c>
      <c r="I2550">
        <v>2501</v>
      </c>
      <c r="J2550">
        <v>21869528563.150002</v>
      </c>
      <c r="K2550">
        <v>26243748023.490002</v>
      </c>
    </row>
    <row r="2551" spans="1:11" hidden="1">
      <c r="A2551">
        <v>63</v>
      </c>
      <c r="B2551" t="s">
        <v>678</v>
      </c>
      <c r="C2551">
        <v>6.4435000000000006E-2</v>
      </c>
      <c r="D2551">
        <v>6.4563999999999996E-2</v>
      </c>
      <c r="E2551">
        <v>1.7682E-2</v>
      </c>
      <c r="F2551">
        <v>1.7708000000000002E-2</v>
      </c>
      <c r="G2551">
        <v>2.3359000000000001E-2</v>
      </c>
      <c r="H2551">
        <v>2.3377999999999999E-2</v>
      </c>
      <c r="I2551">
        <v>2501</v>
      </c>
      <c r="J2551">
        <v>21869528563.150002</v>
      </c>
      <c r="K2551">
        <v>26243748023.490002</v>
      </c>
    </row>
    <row r="2552" spans="1:11" hidden="1">
      <c r="A2552">
        <v>37</v>
      </c>
      <c r="B2552" t="s">
        <v>678</v>
      </c>
      <c r="C2552">
        <v>6.0615000000000002E-2</v>
      </c>
      <c r="D2552">
        <v>6.0593000000000001E-2</v>
      </c>
      <c r="E2552">
        <v>1.4690999999999999E-2</v>
      </c>
      <c r="F2552">
        <v>1.4694E-2</v>
      </c>
      <c r="G2552">
        <v>1.9658999999999999E-2</v>
      </c>
      <c r="H2552">
        <v>1.966E-2</v>
      </c>
      <c r="I2552">
        <v>2049</v>
      </c>
      <c r="J2552">
        <v>20620221495.639999</v>
      </c>
      <c r="K2552">
        <v>24252303342.759998</v>
      </c>
    </row>
    <row r="2553" spans="1:11" hidden="1">
      <c r="A2553">
        <v>47</v>
      </c>
      <c r="B2553" t="s">
        <v>678</v>
      </c>
      <c r="C2553">
        <v>6.0278999999999999E-2</v>
      </c>
      <c r="D2553">
        <v>6.0433000000000001E-2</v>
      </c>
      <c r="E2553">
        <v>1.4898E-2</v>
      </c>
      <c r="F2553">
        <v>1.4925000000000001E-2</v>
      </c>
      <c r="G2553">
        <v>1.9900999999999999E-2</v>
      </c>
      <c r="H2553">
        <v>1.9923E-2</v>
      </c>
      <c r="I2553">
        <v>2145</v>
      </c>
      <c r="J2553">
        <v>20763589891.57</v>
      </c>
      <c r="K2553">
        <v>24430648811.709999</v>
      </c>
    </row>
    <row r="2554" spans="1:11" hidden="1">
      <c r="A2554">
        <v>53</v>
      </c>
      <c r="B2554" t="s">
        <v>678</v>
      </c>
      <c r="C2554">
        <v>6.4888000000000001E-2</v>
      </c>
      <c r="D2554">
        <v>6.4865000000000006E-2</v>
      </c>
      <c r="E2554">
        <v>1.7503000000000001E-2</v>
      </c>
      <c r="F2554">
        <v>1.7505E-2</v>
      </c>
      <c r="G2554">
        <v>2.3154999999999999E-2</v>
      </c>
      <c r="H2554">
        <v>2.3156E-2</v>
      </c>
      <c r="I2554">
        <v>2405</v>
      </c>
      <c r="J2554">
        <v>21726160167.220001</v>
      </c>
      <c r="K2554">
        <v>26065402554.540001</v>
      </c>
    </row>
    <row r="2555" spans="1:11" hidden="1">
      <c r="A2555">
        <v>10</v>
      </c>
      <c r="B2555" t="s">
        <v>679</v>
      </c>
      <c r="C2555">
        <v>0.100303</v>
      </c>
      <c r="D2555">
        <v>0.100857</v>
      </c>
      <c r="E2555">
        <v>5.6219999999999999E-2</v>
      </c>
      <c r="F2555">
        <v>5.6489999999999999E-2</v>
      </c>
      <c r="G2555">
        <v>5.1858000000000001E-2</v>
      </c>
      <c r="H2555">
        <v>5.2075000000000003E-2</v>
      </c>
      <c r="I2555">
        <v>96</v>
      </c>
      <c r="J2555">
        <v>150232713.96000001</v>
      </c>
      <c r="K2555">
        <v>186312008.71000001</v>
      </c>
    </row>
    <row r="2556" spans="1:11">
      <c r="A2556">
        <v>5</v>
      </c>
      <c r="B2556" t="s">
        <v>679</v>
      </c>
      <c r="C2556">
        <v>0.14307600000000001</v>
      </c>
      <c r="D2556">
        <v>0.14305300000000001</v>
      </c>
      <c r="E2556" s="116">
        <v>7.7237E-2</v>
      </c>
      <c r="F2556">
        <v>7.7255000000000004E-2</v>
      </c>
      <c r="G2556">
        <v>7.9820000000000002E-2</v>
      </c>
      <c r="H2556">
        <v>7.9834000000000002E-2</v>
      </c>
      <c r="I2556">
        <v>2069</v>
      </c>
      <c r="J2556">
        <v>22399047354.939999</v>
      </c>
      <c r="K2556">
        <v>26515060988.790001</v>
      </c>
    </row>
    <row r="2557" spans="1:11" hidden="1">
      <c r="A2557">
        <v>15</v>
      </c>
      <c r="B2557" t="s">
        <v>679</v>
      </c>
      <c r="C2557">
        <v>0.14117399999999999</v>
      </c>
      <c r="D2557">
        <v>0.141177</v>
      </c>
      <c r="E2557">
        <v>7.7092999999999995E-2</v>
      </c>
      <c r="F2557">
        <v>7.7113000000000001E-2</v>
      </c>
      <c r="G2557">
        <v>7.9617999999999994E-2</v>
      </c>
      <c r="H2557">
        <v>7.9632999999999995E-2</v>
      </c>
      <c r="I2557">
        <v>2165</v>
      </c>
      <c r="J2557">
        <v>22549280068.900002</v>
      </c>
      <c r="K2557">
        <v>26701372997.5</v>
      </c>
    </row>
    <row r="2558" spans="1:11" hidden="1">
      <c r="A2558">
        <v>21</v>
      </c>
      <c r="B2558" t="s">
        <v>679</v>
      </c>
      <c r="C2558">
        <v>0.14518600000000001</v>
      </c>
      <c r="D2558">
        <v>0.14516499999999999</v>
      </c>
      <c r="E2558">
        <v>7.9438999999999996E-2</v>
      </c>
      <c r="F2558">
        <v>7.9457E-2</v>
      </c>
      <c r="G2558">
        <v>8.3011000000000001E-2</v>
      </c>
      <c r="H2558">
        <v>8.3023E-2</v>
      </c>
      <c r="I2558">
        <v>2433</v>
      </c>
      <c r="J2558">
        <v>23669813488.720001</v>
      </c>
      <c r="K2558">
        <v>28601787906.009998</v>
      </c>
    </row>
    <row r="2559" spans="1:11" hidden="1">
      <c r="A2559">
        <v>31</v>
      </c>
      <c r="B2559" t="s">
        <v>679</v>
      </c>
      <c r="C2559">
        <v>0.14347499999999999</v>
      </c>
      <c r="D2559">
        <v>0.14347599999999999</v>
      </c>
      <c r="E2559">
        <v>7.9287999999999997E-2</v>
      </c>
      <c r="F2559">
        <v>7.9307000000000002E-2</v>
      </c>
      <c r="G2559">
        <v>8.2801E-2</v>
      </c>
      <c r="H2559">
        <v>8.2813999999999999E-2</v>
      </c>
      <c r="I2559">
        <v>2529</v>
      </c>
      <c r="J2559">
        <v>23820046202.68</v>
      </c>
      <c r="K2559">
        <v>28788099914.720001</v>
      </c>
    </row>
    <row r="2560" spans="1:11" hidden="1">
      <c r="A2560">
        <v>63</v>
      </c>
      <c r="B2560" t="s">
        <v>679</v>
      </c>
      <c r="C2560">
        <v>0.14347499999999999</v>
      </c>
      <c r="D2560">
        <v>0.14347599999999999</v>
      </c>
      <c r="E2560">
        <v>7.9287999999999997E-2</v>
      </c>
      <c r="F2560">
        <v>7.9307000000000002E-2</v>
      </c>
      <c r="G2560">
        <v>8.2801E-2</v>
      </c>
      <c r="H2560">
        <v>8.2813999999999999E-2</v>
      </c>
      <c r="I2560">
        <v>2529</v>
      </c>
      <c r="J2560">
        <v>23820046202.68</v>
      </c>
      <c r="K2560">
        <v>28788099914.720001</v>
      </c>
    </row>
    <row r="2561" spans="1:11" hidden="1">
      <c r="A2561">
        <v>37</v>
      </c>
      <c r="B2561" t="s">
        <v>679</v>
      </c>
      <c r="C2561">
        <v>0.14307600000000001</v>
      </c>
      <c r="D2561">
        <v>0.14305300000000001</v>
      </c>
      <c r="E2561">
        <v>7.7237E-2</v>
      </c>
      <c r="F2561">
        <v>7.7255000000000004E-2</v>
      </c>
      <c r="G2561">
        <v>7.9820000000000002E-2</v>
      </c>
      <c r="H2561">
        <v>7.9834000000000002E-2</v>
      </c>
      <c r="I2561">
        <v>2069</v>
      </c>
      <c r="J2561">
        <v>22399047354.939999</v>
      </c>
      <c r="K2561">
        <v>26515060988.790001</v>
      </c>
    </row>
    <row r="2562" spans="1:11" hidden="1">
      <c r="A2562">
        <v>47</v>
      </c>
      <c r="B2562" t="s">
        <v>679</v>
      </c>
      <c r="C2562">
        <v>0.14117399999999999</v>
      </c>
      <c r="D2562">
        <v>0.141177</v>
      </c>
      <c r="E2562">
        <v>7.7092999999999995E-2</v>
      </c>
      <c r="F2562">
        <v>7.7113000000000001E-2</v>
      </c>
      <c r="G2562">
        <v>7.9617999999999994E-2</v>
      </c>
      <c r="H2562">
        <v>7.9632999999999995E-2</v>
      </c>
      <c r="I2562">
        <v>2165</v>
      </c>
      <c r="J2562">
        <v>22549280068.900002</v>
      </c>
      <c r="K2562">
        <v>26701372997.5</v>
      </c>
    </row>
    <row r="2563" spans="1:11" hidden="1">
      <c r="A2563">
        <v>53</v>
      </c>
      <c r="B2563" t="s">
        <v>679</v>
      </c>
      <c r="C2563">
        <v>0.14518600000000001</v>
      </c>
      <c r="D2563">
        <v>0.14516499999999999</v>
      </c>
      <c r="E2563">
        <v>7.9438999999999996E-2</v>
      </c>
      <c r="F2563">
        <v>7.9457E-2</v>
      </c>
      <c r="G2563">
        <v>8.3011000000000001E-2</v>
      </c>
      <c r="H2563">
        <v>8.3023E-2</v>
      </c>
      <c r="I2563">
        <v>2433</v>
      </c>
      <c r="J2563">
        <v>23669813488.720001</v>
      </c>
      <c r="K2563">
        <v>28601787906.009998</v>
      </c>
    </row>
    <row r="2564" spans="1:11" hidden="1">
      <c r="A2564">
        <v>10</v>
      </c>
      <c r="B2564" t="s">
        <v>680</v>
      </c>
      <c r="C2564">
        <v>-8.0569999999999999E-3</v>
      </c>
      <c r="D2564">
        <v>-8.0569999999999999E-3</v>
      </c>
      <c r="E2564">
        <v>-1.2955E-2</v>
      </c>
      <c r="F2564">
        <v>-1.2955E-2</v>
      </c>
      <c r="G2564">
        <v>-1.8984999999999998E-2</v>
      </c>
      <c r="H2564">
        <v>-1.8984999999999998E-2</v>
      </c>
      <c r="I2564">
        <v>98</v>
      </c>
      <c r="J2564">
        <v>149983232.78</v>
      </c>
      <c r="K2564">
        <v>184446500.09</v>
      </c>
    </row>
    <row r="2565" spans="1:11">
      <c r="A2565">
        <v>5</v>
      </c>
      <c r="B2565" t="s">
        <v>680</v>
      </c>
      <c r="C2565">
        <v>2.3014E-2</v>
      </c>
      <c r="D2565">
        <v>2.3004E-2</v>
      </c>
      <c r="E2565" s="116">
        <v>2.3570000000000001E-2</v>
      </c>
      <c r="F2565">
        <v>2.3564000000000002E-2</v>
      </c>
      <c r="G2565">
        <v>2.205E-2</v>
      </c>
      <c r="H2565">
        <v>2.2044999999999999E-2</v>
      </c>
      <c r="I2565">
        <v>2039</v>
      </c>
      <c r="J2565">
        <v>22633306721.509998</v>
      </c>
      <c r="K2565">
        <v>26763259206.099998</v>
      </c>
    </row>
    <row r="2566" spans="1:11" hidden="1">
      <c r="A2566">
        <v>15</v>
      </c>
      <c r="B2566" t="s">
        <v>680</v>
      </c>
      <c r="C2566">
        <v>2.1585E-2</v>
      </c>
      <c r="D2566">
        <v>2.1575E-2</v>
      </c>
      <c r="E2566">
        <v>2.332E-2</v>
      </c>
      <c r="F2566">
        <v>2.3314000000000001E-2</v>
      </c>
      <c r="G2566">
        <v>2.1756999999999999E-2</v>
      </c>
      <c r="H2566">
        <v>2.1752000000000001E-2</v>
      </c>
      <c r="I2566">
        <v>2137</v>
      </c>
      <c r="J2566">
        <v>22783289954.290001</v>
      </c>
      <c r="K2566">
        <v>26947705706.189999</v>
      </c>
    </row>
    <row r="2567" spans="1:11" hidden="1">
      <c r="A2567">
        <v>21</v>
      </c>
      <c r="B2567" t="s">
        <v>680</v>
      </c>
      <c r="C2567">
        <v>2.1250999999999999E-2</v>
      </c>
      <c r="D2567">
        <v>2.1242E-2</v>
      </c>
      <c r="E2567">
        <v>2.2207999999999999E-2</v>
      </c>
      <c r="F2567">
        <v>2.2202E-2</v>
      </c>
      <c r="G2567">
        <v>2.0615999999999999E-2</v>
      </c>
      <c r="H2567">
        <v>2.0611999999999998E-2</v>
      </c>
      <c r="I2567">
        <v>2402</v>
      </c>
      <c r="J2567">
        <v>23884486495.389999</v>
      </c>
      <c r="K2567">
        <v>28817766820.540001</v>
      </c>
    </row>
    <row r="2568" spans="1:11" hidden="1">
      <c r="A2568">
        <v>31</v>
      </c>
      <c r="B2568" t="s">
        <v>680</v>
      </c>
      <c r="C2568">
        <v>2.0094999999999998E-2</v>
      </c>
      <c r="D2568">
        <v>2.0087000000000001E-2</v>
      </c>
      <c r="E2568">
        <v>2.198E-2</v>
      </c>
      <c r="F2568">
        <v>2.1975000000000001E-2</v>
      </c>
      <c r="G2568">
        <v>2.0354000000000001E-2</v>
      </c>
      <c r="H2568">
        <v>2.0348999999999999E-2</v>
      </c>
      <c r="I2568">
        <v>2500</v>
      </c>
      <c r="J2568">
        <v>24034469728.169998</v>
      </c>
      <c r="K2568">
        <v>29002213320.630001</v>
      </c>
    </row>
    <row r="2569" spans="1:11" hidden="1">
      <c r="A2569">
        <v>63</v>
      </c>
      <c r="B2569" t="s">
        <v>680</v>
      </c>
      <c r="C2569">
        <v>2.0094999999999998E-2</v>
      </c>
      <c r="D2569">
        <v>2.0087000000000001E-2</v>
      </c>
      <c r="E2569">
        <v>2.198E-2</v>
      </c>
      <c r="F2569">
        <v>2.1975000000000001E-2</v>
      </c>
      <c r="G2569">
        <v>2.0354000000000001E-2</v>
      </c>
      <c r="H2569">
        <v>2.0348999999999999E-2</v>
      </c>
      <c r="I2569">
        <v>2500</v>
      </c>
      <c r="J2569">
        <v>24034469728.169998</v>
      </c>
      <c r="K2569">
        <v>29002213320.630001</v>
      </c>
    </row>
    <row r="2570" spans="1:11" hidden="1">
      <c r="A2570">
        <v>37</v>
      </c>
      <c r="B2570" t="s">
        <v>680</v>
      </c>
      <c r="C2570">
        <v>2.3014E-2</v>
      </c>
      <c r="D2570">
        <v>2.3004E-2</v>
      </c>
      <c r="E2570">
        <v>2.3570000000000001E-2</v>
      </c>
      <c r="F2570">
        <v>2.3564000000000002E-2</v>
      </c>
      <c r="G2570">
        <v>2.205E-2</v>
      </c>
      <c r="H2570">
        <v>2.2044999999999999E-2</v>
      </c>
      <c r="I2570">
        <v>2039</v>
      </c>
      <c r="J2570">
        <v>22633306721.509998</v>
      </c>
      <c r="K2570">
        <v>26763259206.099998</v>
      </c>
    </row>
    <row r="2571" spans="1:11" hidden="1">
      <c r="A2571">
        <v>47</v>
      </c>
      <c r="B2571" t="s">
        <v>680</v>
      </c>
      <c r="C2571">
        <v>2.1585E-2</v>
      </c>
      <c r="D2571">
        <v>2.1575E-2</v>
      </c>
      <c r="E2571">
        <v>2.332E-2</v>
      </c>
      <c r="F2571">
        <v>2.3314000000000001E-2</v>
      </c>
      <c r="G2571">
        <v>2.1756999999999999E-2</v>
      </c>
      <c r="H2571">
        <v>2.1752000000000001E-2</v>
      </c>
      <c r="I2571">
        <v>2137</v>
      </c>
      <c r="J2571">
        <v>22783289954.290001</v>
      </c>
      <c r="K2571">
        <v>26947705706.189999</v>
      </c>
    </row>
    <row r="2572" spans="1:11" hidden="1">
      <c r="A2572">
        <v>53</v>
      </c>
      <c r="B2572" t="s">
        <v>680</v>
      </c>
      <c r="C2572">
        <v>2.1250999999999999E-2</v>
      </c>
      <c r="D2572">
        <v>2.1242E-2</v>
      </c>
      <c r="E2572">
        <v>2.2207999999999999E-2</v>
      </c>
      <c r="F2572">
        <v>2.2202E-2</v>
      </c>
      <c r="G2572">
        <v>2.0615999999999999E-2</v>
      </c>
      <c r="H2572">
        <v>2.0611999999999998E-2</v>
      </c>
      <c r="I2572">
        <v>2402</v>
      </c>
      <c r="J2572">
        <v>23884486495.389999</v>
      </c>
      <c r="K2572">
        <v>28817766820.540001</v>
      </c>
    </row>
    <row r="2573" spans="1:11" hidden="1">
      <c r="A2573">
        <v>10</v>
      </c>
      <c r="B2573" t="s">
        <v>681</v>
      </c>
      <c r="C2573">
        <v>3.6773E-2</v>
      </c>
      <c r="D2573">
        <v>3.8041999999999999E-2</v>
      </c>
      <c r="E2573">
        <v>3.3258000000000003E-2</v>
      </c>
      <c r="F2573">
        <v>3.4966999999999998E-2</v>
      </c>
      <c r="G2573">
        <v>2.1760000000000002E-2</v>
      </c>
      <c r="H2573">
        <v>2.3158999999999999E-2</v>
      </c>
      <c r="I2573">
        <v>98</v>
      </c>
      <c r="J2573">
        <v>155707610.40000001</v>
      </c>
      <c r="K2573">
        <v>188109793.58000001</v>
      </c>
    </row>
    <row r="2574" spans="1:11">
      <c r="A2574">
        <v>5</v>
      </c>
      <c r="B2574" t="s">
        <v>681</v>
      </c>
      <c r="C2574">
        <v>6.3454999999999998E-2</v>
      </c>
      <c r="D2574">
        <v>6.3542000000000001E-2</v>
      </c>
      <c r="E2574" s="116">
        <v>9.5712000000000005E-2</v>
      </c>
      <c r="F2574">
        <v>9.5700999999999994E-2</v>
      </c>
      <c r="G2574">
        <v>9.1405E-2</v>
      </c>
      <c r="H2574">
        <v>9.1430999999999998E-2</v>
      </c>
      <c r="I2574">
        <v>2044</v>
      </c>
      <c r="J2574">
        <v>24952369845.900002</v>
      </c>
      <c r="K2574">
        <v>29448693375.099998</v>
      </c>
    </row>
    <row r="2575" spans="1:11" hidden="1">
      <c r="A2575">
        <v>15</v>
      </c>
      <c r="B2575" t="s">
        <v>681</v>
      </c>
      <c r="C2575">
        <v>6.2229E-2</v>
      </c>
      <c r="D2575">
        <v>6.2371000000000003E-2</v>
      </c>
      <c r="E2575">
        <v>9.5297999999999994E-2</v>
      </c>
      <c r="F2575">
        <v>9.5298999999999995E-2</v>
      </c>
      <c r="G2575">
        <v>9.0928999999999996E-2</v>
      </c>
      <c r="H2575">
        <v>9.0964000000000003E-2</v>
      </c>
      <c r="I2575">
        <v>2142</v>
      </c>
      <c r="J2575">
        <v>25108077456.299999</v>
      </c>
      <c r="K2575">
        <v>29636803168.68</v>
      </c>
    </row>
    <row r="2576" spans="1:11" hidden="1">
      <c r="A2576">
        <v>21</v>
      </c>
      <c r="B2576" t="s">
        <v>681</v>
      </c>
      <c r="C2576">
        <v>6.6668000000000005E-2</v>
      </c>
      <c r="D2576">
        <v>6.6740999999999995E-2</v>
      </c>
      <c r="E2576">
        <v>9.3637999999999999E-2</v>
      </c>
      <c r="F2576">
        <v>9.3627000000000002E-2</v>
      </c>
      <c r="G2576">
        <v>8.9680999999999997E-2</v>
      </c>
      <c r="H2576">
        <v>8.9704999999999993E-2</v>
      </c>
      <c r="I2576">
        <v>2411</v>
      </c>
      <c r="J2576">
        <v>26270320867.540001</v>
      </c>
      <c r="K2576">
        <v>31617507175.709999</v>
      </c>
    </row>
    <row r="2577" spans="1:11" hidden="1">
      <c r="A2577">
        <v>31</v>
      </c>
      <c r="B2577" t="s">
        <v>681</v>
      </c>
      <c r="C2577">
        <v>6.5495999999999999E-2</v>
      </c>
      <c r="D2577">
        <v>6.5615999999999994E-2</v>
      </c>
      <c r="E2577">
        <v>9.3258999999999995E-2</v>
      </c>
      <c r="F2577">
        <v>9.3258999999999995E-2</v>
      </c>
      <c r="G2577">
        <v>8.9248999999999995E-2</v>
      </c>
      <c r="H2577">
        <v>8.9282E-2</v>
      </c>
      <c r="I2577">
        <v>2509</v>
      </c>
      <c r="J2577">
        <v>26426028477.939999</v>
      </c>
      <c r="K2577">
        <v>31805616969.290001</v>
      </c>
    </row>
    <row r="2578" spans="1:11" hidden="1">
      <c r="A2578">
        <v>63</v>
      </c>
      <c r="B2578" t="s">
        <v>681</v>
      </c>
      <c r="C2578">
        <v>6.5495999999999999E-2</v>
      </c>
      <c r="D2578">
        <v>6.5615999999999994E-2</v>
      </c>
      <c r="E2578">
        <v>9.3258999999999995E-2</v>
      </c>
      <c r="F2578">
        <v>9.3258999999999995E-2</v>
      </c>
      <c r="G2578">
        <v>8.9248999999999995E-2</v>
      </c>
      <c r="H2578">
        <v>8.9282E-2</v>
      </c>
      <c r="I2578">
        <v>2509</v>
      </c>
      <c r="J2578">
        <v>26426028477.939999</v>
      </c>
      <c r="K2578">
        <v>31805616969.290001</v>
      </c>
    </row>
    <row r="2579" spans="1:11" hidden="1">
      <c r="A2579">
        <v>37</v>
      </c>
      <c r="B2579" t="s">
        <v>681</v>
      </c>
      <c r="C2579">
        <v>6.3454999999999998E-2</v>
      </c>
      <c r="D2579">
        <v>6.3542000000000001E-2</v>
      </c>
      <c r="E2579">
        <v>9.5712000000000005E-2</v>
      </c>
      <c r="F2579">
        <v>9.5700999999999994E-2</v>
      </c>
      <c r="G2579">
        <v>9.1405E-2</v>
      </c>
      <c r="H2579">
        <v>9.1430999999999998E-2</v>
      </c>
      <c r="I2579">
        <v>2044</v>
      </c>
      <c r="J2579">
        <v>24952369845.900002</v>
      </c>
      <c r="K2579">
        <v>29448693375.099998</v>
      </c>
    </row>
    <row r="2580" spans="1:11" hidden="1">
      <c r="A2580">
        <v>47</v>
      </c>
      <c r="B2580" t="s">
        <v>681</v>
      </c>
      <c r="C2580">
        <v>6.2229E-2</v>
      </c>
      <c r="D2580">
        <v>6.2371000000000003E-2</v>
      </c>
      <c r="E2580">
        <v>9.5297999999999994E-2</v>
      </c>
      <c r="F2580">
        <v>9.5298999999999995E-2</v>
      </c>
      <c r="G2580">
        <v>9.0928999999999996E-2</v>
      </c>
      <c r="H2580">
        <v>9.0964000000000003E-2</v>
      </c>
      <c r="I2580">
        <v>2142</v>
      </c>
      <c r="J2580">
        <v>25108077456.299999</v>
      </c>
      <c r="K2580">
        <v>29636803168.68</v>
      </c>
    </row>
    <row r="2581" spans="1:11" hidden="1">
      <c r="A2581">
        <v>53</v>
      </c>
      <c r="B2581" t="s">
        <v>681</v>
      </c>
      <c r="C2581">
        <v>6.6668000000000005E-2</v>
      </c>
      <c r="D2581">
        <v>6.6740999999999995E-2</v>
      </c>
      <c r="E2581">
        <v>9.3637999999999999E-2</v>
      </c>
      <c r="F2581">
        <v>9.3627000000000002E-2</v>
      </c>
      <c r="G2581">
        <v>8.9680999999999997E-2</v>
      </c>
      <c r="H2581">
        <v>8.9704999999999993E-2</v>
      </c>
      <c r="I2581">
        <v>2411</v>
      </c>
      <c r="J2581">
        <v>26270320867.540001</v>
      </c>
      <c r="K2581">
        <v>31617507175.709999</v>
      </c>
    </row>
    <row r="2582" spans="1:11" hidden="1">
      <c r="A2582">
        <v>10</v>
      </c>
      <c r="B2582" t="s">
        <v>682</v>
      </c>
      <c r="C2582">
        <v>1.5952000000000001E-2</v>
      </c>
      <c r="D2582">
        <v>1.5952000000000001E-2</v>
      </c>
      <c r="E2582">
        <v>4.0783E-2</v>
      </c>
      <c r="F2582">
        <v>4.0783E-2</v>
      </c>
      <c r="G2582">
        <v>2.9485000000000001E-2</v>
      </c>
      <c r="H2582">
        <v>2.9485000000000001E-2</v>
      </c>
      <c r="I2582">
        <v>95</v>
      </c>
      <c r="J2582">
        <v>156693551.06999999</v>
      </c>
      <c r="K2582">
        <v>188264040.56</v>
      </c>
    </row>
    <row r="2583" spans="1:11">
      <c r="A2583">
        <v>5</v>
      </c>
      <c r="B2583" t="s">
        <v>682</v>
      </c>
      <c r="C2583">
        <v>-1.0609E-2</v>
      </c>
      <c r="D2583">
        <v>-1.0604000000000001E-2</v>
      </c>
      <c r="E2583" s="116">
        <v>0.165543</v>
      </c>
      <c r="F2583">
        <v>0.165543</v>
      </c>
      <c r="G2583">
        <v>0.14774300000000001</v>
      </c>
      <c r="H2583">
        <v>0.14774300000000001</v>
      </c>
      <c r="I2583">
        <v>2076</v>
      </c>
      <c r="J2583">
        <v>29639583228.599998</v>
      </c>
      <c r="K2583">
        <v>34481603905.639999</v>
      </c>
    </row>
    <row r="2584" spans="1:11" hidden="1">
      <c r="A2584">
        <v>15</v>
      </c>
      <c r="B2584" t="s">
        <v>682</v>
      </c>
      <c r="C2584">
        <v>-9.4389999999999995E-3</v>
      </c>
      <c r="D2584">
        <v>-9.4339999999999997E-3</v>
      </c>
      <c r="E2584">
        <v>0.164797</v>
      </c>
      <c r="F2584">
        <v>0.164797</v>
      </c>
      <c r="G2584">
        <v>0.14701600000000001</v>
      </c>
      <c r="H2584">
        <v>0.14701600000000001</v>
      </c>
      <c r="I2584">
        <v>2171</v>
      </c>
      <c r="J2584">
        <v>29796276779.669998</v>
      </c>
      <c r="K2584">
        <v>34669867946.199997</v>
      </c>
    </row>
    <row r="2585" spans="1:11" hidden="1">
      <c r="A2585">
        <v>21</v>
      </c>
      <c r="B2585" t="s">
        <v>682</v>
      </c>
      <c r="C2585">
        <v>-3.0530999999999999E-2</v>
      </c>
      <c r="D2585">
        <v>-3.0526000000000001E-2</v>
      </c>
      <c r="E2585">
        <v>0.151617</v>
      </c>
      <c r="F2585">
        <v>0.151618</v>
      </c>
      <c r="G2585">
        <v>0.12900600000000001</v>
      </c>
      <c r="H2585">
        <v>0.12900600000000001</v>
      </c>
      <c r="I2585">
        <v>2456</v>
      </c>
      <c r="J2585">
        <v>30873856747.349998</v>
      </c>
      <c r="K2585">
        <v>36522931238.690002</v>
      </c>
    </row>
    <row r="2586" spans="1:11" hidden="1">
      <c r="A2586">
        <v>31</v>
      </c>
      <c r="B2586" t="s">
        <v>682</v>
      </c>
      <c r="C2586">
        <v>-2.8785000000000002E-2</v>
      </c>
      <c r="D2586">
        <v>-2.878E-2</v>
      </c>
      <c r="E2586">
        <v>0.15098900000000001</v>
      </c>
      <c r="F2586">
        <v>0.15098900000000001</v>
      </c>
      <c r="G2586">
        <v>0.128437</v>
      </c>
      <c r="H2586">
        <v>0.128437</v>
      </c>
      <c r="I2586">
        <v>2551</v>
      </c>
      <c r="J2586">
        <v>31030550298.419998</v>
      </c>
      <c r="K2586">
        <v>36711195279.25</v>
      </c>
    </row>
    <row r="2587" spans="1:11" hidden="1">
      <c r="A2587">
        <v>63</v>
      </c>
      <c r="B2587" t="s">
        <v>682</v>
      </c>
      <c r="C2587">
        <v>-2.8785000000000002E-2</v>
      </c>
      <c r="D2587">
        <v>-2.878E-2</v>
      </c>
      <c r="E2587">
        <v>0.15098900000000001</v>
      </c>
      <c r="F2587">
        <v>0.15098900000000001</v>
      </c>
      <c r="G2587">
        <v>0.128437</v>
      </c>
      <c r="H2587">
        <v>0.128437</v>
      </c>
      <c r="I2587">
        <v>2551</v>
      </c>
      <c r="J2587">
        <v>31030550298.419998</v>
      </c>
      <c r="K2587">
        <v>36711195279.25</v>
      </c>
    </row>
    <row r="2588" spans="1:11" hidden="1">
      <c r="A2588">
        <v>37</v>
      </c>
      <c r="B2588" t="s">
        <v>682</v>
      </c>
      <c r="C2588">
        <v>-1.0609E-2</v>
      </c>
      <c r="D2588">
        <v>-1.0604000000000001E-2</v>
      </c>
      <c r="E2588">
        <v>0.165543</v>
      </c>
      <c r="F2588">
        <v>0.165543</v>
      </c>
      <c r="G2588">
        <v>0.14774300000000001</v>
      </c>
      <c r="H2588">
        <v>0.14774300000000001</v>
      </c>
      <c r="I2588">
        <v>2076</v>
      </c>
      <c r="J2588">
        <v>29639583228.599998</v>
      </c>
      <c r="K2588">
        <v>34481603905.639999</v>
      </c>
    </row>
    <row r="2589" spans="1:11" hidden="1">
      <c r="A2589">
        <v>47</v>
      </c>
      <c r="B2589" t="s">
        <v>682</v>
      </c>
      <c r="C2589">
        <v>-9.4389999999999995E-3</v>
      </c>
      <c r="D2589">
        <v>-9.4339999999999997E-3</v>
      </c>
      <c r="E2589">
        <v>0.164797</v>
      </c>
      <c r="F2589">
        <v>0.164797</v>
      </c>
      <c r="G2589">
        <v>0.14701600000000001</v>
      </c>
      <c r="H2589">
        <v>0.14701600000000001</v>
      </c>
      <c r="I2589">
        <v>2171</v>
      </c>
      <c r="J2589">
        <v>29796276779.669998</v>
      </c>
      <c r="K2589">
        <v>34669867946.199997</v>
      </c>
    </row>
    <row r="2590" spans="1:11" hidden="1">
      <c r="A2590">
        <v>53</v>
      </c>
      <c r="B2590" t="s">
        <v>682</v>
      </c>
      <c r="C2590">
        <v>-3.0530999999999999E-2</v>
      </c>
      <c r="D2590">
        <v>-3.0526000000000001E-2</v>
      </c>
      <c r="E2590">
        <v>0.151617</v>
      </c>
      <c r="F2590">
        <v>0.151618</v>
      </c>
      <c r="G2590">
        <v>0.12900600000000001</v>
      </c>
      <c r="H2590">
        <v>0.12900600000000001</v>
      </c>
      <c r="I2590">
        <v>2456</v>
      </c>
      <c r="J2590">
        <v>30873856747.349998</v>
      </c>
      <c r="K2590">
        <v>36522931238.690002</v>
      </c>
    </row>
    <row r="2591" spans="1:11" hidden="1">
      <c r="A2591">
        <v>10</v>
      </c>
      <c r="B2591" t="s">
        <v>684</v>
      </c>
      <c r="C2591">
        <v>2.1801000000000001E-2</v>
      </c>
      <c r="D2591">
        <v>2.1801000000000001E-2</v>
      </c>
      <c r="E2591">
        <v>1.9885E-2</v>
      </c>
      <c r="F2591">
        <v>1.9885E-2</v>
      </c>
      <c r="G2591">
        <v>1.5487000000000001E-2</v>
      </c>
      <c r="H2591">
        <v>1.5487000000000001E-2</v>
      </c>
      <c r="I2591">
        <v>98</v>
      </c>
      <c r="J2591">
        <v>164481542.56999999</v>
      </c>
      <c r="K2591">
        <v>195934943.97999999</v>
      </c>
    </row>
    <row r="2592" spans="1:11">
      <c r="A2592">
        <v>5</v>
      </c>
      <c r="B2592" t="s">
        <v>684</v>
      </c>
      <c r="C2592">
        <v>7.2193999999999994E-2</v>
      </c>
      <c r="D2592">
        <v>7.2192000000000006E-2</v>
      </c>
      <c r="E2592" s="116">
        <v>7.8259999999999996E-3</v>
      </c>
      <c r="F2592">
        <v>7.8300000000000002E-3</v>
      </c>
      <c r="G2592">
        <v>1.4281E-2</v>
      </c>
      <c r="H2592">
        <v>1.4285000000000001E-2</v>
      </c>
      <c r="I2592">
        <v>2073</v>
      </c>
      <c r="J2592">
        <v>29964596490.09</v>
      </c>
      <c r="K2592">
        <v>35208934499.720001</v>
      </c>
    </row>
    <row r="2593" spans="1:11" hidden="1">
      <c r="A2593">
        <v>15</v>
      </c>
      <c r="B2593" t="s">
        <v>684</v>
      </c>
      <c r="C2593">
        <v>6.9903000000000007E-2</v>
      </c>
      <c r="D2593">
        <v>6.9900000000000004E-2</v>
      </c>
      <c r="E2593">
        <v>7.8910000000000004E-3</v>
      </c>
      <c r="F2593">
        <v>7.8960000000000002E-3</v>
      </c>
      <c r="G2593">
        <v>1.4288E-2</v>
      </c>
      <c r="H2593">
        <v>1.4291999999999999E-2</v>
      </c>
      <c r="I2593">
        <v>2171</v>
      </c>
      <c r="J2593">
        <v>30129078032.66</v>
      </c>
      <c r="K2593">
        <v>35404869443.699997</v>
      </c>
    </row>
    <row r="2594" spans="1:11" hidden="1">
      <c r="A2594">
        <v>21</v>
      </c>
      <c r="B2594" t="s">
        <v>684</v>
      </c>
      <c r="C2594">
        <v>8.0682000000000004E-2</v>
      </c>
      <c r="D2594">
        <v>8.0680000000000002E-2</v>
      </c>
      <c r="E2594">
        <v>1.2618000000000001E-2</v>
      </c>
      <c r="F2594">
        <v>1.2622E-2</v>
      </c>
      <c r="G2594">
        <v>2.0714E-2</v>
      </c>
      <c r="H2594">
        <v>2.0718E-2</v>
      </c>
      <c r="I2594">
        <v>2459</v>
      </c>
      <c r="J2594">
        <v>31378754896.150002</v>
      </c>
      <c r="K2594">
        <v>37567818317.599998</v>
      </c>
    </row>
    <row r="2595" spans="1:11" hidden="1">
      <c r="A2595">
        <v>31</v>
      </c>
      <c r="B2595" t="s">
        <v>684</v>
      </c>
      <c r="C2595">
        <v>7.8405000000000002E-2</v>
      </c>
      <c r="D2595">
        <v>7.8401999999999999E-2</v>
      </c>
      <c r="E2595">
        <v>1.2656000000000001E-2</v>
      </c>
      <c r="F2595">
        <v>1.2659999999999999E-2</v>
      </c>
      <c r="G2595">
        <v>2.0686E-2</v>
      </c>
      <c r="H2595">
        <v>2.069E-2</v>
      </c>
      <c r="I2595">
        <v>2557</v>
      </c>
      <c r="J2595">
        <v>31543236438.720001</v>
      </c>
      <c r="K2595">
        <v>37763753261.580002</v>
      </c>
    </row>
    <row r="2596" spans="1:11" hidden="1">
      <c r="A2596">
        <v>63</v>
      </c>
      <c r="B2596" t="s">
        <v>684</v>
      </c>
      <c r="C2596">
        <v>7.8405000000000002E-2</v>
      </c>
      <c r="D2596">
        <v>7.8401999999999999E-2</v>
      </c>
      <c r="E2596">
        <v>1.2656000000000001E-2</v>
      </c>
      <c r="F2596">
        <v>1.2659999999999999E-2</v>
      </c>
      <c r="G2596">
        <v>2.0686E-2</v>
      </c>
      <c r="H2596">
        <v>2.069E-2</v>
      </c>
      <c r="I2596">
        <v>2557</v>
      </c>
      <c r="J2596">
        <v>31543236438.720001</v>
      </c>
      <c r="K2596">
        <v>37763753261.580002</v>
      </c>
    </row>
    <row r="2597" spans="1:11" hidden="1">
      <c r="A2597">
        <v>37</v>
      </c>
      <c r="B2597" t="s">
        <v>684</v>
      </c>
      <c r="C2597">
        <v>7.2193999999999994E-2</v>
      </c>
      <c r="D2597">
        <v>7.2192000000000006E-2</v>
      </c>
      <c r="E2597">
        <v>7.8259999999999996E-3</v>
      </c>
      <c r="F2597">
        <v>7.8300000000000002E-3</v>
      </c>
      <c r="G2597">
        <v>1.4281E-2</v>
      </c>
      <c r="H2597">
        <v>1.4285000000000001E-2</v>
      </c>
      <c r="I2597">
        <v>2073</v>
      </c>
      <c r="J2597">
        <v>29964596490.09</v>
      </c>
      <c r="K2597">
        <v>35208934499.720001</v>
      </c>
    </row>
    <row r="2598" spans="1:11" hidden="1">
      <c r="A2598">
        <v>47</v>
      </c>
      <c r="B2598" t="s">
        <v>684</v>
      </c>
      <c r="C2598">
        <v>6.9903000000000007E-2</v>
      </c>
      <c r="D2598">
        <v>6.9900000000000004E-2</v>
      </c>
      <c r="E2598">
        <v>7.8910000000000004E-3</v>
      </c>
      <c r="F2598">
        <v>7.8960000000000002E-3</v>
      </c>
      <c r="G2598">
        <v>1.4288E-2</v>
      </c>
      <c r="H2598">
        <v>1.4291999999999999E-2</v>
      </c>
      <c r="I2598">
        <v>2171</v>
      </c>
      <c r="J2598">
        <v>30129078032.66</v>
      </c>
      <c r="K2598">
        <v>35404869443.699997</v>
      </c>
    </row>
    <row r="2599" spans="1:11" hidden="1">
      <c r="A2599">
        <v>53</v>
      </c>
      <c r="B2599" t="s">
        <v>684</v>
      </c>
      <c r="C2599">
        <v>8.0682000000000004E-2</v>
      </c>
      <c r="D2599">
        <v>8.0680000000000002E-2</v>
      </c>
      <c r="E2599">
        <v>1.2618000000000001E-2</v>
      </c>
      <c r="F2599">
        <v>1.2622E-2</v>
      </c>
      <c r="G2599">
        <v>2.0714E-2</v>
      </c>
      <c r="H2599">
        <v>2.0718E-2</v>
      </c>
      <c r="I2599">
        <v>2459</v>
      </c>
      <c r="J2599">
        <v>31378754896.150002</v>
      </c>
      <c r="K2599">
        <v>37567818317.599998</v>
      </c>
    </row>
    <row r="2600" spans="1:11" hidden="1">
      <c r="A2600">
        <v>10</v>
      </c>
      <c r="B2600" t="s">
        <v>685</v>
      </c>
      <c r="C2600">
        <v>3.0022E-2</v>
      </c>
      <c r="D2600">
        <v>3.0022E-2</v>
      </c>
      <c r="E2600">
        <v>2.8865999999999999E-2</v>
      </c>
      <c r="F2600">
        <v>2.8865999999999999E-2</v>
      </c>
      <c r="G2600">
        <v>2.3696999999999999E-2</v>
      </c>
      <c r="H2600">
        <v>2.3696999999999999E-2</v>
      </c>
      <c r="I2600">
        <v>96</v>
      </c>
      <c r="J2600">
        <v>167662030.34999999</v>
      </c>
      <c r="K2600">
        <v>198495915.05000001</v>
      </c>
    </row>
    <row r="2601" spans="1:11">
      <c r="A2601">
        <v>5</v>
      </c>
      <c r="B2601" t="s">
        <v>685</v>
      </c>
      <c r="C2601">
        <v>7.2489999999999999E-2</v>
      </c>
      <c r="D2601">
        <v>7.2489999999999999E-2</v>
      </c>
      <c r="E2601" s="116">
        <v>4.0309999999999999E-2</v>
      </c>
      <c r="F2601">
        <v>4.0309999999999999E-2</v>
      </c>
      <c r="G2601">
        <v>4.4295000000000001E-2</v>
      </c>
      <c r="H2601">
        <v>4.4295000000000001E-2</v>
      </c>
      <c r="I2601">
        <v>2052</v>
      </c>
      <c r="J2601">
        <v>31019567439.98</v>
      </c>
      <c r="K2601">
        <v>36656745036.290001</v>
      </c>
    </row>
    <row r="2602" spans="1:11" hidden="1">
      <c r="A2602">
        <v>15</v>
      </c>
      <c r="B2602" t="s">
        <v>685</v>
      </c>
      <c r="C2602">
        <v>7.0580000000000004E-2</v>
      </c>
      <c r="D2602">
        <v>7.0580000000000004E-2</v>
      </c>
      <c r="E2602">
        <v>4.0246999999999998E-2</v>
      </c>
      <c r="F2602">
        <v>4.0246999999999998E-2</v>
      </c>
      <c r="G2602">
        <v>4.4180999999999998E-2</v>
      </c>
      <c r="H2602">
        <v>4.4180999999999998E-2</v>
      </c>
      <c r="I2602">
        <v>2148</v>
      </c>
      <c r="J2602">
        <v>31187229470.330002</v>
      </c>
      <c r="K2602">
        <v>36855240951.339996</v>
      </c>
    </row>
    <row r="2603" spans="1:11" hidden="1">
      <c r="A2603">
        <v>21</v>
      </c>
      <c r="B2603" t="s">
        <v>685</v>
      </c>
      <c r="C2603">
        <v>8.2388000000000003E-2</v>
      </c>
      <c r="D2603">
        <v>8.2388000000000003E-2</v>
      </c>
      <c r="E2603">
        <v>4.5060000000000003E-2</v>
      </c>
      <c r="F2603">
        <v>4.5060000000000003E-2</v>
      </c>
      <c r="G2603">
        <v>5.0814999999999999E-2</v>
      </c>
      <c r="H2603">
        <v>5.0814999999999999E-2</v>
      </c>
      <c r="I2603">
        <v>2445</v>
      </c>
      <c r="J2603">
        <v>32667140877.77</v>
      </c>
      <c r="K2603">
        <v>39384756410.370003</v>
      </c>
    </row>
    <row r="2604" spans="1:11" hidden="1">
      <c r="A2604">
        <v>31</v>
      </c>
      <c r="B2604" t="s">
        <v>685</v>
      </c>
      <c r="C2604">
        <v>8.0393000000000006E-2</v>
      </c>
      <c r="D2604">
        <v>8.0393000000000006E-2</v>
      </c>
      <c r="E2604">
        <v>4.4975000000000001E-2</v>
      </c>
      <c r="F2604">
        <v>4.4975000000000001E-2</v>
      </c>
      <c r="G2604">
        <v>5.0673999999999997E-2</v>
      </c>
      <c r="H2604">
        <v>5.0673999999999997E-2</v>
      </c>
      <c r="I2604">
        <v>2541</v>
      </c>
      <c r="J2604">
        <v>32834802908.119999</v>
      </c>
      <c r="K2604">
        <v>39583252325.419998</v>
      </c>
    </row>
    <row r="2605" spans="1:11" hidden="1">
      <c r="A2605">
        <v>63</v>
      </c>
      <c r="B2605" t="s">
        <v>685</v>
      </c>
      <c r="C2605">
        <v>8.0393000000000006E-2</v>
      </c>
      <c r="D2605">
        <v>8.0393000000000006E-2</v>
      </c>
      <c r="E2605">
        <v>4.4975000000000001E-2</v>
      </c>
      <c r="F2605">
        <v>4.4975000000000001E-2</v>
      </c>
      <c r="G2605">
        <v>5.0673999999999997E-2</v>
      </c>
      <c r="H2605">
        <v>5.0673999999999997E-2</v>
      </c>
      <c r="I2605">
        <v>2541</v>
      </c>
      <c r="J2605">
        <v>32834802908.119999</v>
      </c>
      <c r="K2605">
        <v>39583252325.419998</v>
      </c>
    </row>
    <row r="2606" spans="1:11" hidden="1">
      <c r="A2606">
        <v>37</v>
      </c>
      <c r="B2606" t="s">
        <v>685</v>
      </c>
      <c r="C2606">
        <v>7.2489999999999999E-2</v>
      </c>
      <c r="D2606">
        <v>7.2489999999999999E-2</v>
      </c>
      <c r="E2606">
        <v>4.0309999999999999E-2</v>
      </c>
      <c r="F2606">
        <v>4.0309999999999999E-2</v>
      </c>
      <c r="G2606">
        <v>4.4295000000000001E-2</v>
      </c>
      <c r="H2606">
        <v>4.4295000000000001E-2</v>
      </c>
      <c r="I2606">
        <v>2052</v>
      </c>
      <c r="J2606">
        <v>31019567439.98</v>
      </c>
      <c r="K2606">
        <v>36656745036.290001</v>
      </c>
    </row>
    <row r="2607" spans="1:11" hidden="1">
      <c r="A2607">
        <v>47</v>
      </c>
      <c r="B2607" t="s">
        <v>685</v>
      </c>
      <c r="C2607">
        <v>7.0580000000000004E-2</v>
      </c>
      <c r="D2607">
        <v>7.0580000000000004E-2</v>
      </c>
      <c r="E2607">
        <v>4.0246999999999998E-2</v>
      </c>
      <c r="F2607">
        <v>4.0246999999999998E-2</v>
      </c>
      <c r="G2607">
        <v>4.4180999999999998E-2</v>
      </c>
      <c r="H2607">
        <v>4.4180999999999998E-2</v>
      </c>
      <c r="I2607">
        <v>2148</v>
      </c>
      <c r="J2607">
        <v>31187229470.330002</v>
      </c>
      <c r="K2607">
        <v>36855240951.339996</v>
      </c>
    </row>
    <row r="2608" spans="1:11" hidden="1">
      <c r="A2608">
        <v>53</v>
      </c>
      <c r="B2608" t="s">
        <v>685</v>
      </c>
      <c r="C2608">
        <v>8.2388000000000003E-2</v>
      </c>
      <c r="D2608">
        <v>8.2388000000000003E-2</v>
      </c>
      <c r="E2608">
        <v>4.5060000000000003E-2</v>
      </c>
      <c r="F2608">
        <v>4.5060000000000003E-2</v>
      </c>
      <c r="G2608">
        <v>5.0814999999999999E-2</v>
      </c>
      <c r="H2608">
        <v>5.0814999999999999E-2</v>
      </c>
      <c r="I2608">
        <v>2445</v>
      </c>
      <c r="J2608">
        <v>32667140877.77</v>
      </c>
      <c r="K2608">
        <v>39384756410.370003</v>
      </c>
    </row>
    <row r="2609" spans="1:11" hidden="1">
      <c r="A2609">
        <v>10</v>
      </c>
      <c r="B2609" t="s">
        <v>729</v>
      </c>
      <c r="C2609">
        <v>7.3074E-2</v>
      </c>
      <c r="D2609">
        <v>7.3074E-2</v>
      </c>
      <c r="E2609">
        <v>4.7461999999999997E-2</v>
      </c>
      <c r="F2609">
        <v>4.7461999999999997E-2</v>
      </c>
      <c r="G2609">
        <v>5.0416000000000002E-2</v>
      </c>
      <c r="H2609">
        <v>5.0416000000000002E-2</v>
      </c>
      <c r="I2609">
        <v>98</v>
      </c>
      <c r="J2609">
        <v>176949890.09999999</v>
      </c>
      <c r="K2609">
        <v>209802797.08000001</v>
      </c>
    </row>
    <row r="2610" spans="1:11">
      <c r="A2610">
        <v>5</v>
      </c>
      <c r="B2610" t="s">
        <v>729</v>
      </c>
      <c r="C2610">
        <v>0.224049</v>
      </c>
      <c r="D2610">
        <v>0.224046</v>
      </c>
      <c r="E2610" s="116">
        <v>0.14841499999999999</v>
      </c>
      <c r="F2610">
        <v>0.14841499999999999</v>
      </c>
      <c r="G2610">
        <v>0.15595400000000001</v>
      </c>
      <c r="H2610">
        <v>0.15595400000000001</v>
      </c>
      <c r="I2610">
        <v>2089</v>
      </c>
      <c r="J2610">
        <v>36407199744.849998</v>
      </c>
      <c r="K2610">
        <v>43046005058.879997</v>
      </c>
    </row>
    <row r="2611" spans="1:11" hidden="1">
      <c r="A2611">
        <v>15</v>
      </c>
      <c r="B2611" t="s">
        <v>729</v>
      </c>
      <c r="C2611">
        <v>0.217224</v>
      </c>
      <c r="D2611">
        <v>0.217222</v>
      </c>
      <c r="E2611">
        <v>0.147871</v>
      </c>
      <c r="F2611">
        <v>0.147871</v>
      </c>
      <c r="G2611">
        <v>0.155385</v>
      </c>
      <c r="H2611">
        <v>0.155385</v>
      </c>
      <c r="I2611">
        <v>2187</v>
      </c>
      <c r="J2611">
        <v>36584149634.949997</v>
      </c>
      <c r="K2611">
        <v>43255807855.959999</v>
      </c>
    </row>
    <row r="2612" spans="1:11" hidden="1">
      <c r="A2612">
        <v>21</v>
      </c>
      <c r="B2612" t="s">
        <v>729</v>
      </c>
      <c r="C2612">
        <v>0.23630699999999999</v>
      </c>
      <c r="D2612">
        <v>0.23630300000000001</v>
      </c>
      <c r="E2612">
        <v>0.153807</v>
      </c>
      <c r="F2612">
        <v>0.153806</v>
      </c>
      <c r="G2612">
        <v>0.16350600000000001</v>
      </c>
      <c r="H2612">
        <v>0.16350500000000001</v>
      </c>
      <c r="I2612">
        <v>2490</v>
      </c>
      <c r="J2612">
        <v>38473109575.379997</v>
      </c>
      <c r="K2612">
        <v>46521463177.129997</v>
      </c>
    </row>
    <row r="2613" spans="1:11" hidden="1">
      <c r="A2613">
        <v>31</v>
      </c>
      <c r="B2613" t="s">
        <v>729</v>
      </c>
      <c r="C2613">
        <v>0.23006099999999999</v>
      </c>
      <c r="D2613">
        <v>0.23005700000000001</v>
      </c>
      <c r="E2613">
        <v>0.15326200000000001</v>
      </c>
      <c r="F2613">
        <v>0.15326100000000001</v>
      </c>
      <c r="G2613">
        <v>0.162937</v>
      </c>
      <c r="H2613">
        <v>0.162937</v>
      </c>
      <c r="I2613">
        <v>2588</v>
      </c>
      <c r="J2613">
        <v>38650059465.480003</v>
      </c>
      <c r="K2613">
        <v>46731265974.209999</v>
      </c>
    </row>
    <row r="2614" spans="1:11" hidden="1">
      <c r="A2614">
        <v>63</v>
      </c>
      <c r="B2614" t="s">
        <v>729</v>
      </c>
      <c r="C2614">
        <v>0.23006099999999999</v>
      </c>
      <c r="D2614">
        <v>0.23005700000000001</v>
      </c>
      <c r="E2614">
        <v>0.15326200000000001</v>
      </c>
      <c r="F2614">
        <v>0.15326100000000001</v>
      </c>
      <c r="G2614">
        <v>0.162937</v>
      </c>
      <c r="H2614">
        <v>0.162937</v>
      </c>
      <c r="I2614">
        <v>2588</v>
      </c>
      <c r="J2614">
        <v>38650059465.480003</v>
      </c>
      <c r="K2614">
        <v>46731265974.209999</v>
      </c>
    </row>
    <row r="2615" spans="1:11" hidden="1">
      <c r="A2615">
        <v>37</v>
      </c>
      <c r="B2615" t="s">
        <v>729</v>
      </c>
      <c r="C2615">
        <v>0.224049</v>
      </c>
      <c r="D2615">
        <v>0.224046</v>
      </c>
      <c r="E2615">
        <v>0.14841499999999999</v>
      </c>
      <c r="F2615">
        <v>0.14841499999999999</v>
      </c>
      <c r="G2615">
        <v>0.15595400000000001</v>
      </c>
      <c r="H2615">
        <v>0.15595400000000001</v>
      </c>
      <c r="I2615">
        <v>2089</v>
      </c>
      <c r="J2615">
        <v>36407199744.849998</v>
      </c>
      <c r="K2615">
        <v>43046005058.879997</v>
      </c>
    </row>
    <row r="2616" spans="1:11" hidden="1">
      <c r="A2616">
        <v>47</v>
      </c>
      <c r="B2616" t="s">
        <v>729</v>
      </c>
      <c r="C2616">
        <v>0.217224</v>
      </c>
      <c r="D2616">
        <v>0.217222</v>
      </c>
      <c r="E2616">
        <v>0.147871</v>
      </c>
      <c r="F2616">
        <v>0.147871</v>
      </c>
      <c r="G2616">
        <v>0.155385</v>
      </c>
      <c r="H2616">
        <v>0.155385</v>
      </c>
      <c r="I2616">
        <v>2187</v>
      </c>
      <c r="J2616">
        <v>36584149634.949997</v>
      </c>
      <c r="K2616">
        <v>43255807855.959999</v>
      </c>
    </row>
    <row r="2617" spans="1:11" hidden="1">
      <c r="A2617">
        <v>53</v>
      </c>
      <c r="B2617" t="s">
        <v>729</v>
      </c>
      <c r="C2617">
        <v>0.23630699999999999</v>
      </c>
      <c r="D2617">
        <v>0.23630300000000001</v>
      </c>
      <c r="E2617">
        <v>0.153807</v>
      </c>
      <c r="F2617">
        <v>0.153806</v>
      </c>
      <c r="G2617">
        <v>0.16350600000000001</v>
      </c>
      <c r="H2617">
        <v>0.16350500000000001</v>
      </c>
      <c r="I2617">
        <v>2490</v>
      </c>
      <c r="J2617">
        <v>38473109575.379997</v>
      </c>
      <c r="K2617">
        <v>46521463177.129997</v>
      </c>
    </row>
    <row r="2618" spans="1:11" hidden="1">
      <c r="A2618">
        <v>10</v>
      </c>
      <c r="B2618" t="s">
        <v>730</v>
      </c>
      <c r="C2618">
        <v>0.33154400000000001</v>
      </c>
      <c r="D2618">
        <v>0.33151599999999998</v>
      </c>
      <c r="E2618">
        <v>0.28606199999999998</v>
      </c>
      <c r="F2618">
        <v>0.28603600000000001</v>
      </c>
      <c r="G2618">
        <v>0.26749200000000001</v>
      </c>
      <c r="H2618">
        <v>0.26746999999999999</v>
      </c>
      <c r="I2618">
        <v>98</v>
      </c>
      <c r="J2618">
        <v>227964258.09999999</v>
      </c>
      <c r="K2618">
        <v>268059044.83000001</v>
      </c>
    </row>
    <row r="2619" spans="1:11">
      <c r="A2619">
        <v>5</v>
      </c>
      <c r="B2619" t="s">
        <v>730</v>
      </c>
      <c r="C2619">
        <v>0.189475</v>
      </c>
      <c r="D2619">
        <v>0.18945699999999999</v>
      </c>
      <c r="E2619" s="116">
        <v>0.17834</v>
      </c>
      <c r="F2619">
        <v>0.17833499999999999</v>
      </c>
      <c r="G2619">
        <v>0.176538</v>
      </c>
      <c r="H2619">
        <v>0.176533</v>
      </c>
      <c r="I2619">
        <v>2107</v>
      </c>
      <c r="J2619">
        <v>43006903210.769997</v>
      </c>
      <c r="K2619">
        <v>50747386674.860001</v>
      </c>
    </row>
    <row r="2620" spans="1:11" hidden="1">
      <c r="A2620">
        <v>15</v>
      </c>
      <c r="B2620" t="s">
        <v>730</v>
      </c>
      <c r="C2620">
        <v>0.195826</v>
      </c>
      <c r="D2620">
        <v>0.19580800000000001</v>
      </c>
      <c r="E2620">
        <v>0.178866</v>
      </c>
      <c r="F2620">
        <v>0.17885999999999999</v>
      </c>
      <c r="G2620">
        <v>0.176985</v>
      </c>
      <c r="H2620">
        <v>0.176981</v>
      </c>
      <c r="I2620">
        <v>2205</v>
      </c>
      <c r="J2620">
        <v>43234867468.870003</v>
      </c>
      <c r="K2620">
        <v>51015445719.690002</v>
      </c>
    </row>
    <row r="2621" spans="1:11" hidden="1">
      <c r="A2621">
        <v>21</v>
      </c>
      <c r="B2621" t="s">
        <v>730</v>
      </c>
      <c r="C2621">
        <v>0.19395599999999999</v>
      </c>
      <c r="D2621">
        <v>0.193939</v>
      </c>
      <c r="E2621">
        <v>0.17985999999999999</v>
      </c>
      <c r="F2621">
        <v>0.17985200000000001</v>
      </c>
      <c r="G2621">
        <v>0.17935599999999999</v>
      </c>
      <c r="H2621">
        <v>0.17934900000000001</v>
      </c>
      <c r="I2621">
        <v>2522</v>
      </c>
      <c r="J2621">
        <v>45583202541.080002</v>
      </c>
      <c r="K2621">
        <v>55040881503.949997</v>
      </c>
    </row>
    <row r="2622" spans="1:11" hidden="1">
      <c r="A2622">
        <v>31</v>
      </c>
      <c r="B2622" t="s">
        <v>730</v>
      </c>
      <c r="C2622">
        <v>0.19916200000000001</v>
      </c>
      <c r="D2622">
        <v>0.19914399999999999</v>
      </c>
      <c r="E2622">
        <v>0.18035000000000001</v>
      </c>
      <c r="F2622">
        <v>0.180342</v>
      </c>
      <c r="G2622">
        <v>0.179758</v>
      </c>
      <c r="H2622">
        <v>0.17974999999999999</v>
      </c>
      <c r="I2622">
        <v>2620</v>
      </c>
      <c r="J2622">
        <v>45811166799.18</v>
      </c>
      <c r="K2622">
        <v>55308940548.779999</v>
      </c>
    </row>
    <row r="2623" spans="1:11" hidden="1">
      <c r="A2623">
        <v>63</v>
      </c>
      <c r="B2623" t="s">
        <v>730</v>
      </c>
      <c r="C2623">
        <v>0.19916200000000001</v>
      </c>
      <c r="D2623">
        <v>0.19914399999999999</v>
      </c>
      <c r="E2623">
        <v>0.18035000000000001</v>
      </c>
      <c r="F2623">
        <v>0.180342</v>
      </c>
      <c r="G2623">
        <v>0.179758</v>
      </c>
      <c r="H2623">
        <v>0.17974999999999999</v>
      </c>
      <c r="I2623">
        <v>2620</v>
      </c>
      <c r="J2623">
        <v>45811166799.18</v>
      </c>
      <c r="K2623">
        <v>55308940548.779999</v>
      </c>
    </row>
    <row r="2624" spans="1:11" hidden="1">
      <c r="A2624">
        <v>37</v>
      </c>
      <c r="B2624" t="s">
        <v>730</v>
      </c>
      <c r="C2624">
        <v>0.189475</v>
      </c>
      <c r="D2624">
        <v>0.18945699999999999</v>
      </c>
      <c r="E2624">
        <v>0.17834</v>
      </c>
      <c r="F2624">
        <v>0.17833499999999999</v>
      </c>
      <c r="G2624">
        <v>0.176538</v>
      </c>
      <c r="H2624">
        <v>0.176533</v>
      </c>
      <c r="I2624">
        <v>2107</v>
      </c>
      <c r="J2624">
        <v>43006903210.769997</v>
      </c>
      <c r="K2624">
        <v>50747386674.860001</v>
      </c>
    </row>
    <row r="2625" spans="1:11" hidden="1">
      <c r="A2625">
        <v>47</v>
      </c>
      <c r="B2625" t="s">
        <v>730</v>
      </c>
      <c r="C2625">
        <v>0.195826</v>
      </c>
      <c r="D2625">
        <v>0.19580800000000001</v>
      </c>
      <c r="E2625">
        <v>0.178866</v>
      </c>
      <c r="F2625">
        <v>0.17885999999999999</v>
      </c>
      <c r="G2625">
        <v>0.176985</v>
      </c>
      <c r="H2625">
        <v>0.176981</v>
      </c>
      <c r="I2625">
        <v>2205</v>
      </c>
      <c r="J2625">
        <v>43234867468.870003</v>
      </c>
      <c r="K2625">
        <v>51015445719.690002</v>
      </c>
    </row>
    <row r="2626" spans="1:11" hidden="1">
      <c r="A2626">
        <v>53</v>
      </c>
      <c r="B2626" t="s">
        <v>730</v>
      </c>
      <c r="C2626">
        <v>0.19395599999999999</v>
      </c>
      <c r="D2626">
        <v>0.193939</v>
      </c>
      <c r="E2626">
        <v>0.17985999999999999</v>
      </c>
      <c r="F2626">
        <v>0.17985200000000001</v>
      </c>
      <c r="G2626">
        <v>0.17935599999999999</v>
      </c>
      <c r="H2626">
        <v>0.17934900000000001</v>
      </c>
      <c r="I2626">
        <v>2522</v>
      </c>
      <c r="J2626">
        <v>45583202541.080002</v>
      </c>
      <c r="K2626">
        <v>55040881503.949997</v>
      </c>
    </row>
    <row r="2627" spans="1:11" hidden="1">
      <c r="A2627">
        <v>10</v>
      </c>
      <c r="B2627" t="s">
        <v>731</v>
      </c>
      <c r="C2627">
        <v>0.28428599999999998</v>
      </c>
      <c r="D2627">
        <v>0.286165</v>
      </c>
      <c r="E2627">
        <v>0.16313800000000001</v>
      </c>
      <c r="F2627">
        <v>0.164884</v>
      </c>
      <c r="G2627">
        <v>0.209206</v>
      </c>
      <c r="H2627">
        <v>0.211619</v>
      </c>
      <c r="I2627">
        <v>95</v>
      </c>
      <c r="J2627">
        <v>256423311.83000001</v>
      </c>
      <c r="K2627">
        <v>318634217.06999999</v>
      </c>
    </row>
    <row r="2628" spans="1:11">
      <c r="A2628">
        <v>5</v>
      </c>
      <c r="B2628" t="s">
        <v>731</v>
      </c>
      <c r="C2628">
        <v>0.27019199999999999</v>
      </c>
      <c r="D2628">
        <v>0.27007100000000001</v>
      </c>
      <c r="E2628" s="116">
        <v>6.7707000000000003E-2</v>
      </c>
      <c r="F2628">
        <v>6.7683999999999994E-2</v>
      </c>
      <c r="G2628">
        <v>9.3762999999999999E-2</v>
      </c>
      <c r="H2628">
        <v>9.3729999999999994E-2</v>
      </c>
      <c r="I2628">
        <v>2109</v>
      </c>
      <c r="J2628">
        <v>45745802328.849998</v>
      </c>
      <c r="K2628">
        <v>55369922305.870003</v>
      </c>
    </row>
    <row r="2629" spans="1:11" hidden="1">
      <c r="A2629">
        <v>15</v>
      </c>
      <c r="B2629" t="s">
        <v>731</v>
      </c>
      <c r="C2629">
        <v>0.27080700000000002</v>
      </c>
      <c r="D2629">
        <v>0.27077299999999999</v>
      </c>
      <c r="E2629">
        <v>6.8198999999999996E-2</v>
      </c>
      <c r="F2629">
        <v>6.8184999999999996E-2</v>
      </c>
      <c r="G2629">
        <v>9.4367000000000006E-2</v>
      </c>
      <c r="H2629">
        <v>9.4345999999999999E-2</v>
      </c>
      <c r="I2629">
        <v>2204</v>
      </c>
      <c r="J2629">
        <v>46002225640.68</v>
      </c>
      <c r="K2629">
        <v>55688556522.940002</v>
      </c>
    </row>
    <row r="2630" spans="1:11" hidden="1">
      <c r="A2630">
        <v>21</v>
      </c>
      <c r="B2630" t="s">
        <v>731</v>
      </c>
      <c r="C2630">
        <v>0.326876</v>
      </c>
      <c r="D2630">
        <v>0.32674500000000001</v>
      </c>
      <c r="E2630">
        <v>8.4201999999999999E-2</v>
      </c>
      <c r="F2630">
        <v>8.4173999999999999E-2</v>
      </c>
      <c r="G2630">
        <v>0.117269</v>
      </c>
      <c r="H2630">
        <v>0.117229</v>
      </c>
      <c r="I2630">
        <v>2531</v>
      </c>
      <c r="J2630">
        <v>49179933540.440002</v>
      </c>
      <c r="K2630">
        <v>61243290079.800003</v>
      </c>
    </row>
    <row r="2631" spans="1:11" hidden="1">
      <c r="A2631">
        <v>31</v>
      </c>
      <c r="B2631" t="s">
        <v>731</v>
      </c>
      <c r="C2631">
        <v>0.32530900000000001</v>
      </c>
      <c r="D2631">
        <v>0.32525199999999999</v>
      </c>
      <c r="E2631">
        <v>8.4586999999999996E-2</v>
      </c>
      <c r="F2631">
        <v>8.4568000000000004E-2</v>
      </c>
      <c r="G2631">
        <v>0.117713</v>
      </c>
      <c r="H2631">
        <v>0.117685</v>
      </c>
      <c r="I2631">
        <v>2626</v>
      </c>
      <c r="J2631">
        <v>49436356852.269997</v>
      </c>
      <c r="K2631">
        <v>61561924296.870003</v>
      </c>
    </row>
    <row r="2632" spans="1:11" hidden="1">
      <c r="A2632">
        <v>63</v>
      </c>
      <c r="B2632" t="s">
        <v>731</v>
      </c>
      <c r="C2632">
        <v>0.32530900000000001</v>
      </c>
      <c r="D2632">
        <v>0.32525199999999999</v>
      </c>
      <c r="E2632">
        <v>8.4586999999999996E-2</v>
      </c>
      <c r="F2632">
        <v>8.4568000000000004E-2</v>
      </c>
      <c r="G2632">
        <v>0.117713</v>
      </c>
      <c r="H2632">
        <v>0.117685</v>
      </c>
      <c r="I2632">
        <v>2626</v>
      </c>
      <c r="J2632">
        <v>49436356852.269997</v>
      </c>
      <c r="K2632">
        <v>61561924296.870003</v>
      </c>
    </row>
    <row r="2633" spans="1:11" hidden="1">
      <c r="A2633">
        <v>37</v>
      </c>
      <c r="B2633" t="s">
        <v>731</v>
      </c>
      <c r="C2633">
        <v>0.27019199999999999</v>
      </c>
      <c r="D2633">
        <v>0.27007100000000001</v>
      </c>
      <c r="E2633">
        <v>6.7707000000000003E-2</v>
      </c>
      <c r="F2633">
        <v>6.7683999999999994E-2</v>
      </c>
      <c r="G2633">
        <v>9.3762999999999999E-2</v>
      </c>
      <c r="H2633">
        <v>9.3729999999999994E-2</v>
      </c>
      <c r="I2633">
        <v>2109</v>
      </c>
      <c r="J2633">
        <v>45745802328.849998</v>
      </c>
      <c r="K2633">
        <v>55369922305.870003</v>
      </c>
    </row>
    <row r="2634" spans="1:11" hidden="1">
      <c r="A2634">
        <v>47</v>
      </c>
      <c r="B2634" t="s">
        <v>731</v>
      </c>
      <c r="C2634">
        <v>0.27080700000000002</v>
      </c>
      <c r="D2634">
        <v>0.27077299999999999</v>
      </c>
      <c r="E2634">
        <v>6.8198999999999996E-2</v>
      </c>
      <c r="F2634">
        <v>6.8184999999999996E-2</v>
      </c>
      <c r="G2634">
        <v>9.4367000000000006E-2</v>
      </c>
      <c r="H2634">
        <v>9.4345999999999999E-2</v>
      </c>
      <c r="I2634">
        <v>2204</v>
      </c>
      <c r="J2634">
        <v>46002225640.68</v>
      </c>
      <c r="K2634">
        <v>55688556522.940002</v>
      </c>
    </row>
    <row r="2635" spans="1:11" hidden="1">
      <c r="A2635">
        <v>53</v>
      </c>
      <c r="B2635" t="s">
        <v>731</v>
      </c>
      <c r="C2635">
        <v>0.326876</v>
      </c>
      <c r="D2635">
        <v>0.32674500000000001</v>
      </c>
      <c r="E2635">
        <v>8.4201999999999999E-2</v>
      </c>
      <c r="F2635">
        <v>8.4173999999999999E-2</v>
      </c>
      <c r="G2635">
        <v>0.117269</v>
      </c>
      <c r="H2635">
        <v>0.117229</v>
      </c>
      <c r="I2635">
        <v>2531</v>
      </c>
      <c r="J2635">
        <v>49179933540.440002</v>
      </c>
      <c r="K2635">
        <v>61243290079.800003</v>
      </c>
    </row>
    <row r="2636" spans="1:11" hidden="1">
      <c r="A2636">
        <v>10</v>
      </c>
      <c r="B2636" t="s">
        <v>733</v>
      </c>
      <c r="C2636">
        <v>-0.109761</v>
      </c>
      <c r="D2636">
        <v>-0.10229199999999999</v>
      </c>
      <c r="E2636">
        <v>-9.7051999999999999E-2</v>
      </c>
      <c r="F2636">
        <v>-7.9835000000000003E-2</v>
      </c>
      <c r="G2636">
        <v>-8.5403000000000007E-2</v>
      </c>
      <c r="H2636">
        <v>-6.4715999999999996E-2</v>
      </c>
      <c r="I2636">
        <v>96</v>
      </c>
      <c r="J2636">
        <v>228253346.69999999</v>
      </c>
      <c r="K2636">
        <v>283005481.13999999</v>
      </c>
    </row>
    <row r="2637" spans="1:11">
      <c r="A2637">
        <v>5</v>
      </c>
      <c r="B2637" t="s">
        <v>733</v>
      </c>
      <c r="C2637">
        <v>-7.6295000000000002E-2</v>
      </c>
      <c r="D2637">
        <v>-7.6095999999999997E-2</v>
      </c>
      <c r="E2637" s="116">
        <v>-6.9175E-2</v>
      </c>
      <c r="F2637">
        <v>-6.8988999999999995E-2</v>
      </c>
      <c r="G2637">
        <v>-7.9378000000000004E-2</v>
      </c>
      <c r="H2637">
        <v>-7.9197000000000004E-2</v>
      </c>
      <c r="I2637">
        <v>2098</v>
      </c>
      <c r="J2637">
        <v>42106299011.459999</v>
      </c>
      <c r="K2637">
        <v>51085791319.559998</v>
      </c>
    </row>
    <row r="2638" spans="1:11" hidden="1">
      <c r="A2638">
        <v>15</v>
      </c>
      <c r="B2638" t="s">
        <v>733</v>
      </c>
      <c r="C2638">
        <v>-7.7778E-2</v>
      </c>
      <c r="D2638">
        <v>-7.7257000000000006E-2</v>
      </c>
      <c r="E2638">
        <v>-6.9333000000000006E-2</v>
      </c>
      <c r="F2638">
        <v>-6.905E-2</v>
      </c>
      <c r="G2638">
        <v>-7.9411999999999996E-2</v>
      </c>
      <c r="H2638">
        <v>-7.9114000000000004E-2</v>
      </c>
      <c r="I2638">
        <v>2194</v>
      </c>
      <c r="J2638">
        <v>42334552358.160004</v>
      </c>
      <c r="K2638">
        <v>51368796800.699997</v>
      </c>
    </row>
    <row r="2639" spans="1:11" hidden="1">
      <c r="A2639">
        <v>21</v>
      </c>
      <c r="B2639" t="s">
        <v>733</v>
      </c>
      <c r="C2639">
        <v>-8.4017999999999995E-2</v>
      </c>
      <c r="D2639">
        <v>-8.3838999999999997E-2</v>
      </c>
      <c r="E2639">
        <v>-7.7815999999999996E-2</v>
      </c>
      <c r="F2639">
        <v>-7.7635999999999997E-2</v>
      </c>
      <c r="G2639">
        <v>-9.0926999999999994E-2</v>
      </c>
      <c r="H2639">
        <v>-9.0755000000000002E-2</v>
      </c>
      <c r="I2639">
        <v>2543</v>
      </c>
      <c r="J2639">
        <v>44981206449.690002</v>
      </c>
      <c r="K2639">
        <v>55885131420.629997</v>
      </c>
    </row>
    <row r="2640" spans="1:11" hidden="1">
      <c r="A2640">
        <v>31</v>
      </c>
      <c r="B2640" t="s">
        <v>733</v>
      </c>
      <c r="C2640">
        <v>-8.4970000000000004E-2</v>
      </c>
      <c r="D2640">
        <v>-8.4520999999999999E-2</v>
      </c>
      <c r="E2640">
        <v>-7.7917E-2</v>
      </c>
      <c r="F2640">
        <v>-7.7647999999999995E-2</v>
      </c>
      <c r="G2640">
        <v>-9.0898000000000007E-2</v>
      </c>
      <c r="H2640">
        <v>-9.0620999999999993E-2</v>
      </c>
      <c r="I2640">
        <v>2639</v>
      </c>
      <c r="J2640">
        <v>45209459796.389999</v>
      </c>
      <c r="K2640">
        <v>56168136901.769997</v>
      </c>
    </row>
    <row r="2641" spans="1:11" hidden="1">
      <c r="A2641">
        <v>63</v>
      </c>
      <c r="B2641" t="s">
        <v>733</v>
      </c>
      <c r="C2641">
        <v>-8.4970000000000004E-2</v>
      </c>
      <c r="D2641">
        <v>-8.4520999999999999E-2</v>
      </c>
      <c r="E2641">
        <v>-7.7917E-2</v>
      </c>
      <c r="F2641">
        <v>-7.7647999999999995E-2</v>
      </c>
      <c r="G2641">
        <v>-9.0898000000000007E-2</v>
      </c>
      <c r="H2641">
        <v>-9.0620999999999993E-2</v>
      </c>
      <c r="I2641">
        <v>2639</v>
      </c>
      <c r="J2641">
        <v>45209459796.389999</v>
      </c>
      <c r="K2641">
        <v>56168136901.769997</v>
      </c>
    </row>
    <row r="2642" spans="1:11" hidden="1">
      <c r="A2642">
        <v>37</v>
      </c>
      <c r="B2642" t="s">
        <v>733</v>
      </c>
      <c r="C2642">
        <v>-7.6295000000000002E-2</v>
      </c>
      <c r="D2642">
        <v>-7.6095999999999997E-2</v>
      </c>
      <c r="E2642">
        <v>-6.9175E-2</v>
      </c>
      <c r="F2642">
        <v>-6.8988999999999995E-2</v>
      </c>
      <c r="G2642">
        <v>-7.9378000000000004E-2</v>
      </c>
      <c r="H2642">
        <v>-7.9197000000000004E-2</v>
      </c>
      <c r="I2642">
        <v>2098</v>
      </c>
      <c r="J2642">
        <v>42106299011.459999</v>
      </c>
      <c r="K2642">
        <v>51085791319.559998</v>
      </c>
    </row>
    <row r="2643" spans="1:11" hidden="1">
      <c r="A2643">
        <v>47</v>
      </c>
      <c r="B2643" t="s">
        <v>733</v>
      </c>
      <c r="C2643">
        <v>-7.7778E-2</v>
      </c>
      <c r="D2643">
        <v>-7.7257000000000006E-2</v>
      </c>
      <c r="E2643">
        <v>-6.9333000000000006E-2</v>
      </c>
      <c r="F2643">
        <v>-6.905E-2</v>
      </c>
      <c r="G2643">
        <v>-7.9411999999999996E-2</v>
      </c>
      <c r="H2643">
        <v>-7.9114000000000004E-2</v>
      </c>
      <c r="I2643">
        <v>2194</v>
      </c>
      <c r="J2643">
        <v>42334552358.160004</v>
      </c>
      <c r="K2643">
        <v>51368796800.699997</v>
      </c>
    </row>
    <row r="2644" spans="1:11" hidden="1">
      <c r="A2644">
        <v>53</v>
      </c>
      <c r="B2644" t="s">
        <v>733</v>
      </c>
      <c r="C2644">
        <v>-8.4017999999999995E-2</v>
      </c>
      <c r="D2644">
        <v>-8.3838999999999997E-2</v>
      </c>
      <c r="E2644">
        <v>-7.7815999999999996E-2</v>
      </c>
      <c r="F2644">
        <v>-7.7635999999999997E-2</v>
      </c>
      <c r="G2644">
        <v>-9.0926999999999994E-2</v>
      </c>
      <c r="H2644">
        <v>-9.0755000000000002E-2</v>
      </c>
      <c r="I2644">
        <v>2543</v>
      </c>
      <c r="J2644">
        <v>44981206449.690002</v>
      </c>
      <c r="K2644">
        <v>55885131420.629997</v>
      </c>
    </row>
    <row r="2645" spans="1:11">
      <c r="A2645">
        <v>5</v>
      </c>
      <c r="B2645" t="s">
        <v>734</v>
      </c>
      <c r="C2645">
        <v>-0.16644700000000001</v>
      </c>
      <c r="D2645">
        <v>-0.166434</v>
      </c>
      <c r="E2645" s="116">
        <v>-0.14945700000000001</v>
      </c>
      <c r="F2645">
        <v>-0.14880699999999999</v>
      </c>
      <c r="G2645">
        <v>-0.15065100000000001</v>
      </c>
      <c r="H2645">
        <v>-0.15011099999999999</v>
      </c>
      <c r="I2645">
        <v>2044</v>
      </c>
      <c r="J2645">
        <v>34518493755.440002</v>
      </c>
      <c r="K2645">
        <v>41958954281.32</v>
      </c>
    </row>
    <row r="2646" spans="1:11" hidden="1">
      <c r="A2646">
        <v>10</v>
      </c>
      <c r="B2646" t="s">
        <v>734</v>
      </c>
      <c r="C2646">
        <v>-0.193407</v>
      </c>
      <c r="D2646">
        <v>-0.18868399999999999</v>
      </c>
      <c r="E2646">
        <v>-0.193828</v>
      </c>
      <c r="F2646">
        <v>-0.19007299999999999</v>
      </c>
      <c r="G2646">
        <v>-0.19867699999999999</v>
      </c>
      <c r="H2646">
        <v>-0.19547999999999999</v>
      </c>
      <c r="I2646">
        <v>93</v>
      </c>
      <c r="J2646">
        <v>176317708.08000001</v>
      </c>
      <c r="K2646">
        <v>217128170.94</v>
      </c>
    </row>
    <row r="2647" spans="1:11" hidden="1">
      <c r="A2647">
        <v>15</v>
      </c>
      <c r="B2647" t="s">
        <v>734</v>
      </c>
      <c r="C2647">
        <v>-0.16762099999999999</v>
      </c>
      <c r="D2647">
        <v>-0.167403</v>
      </c>
      <c r="E2647">
        <v>-0.14969499999999999</v>
      </c>
      <c r="F2647">
        <v>-0.14902799999999999</v>
      </c>
      <c r="G2647">
        <v>-0.15091299999999999</v>
      </c>
      <c r="H2647">
        <v>-0.15035899999999999</v>
      </c>
      <c r="I2647">
        <v>2137</v>
      </c>
      <c r="J2647">
        <v>34694811463.519997</v>
      </c>
      <c r="K2647">
        <v>42176082452.260002</v>
      </c>
    </row>
    <row r="2648" spans="1:11" hidden="1">
      <c r="A2648">
        <v>21</v>
      </c>
      <c r="B2648" t="s">
        <v>734</v>
      </c>
      <c r="C2648">
        <v>-0.162964</v>
      </c>
      <c r="D2648">
        <v>-0.16295499999999999</v>
      </c>
      <c r="E2648">
        <v>-0.14965800000000001</v>
      </c>
      <c r="F2648">
        <v>-0.14904800000000001</v>
      </c>
      <c r="G2648">
        <v>-0.15102099999999999</v>
      </c>
      <c r="H2648">
        <v>-0.15052599999999999</v>
      </c>
      <c r="I2648">
        <v>2472</v>
      </c>
      <c r="J2648">
        <v>36835602946.599998</v>
      </c>
      <c r="K2648">
        <v>45800443950.550003</v>
      </c>
    </row>
    <row r="2649" spans="1:11" hidden="1">
      <c r="A2649">
        <v>31</v>
      </c>
      <c r="B2649" t="s">
        <v>734</v>
      </c>
      <c r="C2649">
        <v>-0.16406999999999999</v>
      </c>
      <c r="D2649">
        <v>-0.16389000000000001</v>
      </c>
      <c r="E2649">
        <v>-0.14988000000000001</v>
      </c>
      <c r="F2649">
        <v>-0.149254</v>
      </c>
      <c r="G2649">
        <v>-0.151259</v>
      </c>
      <c r="H2649">
        <v>-0.150751</v>
      </c>
      <c r="I2649">
        <v>2565</v>
      </c>
      <c r="J2649">
        <v>37011920654.68</v>
      </c>
      <c r="K2649">
        <v>46017572121.489998</v>
      </c>
    </row>
    <row r="2650" spans="1:11" hidden="1">
      <c r="A2650">
        <v>63</v>
      </c>
      <c r="B2650" t="s">
        <v>734</v>
      </c>
      <c r="C2650">
        <v>-0.16406999999999999</v>
      </c>
      <c r="D2650">
        <v>-0.16389000000000001</v>
      </c>
      <c r="E2650">
        <v>-0.14988000000000001</v>
      </c>
      <c r="F2650">
        <v>-0.149254</v>
      </c>
      <c r="G2650">
        <v>-0.151259</v>
      </c>
      <c r="H2650">
        <v>-0.150751</v>
      </c>
      <c r="I2650">
        <v>2565</v>
      </c>
      <c r="J2650">
        <v>37011920654.68</v>
      </c>
      <c r="K2650">
        <v>46017572121.489998</v>
      </c>
    </row>
    <row r="2651" spans="1:11" hidden="1">
      <c r="A2651">
        <v>37</v>
      </c>
      <c r="B2651" t="s">
        <v>734</v>
      </c>
      <c r="C2651">
        <v>-0.16644700000000001</v>
      </c>
      <c r="D2651">
        <v>-0.166434</v>
      </c>
      <c r="E2651">
        <v>-0.14945700000000001</v>
      </c>
      <c r="F2651">
        <v>-0.14880699999999999</v>
      </c>
      <c r="G2651">
        <v>-0.15065100000000001</v>
      </c>
      <c r="H2651">
        <v>-0.15011099999999999</v>
      </c>
      <c r="I2651">
        <v>2044</v>
      </c>
      <c r="J2651">
        <v>34518493755.440002</v>
      </c>
      <c r="K2651">
        <v>41958954281.32</v>
      </c>
    </row>
    <row r="2652" spans="1:11" hidden="1">
      <c r="A2652">
        <v>47</v>
      </c>
      <c r="B2652" t="s">
        <v>734</v>
      </c>
      <c r="C2652">
        <v>-0.16762099999999999</v>
      </c>
      <c r="D2652">
        <v>-0.167403</v>
      </c>
      <c r="E2652">
        <v>-0.14969499999999999</v>
      </c>
      <c r="F2652">
        <v>-0.14902799999999999</v>
      </c>
      <c r="G2652">
        <v>-0.15091299999999999</v>
      </c>
      <c r="H2652">
        <v>-0.15035899999999999</v>
      </c>
      <c r="I2652">
        <v>2137</v>
      </c>
      <c r="J2652">
        <v>34694811463.519997</v>
      </c>
      <c r="K2652">
        <v>42176082452.260002</v>
      </c>
    </row>
    <row r="2653" spans="1:11" hidden="1">
      <c r="A2653">
        <v>53</v>
      </c>
      <c r="B2653" t="s">
        <v>734</v>
      </c>
      <c r="C2653">
        <v>-0.162964</v>
      </c>
      <c r="D2653">
        <v>-0.16295499999999999</v>
      </c>
      <c r="E2653">
        <v>-0.14965800000000001</v>
      </c>
      <c r="F2653">
        <v>-0.14904800000000001</v>
      </c>
      <c r="G2653">
        <v>-0.15102099999999999</v>
      </c>
      <c r="H2653">
        <v>-0.15052599999999999</v>
      </c>
      <c r="I2653">
        <v>2472</v>
      </c>
      <c r="J2653">
        <v>36835602946.599998</v>
      </c>
      <c r="K2653">
        <v>45800443950.550003</v>
      </c>
    </row>
    <row r="2654" spans="1:11" hidden="1">
      <c r="A2654">
        <v>10</v>
      </c>
      <c r="B2654" t="s">
        <v>735</v>
      </c>
      <c r="C2654">
        <v>-0.15696499999999999</v>
      </c>
      <c r="D2654">
        <v>-0.15190100000000001</v>
      </c>
      <c r="E2654">
        <v>-0.16090299999999999</v>
      </c>
      <c r="F2654">
        <v>-0.15323600000000001</v>
      </c>
      <c r="G2654">
        <v>-0.15998100000000001</v>
      </c>
      <c r="H2654">
        <v>-0.15338299999999999</v>
      </c>
      <c r="I2654">
        <v>91</v>
      </c>
      <c r="J2654">
        <v>152927905.81</v>
      </c>
      <c r="K2654">
        <v>187924904.53999999</v>
      </c>
    </row>
    <row r="2655" spans="1:11">
      <c r="A2655">
        <v>5</v>
      </c>
      <c r="B2655" t="s">
        <v>735</v>
      </c>
      <c r="C2655">
        <v>-0.13114799999999999</v>
      </c>
      <c r="D2655">
        <v>-0.13086900000000001</v>
      </c>
      <c r="E2655" s="116">
        <v>-0.13594999999999999</v>
      </c>
      <c r="F2655">
        <v>-0.13581599999999999</v>
      </c>
      <c r="G2655">
        <v>-0.14174600000000001</v>
      </c>
      <c r="H2655">
        <v>-0.141626</v>
      </c>
      <c r="I2655">
        <v>2012</v>
      </c>
      <c r="J2655">
        <v>29791553262.43</v>
      </c>
      <c r="K2655">
        <v>35853826901.480003</v>
      </c>
    </row>
    <row r="2656" spans="1:11" hidden="1">
      <c r="A2656">
        <v>15</v>
      </c>
      <c r="B2656" t="s">
        <v>735</v>
      </c>
      <c r="C2656">
        <v>-0.13226499999999999</v>
      </c>
      <c r="D2656">
        <v>-0.13177900000000001</v>
      </c>
      <c r="E2656">
        <v>-0.136077</v>
      </c>
      <c r="F2656">
        <v>-0.135904</v>
      </c>
      <c r="G2656">
        <v>-0.14183999999999999</v>
      </c>
      <c r="H2656">
        <v>-0.14168600000000001</v>
      </c>
      <c r="I2656">
        <v>2103</v>
      </c>
      <c r="J2656">
        <v>29944481168.240002</v>
      </c>
      <c r="K2656">
        <v>36041751806.019997</v>
      </c>
    </row>
    <row r="2657" spans="1:11" hidden="1">
      <c r="A2657">
        <v>21</v>
      </c>
      <c r="B2657" t="s">
        <v>735</v>
      </c>
      <c r="C2657">
        <v>-0.144868</v>
      </c>
      <c r="D2657">
        <v>-0.14463400000000001</v>
      </c>
      <c r="E2657">
        <v>-0.14196800000000001</v>
      </c>
      <c r="F2657">
        <v>-0.14184099999999999</v>
      </c>
      <c r="G2657">
        <v>-0.149646</v>
      </c>
      <c r="H2657">
        <v>-0.149534</v>
      </c>
      <c r="I2657">
        <v>2423</v>
      </c>
      <c r="J2657">
        <v>31531884543.310001</v>
      </c>
      <c r="K2657">
        <v>38749590572.139999</v>
      </c>
    </row>
    <row r="2658" spans="1:11" hidden="1">
      <c r="A2658">
        <v>31</v>
      </c>
      <c r="B2658" t="s">
        <v>735</v>
      </c>
      <c r="C2658">
        <v>-0.14530599999999999</v>
      </c>
      <c r="D2658">
        <v>-0.144897</v>
      </c>
      <c r="E2658">
        <v>-0.14205799999999999</v>
      </c>
      <c r="F2658">
        <v>-0.14189499999999999</v>
      </c>
      <c r="G2658">
        <v>-0.14969399999999999</v>
      </c>
      <c r="H2658">
        <v>-0.14955199999999999</v>
      </c>
      <c r="I2658">
        <v>2514</v>
      </c>
      <c r="J2658">
        <v>31684812449.119999</v>
      </c>
      <c r="K2658">
        <v>38937515476.68</v>
      </c>
    </row>
    <row r="2659" spans="1:11" hidden="1">
      <c r="A2659">
        <v>63</v>
      </c>
      <c r="B2659" t="s">
        <v>735</v>
      </c>
      <c r="C2659">
        <v>-0.14530599999999999</v>
      </c>
      <c r="D2659">
        <v>-0.144897</v>
      </c>
      <c r="E2659">
        <v>-0.14205799999999999</v>
      </c>
      <c r="F2659">
        <v>-0.14189499999999999</v>
      </c>
      <c r="G2659">
        <v>-0.14969399999999999</v>
      </c>
      <c r="H2659">
        <v>-0.14955199999999999</v>
      </c>
      <c r="I2659">
        <v>2514</v>
      </c>
      <c r="J2659">
        <v>31684812449.119999</v>
      </c>
      <c r="K2659">
        <v>38937515476.68</v>
      </c>
    </row>
    <row r="2660" spans="1:11" hidden="1">
      <c r="A2660">
        <v>37</v>
      </c>
      <c r="B2660" t="s">
        <v>735</v>
      </c>
      <c r="C2660">
        <v>-0.13114799999999999</v>
      </c>
      <c r="D2660">
        <v>-0.13086900000000001</v>
      </c>
      <c r="E2660">
        <v>-0.13594999999999999</v>
      </c>
      <c r="F2660">
        <v>-0.13581599999999999</v>
      </c>
      <c r="G2660">
        <v>-0.14174600000000001</v>
      </c>
      <c r="H2660">
        <v>-0.141626</v>
      </c>
      <c r="I2660">
        <v>2012</v>
      </c>
      <c r="J2660">
        <v>29791553262.43</v>
      </c>
      <c r="K2660">
        <v>35853826901.480003</v>
      </c>
    </row>
    <row r="2661" spans="1:11" hidden="1">
      <c r="A2661">
        <v>47</v>
      </c>
      <c r="B2661" t="s">
        <v>735</v>
      </c>
      <c r="C2661">
        <v>-0.13226499999999999</v>
      </c>
      <c r="D2661">
        <v>-0.13177900000000001</v>
      </c>
      <c r="E2661">
        <v>-0.136077</v>
      </c>
      <c r="F2661">
        <v>-0.135904</v>
      </c>
      <c r="G2661">
        <v>-0.14183999999999999</v>
      </c>
      <c r="H2661">
        <v>-0.14168600000000001</v>
      </c>
      <c r="I2661">
        <v>2103</v>
      </c>
      <c r="J2661">
        <v>29944481168.240002</v>
      </c>
      <c r="K2661">
        <v>36041751806.019997</v>
      </c>
    </row>
    <row r="2662" spans="1:11" hidden="1">
      <c r="A2662">
        <v>53</v>
      </c>
      <c r="B2662" t="s">
        <v>735</v>
      </c>
      <c r="C2662">
        <v>-0.144868</v>
      </c>
      <c r="D2662">
        <v>-0.14463400000000001</v>
      </c>
      <c r="E2662">
        <v>-0.14196800000000001</v>
      </c>
      <c r="F2662">
        <v>-0.14184099999999999</v>
      </c>
      <c r="G2662">
        <v>-0.149646</v>
      </c>
      <c r="H2662">
        <v>-0.149534</v>
      </c>
      <c r="I2662">
        <v>2423</v>
      </c>
      <c r="J2662">
        <v>31531884543.310001</v>
      </c>
      <c r="K2662">
        <v>38749590572.139999</v>
      </c>
    </row>
    <row r="2663" spans="1:11" hidden="1">
      <c r="A2663">
        <v>10</v>
      </c>
      <c r="B2663" t="s">
        <v>736</v>
      </c>
      <c r="C2663">
        <v>5.2469999999999999E-3</v>
      </c>
      <c r="D2663">
        <v>5.1830000000000001E-3</v>
      </c>
      <c r="E2663">
        <v>5.0920000000000002E-3</v>
      </c>
      <c r="F2663">
        <v>4.9490000000000003E-3</v>
      </c>
      <c r="G2663">
        <v>9.9340000000000001E-3</v>
      </c>
      <c r="H2663">
        <v>9.8169999999999993E-3</v>
      </c>
      <c r="I2663">
        <v>93</v>
      </c>
      <c r="J2663">
        <v>161044886.19</v>
      </c>
      <c r="K2663">
        <v>197014440.5</v>
      </c>
    </row>
    <row r="2664" spans="1:11">
      <c r="A2664">
        <v>5</v>
      </c>
      <c r="B2664" t="s">
        <v>736</v>
      </c>
      <c r="C2664">
        <v>-5.459E-2</v>
      </c>
      <c r="D2664">
        <v>-5.4573999999999998E-2</v>
      </c>
      <c r="E2664" s="116">
        <v>-5.8021999999999997E-2</v>
      </c>
      <c r="F2664">
        <v>-5.7973999999999998E-2</v>
      </c>
      <c r="G2664">
        <v>-5.8289000000000001E-2</v>
      </c>
      <c r="H2664">
        <v>-5.8247E-2</v>
      </c>
      <c r="I2664">
        <v>2006</v>
      </c>
      <c r="J2664">
        <v>28063494708.380001</v>
      </c>
      <c r="K2664">
        <v>33879585278.48</v>
      </c>
    </row>
    <row r="2665" spans="1:11" hidden="1">
      <c r="A2665">
        <v>15</v>
      </c>
      <c r="B2665" t="s">
        <v>736</v>
      </c>
      <c r="C2665">
        <v>-5.1938999999999999E-2</v>
      </c>
      <c r="D2665">
        <v>-5.1927000000000001E-2</v>
      </c>
      <c r="E2665">
        <v>-5.7681999999999997E-2</v>
      </c>
      <c r="F2665">
        <v>-5.7634999999999999E-2</v>
      </c>
      <c r="G2665">
        <v>-5.7918999999999998E-2</v>
      </c>
      <c r="H2665">
        <v>-5.7877999999999999E-2</v>
      </c>
      <c r="I2665">
        <v>2099</v>
      </c>
      <c r="J2665">
        <v>28224539594.57</v>
      </c>
      <c r="K2665">
        <v>34076599718.98</v>
      </c>
    </row>
    <row r="2666" spans="1:11" hidden="1">
      <c r="A2666">
        <v>21</v>
      </c>
      <c r="B2666" t="s">
        <v>736</v>
      </c>
      <c r="C2666">
        <v>-3.7139999999999999E-2</v>
      </c>
      <c r="D2666">
        <v>-3.6486999999999999E-2</v>
      </c>
      <c r="E2666">
        <v>-5.2588999999999997E-2</v>
      </c>
      <c r="F2666">
        <v>-5.2400000000000002E-2</v>
      </c>
      <c r="G2666">
        <v>-5.0506000000000002E-2</v>
      </c>
      <c r="H2666">
        <v>-5.0278000000000003E-2</v>
      </c>
      <c r="I2666">
        <v>2427</v>
      </c>
      <c r="J2666">
        <v>29928076315.23</v>
      </c>
      <c r="K2666">
        <v>36993057665.919998</v>
      </c>
    </row>
    <row r="2667" spans="1:11" hidden="1">
      <c r="A2667">
        <v>31</v>
      </c>
      <c r="B2667" t="s">
        <v>736</v>
      </c>
      <c r="C2667">
        <v>-3.5576000000000003E-2</v>
      </c>
      <c r="D2667">
        <v>-3.4950000000000002E-2</v>
      </c>
      <c r="E2667">
        <v>-5.2296000000000002E-2</v>
      </c>
      <c r="F2667">
        <v>-5.2109000000000003E-2</v>
      </c>
      <c r="G2667">
        <v>-5.0202999999999998E-2</v>
      </c>
      <c r="H2667">
        <v>-4.9977000000000001E-2</v>
      </c>
      <c r="I2667">
        <v>2520</v>
      </c>
      <c r="J2667">
        <v>30089121201.419998</v>
      </c>
      <c r="K2667">
        <v>37190072106.419998</v>
      </c>
    </row>
    <row r="2668" spans="1:11" hidden="1">
      <c r="A2668">
        <v>63</v>
      </c>
      <c r="B2668" t="s">
        <v>736</v>
      </c>
      <c r="C2668">
        <v>-3.5576000000000003E-2</v>
      </c>
      <c r="D2668">
        <v>-3.4950000000000002E-2</v>
      </c>
      <c r="E2668">
        <v>-5.2296000000000002E-2</v>
      </c>
      <c r="F2668">
        <v>-5.2109000000000003E-2</v>
      </c>
      <c r="G2668">
        <v>-5.0202999999999998E-2</v>
      </c>
      <c r="H2668">
        <v>-4.9977000000000001E-2</v>
      </c>
      <c r="I2668">
        <v>2520</v>
      </c>
      <c r="J2668">
        <v>30089121201.419998</v>
      </c>
      <c r="K2668">
        <v>37190072106.419998</v>
      </c>
    </row>
    <row r="2669" spans="1:11" hidden="1">
      <c r="A2669">
        <v>37</v>
      </c>
      <c r="B2669" t="s">
        <v>736</v>
      </c>
      <c r="C2669">
        <v>-5.459E-2</v>
      </c>
      <c r="D2669">
        <v>-5.4573999999999998E-2</v>
      </c>
      <c r="E2669">
        <v>-5.8021999999999997E-2</v>
      </c>
      <c r="F2669">
        <v>-5.7973999999999998E-2</v>
      </c>
      <c r="G2669">
        <v>-5.8289000000000001E-2</v>
      </c>
      <c r="H2669">
        <v>-5.8247E-2</v>
      </c>
      <c r="I2669">
        <v>2006</v>
      </c>
      <c r="J2669">
        <v>28063494708.380001</v>
      </c>
      <c r="K2669">
        <v>33879585278.48</v>
      </c>
    </row>
    <row r="2670" spans="1:11" hidden="1">
      <c r="A2670">
        <v>47</v>
      </c>
      <c r="B2670" t="s">
        <v>736</v>
      </c>
      <c r="C2670">
        <v>-5.1938999999999999E-2</v>
      </c>
      <c r="D2670">
        <v>-5.1927000000000001E-2</v>
      </c>
      <c r="E2670">
        <v>-5.7681999999999997E-2</v>
      </c>
      <c r="F2670">
        <v>-5.7634999999999999E-2</v>
      </c>
      <c r="G2670">
        <v>-5.7918999999999998E-2</v>
      </c>
      <c r="H2670">
        <v>-5.7877999999999999E-2</v>
      </c>
      <c r="I2670">
        <v>2099</v>
      </c>
      <c r="J2670">
        <v>28224539594.57</v>
      </c>
      <c r="K2670">
        <v>34076599718.98</v>
      </c>
    </row>
    <row r="2671" spans="1:11" hidden="1">
      <c r="A2671">
        <v>53</v>
      </c>
      <c r="B2671" t="s">
        <v>736</v>
      </c>
      <c r="C2671">
        <v>-3.7139999999999999E-2</v>
      </c>
      <c r="D2671">
        <v>-3.6486999999999999E-2</v>
      </c>
      <c r="E2671">
        <v>-5.2588999999999997E-2</v>
      </c>
      <c r="F2671">
        <v>-5.2400000000000002E-2</v>
      </c>
      <c r="G2671">
        <v>-5.0506000000000002E-2</v>
      </c>
      <c r="H2671">
        <v>-5.0278000000000003E-2</v>
      </c>
      <c r="I2671">
        <v>2427</v>
      </c>
      <c r="J2671">
        <v>29928076315.23</v>
      </c>
      <c r="K2671">
        <v>36993057665.919998</v>
      </c>
    </row>
    <row r="2672" spans="1:11" hidden="1">
      <c r="A2672">
        <v>10</v>
      </c>
      <c r="B2672" t="s">
        <v>737</v>
      </c>
      <c r="C2672">
        <v>0.177394</v>
      </c>
      <c r="D2672">
        <v>0.178731</v>
      </c>
      <c r="E2672">
        <v>0.13725899999999999</v>
      </c>
      <c r="F2672">
        <v>0.13910800000000001</v>
      </c>
      <c r="G2672">
        <v>0.14411099999999999</v>
      </c>
      <c r="H2672">
        <v>0.14563100000000001</v>
      </c>
      <c r="I2672">
        <v>95</v>
      </c>
      <c r="J2672">
        <v>188768372.59999999</v>
      </c>
      <c r="K2672">
        <v>230981559.97</v>
      </c>
    </row>
    <row r="2673" spans="1:11">
      <c r="A2673">
        <v>5</v>
      </c>
      <c r="B2673" t="s">
        <v>737</v>
      </c>
      <c r="C2673">
        <v>0.21878900000000001</v>
      </c>
      <c r="D2673">
        <v>0.22079599999999999</v>
      </c>
      <c r="E2673" s="116">
        <v>0.13397899999999999</v>
      </c>
      <c r="F2673">
        <v>0.13624600000000001</v>
      </c>
      <c r="G2673">
        <v>0.14042199999999999</v>
      </c>
      <c r="H2673">
        <v>0.14308599999999999</v>
      </c>
      <c r="I2673">
        <v>2038</v>
      </c>
      <c r="J2673">
        <v>32488940813.09</v>
      </c>
      <c r="K2673">
        <v>39366471462.919998</v>
      </c>
    </row>
    <row r="2674" spans="1:11" hidden="1">
      <c r="A2674">
        <v>15</v>
      </c>
      <c r="B2674" t="s">
        <v>737</v>
      </c>
      <c r="C2674">
        <v>0.216946</v>
      </c>
      <c r="D2674">
        <v>0.21892300000000001</v>
      </c>
      <c r="E2674">
        <v>0.13399800000000001</v>
      </c>
      <c r="F2674">
        <v>0.136263</v>
      </c>
      <c r="G2674">
        <v>0.14044300000000001</v>
      </c>
      <c r="H2674">
        <v>0.14310100000000001</v>
      </c>
      <c r="I2674">
        <v>2133</v>
      </c>
      <c r="J2674">
        <v>32677709185.689999</v>
      </c>
      <c r="K2674">
        <v>39597453022.889999</v>
      </c>
    </row>
    <row r="2675" spans="1:11" hidden="1">
      <c r="A2675">
        <v>21</v>
      </c>
      <c r="B2675" t="s">
        <v>737</v>
      </c>
      <c r="C2675">
        <v>0.228882</v>
      </c>
      <c r="D2675">
        <v>0.23053599999999999</v>
      </c>
      <c r="E2675">
        <v>0.13975199999999999</v>
      </c>
      <c r="F2675">
        <v>0.141874</v>
      </c>
      <c r="G2675">
        <v>0.14895600000000001</v>
      </c>
      <c r="H2675">
        <v>0.15139</v>
      </c>
      <c r="I2675">
        <v>2473</v>
      </c>
      <c r="J2675">
        <v>34886297897.330002</v>
      </c>
      <c r="K2675">
        <v>43430195201.239998</v>
      </c>
    </row>
    <row r="2676" spans="1:11" hidden="1">
      <c r="A2676">
        <v>31</v>
      </c>
      <c r="B2676" t="s">
        <v>737</v>
      </c>
      <c r="C2676">
        <v>0.22697800000000001</v>
      </c>
      <c r="D2676">
        <v>0.22861899999999999</v>
      </c>
      <c r="E2676">
        <v>0.139738</v>
      </c>
      <c r="F2676">
        <v>0.14185900000000001</v>
      </c>
      <c r="G2676">
        <v>0.14893000000000001</v>
      </c>
      <c r="H2676">
        <v>0.15135899999999999</v>
      </c>
      <c r="I2676">
        <v>2568</v>
      </c>
      <c r="J2676">
        <v>35075066269.93</v>
      </c>
      <c r="K2676">
        <v>43661176761.209999</v>
      </c>
    </row>
    <row r="2677" spans="1:11" hidden="1">
      <c r="A2677">
        <v>63</v>
      </c>
      <c r="B2677" t="s">
        <v>737</v>
      </c>
      <c r="C2677">
        <v>0.22697800000000001</v>
      </c>
      <c r="D2677">
        <v>0.22861899999999999</v>
      </c>
      <c r="E2677">
        <v>0.139738</v>
      </c>
      <c r="F2677">
        <v>0.14185900000000001</v>
      </c>
      <c r="G2677">
        <v>0.14893000000000001</v>
      </c>
      <c r="H2677">
        <v>0.15135899999999999</v>
      </c>
      <c r="I2677">
        <v>2568</v>
      </c>
      <c r="J2677">
        <v>35075066269.93</v>
      </c>
      <c r="K2677">
        <v>43661176761.209999</v>
      </c>
    </row>
    <row r="2678" spans="1:11" hidden="1">
      <c r="A2678">
        <v>37</v>
      </c>
      <c r="B2678" t="s">
        <v>737</v>
      </c>
      <c r="C2678">
        <v>0.21878900000000001</v>
      </c>
      <c r="D2678">
        <v>0.22079599999999999</v>
      </c>
      <c r="E2678">
        <v>0.13397899999999999</v>
      </c>
      <c r="F2678">
        <v>0.13624600000000001</v>
      </c>
      <c r="G2678">
        <v>0.14042199999999999</v>
      </c>
      <c r="H2678">
        <v>0.14308599999999999</v>
      </c>
      <c r="I2678">
        <v>2038</v>
      </c>
      <c r="J2678">
        <v>32488940813.09</v>
      </c>
      <c r="K2678">
        <v>39366471462.919998</v>
      </c>
    </row>
    <row r="2679" spans="1:11" hidden="1">
      <c r="A2679">
        <v>47</v>
      </c>
      <c r="B2679" t="s">
        <v>737</v>
      </c>
      <c r="C2679">
        <v>0.216946</v>
      </c>
      <c r="D2679">
        <v>0.21892300000000001</v>
      </c>
      <c r="E2679">
        <v>0.13399800000000001</v>
      </c>
      <c r="F2679">
        <v>0.136263</v>
      </c>
      <c r="G2679">
        <v>0.14044300000000001</v>
      </c>
      <c r="H2679">
        <v>0.14310100000000001</v>
      </c>
      <c r="I2679">
        <v>2133</v>
      </c>
      <c r="J2679">
        <v>32677709185.689999</v>
      </c>
      <c r="K2679">
        <v>39597453022.889999</v>
      </c>
    </row>
    <row r="2680" spans="1:11" hidden="1">
      <c r="A2680">
        <v>53</v>
      </c>
      <c r="B2680" t="s">
        <v>737</v>
      </c>
      <c r="C2680">
        <v>0.228882</v>
      </c>
      <c r="D2680">
        <v>0.23053599999999999</v>
      </c>
      <c r="E2680">
        <v>0.13975199999999999</v>
      </c>
      <c r="F2680">
        <v>0.141874</v>
      </c>
      <c r="G2680">
        <v>0.14895600000000001</v>
      </c>
      <c r="H2680">
        <v>0.15139</v>
      </c>
      <c r="I2680">
        <v>2473</v>
      </c>
      <c r="J2680">
        <v>34886297897.330002</v>
      </c>
      <c r="K2680">
        <v>43430195201.239998</v>
      </c>
    </row>
    <row r="2681" spans="1:11" hidden="1">
      <c r="A2681">
        <v>10</v>
      </c>
      <c r="B2681" t="s">
        <v>738</v>
      </c>
      <c r="C2681">
        <v>8.0585000000000004E-2</v>
      </c>
      <c r="D2681">
        <v>8.1147999999999998E-2</v>
      </c>
      <c r="E2681">
        <v>5.3973E-2</v>
      </c>
      <c r="F2681">
        <v>5.4253999999999997E-2</v>
      </c>
      <c r="G2681">
        <v>5.2197E-2</v>
      </c>
      <c r="H2681">
        <v>5.2427000000000001E-2</v>
      </c>
      <c r="I2681">
        <v>96</v>
      </c>
      <c r="J2681">
        <v>201560906.97</v>
      </c>
      <c r="K2681">
        <v>246845397.74000001</v>
      </c>
    </row>
    <row r="2682" spans="1:11">
      <c r="A2682">
        <v>5</v>
      </c>
      <c r="B2682" t="s">
        <v>738</v>
      </c>
      <c r="C2682">
        <v>0.108848</v>
      </c>
      <c r="D2682">
        <v>0.110621</v>
      </c>
      <c r="E2682" s="116">
        <v>3.1874E-2</v>
      </c>
      <c r="F2682">
        <v>3.2816999999999999E-2</v>
      </c>
      <c r="G2682">
        <v>4.0057000000000002E-2</v>
      </c>
      <c r="H2682">
        <v>4.0830999999999999E-2</v>
      </c>
      <c r="I2682">
        <v>2095</v>
      </c>
      <c r="J2682">
        <v>34381569996.199997</v>
      </c>
      <c r="K2682">
        <v>42180879537.839996</v>
      </c>
    </row>
    <row r="2683" spans="1:11" hidden="1">
      <c r="A2683">
        <v>15</v>
      </c>
      <c r="B2683" t="s">
        <v>738</v>
      </c>
      <c r="C2683">
        <v>0.10761</v>
      </c>
      <c r="D2683">
        <v>0.10933</v>
      </c>
      <c r="E2683">
        <v>3.1999E-2</v>
      </c>
      <c r="F2683">
        <v>3.2939000000000003E-2</v>
      </c>
      <c r="G2683">
        <v>4.0126000000000002E-2</v>
      </c>
      <c r="H2683">
        <v>4.0897999999999997E-2</v>
      </c>
      <c r="I2683">
        <v>2191</v>
      </c>
      <c r="J2683">
        <v>34583130903.169998</v>
      </c>
      <c r="K2683">
        <v>42427724935.580002</v>
      </c>
    </row>
    <row r="2684" spans="1:11" hidden="1">
      <c r="A2684">
        <v>21</v>
      </c>
      <c r="B2684" t="s">
        <v>738</v>
      </c>
      <c r="C2684">
        <v>0.125357</v>
      </c>
      <c r="D2684">
        <v>0.12681400000000001</v>
      </c>
      <c r="E2684">
        <v>3.8850999999999997E-2</v>
      </c>
      <c r="F2684">
        <v>3.9727999999999999E-2</v>
      </c>
      <c r="G2684">
        <v>5.0657000000000001E-2</v>
      </c>
      <c r="H2684">
        <v>5.1357E-2</v>
      </c>
      <c r="I2684">
        <v>2548</v>
      </c>
      <c r="J2684">
        <v>37244648336.620003</v>
      </c>
      <c r="K2684">
        <v>47285622785.720001</v>
      </c>
    </row>
    <row r="2685" spans="1:11" hidden="1">
      <c r="A2685">
        <v>31</v>
      </c>
      <c r="B2685" t="s">
        <v>738</v>
      </c>
      <c r="C2685">
        <v>0.12373099999999999</v>
      </c>
      <c r="D2685">
        <v>0.12515499999999999</v>
      </c>
      <c r="E2685">
        <v>3.8931E-2</v>
      </c>
      <c r="F2685">
        <v>3.9805E-2</v>
      </c>
      <c r="G2685">
        <v>5.0665000000000002E-2</v>
      </c>
      <c r="H2685">
        <v>5.1362999999999999E-2</v>
      </c>
      <c r="I2685">
        <v>2644</v>
      </c>
      <c r="J2685">
        <v>37446209243.589996</v>
      </c>
      <c r="K2685">
        <v>47532468183.459999</v>
      </c>
    </row>
    <row r="2686" spans="1:11" hidden="1">
      <c r="A2686">
        <v>63</v>
      </c>
      <c r="B2686" t="s">
        <v>738</v>
      </c>
      <c r="C2686">
        <v>0.12373099999999999</v>
      </c>
      <c r="D2686">
        <v>0.12515499999999999</v>
      </c>
      <c r="E2686">
        <v>3.8931E-2</v>
      </c>
      <c r="F2686">
        <v>3.9805E-2</v>
      </c>
      <c r="G2686">
        <v>5.0665000000000002E-2</v>
      </c>
      <c r="H2686">
        <v>5.1362999999999999E-2</v>
      </c>
      <c r="I2686">
        <v>2644</v>
      </c>
      <c r="J2686">
        <v>37446209243.589996</v>
      </c>
      <c r="K2686">
        <v>47532468183.459999</v>
      </c>
    </row>
    <row r="2687" spans="1:11" hidden="1">
      <c r="A2687">
        <v>37</v>
      </c>
      <c r="B2687" t="s">
        <v>738</v>
      </c>
      <c r="C2687">
        <v>0.108848</v>
      </c>
      <c r="D2687">
        <v>0.110621</v>
      </c>
      <c r="E2687">
        <v>3.1874E-2</v>
      </c>
      <c r="F2687">
        <v>3.2816999999999999E-2</v>
      </c>
      <c r="G2687">
        <v>4.0057000000000002E-2</v>
      </c>
      <c r="H2687">
        <v>4.0830999999999999E-2</v>
      </c>
      <c r="I2687">
        <v>2095</v>
      </c>
      <c r="J2687">
        <v>34381569996.199997</v>
      </c>
      <c r="K2687">
        <v>42180879537.839996</v>
      </c>
    </row>
    <row r="2688" spans="1:11" hidden="1">
      <c r="A2688">
        <v>47</v>
      </c>
      <c r="B2688" t="s">
        <v>738</v>
      </c>
      <c r="C2688">
        <v>0.10761</v>
      </c>
      <c r="D2688">
        <v>0.10933</v>
      </c>
      <c r="E2688">
        <v>3.1999E-2</v>
      </c>
      <c r="F2688">
        <v>3.2939000000000003E-2</v>
      </c>
      <c r="G2688">
        <v>4.0126000000000002E-2</v>
      </c>
      <c r="H2688">
        <v>4.0897999999999997E-2</v>
      </c>
      <c r="I2688">
        <v>2191</v>
      </c>
      <c r="J2688">
        <v>34583130903.169998</v>
      </c>
      <c r="K2688">
        <v>42427724935.580002</v>
      </c>
    </row>
    <row r="2689" spans="1:11" hidden="1">
      <c r="A2689">
        <v>53</v>
      </c>
      <c r="B2689" t="s">
        <v>738</v>
      </c>
      <c r="C2689">
        <v>0.125357</v>
      </c>
      <c r="D2689">
        <v>0.12681400000000001</v>
      </c>
      <c r="E2689">
        <v>3.8850999999999997E-2</v>
      </c>
      <c r="F2689">
        <v>3.9727999999999999E-2</v>
      </c>
      <c r="G2689">
        <v>5.0657000000000001E-2</v>
      </c>
      <c r="H2689">
        <v>5.1357E-2</v>
      </c>
      <c r="I2689">
        <v>2548</v>
      </c>
      <c r="J2689">
        <v>37244648336.620003</v>
      </c>
      <c r="K2689">
        <v>47285622785.720001</v>
      </c>
    </row>
    <row r="2690" spans="1:11" hidden="1">
      <c r="A2690">
        <v>10</v>
      </c>
      <c r="B2690" t="s">
        <v>740</v>
      </c>
      <c r="C2690">
        <v>0.11995</v>
      </c>
      <c r="D2690">
        <v>0.11995</v>
      </c>
      <c r="E2690">
        <v>0.10924300000000001</v>
      </c>
      <c r="F2690">
        <v>0.10924300000000001</v>
      </c>
      <c r="G2690">
        <v>0.123906</v>
      </c>
      <c r="H2690">
        <v>0.123906</v>
      </c>
      <c r="I2690">
        <v>95</v>
      </c>
      <c r="J2690">
        <v>216083068.97</v>
      </c>
      <c r="K2690">
        <v>255248679.15000001</v>
      </c>
    </row>
    <row r="2691" spans="1:11">
      <c r="A2691">
        <v>5</v>
      </c>
      <c r="B2691" t="s">
        <v>740</v>
      </c>
      <c r="C2691">
        <v>7.6943999999999999E-2</v>
      </c>
      <c r="D2691">
        <v>7.8063999999999995E-2</v>
      </c>
      <c r="E2691" s="116">
        <v>3.9949999999999999E-2</v>
      </c>
      <c r="F2691">
        <v>4.0161000000000002E-2</v>
      </c>
      <c r="G2691">
        <v>3.9810999999999999E-2</v>
      </c>
      <c r="H2691">
        <v>4.0203000000000003E-2</v>
      </c>
      <c r="I2691">
        <v>2175</v>
      </c>
      <c r="J2691">
        <v>37009099467.410004</v>
      </c>
      <c r="K2691">
        <v>45890906311.449997</v>
      </c>
    </row>
    <row r="2692" spans="1:11" hidden="1">
      <c r="A2692">
        <v>15</v>
      </c>
      <c r="B2692" t="s">
        <v>740</v>
      </c>
      <c r="C2692">
        <v>7.8760999999999998E-2</v>
      </c>
      <c r="D2692">
        <v>7.9833000000000001E-2</v>
      </c>
      <c r="E2692">
        <v>4.0325E-2</v>
      </c>
      <c r="F2692">
        <v>4.0535000000000002E-2</v>
      </c>
      <c r="G2692">
        <v>4.0244000000000002E-2</v>
      </c>
      <c r="H2692">
        <v>4.0634000000000003E-2</v>
      </c>
      <c r="I2692">
        <v>2270</v>
      </c>
      <c r="J2692">
        <v>37225183199.120003</v>
      </c>
      <c r="K2692">
        <v>46146155653.339996</v>
      </c>
    </row>
    <row r="2693" spans="1:11" hidden="1">
      <c r="A2693">
        <v>21</v>
      </c>
      <c r="B2693" t="s">
        <v>740</v>
      </c>
      <c r="C2693">
        <v>7.2961999999999999E-2</v>
      </c>
      <c r="D2693">
        <v>7.4147000000000005E-2</v>
      </c>
      <c r="E2693">
        <v>3.9778000000000001E-2</v>
      </c>
      <c r="F2693">
        <v>4.0027E-2</v>
      </c>
      <c r="G2693">
        <v>3.7824000000000003E-2</v>
      </c>
      <c r="H2693">
        <v>3.8227999999999998E-2</v>
      </c>
      <c r="I2693">
        <v>2638</v>
      </c>
      <c r="J2693">
        <v>40084475155.5</v>
      </c>
      <c r="K2693">
        <v>51250045923.709999</v>
      </c>
    </row>
    <row r="2694" spans="1:11" hidden="1">
      <c r="A2694">
        <v>31</v>
      </c>
      <c r="B2694" t="s">
        <v>740</v>
      </c>
      <c r="C2694">
        <v>7.4612999999999999E-2</v>
      </c>
      <c r="D2694">
        <v>7.5756000000000004E-2</v>
      </c>
      <c r="E2694">
        <v>4.0125000000000001E-2</v>
      </c>
      <c r="F2694">
        <v>4.0374E-2</v>
      </c>
      <c r="G2694">
        <v>3.8220999999999998E-2</v>
      </c>
      <c r="H2694">
        <v>3.8621999999999997E-2</v>
      </c>
      <c r="I2694">
        <v>2733</v>
      </c>
      <c r="J2694">
        <v>40300558887.209999</v>
      </c>
      <c r="K2694">
        <v>51505295265.599998</v>
      </c>
    </row>
    <row r="2695" spans="1:11" hidden="1">
      <c r="A2695">
        <v>63</v>
      </c>
      <c r="B2695" t="s">
        <v>740</v>
      </c>
      <c r="C2695">
        <v>7.4612999999999999E-2</v>
      </c>
      <c r="D2695">
        <v>7.5756000000000004E-2</v>
      </c>
      <c r="E2695">
        <v>4.0125000000000001E-2</v>
      </c>
      <c r="F2695">
        <v>4.0374E-2</v>
      </c>
      <c r="G2695">
        <v>3.8220999999999998E-2</v>
      </c>
      <c r="H2695">
        <v>3.8621999999999997E-2</v>
      </c>
      <c r="I2695">
        <v>2733</v>
      </c>
      <c r="J2695">
        <v>40300558887.209999</v>
      </c>
      <c r="K2695">
        <v>51505295265.599998</v>
      </c>
    </row>
    <row r="2696" spans="1:11" hidden="1">
      <c r="A2696">
        <v>37</v>
      </c>
      <c r="B2696" t="s">
        <v>740</v>
      </c>
      <c r="C2696">
        <v>7.6943999999999999E-2</v>
      </c>
      <c r="D2696">
        <v>7.8063999999999995E-2</v>
      </c>
      <c r="E2696">
        <v>3.9949999999999999E-2</v>
      </c>
      <c r="F2696">
        <v>4.0161000000000002E-2</v>
      </c>
      <c r="G2696">
        <v>3.9810999999999999E-2</v>
      </c>
      <c r="H2696">
        <v>4.0203000000000003E-2</v>
      </c>
      <c r="I2696">
        <v>2175</v>
      </c>
      <c r="J2696">
        <v>37009099467.410004</v>
      </c>
      <c r="K2696">
        <v>45890906311.449997</v>
      </c>
    </row>
    <row r="2697" spans="1:11" hidden="1">
      <c r="A2697">
        <v>47</v>
      </c>
      <c r="B2697" t="s">
        <v>740</v>
      </c>
      <c r="C2697">
        <v>7.8760999999999998E-2</v>
      </c>
      <c r="D2697">
        <v>7.9833000000000001E-2</v>
      </c>
      <c r="E2697">
        <v>4.0325E-2</v>
      </c>
      <c r="F2697">
        <v>4.0535000000000002E-2</v>
      </c>
      <c r="G2697">
        <v>4.0244000000000002E-2</v>
      </c>
      <c r="H2697">
        <v>4.0634000000000003E-2</v>
      </c>
      <c r="I2697">
        <v>2270</v>
      </c>
      <c r="J2697">
        <v>37225183199.120003</v>
      </c>
      <c r="K2697">
        <v>46146155653.339996</v>
      </c>
    </row>
    <row r="2698" spans="1:11" hidden="1">
      <c r="A2698">
        <v>53</v>
      </c>
      <c r="B2698" t="s">
        <v>740</v>
      </c>
      <c r="C2698">
        <v>7.2961999999999999E-2</v>
      </c>
      <c r="D2698">
        <v>7.4147000000000005E-2</v>
      </c>
      <c r="E2698">
        <v>3.9778000000000001E-2</v>
      </c>
      <c r="F2698">
        <v>4.0027E-2</v>
      </c>
      <c r="G2698">
        <v>3.7824000000000003E-2</v>
      </c>
      <c r="H2698">
        <v>3.8227999999999998E-2</v>
      </c>
      <c r="I2698">
        <v>2638</v>
      </c>
      <c r="J2698">
        <v>40084475155.5</v>
      </c>
      <c r="K2698">
        <v>51250045923.709999</v>
      </c>
    </row>
    <row r="2699" spans="1:11" hidden="1">
      <c r="A2699">
        <v>10</v>
      </c>
      <c r="B2699" t="s">
        <v>742</v>
      </c>
      <c r="C2699">
        <v>-0.17289499999999999</v>
      </c>
      <c r="D2699">
        <v>-0.17289599999999999</v>
      </c>
      <c r="E2699">
        <v>-0.171101</v>
      </c>
      <c r="F2699">
        <v>-0.171101</v>
      </c>
      <c r="G2699">
        <v>-0.17646200000000001</v>
      </c>
      <c r="H2699">
        <v>-0.17646200000000001</v>
      </c>
      <c r="I2699">
        <v>94</v>
      </c>
      <c r="J2699">
        <v>175069194.06</v>
      </c>
      <c r="K2699">
        <v>206422736.34</v>
      </c>
    </row>
    <row r="2700" spans="1:11">
      <c r="A2700">
        <v>5</v>
      </c>
      <c r="B2700" t="s">
        <v>742</v>
      </c>
      <c r="C2700">
        <v>-0.28712199999999999</v>
      </c>
      <c r="D2700">
        <v>-0.28673900000000002</v>
      </c>
      <c r="E2700" s="116">
        <v>-0.24457000000000001</v>
      </c>
      <c r="F2700">
        <v>-0.24426600000000001</v>
      </c>
      <c r="G2700">
        <v>-0.25117299999999998</v>
      </c>
      <c r="H2700">
        <v>-0.25084800000000002</v>
      </c>
      <c r="I2700">
        <v>2186</v>
      </c>
      <c r="J2700">
        <v>27919080587.23</v>
      </c>
      <c r="K2700">
        <v>34261176785.150002</v>
      </c>
    </row>
    <row r="2701" spans="1:11" hidden="1">
      <c r="A2701">
        <v>15</v>
      </c>
      <c r="B2701" t="s">
        <v>742</v>
      </c>
      <c r="C2701">
        <v>-0.28240999999999999</v>
      </c>
      <c r="D2701">
        <v>-0.28204400000000002</v>
      </c>
      <c r="E2701">
        <v>-0.24415300000000001</v>
      </c>
      <c r="F2701">
        <v>-0.24385000000000001</v>
      </c>
      <c r="G2701">
        <v>-0.25076700000000002</v>
      </c>
      <c r="H2701">
        <v>-0.250444</v>
      </c>
      <c r="I2701">
        <v>2280</v>
      </c>
      <c r="J2701">
        <v>28094149781.290001</v>
      </c>
      <c r="K2701">
        <v>34467599521.489998</v>
      </c>
    </row>
    <row r="2702" spans="1:11" hidden="1">
      <c r="A2702">
        <v>21</v>
      </c>
      <c r="B2702" t="s">
        <v>742</v>
      </c>
      <c r="C2702">
        <v>-0.28814899999999999</v>
      </c>
      <c r="D2702">
        <v>-0.28783399999999998</v>
      </c>
      <c r="E2702">
        <v>-0.249394</v>
      </c>
      <c r="F2702">
        <v>-0.249112</v>
      </c>
      <c r="G2702">
        <v>-0.25581999999999999</v>
      </c>
      <c r="H2702">
        <v>-0.25552799999999998</v>
      </c>
      <c r="I2702">
        <v>2645</v>
      </c>
      <c r="J2702">
        <v>29996587412.560001</v>
      </c>
      <c r="K2702">
        <v>37923300256.019997</v>
      </c>
    </row>
    <row r="2703" spans="1:11" hidden="1">
      <c r="A2703">
        <v>31</v>
      </c>
      <c r="B2703" t="s">
        <v>742</v>
      </c>
      <c r="C2703">
        <v>-0.28419299999999997</v>
      </c>
      <c r="D2703">
        <v>-0.28388799999999997</v>
      </c>
      <c r="E2703">
        <v>-0.24898200000000001</v>
      </c>
      <c r="F2703">
        <v>-0.24870200000000001</v>
      </c>
      <c r="G2703">
        <v>-0.25543199999999999</v>
      </c>
      <c r="H2703">
        <v>-0.25514199999999998</v>
      </c>
      <c r="I2703">
        <v>2739</v>
      </c>
      <c r="J2703">
        <v>30171656606.619999</v>
      </c>
      <c r="K2703">
        <v>38129722992.360001</v>
      </c>
    </row>
    <row r="2704" spans="1:11" hidden="1">
      <c r="A2704">
        <v>63</v>
      </c>
      <c r="B2704" t="s">
        <v>742</v>
      </c>
      <c r="C2704">
        <v>-0.28419299999999997</v>
      </c>
      <c r="D2704">
        <v>-0.28388799999999997</v>
      </c>
      <c r="E2704">
        <v>-0.24898200000000001</v>
      </c>
      <c r="F2704">
        <v>-0.24870200000000001</v>
      </c>
      <c r="G2704">
        <v>-0.25543199999999999</v>
      </c>
      <c r="H2704">
        <v>-0.25514199999999998</v>
      </c>
      <c r="I2704">
        <v>2739</v>
      </c>
      <c r="J2704">
        <v>30171656606.619999</v>
      </c>
      <c r="K2704">
        <v>38129722992.360001</v>
      </c>
    </row>
    <row r="2705" spans="1:11" hidden="1">
      <c r="A2705">
        <v>37</v>
      </c>
      <c r="B2705" t="s">
        <v>742</v>
      </c>
      <c r="C2705">
        <v>-0.28712199999999999</v>
      </c>
      <c r="D2705">
        <v>-0.28673900000000002</v>
      </c>
      <c r="E2705">
        <v>-0.24457000000000001</v>
      </c>
      <c r="F2705">
        <v>-0.24426600000000001</v>
      </c>
      <c r="G2705">
        <v>-0.25117299999999998</v>
      </c>
      <c r="H2705">
        <v>-0.25084800000000002</v>
      </c>
      <c r="I2705">
        <v>2186</v>
      </c>
      <c r="J2705">
        <v>27919080587.23</v>
      </c>
      <c r="K2705">
        <v>34261176785.150002</v>
      </c>
    </row>
    <row r="2706" spans="1:11" hidden="1">
      <c r="A2706">
        <v>47</v>
      </c>
      <c r="B2706" t="s">
        <v>742</v>
      </c>
      <c r="C2706">
        <v>-0.28240999999999999</v>
      </c>
      <c r="D2706">
        <v>-0.28204400000000002</v>
      </c>
      <c r="E2706">
        <v>-0.24415300000000001</v>
      </c>
      <c r="F2706">
        <v>-0.24385000000000001</v>
      </c>
      <c r="G2706">
        <v>-0.25076700000000002</v>
      </c>
      <c r="H2706">
        <v>-0.250444</v>
      </c>
      <c r="I2706">
        <v>2280</v>
      </c>
      <c r="J2706">
        <v>28094149781.290001</v>
      </c>
      <c r="K2706">
        <v>34467599521.489998</v>
      </c>
    </row>
    <row r="2707" spans="1:11" hidden="1">
      <c r="A2707">
        <v>53</v>
      </c>
      <c r="B2707" t="s">
        <v>742</v>
      </c>
      <c r="C2707">
        <v>-0.28814899999999999</v>
      </c>
      <c r="D2707">
        <v>-0.28783399999999998</v>
      </c>
      <c r="E2707">
        <v>-0.249394</v>
      </c>
      <c r="F2707">
        <v>-0.249112</v>
      </c>
      <c r="G2707">
        <v>-0.25581999999999999</v>
      </c>
      <c r="H2707">
        <v>-0.25552799999999998</v>
      </c>
      <c r="I2707">
        <v>2645</v>
      </c>
      <c r="J2707">
        <v>29996587412.560001</v>
      </c>
      <c r="K2707">
        <v>37923300256.019997</v>
      </c>
    </row>
    <row r="2708" spans="1:11" hidden="1">
      <c r="A2708">
        <v>10</v>
      </c>
      <c r="B2708" t="s">
        <v>743</v>
      </c>
      <c r="C2708">
        <v>-3.1396E-2</v>
      </c>
      <c r="D2708">
        <v>-3.1396E-2</v>
      </c>
      <c r="E2708">
        <v>-3.3099000000000003E-2</v>
      </c>
      <c r="F2708">
        <v>-3.3099000000000003E-2</v>
      </c>
      <c r="G2708">
        <v>-3.4501999999999998E-2</v>
      </c>
      <c r="H2708">
        <v>-3.4501999999999998E-2</v>
      </c>
      <c r="I2708">
        <v>94</v>
      </c>
      <c r="J2708">
        <v>159604771.25</v>
      </c>
      <c r="K2708">
        <v>189633286.25</v>
      </c>
    </row>
    <row r="2709" spans="1:11">
      <c r="A2709">
        <v>5</v>
      </c>
      <c r="B2709" t="s">
        <v>743</v>
      </c>
      <c r="C2709">
        <v>-1.2831E-2</v>
      </c>
      <c r="D2709">
        <v>-1.2831E-2</v>
      </c>
      <c r="E2709" s="116">
        <v>-1.8641999999999999E-2</v>
      </c>
      <c r="F2709">
        <v>-1.8643E-2</v>
      </c>
      <c r="G2709">
        <v>-1.9743E-2</v>
      </c>
      <c r="H2709">
        <v>-1.9744000000000001E-2</v>
      </c>
      <c r="I2709">
        <v>2176</v>
      </c>
      <c r="J2709">
        <v>27497169492.18</v>
      </c>
      <c r="K2709">
        <v>33632129394.57</v>
      </c>
    </row>
    <row r="2710" spans="1:11" hidden="1">
      <c r="A2710">
        <v>15</v>
      </c>
      <c r="B2710" t="s">
        <v>743</v>
      </c>
      <c r="C2710">
        <v>-1.3602E-2</v>
      </c>
      <c r="D2710">
        <v>-1.3602E-2</v>
      </c>
      <c r="E2710">
        <v>-1.8727000000000001E-2</v>
      </c>
      <c r="F2710">
        <v>-1.8728000000000002E-2</v>
      </c>
      <c r="G2710">
        <v>-1.9827999999999998E-2</v>
      </c>
      <c r="H2710">
        <v>-1.9828999999999999E-2</v>
      </c>
      <c r="I2710">
        <v>2270</v>
      </c>
      <c r="J2710">
        <v>27656774263.43</v>
      </c>
      <c r="K2710">
        <v>33821762680.82</v>
      </c>
    </row>
    <row r="2711" spans="1:11" hidden="1">
      <c r="A2711">
        <v>21</v>
      </c>
      <c r="B2711" t="s">
        <v>743</v>
      </c>
      <c r="C2711">
        <v>-2.0677000000000001E-2</v>
      </c>
      <c r="D2711">
        <v>-2.0677000000000001E-2</v>
      </c>
      <c r="E2711">
        <v>-2.1766000000000001E-2</v>
      </c>
      <c r="F2711">
        <v>-2.1767000000000002E-2</v>
      </c>
      <c r="G2711">
        <v>-2.3486E-2</v>
      </c>
      <c r="H2711">
        <v>-2.3487000000000001E-2</v>
      </c>
      <c r="I2711">
        <v>2632</v>
      </c>
      <c r="J2711">
        <v>29461569498.93</v>
      </c>
      <c r="K2711">
        <v>37078205612.400002</v>
      </c>
    </row>
    <row r="2712" spans="1:11" hidden="1">
      <c r="A2712">
        <v>31</v>
      </c>
      <c r="B2712" t="s">
        <v>743</v>
      </c>
      <c r="C2712">
        <v>-2.1048000000000001E-2</v>
      </c>
      <c r="D2712">
        <v>-2.1048000000000001E-2</v>
      </c>
      <c r="E2712">
        <v>-2.1828E-2</v>
      </c>
      <c r="F2712">
        <v>-2.1829000000000001E-2</v>
      </c>
      <c r="G2712">
        <v>-2.3543000000000001E-2</v>
      </c>
      <c r="H2712">
        <v>-2.3543999999999999E-2</v>
      </c>
      <c r="I2712">
        <v>2726</v>
      </c>
      <c r="J2712">
        <v>29621174270.18</v>
      </c>
      <c r="K2712">
        <v>37267838898.650002</v>
      </c>
    </row>
    <row r="2713" spans="1:11" hidden="1">
      <c r="A2713">
        <v>63</v>
      </c>
      <c r="B2713" t="s">
        <v>743</v>
      </c>
      <c r="C2713">
        <v>-2.1048000000000001E-2</v>
      </c>
      <c r="D2713">
        <v>-2.1048000000000001E-2</v>
      </c>
      <c r="E2713">
        <v>-2.1828E-2</v>
      </c>
      <c r="F2713">
        <v>-2.1829000000000001E-2</v>
      </c>
      <c r="G2713">
        <v>-2.3543000000000001E-2</v>
      </c>
      <c r="H2713">
        <v>-2.3543999999999999E-2</v>
      </c>
      <c r="I2713">
        <v>2726</v>
      </c>
      <c r="J2713">
        <v>29621174270.18</v>
      </c>
      <c r="K2713">
        <v>37267838898.650002</v>
      </c>
    </row>
    <row r="2714" spans="1:11" hidden="1">
      <c r="A2714">
        <v>37</v>
      </c>
      <c r="B2714" t="s">
        <v>743</v>
      </c>
      <c r="C2714">
        <v>-1.2831E-2</v>
      </c>
      <c r="D2714">
        <v>-1.2831E-2</v>
      </c>
      <c r="E2714">
        <v>-1.8641999999999999E-2</v>
      </c>
      <c r="F2714">
        <v>-1.8643E-2</v>
      </c>
      <c r="G2714">
        <v>-1.9743E-2</v>
      </c>
      <c r="H2714">
        <v>-1.9744000000000001E-2</v>
      </c>
      <c r="I2714">
        <v>2176</v>
      </c>
      <c r="J2714">
        <v>27497169492.18</v>
      </c>
      <c r="K2714">
        <v>33632129394.57</v>
      </c>
    </row>
    <row r="2715" spans="1:11" hidden="1">
      <c r="A2715">
        <v>47</v>
      </c>
      <c r="B2715" t="s">
        <v>743</v>
      </c>
      <c r="C2715">
        <v>-1.3602E-2</v>
      </c>
      <c r="D2715">
        <v>-1.3602E-2</v>
      </c>
      <c r="E2715">
        <v>-1.8727000000000001E-2</v>
      </c>
      <c r="F2715">
        <v>-1.8728000000000002E-2</v>
      </c>
      <c r="G2715">
        <v>-1.9827999999999998E-2</v>
      </c>
      <c r="H2715">
        <v>-1.9828999999999999E-2</v>
      </c>
      <c r="I2715">
        <v>2270</v>
      </c>
      <c r="J2715">
        <v>27656774263.43</v>
      </c>
      <c r="K2715">
        <v>33821762680.82</v>
      </c>
    </row>
    <row r="2716" spans="1:11" hidden="1">
      <c r="A2716">
        <v>53</v>
      </c>
      <c r="B2716" t="s">
        <v>743</v>
      </c>
      <c r="C2716">
        <v>-2.0677000000000001E-2</v>
      </c>
      <c r="D2716">
        <v>-2.0677000000000001E-2</v>
      </c>
      <c r="E2716">
        <v>-2.1766000000000001E-2</v>
      </c>
      <c r="F2716">
        <v>-2.1767000000000002E-2</v>
      </c>
      <c r="G2716">
        <v>-2.3486E-2</v>
      </c>
      <c r="H2716">
        <v>-2.3487000000000001E-2</v>
      </c>
      <c r="I2716">
        <v>2632</v>
      </c>
      <c r="J2716">
        <v>29461569498.93</v>
      </c>
      <c r="K2716">
        <v>37078205612.400002</v>
      </c>
    </row>
    <row r="2717" spans="1:11" hidden="1">
      <c r="A2717">
        <v>10</v>
      </c>
      <c r="B2717" t="s">
        <v>744</v>
      </c>
      <c r="C2717">
        <v>0.106547</v>
      </c>
      <c r="D2717">
        <v>0.106562</v>
      </c>
      <c r="E2717">
        <v>8.8506000000000001E-2</v>
      </c>
      <c r="F2717">
        <v>8.8535000000000003E-2</v>
      </c>
      <c r="G2717">
        <v>7.9548999999999995E-2</v>
      </c>
      <c r="H2717">
        <v>7.9614000000000004E-2</v>
      </c>
      <c r="I2717">
        <v>94</v>
      </c>
      <c r="J2717">
        <v>174421882.83000001</v>
      </c>
      <c r="K2717">
        <v>211679598.49000001</v>
      </c>
    </row>
    <row r="2718" spans="1:11">
      <c r="A2718">
        <v>5</v>
      </c>
      <c r="B2718" t="s">
        <v>744</v>
      </c>
      <c r="C2718">
        <v>0.18468799999999999</v>
      </c>
      <c r="D2718">
        <v>0.18468499999999999</v>
      </c>
      <c r="E2718" s="116">
        <v>0.13521</v>
      </c>
      <c r="F2718">
        <v>0.13520799999999999</v>
      </c>
      <c r="G2718">
        <v>0.13908300000000001</v>
      </c>
      <c r="H2718">
        <v>0.13908100000000001</v>
      </c>
      <c r="I2718">
        <v>2192</v>
      </c>
      <c r="J2718">
        <v>31447373404.32</v>
      </c>
      <c r="K2718">
        <v>38520684782.449997</v>
      </c>
    </row>
    <row r="2719" spans="1:11" hidden="1">
      <c r="A2719">
        <v>15</v>
      </c>
      <c r="B2719" t="s">
        <v>744</v>
      </c>
      <c r="C2719">
        <v>0.18146100000000001</v>
      </c>
      <c r="D2719">
        <v>0.18145800000000001</v>
      </c>
      <c r="E2719">
        <v>0.134937</v>
      </c>
      <c r="F2719">
        <v>0.134935</v>
      </c>
      <c r="G2719">
        <v>0.138735</v>
      </c>
      <c r="H2719">
        <v>0.138733</v>
      </c>
      <c r="I2719">
        <v>2286</v>
      </c>
      <c r="J2719">
        <v>31621795287.150002</v>
      </c>
      <c r="K2719">
        <v>38732364380.940002</v>
      </c>
    </row>
    <row r="2720" spans="1:11" hidden="1">
      <c r="A2720">
        <v>21</v>
      </c>
      <c r="B2720" t="s">
        <v>744</v>
      </c>
      <c r="C2720">
        <v>0.194471</v>
      </c>
      <c r="D2720">
        <v>0.194463</v>
      </c>
      <c r="E2720">
        <v>0.140934</v>
      </c>
      <c r="F2720">
        <v>0.140929</v>
      </c>
      <c r="G2720">
        <v>0.14665</v>
      </c>
      <c r="H2720">
        <v>0.14664199999999999</v>
      </c>
      <c r="I2720">
        <v>2659</v>
      </c>
      <c r="J2720">
        <v>33947441162.790001</v>
      </c>
      <c r="K2720">
        <v>42879299145.790001</v>
      </c>
    </row>
    <row r="2721" spans="1:11" hidden="1">
      <c r="A2721">
        <v>31</v>
      </c>
      <c r="B2721" t="s">
        <v>744</v>
      </c>
      <c r="C2721">
        <v>0.19145100000000001</v>
      </c>
      <c r="D2721">
        <v>0.191444</v>
      </c>
      <c r="E2721">
        <v>0.140648</v>
      </c>
      <c r="F2721">
        <v>0.14064299999999999</v>
      </c>
      <c r="G2721">
        <v>0.14629500000000001</v>
      </c>
      <c r="H2721">
        <v>0.146287</v>
      </c>
      <c r="I2721">
        <v>2753</v>
      </c>
      <c r="J2721">
        <v>34121863045.619999</v>
      </c>
      <c r="K2721">
        <v>43090978744.279999</v>
      </c>
    </row>
    <row r="2722" spans="1:11" hidden="1">
      <c r="A2722">
        <v>63</v>
      </c>
      <c r="B2722" t="s">
        <v>744</v>
      </c>
      <c r="C2722">
        <v>0.19145100000000001</v>
      </c>
      <c r="D2722">
        <v>0.191444</v>
      </c>
      <c r="E2722">
        <v>0.140648</v>
      </c>
      <c r="F2722">
        <v>0.14064299999999999</v>
      </c>
      <c r="G2722">
        <v>0.14629500000000001</v>
      </c>
      <c r="H2722">
        <v>0.146287</v>
      </c>
      <c r="I2722">
        <v>2753</v>
      </c>
      <c r="J2722">
        <v>34121863045.619999</v>
      </c>
      <c r="K2722">
        <v>43090978744.279999</v>
      </c>
    </row>
    <row r="2723" spans="1:11" hidden="1">
      <c r="A2723">
        <v>37</v>
      </c>
      <c r="B2723" t="s">
        <v>744</v>
      </c>
      <c r="C2723">
        <v>0.18468799999999999</v>
      </c>
      <c r="D2723">
        <v>0.18468499999999999</v>
      </c>
      <c r="E2723">
        <v>0.13521</v>
      </c>
      <c r="F2723">
        <v>0.13520799999999999</v>
      </c>
      <c r="G2723">
        <v>0.13908300000000001</v>
      </c>
      <c r="H2723">
        <v>0.13908100000000001</v>
      </c>
      <c r="I2723">
        <v>2192</v>
      </c>
      <c r="J2723">
        <v>31447373404.32</v>
      </c>
      <c r="K2723">
        <v>38520684782.449997</v>
      </c>
    </row>
    <row r="2724" spans="1:11" hidden="1">
      <c r="A2724">
        <v>47</v>
      </c>
      <c r="B2724" t="s">
        <v>744</v>
      </c>
      <c r="C2724">
        <v>0.18146100000000001</v>
      </c>
      <c r="D2724">
        <v>0.18145800000000001</v>
      </c>
      <c r="E2724">
        <v>0.134937</v>
      </c>
      <c r="F2724">
        <v>0.134935</v>
      </c>
      <c r="G2724">
        <v>0.138735</v>
      </c>
      <c r="H2724">
        <v>0.138733</v>
      </c>
      <c r="I2724">
        <v>2286</v>
      </c>
      <c r="J2724">
        <v>31621795287.150002</v>
      </c>
      <c r="K2724">
        <v>38732364380.940002</v>
      </c>
    </row>
    <row r="2725" spans="1:11" hidden="1">
      <c r="A2725">
        <v>53</v>
      </c>
      <c r="B2725" t="s">
        <v>744</v>
      </c>
      <c r="C2725">
        <v>0.194471</v>
      </c>
      <c r="D2725">
        <v>0.194463</v>
      </c>
      <c r="E2725">
        <v>0.140934</v>
      </c>
      <c r="F2725">
        <v>0.140929</v>
      </c>
      <c r="G2725">
        <v>0.14665</v>
      </c>
      <c r="H2725">
        <v>0.14664199999999999</v>
      </c>
      <c r="I2725">
        <v>2659</v>
      </c>
      <c r="J2725">
        <v>33947441162.790001</v>
      </c>
      <c r="K2725">
        <v>42879299145.790001</v>
      </c>
    </row>
    <row r="2726" spans="1:11" hidden="1">
      <c r="A2726">
        <v>10</v>
      </c>
      <c r="B2726" t="s">
        <v>745</v>
      </c>
      <c r="C2726">
        <v>-1.8336000000000002E-2</v>
      </c>
      <c r="D2726">
        <v>-1.8364999999999999E-2</v>
      </c>
      <c r="E2726">
        <v>-1.7958999999999999E-2</v>
      </c>
      <c r="F2726">
        <v>-1.7975999999999999E-2</v>
      </c>
      <c r="G2726">
        <v>-1.9473000000000001E-2</v>
      </c>
      <c r="H2726">
        <v>-1.9487000000000001E-2</v>
      </c>
      <c r="I2726">
        <v>90</v>
      </c>
      <c r="J2726">
        <v>166795853.63999999</v>
      </c>
      <c r="K2726">
        <v>200105118.86000001</v>
      </c>
    </row>
    <row r="2727" spans="1:11">
      <c r="A2727">
        <v>5</v>
      </c>
      <c r="B2727" t="s">
        <v>745</v>
      </c>
      <c r="C2727">
        <v>-9.7099999999999997E-4</v>
      </c>
      <c r="D2727">
        <v>-9.7199999999999999E-4</v>
      </c>
      <c r="E2727" s="116">
        <v>-1.9588000000000001E-2</v>
      </c>
      <c r="F2727">
        <v>-1.9585000000000002E-2</v>
      </c>
      <c r="G2727">
        <v>-2.1350000000000001E-2</v>
      </c>
      <c r="H2727">
        <v>-2.1343999999999998E-2</v>
      </c>
      <c r="I2727">
        <v>2184</v>
      </c>
      <c r="J2727">
        <v>30943924462.41</v>
      </c>
      <c r="K2727">
        <v>37993948068.800003</v>
      </c>
    </row>
    <row r="2728" spans="1:11" hidden="1">
      <c r="A2728">
        <v>15</v>
      </c>
      <c r="B2728" t="s">
        <v>745</v>
      </c>
      <c r="C2728">
        <v>-1.6609999999999999E-3</v>
      </c>
      <c r="D2728">
        <v>-1.6620000000000001E-3</v>
      </c>
      <c r="E2728">
        <v>-1.9578999999999999E-2</v>
      </c>
      <c r="F2728">
        <v>-1.9576E-2</v>
      </c>
      <c r="G2728">
        <v>-2.1340000000000001E-2</v>
      </c>
      <c r="H2728">
        <v>-2.1333999999999999E-2</v>
      </c>
      <c r="I2728">
        <v>2274</v>
      </c>
      <c r="J2728">
        <v>31110720316.049999</v>
      </c>
      <c r="K2728">
        <v>38194053187.660004</v>
      </c>
    </row>
    <row r="2729" spans="1:11" hidden="1">
      <c r="A2729">
        <v>21</v>
      </c>
      <c r="B2729" t="s">
        <v>745</v>
      </c>
      <c r="C2729">
        <v>1.4300000000000001E-4</v>
      </c>
      <c r="D2729">
        <v>1.44E-4</v>
      </c>
      <c r="E2729">
        <v>-1.9968E-2</v>
      </c>
      <c r="F2729">
        <v>-1.9963000000000002E-2</v>
      </c>
      <c r="G2729">
        <v>-2.1884000000000001E-2</v>
      </c>
      <c r="H2729">
        <v>-2.1877000000000001E-2</v>
      </c>
      <c r="I2729">
        <v>2641</v>
      </c>
      <c r="J2729">
        <v>33367902877.130001</v>
      </c>
      <c r="K2729">
        <v>42194451742.330002</v>
      </c>
    </row>
    <row r="2730" spans="1:11" hidden="1">
      <c r="A2730">
        <v>31</v>
      </c>
      <c r="B2730" t="s">
        <v>745</v>
      </c>
      <c r="C2730">
        <v>-4.6799999999999999E-4</v>
      </c>
      <c r="D2730">
        <v>-4.6799999999999999E-4</v>
      </c>
      <c r="E2730">
        <v>-1.9956999999999999E-2</v>
      </c>
      <c r="F2730">
        <v>-1.9952999999999999E-2</v>
      </c>
      <c r="G2730">
        <v>-2.1871999999999999E-2</v>
      </c>
      <c r="H2730">
        <v>-2.1864999999999999E-2</v>
      </c>
      <c r="I2730">
        <v>2731</v>
      </c>
      <c r="J2730">
        <v>33534698730.77</v>
      </c>
      <c r="K2730">
        <v>42394556861.190002</v>
      </c>
    </row>
    <row r="2731" spans="1:11" hidden="1">
      <c r="A2731">
        <v>63</v>
      </c>
      <c r="B2731" t="s">
        <v>745</v>
      </c>
      <c r="C2731">
        <v>-4.6799999999999999E-4</v>
      </c>
      <c r="D2731">
        <v>-4.6799999999999999E-4</v>
      </c>
      <c r="E2731">
        <v>-1.9956999999999999E-2</v>
      </c>
      <c r="F2731">
        <v>-1.9952999999999999E-2</v>
      </c>
      <c r="G2731">
        <v>-2.1871999999999999E-2</v>
      </c>
      <c r="H2731">
        <v>-2.1864999999999999E-2</v>
      </c>
      <c r="I2731">
        <v>2731</v>
      </c>
      <c r="J2731">
        <v>33534698730.77</v>
      </c>
      <c r="K2731">
        <v>42394556861.190002</v>
      </c>
    </row>
    <row r="2732" spans="1:11" hidden="1">
      <c r="A2732">
        <v>37</v>
      </c>
      <c r="B2732" t="s">
        <v>745</v>
      </c>
      <c r="C2732">
        <v>-9.7099999999999997E-4</v>
      </c>
      <c r="D2732">
        <v>-9.7199999999999999E-4</v>
      </c>
      <c r="E2732">
        <v>-1.9588000000000001E-2</v>
      </c>
      <c r="F2732">
        <v>-1.9585000000000002E-2</v>
      </c>
      <c r="G2732">
        <v>-2.1350000000000001E-2</v>
      </c>
      <c r="H2732">
        <v>-2.1343999999999998E-2</v>
      </c>
      <c r="I2732">
        <v>2184</v>
      </c>
      <c r="J2732">
        <v>30943924462.41</v>
      </c>
      <c r="K2732">
        <v>37993948068.800003</v>
      </c>
    </row>
    <row r="2733" spans="1:11" hidden="1">
      <c r="A2733">
        <v>47</v>
      </c>
      <c r="B2733" t="s">
        <v>745</v>
      </c>
      <c r="C2733">
        <v>-1.6609999999999999E-3</v>
      </c>
      <c r="D2733">
        <v>-1.6620000000000001E-3</v>
      </c>
      <c r="E2733">
        <v>-1.9578999999999999E-2</v>
      </c>
      <c r="F2733">
        <v>-1.9576E-2</v>
      </c>
      <c r="G2733">
        <v>-2.1340000000000001E-2</v>
      </c>
      <c r="H2733">
        <v>-2.1333999999999999E-2</v>
      </c>
      <c r="I2733">
        <v>2274</v>
      </c>
      <c r="J2733">
        <v>31110720316.049999</v>
      </c>
      <c r="K2733">
        <v>38194053187.660004</v>
      </c>
    </row>
    <row r="2734" spans="1:11" hidden="1">
      <c r="A2734">
        <v>53</v>
      </c>
      <c r="B2734" t="s">
        <v>745</v>
      </c>
      <c r="C2734">
        <v>1.4300000000000001E-4</v>
      </c>
      <c r="D2734">
        <v>1.44E-4</v>
      </c>
      <c r="E2734">
        <v>-1.9968E-2</v>
      </c>
      <c r="F2734">
        <v>-1.9963000000000002E-2</v>
      </c>
      <c r="G2734">
        <v>-2.1884000000000001E-2</v>
      </c>
      <c r="H2734">
        <v>-2.1877000000000001E-2</v>
      </c>
      <c r="I2734">
        <v>2641</v>
      </c>
      <c r="J2734">
        <v>33367902877.130001</v>
      </c>
      <c r="K2734">
        <v>42194451742.330002</v>
      </c>
    </row>
    <row r="2735" spans="1:11" hidden="1">
      <c r="A2735">
        <v>10</v>
      </c>
      <c r="B2735" t="s">
        <v>746</v>
      </c>
      <c r="C2735">
        <v>-5.0335999999999999E-2</v>
      </c>
      <c r="D2735">
        <v>-4.8461999999999998E-2</v>
      </c>
      <c r="E2735">
        <v>-5.6501000000000003E-2</v>
      </c>
      <c r="F2735">
        <v>-5.3663000000000002E-2</v>
      </c>
      <c r="G2735">
        <v>-5.9226000000000001E-2</v>
      </c>
      <c r="H2735">
        <v>-5.6839000000000001E-2</v>
      </c>
      <c r="I2735">
        <v>89</v>
      </c>
      <c r="J2735">
        <v>168778351.06999999</v>
      </c>
      <c r="K2735">
        <v>200189305.16</v>
      </c>
    </row>
    <row r="2736" spans="1:11">
      <c r="A2736">
        <v>5</v>
      </c>
      <c r="B2736" t="s">
        <v>746</v>
      </c>
      <c r="C2736">
        <v>-1.8931E-2</v>
      </c>
      <c r="D2736">
        <v>-1.8959E-2</v>
      </c>
      <c r="E2736" s="116">
        <v>-5.5929999999999999E-3</v>
      </c>
      <c r="F2736">
        <v>-5.6160000000000003E-3</v>
      </c>
      <c r="G2736">
        <v>-6.9040000000000004E-3</v>
      </c>
      <c r="H2736">
        <v>-6.9309999999999997E-3</v>
      </c>
      <c r="I2736">
        <v>2177</v>
      </c>
      <c r="J2736">
        <v>30956811055.540001</v>
      </c>
      <c r="K2736">
        <v>38099945497.18</v>
      </c>
    </row>
    <row r="2737" spans="1:11" hidden="1">
      <c r="A2737">
        <v>15</v>
      </c>
      <c r="B2737" t="s">
        <v>746</v>
      </c>
      <c r="C2737">
        <v>-2.017E-2</v>
      </c>
      <c r="D2737">
        <v>-2.0122000000000001E-2</v>
      </c>
      <c r="E2737">
        <v>-5.8809999999999999E-3</v>
      </c>
      <c r="F2737">
        <v>-5.888E-3</v>
      </c>
      <c r="G2737">
        <v>-7.1900000000000002E-3</v>
      </c>
      <c r="H2737">
        <v>-7.2040000000000003E-3</v>
      </c>
      <c r="I2737">
        <v>2266</v>
      </c>
      <c r="J2737">
        <v>31125589406.610001</v>
      </c>
      <c r="K2737">
        <v>38300134802.339996</v>
      </c>
    </row>
    <row r="2738" spans="1:11" hidden="1">
      <c r="A2738">
        <v>21</v>
      </c>
      <c r="B2738" t="s">
        <v>746</v>
      </c>
      <c r="C2738">
        <v>-9.4369999999999992E-3</v>
      </c>
      <c r="D2738">
        <v>-9.4739999999999998E-3</v>
      </c>
      <c r="E2738">
        <v>-3.8790000000000001E-3</v>
      </c>
      <c r="F2738">
        <v>-3.9060000000000002E-3</v>
      </c>
      <c r="G2738">
        <v>-3.6709999999999998E-3</v>
      </c>
      <c r="H2738">
        <v>-3.7030000000000001E-3</v>
      </c>
      <c r="I2738">
        <v>2639</v>
      </c>
      <c r="J2738">
        <v>33467321119.41</v>
      </c>
      <c r="K2738">
        <v>42455322922.480003</v>
      </c>
    </row>
    <row r="2739" spans="1:11" hidden="1">
      <c r="A2739">
        <v>31</v>
      </c>
      <c r="B2739" t="s">
        <v>746</v>
      </c>
      <c r="C2739">
        <v>-1.0777999999999999E-2</v>
      </c>
      <c r="D2739">
        <v>-1.0751999999999999E-2</v>
      </c>
      <c r="E2739">
        <v>-4.1549999999999998E-3</v>
      </c>
      <c r="F2739">
        <v>-4.1679999999999998E-3</v>
      </c>
      <c r="G2739">
        <v>-3.9449999999999997E-3</v>
      </c>
      <c r="H2739">
        <v>-3.9649999999999998E-3</v>
      </c>
      <c r="I2739">
        <v>2728</v>
      </c>
      <c r="J2739">
        <v>33636099470.48</v>
      </c>
      <c r="K2739">
        <v>42655512227.639999</v>
      </c>
    </row>
    <row r="2740" spans="1:11" hidden="1">
      <c r="A2740">
        <v>63</v>
      </c>
      <c r="B2740" t="s">
        <v>746</v>
      </c>
      <c r="C2740">
        <v>-1.0777999999999999E-2</v>
      </c>
      <c r="D2740">
        <v>-1.0751999999999999E-2</v>
      </c>
      <c r="E2740">
        <v>-4.1549999999999998E-3</v>
      </c>
      <c r="F2740">
        <v>-4.1679999999999998E-3</v>
      </c>
      <c r="G2740">
        <v>-3.9449999999999997E-3</v>
      </c>
      <c r="H2740">
        <v>-3.9649999999999998E-3</v>
      </c>
      <c r="I2740">
        <v>2728</v>
      </c>
      <c r="J2740">
        <v>33636099470.48</v>
      </c>
      <c r="K2740">
        <v>42655512227.639999</v>
      </c>
    </row>
    <row r="2741" spans="1:11" hidden="1">
      <c r="A2741">
        <v>37</v>
      </c>
      <c r="B2741" t="s">
        <v>746</v>
      </c>
      <c r="C2741">
        <v>-1.8931E-2</v>
      </c>
      <c r="D2741">
        <v>-1.8959E-2</v>
      </c>
      <c r="E2741">
        <v>-5.5929999999999999E-3</v>
      </c>
      <c r="F2741">
        <v>-5.6160000000000003E-3</v>
      </c>
      <c r="G2741">
        <v>-6.9040000000000004E-3</v>
      </c>
      <c r="H2741">
        <v>-6.9309999999999997E-3</v>
      </c>
      <c r="I2741">
        <v>2177</v>
      </c>
      <c r="J2741">
        <v>30956811055.540001</v>
      </c>
      <c r="K2741">
        <v>38099945497.18</v>
      </c>
    </row>
    <row r="2742" spans="1:11" hidden="1">
      <c r="A2742">
        <v>47</v>
      </c>
      <c r="B2742" t="s">
        <v>746</v>
      </c>
      <c r="C2742">
        <v>-2.017E-2</v>
      </c>
      <c r="D2742">
        <v>-2.0122000000000001E-2</v>
      </c>
      <c r="E2742">
        <v>-5.8809999999999999E-3</v>
      </c>
      <c r="F2742">
        <v>-5.888E-3</v>
      </c>
      <c r="G2742">
        <v>-7.1900000000000002E-3</v>
      </c>
      <c r="H2742">
        <v>-7.2040000000000003E-3</v>
      </c>
      <c r="I2742">
        <v>2266</v>
      </c>
      <c r="J2742">
        <v>31125589406.610001</v>
      </c>
      <c r="K2742">
        <v>38300134802.339996</v>
      </c>
    </row>
    <row r="2743" spans="1:11" hidden="1">
      <c r="A2743">
        <v>53</v>
      </c>
      <c r="B2743" t="s">
        <v>746</v>
      </c>
      <c r="C2743">
        <v>-9.4369999999999992E-3</v>
      </c>
      <c r="D2743">
        <v>-9.4739999999999998E-3</v>
      </c>
      <c r="E2743">
        <v>-3.8790000000000001E-3</v>
      </c>
      <c r="F2743">
        <v>-3.9060000000000002E-3</v>
      </c>
      <c r="G2743">
        <v>-3.6709999999999998E-3</v>
      </c>
      <c r="H2743">
        <v>-3.7030000000000001E-3</v>
      </c>
      <c r="I2743">
        <v>2639</v>
      </c>
      <c r="J2743">
        <v>33467321119.41</v>
      </c>
      <c r="K2743">
        <v>42455322922.480003</v>
      </c>
    </row>
    <row r="2744" spans="1:11" hidden="1">
      <c r="A2744">
        <v>10</v>
      </c>
      <c r="B2744" t="s">
        <v>748</v>
      </c>
      <c r="C2744">
        <v>2.0232E-2</v>
      </c>
      <c r="D2744">
        <v>2.9555999999999999E-2</v>
      </c>
      <c r="E2744">
        <v>1.2442E-2</v>
      </c>
      <c r="F2744">
        <v>2.9132999999999999E-2</v>
      </c>
      <c r="G2744">
        <v>1.4219000000000001E-2</v>
      </c>
      <c r="H2744">
        <v>2.862E-2</v>
      </c>
      <c r="I2744">
        <v>89</v>
      </c>
      <c r="J2744">
        <v>170983974.47</v>
      </c>
      <c r="K2744">
        <v>204840556.25</v>
      </c>
    </row>
    <row r="2745" spans="1:11">
      <c r="A2745">
        <v>5</v>
      </c>
      <c r="B2745" t="s">
        <v>748</v>
      </c>
      <c r="C2745">
        <v>5.4891000000000002E-2</v>
      </c>
      <c r="D2745">
        <v>5.4841000000000001E-2</v>
      </c>
      <c r="E2745" s="116">
        <v>1.9851000000000001E-2</v>
      </c>
      <c r="F2745">
        <v>1.9779999999999999E-2</v>
      </c>
      <c r="G2745">
        <v>2.4999E-2</v>
      </c>
      <c r="H2745">
        <v>2.4934999999999999E-2</v>
      </c>
      <c r="I2745">
        <v>2193</v>
      </c>
      <c r="J2745">
        <v>31817110517.040001</v>
      </c>
      <c r="K2745">
        <v>39336638462.519997</v>
      </c>
    </row>
    <row r="2746" spans="1:11" hidden="1">
      <c r="A2746">
        <v>15</v>
      </c>
      <c r="B2746" t="s">
        <v>748</v>
      </c>
      <c r="C2746">
        <v>5.3533999999999998E-2</v>
      </c>
      <c r="D2746">
        <v>5.3851000000000003E-2</v>
      </c>
      <c r="E2746">
        <v>1.9810999999999999E-2</v>
      </c>
      <c r="F2746">
        <v>1.9831000000000001E-2</v>
      </c>
      <c r="G2746">
        <v>2.4943E-2</v>
      </c>
      <c r="H2746">
        <v>2.4954E-2</v>
      </c>
      <c r="I2746">
        <v>2282</v>
      </c>
      <c r="J2746">
        <v>31988094491.509998</v>
      </c>
      <c r="K2746">
        <v>39541479018.769997</v>
      </c>
    </row>
    <row r="2747" spans="1:11" hidden="1">
      <c r="A2747">
        <v>21</v>
      </c>
      <c r="B2747" t="s">
        <v>748</v>
      </c>
      <c r="C2747">
        <v>6.8073999999999996E-2</v>
      </c>
      <c r="D2747">
        <v>6.8016999999999994E-2</v>
      </c>
      <c r="E2747">
        <v>2.4442999999999999E-2</v>
      </c>
      <c r="F2747">
        <v>2.4374E-2</v>
      </c>
      <c r="G2747">
        <v>3.0922000000000002E-2</v>
      </c>
      <c r="H2747">
        <v>3.0861E-2</v>
      </c>
      <c r="I2747">
        <v>2662</v>
      </c>
      <c r="J2747">
        <v>34667161849.139999</v>
      </c>
      <c r="K2747">
        <v>44239023688.449997</v>
      </c>
    </row>
    <row r="2748" spans="1:11" hidden="1">
      <c r="A2748">
        <v>31</v>
      </c>
      <c r="B2748" t="s">
        <v>748</v>
      </c>
      <c r="C2748">
        <v>6.6518999999999995E-2</v>
      </c>
      <c r="D2748">
        <v>6.6767000000000007E-2</v>
      </c>
      <c r="E2748">
        <v>2.4382999999999998E-2</v>
      </c>
      <c r="F2748">
        <v>2.4398E-2</v>
      </c>
      <c r="G2748">
        <v>3.0842999999999999E-2</v>
      </c>
      <c r="H2748">
        <v>3.0849999999999999E-2</v>
      </c>
      <c r="I2748">
        <v>2751</v>
      </c>
      <c r="J2748">
        <v>34838145823.610001</v>
      </c>
      <c r="K2748">
        <v>44443864244.699997</v>
      </c>
    </row>
    <row r="2749" spans="1:11" hidden="1">
      <c r="A2749">
        <v>63</v>
      </c>
      <c r="B2749" t="s">
        <v>748</v>
      </c>
      <c r="C2749">
        <v>6.6518999999999995E-2</v>
      </c>
      <c r="D2749">
        <v>6.6767000000000007E-2</v>
      </c>
      <c r="E2749">
        <v>2.4382999999999998E-2</v>
      </c>
      <c r="F2749">
        <v>2.4398E-2</v>
      </c>
      <c r="G2749">
        <v>3.0842999999999999E-2</v>
      </c>
      <c r="H2749">
        <v>3.0849999999999999E-2</v>
      </c>
      <c r="I2749">
        <v>2751</v>
      </c>
      <c r="J2749">
        <v>34838145823.610001</v>
      </c>
      <c r="K2749">
        <v>44443864244.699997</v>
      </c>
    </row>
    <row r="2750" spans="1:11" hidden="1">
      <c r="A2750">
        <v>37</v>
      </c>
      <c r="B2750" t="s">
        <v>748</v>
      </c>
      <c r="C2750">
        <v>5.4891000000000002E-2</v>
      </c>
      <c r="D2750">
        <v>5.4841000000000001E-2</v>
      </c>
      <c r="E2750">
        <v>1.9851000000000001E-2</v>
      </c>
      <c r="F2750">
        <v>1.9779999999999999E-2</v>
      </c>
      <c r="G2750">
        <v>2.4999E-2</v>
      </c>
      <c r="H2750">
        <v>2.4934999999999999E-2</v>
      </c>
      <c r="I2750">
        <v>2193</v>
      </c>
      <c r="J2750">
        <v>31817110517.040001</v>
      </c>
      <c r="K2750">
        <v>39336638462.519997</v>
      </c>
    </row>
    <row r="2751" spans="1:11" hidden="1">
      <c r="A2751">
        <v>47</v>
      </c>
      <c r="B2751" t="s">
        <v>748</v>
      </c>
      <c r="C2751">
        <v>5.3533999999999998E-2</v>
      </c>
      <c r="D2751">
        <v>5.3851000000000003E-2</v>
      </c>
      <c r="E2751">
        <v>1.9810999999999999E-2</v>
      </c>
      <c r="F2751">
        <v>1.9831000000000001E-2</v>
      </c>
      <c r="G2751">
        <v>2.4943E-2</v>
      </c>
      <c r="H2751">
        <v>2.4954E-2</v>
      </c>
      <c r="I2751">
        <v>2282</v>
      </c>
      <c r="J2751">
        <v>31988094491.509998</v>
      </c>
      <c r="K2751">
        <v>39541479018.769997</v>
      </c>
    </row>
    <row r="2752" spans="1:11" hidden="1">
      <c r="A2752">
        <v>53</v>
      </c>
      <c r="B2752" t="s">
        <v>748</v>
      </c>
      <c r="C2752">
        <v>6.8073999999999996E-2</v>
      </c>
      <c r="D2752">
        <v>6.8016999999999994E-2</v>
      </c>
      <c r="E2752">
        <v>2.4442999999999999E-2</v>
      </c>
      <c r="F2752">
        <v>2.4374E-2</v>
      </c>
      <c r="G2752">
        <v>3.0922000000000002E-2</v>
      </c>
      <c r="H2752">
        <v>3.0861E-2</v>
      </c>
      <c r="I2752">
        <v>2662</v>
      </c>
      <c r="J2752">
        <v>34667161849.139999</v>
      </c>
      <c r="K2752">
        <v>44239023688.449997</v>
      </c>
    </row>
    <row r="2753" spans="1:11" hidden="1">
      <c r="A2753">
        <v>10</v>
      </c>
      <c r="B2753" t="s">
        <v>771</v>
      </c>
      <c r="C2753">
        <v>1.2227999999999999E-2</v>
      </c>
      <c r="D2753">
        <v>1.9629000000000001E-2</v>
      </c>
      <c r="E2753">
        <v>1.5217E-2</v>
      </c>
      <c r="F2753">
        <v>2.6939000000000001E-2</v>
      </c>
      <c r="G2753">
        <v>1.3951E-2</v>
      </c>
      <c r="H2753">
        <v>2.4251000000000002E-2</v>
      </c>
      <c r="I2753">
        <v>92</v>
      </c>
      <c r="J2753">
        <v>176762365.69</v>
      </c>
      <c r="K2753">
        <v>210327242.44</v>
      </c>
    </row>
    <row r="2754" spans="1:11">
      <c r="A2754">
        <v>5</v>
      </c>
      <c r="B2754" t="s">
        <v>771</v>
      </c>
      <c r="C2754">
        <v>1.0286999999999999E-2</v>
      </c>
      <c r="D2754">
        <v>1.0281999999999999E-2</v>
      </c>
      <c r="E2754" s="116">
        <v>1.9820999999999998E-2</v>
      </c>
      <c r="F2754">
        <v>1.9671000000000001E-2</v>
      </c>
      <c r="G2754">
        <v>1.5653E-2</v>
      </c>
      <c r="H2754">
        <v>1.5533999999999999E-2</v>
      </c>
      <c r="I2754">
        <v>2231</v>
      </c>
      <c r="J2754">
        <v>32562753266.740002</v>
      </c>
      <c r="K2754">
        <v>40229506881.620003</v>
      </c>
    </row>
    <row r="2755" spans="1:11" hidden="1">
      <c r="A2755">
        <v>15</v>
      </c>
      <c r="B2755" t="s">
        <v>771</v>
      </c>
      <c r="C2755">
        <v>1.0364E-2</v>
      </c>
      <c r="D2755">
        <v>1.0652999999999999E-2</v>
      </c>
      <c r="E2755">
        <v>1.9796000000000001E-2</v>
      </c>
      <c r="F2755">
        <v>1.9709999999999998E-2</v>
      </c>
      <c r="G2755">
        <v>1.5644000000000002E-2</v>
      </c>
      <c r="H2755">
        <v>1.558E-2</v>
      </c>
      <c r="I2755">
        <v>2323</v>
      </c>
      <c r="J2755">
        <v>32739515632.43</v>
      </c>
      <c r="K2755">
        <v>40439834124.059998</v>
      </c>
    </row>
    <row r="2756" spans="1:11" hidden="1">
      <c r="A2756">
        <v>21</v>
      </c>
      <c r="B2756" t="s">
        <v>771</v>
      </c>
      <c r="C2756">
        <v>-3.3700000000000001E-4</v>
      </c>
      <c r="D2756">
        <v>-3.3700000000000001E-4</v>
      </c>
      <c r="E2756">
        <v>1.3440000000000001E-2</v>
      </c>
      <c r="F2756">
        <v>1.3303000000000001E-2</v>
      </c>
      <c r="G2756">
        <v>7.4269999999999996E-3</v>
      </c>
      <c r="H2756">
        <v>7.3229999999999996E-3</v>
      </c>
      <c r="I2756">
        <v>2706</v>
      </c>
      <c r="J2756">
        <v>35260300752.550003</v>
      </c>
      <c r="K2756">
        <v>44884745043.900002</v>
      </c>
    </row>
    <row r="2757" spans="1:11" hidden="1">
      <c r="A2757">
        <v>31</v>
      </c>
      <c r="B2757" t="s">
        <v>771</v>
      </c>
      <c r="C2757">
        <v>7.7999999999999999E-5</v>
      </c>
      <c r="D2757">
        <v>3.2200000000000002E-4</v>
      </c>
      <c r="E2757">
        <v>1.3448999999999999E-2</v>
      </c>
      <c r="F2757">
        <v>1.3370999999999999E-2</v>
      </c>
      <c r="G2757">
        <v>7.4570000000000001E-3</v>
      </c>
      <c r="H2757">
        <v>7.4019999999999997E-3</v>
      </c>
      <c r="I2757">
        <v>2798</v>
      </c>
      <c r="J2757">
        <v>35437063118.239998</v>
      </c>
      <c r="K2757">
        <v>45095072286.339996</v>
      </c>
    </row>
    <row r="2758" spans="1:11" hidden="1">
      <c r="A2758">
        <v>63</v>
      </c>
      <c r="B2758" t="s">
        <v>771</v>
      </c>
      <c r="C2758">
        <v>7.7999999999999999E-5</v>
      </c>
      <c r="D2758">
        <v>3.2200000000000002E-4</v>
      </c>
      <c r="E2758">
        <v>1.3448999999999999E-2</v>
      </c>
      <c r="F2758">
        <v>1.3370999999999999E-2</v>
      </c>
      <c r="G2758">
        <v>7.4570000000000001E-3</v>
      </c>
      <c r="H2758">
        <v>7.4019999999999997E-3</v>
      </c>
      <c r="I2758">
        <v>2798</v>
      </c>
      <c r="J2758">
        <v>35437063118.239998</v>
      </c>
      <c r="K2758">
        <v>45095072286.339996</v>
      </c>
    </row>
    <row r="2759" spans="1:11" hidden="1">
      <c r="A2759">
        <v>37</v>
      </c>
      <c r="B2759" t="s">
        <v>771</v>
      </c>
      <c r="C2759">
        <v>1.0286999999999999E-2</v>
      </c>
      <c r="D2759">
        <v>1.0281999999999999E-2</v>
      </c>
      <c r="E2759">
        <v>1.9820999999999998E-2</v>
      </c>
      <c r="F2759">
        <v>1.9671000000000001E-2</v>
      </c>
      <c r="G2759">
        <v>1.5653E-2</v>
      </c>
      <c r="H2759">
        <v>1.5533999999999999E-2</v>
      </c>
      <c r="I2759">
        <v>2231</v>
      </c>
      <c r="J2759">
        <v>32562753266.740002</v>
      </c>
      <c r="K2759">
        <v>40229506881.620003</v>
      </c>
    </row>
    <row r="2760" spans="1:11" hidden="1">
      <c r="A2760">
        <v>47</v>
      </c>
      <c r="B2760" t="s">
        <v>771</v>
      </c>
      <c r="C2760">
        <v>1.0364E-2</v>
      </c>
      <c r="D2760">
        <v>1.0652999999999999E-2</v>
      </c>
      <c r="E2760">
        <v>1.9796000000000001E-2</v>
      </c>
      <c r="F2760">
        <v>1.9709999999999998E-2</v>
      </c>
      <c r="G2760">
        <v>1.5644000000000002E-2</v>
      </c>
      <c r="H2760">
        <v>1.558E-2</v>
      </c>
      <c r="I2760">
        <v>2323</v>
      </c>
      <c r="J2760">
        <v>32739515632.43</v>
      </c>
      <c r="K2760">
        <v>40439834124.059998</v>
      </c>
    </row>
    <row r="2761" spans="1:11" hidden="1">
      <c r="A2761">
        <v>53</v>
      </c>
      <c r="B2761" t="s">
        <v>771</v>
      </c>
      <c r="C2761">
        <v>-3.3700000000000001E-4</v>
      </c>
      <c r="D2761">
        <v>-3.3700000000000001E-4</v>
      </c>
      <c r="E2761">
        <v>1.3440000000000001E-2</v>
      </c>
      <c r="F2761">
        <v>1.3303000000000001E-2</v>
      </c>
      <c r="G2761">
        <v>7.4269999999999996E-3</v>
      </c>
      <c r="H2761">
        <v>7.3229999999999996E-3</v>
      </c>
      <c r="I2761">
        <v>2706</v>
      </c>
      <c r="J2761">
        <v>35260300752.550003</v>
      </c>
      <c r="K2761">
        <v>44884745043.900002</v>
      </c>
    </row>
    <row r="2762" spans="1:11" hidden="1">
      <c r="A2762">
        <v>10</v>
      </c>
      <c r="B2762" t="s">
        <v>772</v>
      </c>
      <c r="C2762">
        <v>3.0689999999999999E-2</v>
      </c>
      <c r="D2762">
        <v>3.1154999999999999E-2</v>
      </c>
      <c r="E2762">
        <v>2.7074000000000001E-2</v>
      </c>
      <c r="F2762">
        <v>2.751E-2</v>
      </c>
      <c r="G2762">
        <v>3.3966999999999997E-2</v>
      </c>
      <c r="H2762">
        <v>3.4292000000000003E-2</v>
      </c>
      <c r="I2762">
        <v>93</v>
      </c>
      <c r="J2762">
        <v>183090732.13</v>
      </c>
      <c r="K2762">
        <v>219184425.21000001</v>
      </c>
    </row>
    <row r="2763" spans="1:11">
      <c r="A2763">
        <v>5</v>
      </c>
      <c r="B2763" t="s">
        <v>772</v>
      </c>
      <c r="C2763">
        <v>5.3705999999999997E-2</v>
      </c>
      <c r="D2763">
        <v>5.3699999999999998E-2</v>
      </c>
      <c r="E2763" s="116">
        <v>4.1274999999999999E-2</v>
      </c>
      <c r="F2763">
        <v>4.1243000000000002E-2</v>
      </c>
      <c r="G2763">
        <v>4.0842999999999997E-2</v>
      </c>
      <c r="H2763">
        <v>4.0816999999999999E-2</v>
      </c>
      <c r="I2763">
        <v>2261</v>
      </c>
      <c r="J2763">
        <v>34032709453.990002</v>
      </c>
      <c r="K2763">
        <v>42303156525.980003</v>
      </c>
    </row>
    <row r="2764" spans="1:11" hidden="1">
      <c r="A2764">
        <v>15</v>
      </c>
      <c r="B2764" t="s">
        <v>772</v>
      </c>
      <c r="C2764">
        <v>5.2789999999999997E-2</v>
      </c>
      <c r="D2764">
        <v>5.2803000000000003E-2</v>
      </c>
      <c r="E2764">
        <v>4.1197999999999999E-2</v>
      </c>
      <c r="F2764">
        <v>4.1168999999999997E-2</v>
      </c>
      <c r="G2764">
        <v>4.0807000000000003E-2</v>
      </c>
      <c r="H2764">
        <v>4.0783E-2</v>
      </c>
      <c r="I2764">
        <v>2354</v>
      </c>
      <c r="J2764">
        <v>34215800186.119999</v>
      </c>
      <c r="K2764">
        <v>42522340951.190002</v>
      </c>
    </row>
    <row r="2765" spans="1:11" hidden="1">
      <c r="A2765">
        <v>21</v>
      </c>
      <c r="B2765" t="s">
        <v>772</v>
      </c>
      <c r="C2765">
        <v>5.7596000000000001E-2</v>
      </c>
      <c r="D2765">
        <v>5.7591000000000003E-2</v>
      </c>
      <c r="E2765">
        <v>4.1826000000000002E-2</v>
      </c>
      <c r="F2765">
        <v>4.1796E-2</v>
      </c>
      <c r="G2765">
        <v>4.2015999999999998E-2</v>
      </c>
      <c r="H2765">
        <v>4.1993000000000003E-2</v>
      </c>
      <c r="I2765">
        <v>2750</v>
      </c>
      <c r="J2765">
        <v>36907804999.760002</v>
      </c>
      <c r="K2765">
        <v>47368703894.629997</v>
      </c>
    </row>
    <row r="2766" spans="1:11" hidden="1">
      <c r="A2766">
        <v>31</v>
      </c>
      <c r="B2766" t="s">
        <v>772</v>
      </c>
      <c r="C2766">
        <v>5.6707E-2</v>
      </c>
      <c r="D2766">
        <v>5.6716999999999997E-2</v>
      </c>
      <c r="E2766">
        <v>4.1751999999999997E-2</v>
      </c>
      <c r="F2766">
        <v>4.1724999999999998E-2</v>
      </c>
      <c r="G2766">
        <v>4.1978000000000001E-2</v>
      </c>
      <c r="H2766">
        <v>4.1957000000000001E-2</v>
      </c>
      <c r="I2766">
        <v>2843</v>
      </c>
      <c r="J2766">
        <v>37090895731.889999</v>
      </c>
      <c r="K2766">
        <v>47587888319.839996</v>
      </c>
    </row>
    <row r="2767" spans="1:11" hidden="1">
      <c r="A2767">
        <v>63</v>
      </c>
      <c r="B2767" t="s">
        <v>772</v>
      </c>
      <c r="C2767">
        <v>5.6707E-2</v>
      </c>
      <c r="D2767">
        <v>5.6716999999999997E-2</v>
      </c>
      <c r="E2767">
        <v>4.1751999999999997E-2</v>
      </c>
      <c r="F2767">
        <v>4.1724999999999998E-2</v>
      </c>
      <c r="G2767">
        <v>4.1978000000000001E-2</v>
      </c>
      <c r="H2767">
        <v>4.1957000000000001E-2</v>
      </c>
      <c r="I2767">
        <v>2843</v>
      </c>
      <c r="J2767">
        <v>37090895731.889999</v>
      </c>
      <c r="K2767">
        <v>47587888319.839996</v>
      </c>
    </row>
    <row r="2768" spans="1:11" hidden="1">
      <c r="A2768">
        <v>37</v>
      </c>
      <c r="B2768" t="s">
        <v>772</v>
      </c>
      <c r="C2768">
        <v>5.3705999999999997E-2</v>
      </c>
      <c r="D2768">
        <v>5.3699999999999998E-2</v>
      </c>
      <c r="E2768">
        <v>4.1274999999999999E-2</v>
      </c>
      <c r="F2768">
        <v>4.1243000000000002E-2</v>
      </c>
      <c r="G2768">
        <v>4.0842999999999997E-2</v>
      </c>
      <c r="H2768">
        <v>4.0816999999999999E-2</v>
      </c>
      <c r="I2768">
        <v>2261</v>
      </c>
      <c r="J2768">
        <v>34032709453.990002</v>
      </c>
      <c r="K2768">
        <v>42303156525.980003</v>
      </c>
    </row>
    <row r="2769" spans="1:11" hidden="1">
      <c r="A2769">
        <v>47</v>
      </c>
      <c r="B2769" t="s">
        <v>772</v>
      </c>
      <c r="C2769">
        <v>5.2789999999999997E-2</v>
      </c>
      <c r="D2769">
        <v>5.2803000000000003E-2</v>
      </c>
      <c r="E2769">
        <v>4.1197999999999999E-2</v>
      </c>
      <c r="F2769">
        <v>4.1168999999999997E-2</v>
      </c>
      <c r="G2769">
        <v>4.0807000000000003E-2</v>
      </c>
      <c r="H2769">
        <v>4.0783E-2</v>
      </c>
      <c r="I2769">
        <v>2354</v>
      </c>
      <c r="J2769">
        <v>34215800186.119999</v>
      </c>
      <c r="K2769">
        <v>42522340951.190002</v>
      </c>
    </row>
    <row r="2770" spans="1:11" hidden="1">
      <c r="A2770">
        <v>53</v>
      </c>
      <c r="B2770" t="s">
        <v>772</v>
      </c>
      <c r="C2770">
        <v>5.7596000000000001E-2</v>
      </c>
      <c r="D2770">
        <v>5.7591000000000003E-2</v>
      </c>
      <c r="E2770">
        <v>4.1826000000000002E-2</v>
      </c>
      <c r="F2770">
        <v>4.1796E-2</v>
      </c>
      <c r="G2770">
        <v>4.2015999999999998E-2</v>
      </c>
      <c r="H2770">
        <v>4.1993000000000003E-2</v>
      </c>
      <c r="I2770">
        <v>2750</v>
      </c>
      <c r="J2770">
        <v>36907804999.760002</v>
      </c>
      <c r="K2770">
        <v>47368703894.629997</v>
      </c>
    </row>
    <row r="2771" spans="1:11" hidden="1">
      <c r="A2771">
        <v>10</v>
      </c>
      <c r="B2771" t="s">
        <v>773</v>
      </c>
      <c r="C2771">
        <v>2.026E-3</v>
      </c>
      <c r="D2771">
        <v>2.026E-3</v>
      </c>
      <c r="E2771">
        <v>7.7990000000000004E-3</v>
      </c>
      <c r="F2771">
        <v>7.7990000000000004E-3</v>
      </c>
      <c r="G2771">
        <v>1.2427000000000001E-2</v>
      </c>
      <c r="H2771">
        <v>1.2427000000000001E-2</v>
      </c>
      <c r="I2771">
        <v>92</v>
      </c>
      <c r="J2771">
        <v>183799542.88</v>
      </c>
      <c r="K2771">
        <v>221109337.61000001</v>
      </c>
    </row>
    <row r="2772" spans="1:11">
      <c r="A2772">
        <v>5</v>
      </c>
      <c r="B2772" t="s">
        <v>773</v>
      </c>
      <c r="C2772">
        <v>-3.3379999999999998E-3</v>
      </c>
      <c r="D2772">
        <v>-3.3479999999999998E-3</v>
      </c>
      <c r="E2772" s="116">
        <v>-1.9370999999999999E-2</v>
      </c>
      <c r="F2772">
        <v>-1.9411000000000001E-2</v>
      </c>
      <c r="G2772">
        <v>-2.1779E-2</v>
      </c>
      <c r="H2772">
        <v>-2.1812000000000002E-2</v>
      </c>
      <c r="I2772">
        <v>2282</v>
      </c>
      <c r="J2772">
        <v>33559809280.59</v>
      </c>
      <c r="K2772">
        <v>41865701610.410004</v>
      </c>
    </row>
    <row r="2773" spans="1:11" hidden="1">
      <c r="A2773">
        <v>15</v>
      </c>
      <c r="B2773" t="s">
        <v>773</v>
      </c>
      <c r="C2773">
        <v>-3.1289999999999998E-3</v>
      </c>
      <c r="D2773">
        <v>-3.1380000000000002E-3</v>
      </c>
      <c r="E2773">
        <v>-1.9226E-2</v>
      </c>
      <c r="F2773">
        <v>-1.9265999999999998E-2</v>
      </c>
      <c r="G2773">
        <v>-2.1603000000000001E-2</v>
      </c>
      <c r="H2773">
        <v>-2.1635999999999999E-2</v>
      </c>
      <c r="I2773">
        <v>2374</v>
      </c>
      <c r="J2773">
        <v>33743608823.470001</v>
      </c>
      <c r="K2773">
        <v>42086810948.019997</v>
      </c>
    </row>
    <row r="2774" spans="1:11" hidden="1">
      <c r="A2774">
        <v>21</v>
      </c>
      <c r="B2774" t="s">
        <v>773</v>
      </c>
      <c r="C2774">
        <v>-3.3960000000000001E-3</v>
      </c>
      <c r="D2774">
        <v>-3.4060000000000002E-3</v>
      </c>
      <c r="E2774">
        <v>-1.9616000000000001E-2</v>
      </c>
      <c r="F2774">
        <v>-1.9653E-2</v>
      </c>
      <c r="G2774">
        <v>-2.2589999999999999E-2</v>
      </c>
      <c r="H2774">
        <v>-2.2620000000000001E-2</v>
      </c>
      <c r="I2774">
        <v>2788</v>
      </c>
      <c r="J2774">
        <v>36412763428.43</v>
      </c>
      <c r="K2774">
        <v>46862471223.690002</v>
      </c>
    </row>
    <row r="2775" spans="1:11" hidden="1">
      <c r="A2775">
        <v>31</v>
      </c>
      <c r="B2775" t="s">
        <v>773</v>
      </c>
      <c r="C2775">
        <v>-3.222E-3</v>
      </c>
      <c r="D2775">
        <v>-3.2309999999999999E-3</v>
      </c>
      <c r="E2775">
        <v>-1.9480999999999998E-2</v>
      </c>
      <c r="F2775">
        <v>-1.9518000000000001E-2</v>
      </c>
      <c r="G2775">
        <v>-2.2429999999999999E-2</v>
      </c>
      <c r="H2775">
        <v>-2.2459E-2</v>
      </c>
      <c r="I2775">
        <v>2880</v>
      </c>
      <c r="J2775">
        <v>36596562971.309998</v>
      </c>
      <c r="K2775">
        <v>47083580561.300003</v>
      </c>
    </row>
    <row r="2776" spans="1:11" hidden="1">
      <c r="A2776">
        <v>63</v>
      </c>
      <c r="B2776" t="s">
        <v>773</v>
      </c>
      <c r="C2776">
        <v>-3.222E-3</v>
      </c>
      <c r="D2776">
        <v>-3.2309999999999999E-3</v>
      </c>
      <c r="E2776">
        <v>-1.9480999999999998E-2</v>
      </c>
      <c r="F2776">
        <v>-1.9518000000000001E-2</v>
      </c>
      <c r="G2776">
        <v>-2.2429999999999999E-2</v>
      </c>
      <c r="H2776">
        <v>-2.2459E-2</v>
      </c>
      <c r="I2776">
        <v>2880</v>
      </c>
      <c r="J2776">
        <v>36596562971.309998</v>
      </c>
      <c r="K2776">
        <v>47083580561.300003</v>
      </c>
    </row>
    <row r="2777" spans="1:11" hidden="1">
      <c r="A2777">
        <v>37</v>
      </c>
      <c r="B2777" t="s">
        <v>773</v>
      </c>
      <c r="C2777">
        <v>-3.3379999999999998E-3</v>
      </c>
      <c r="D2777">
        <v>-3.3479999999999998E-3</v>
      </c>
      <c r="E2777">
        <v>-1.9370999999999999E-2</v>
      </c>
      <c r="F2777">
        <v>-1.9411000000000001E-2</v>
      </c>
      <c r="G2777">
        <v>-2.1779E-2</v>
      </c>
      <c r="H2777">
        <v>-2.1812000000000002E-2</v>
      </c>
      <c r="I2777">
        <v>2282</v>
      </c>
      <c r="J2777">
        <v>33559809280.59</v>
      </c>
      <c r="K2777">
        <v>41865701610.410004</v>
      </c>
    </row>
    <row r="2778" spans="1:11" hidden="1">
      <c r="A2778">
        <v>47</v>
      </c>
      <c r="B2778" t="s">
        <v>773</v>
      </c>
      <c r="C2778">
        <v>-3.1289999999999998E-3</v>
      </c>
      <c r="D2778">
        <v>-3.1380000000000002E-3</v>
      </c>
      <c r="E2778">
        <v>-1.9226E-2</v>
      </c>
      <c r="F2778">
        <v>-1.9265999999999998E-2</v>
      </c>
      <c r="G2778">
        <v>-2.1603000000000001E-2</v>
      </c>
      <c r="H2778">
        <v>-2.1635999999999999E-2</v>
      </c>
      <c r="I2778">
        <v>2374</v>
      </c>
      <c r="J2778">
        <v>33743608823.470001</v>
      </c>
      <c r="K2778">
        <v>42086810948.019997</v>
      </c>
    </row>
    <row r="2779" spans="1:11" hidden="1">
      <c r="A2779">
        <v>53</v>
      </c>
      <c r="B2779" t="s">
        <v>773</v>
      </c>
      <c r="C2779">
        <v>-3.3960000000000001E-3</v>
      </c>
      <c r="D2779">
        <v>-3.4060000000000002E-3</v>
      </c>
      <c r="E2779">
        <v>-1.9616000000000001E-2</v>
      </c>
      <c r="F2779">
        <v>-1.9653E-2</v>
      </c>
      <c r="G2779">
        <v>-2.2589999999999999E-2</v>
      </c>
      <c r="H2779">
        <v>-2.2620000000000001E-2</v>
      </c>
      <c r="I2779">
        <v>2788</v>
      </c>
      <c r="J2779">
        <v>36412763428.43</v>
      </c>
      <c r="K2779">
        <v>46862471223.690002</v>
      </c>
    </row>
    <row r="2780" spans="1:11" hidden="1">
      <c r="A2780">
        <v>10</v>
      </c>
      <c r="B2780" t="s">
        <v>749</v>
      </c>
      <c r="C2780">
        <v>-2.9045000000000001E-2</v>
      </c>
      <c r="D2780">
        <v>-2.8927000000000001E-2</v>
      </c>
      <c r="E2780">
        <v>-2.7883000000000002E-2</v>
      </c>
      <c r="F2780">
        <v>-2.7819E-2</v>
      </c>
      <c r="G2780">
        <v>-2.6634999999999999E-2</v>
      </c>
      <c r="H2780">
        <v>-2.6582000000000001E-2</v>
      </c>
      <c r="I2780">
        <v>95</v>
      </c>
      <c r="J2780">
        <v>184893414.08000001</v>
      </c>
      <c r="K2780">
        <v>224208975.43000001</v>
      </c>
    </row>
    <row r="2781" spans="1:11">
      <c r="A2781">
        <v>5</v>
      </c>
      <c r="B2781" t="s">
        <v>749</v>
      </c>
      <c r="C2781">
        <v>4.2090000000000002E-2</v>
      </c>
      <c r="D2781">
        <v>4.2089000000000001E-2</v>
      </c>
      <c r="E2781" s="116">
        <v>3.0238000000000001E-2</v>
      </c>
      <c r="F2781">
        <v>3.0237E-2</v>
      </c>
      <c r="G2781">
        <v>3.1460000000000002E-2</v>
      </c>
      <c r="H2781">
        <v>3.1459000000000001E-2</v>
      </c>
      <c r="I2781">
        <v>2293</v>
      </c>
      <c r="J2781">
        <v>34695730814.220001</v>
      </c>
      <c r="K2781">
        <v>43586002874.699997</v>
      </c>
    </row>
    <row r="2782" spans="1:11" hidden="1">
      <c r="A2782">
        <v>15</v>
      </c>
      <c r="B2782" t="s">
        <v>749</v>
      </c>
      <c r="C2782">
        <v>3.9240999999999998E-2</v>
      </c>
      <c r="D2782">
        <v>3.9244000000000001E-2</v>
      </c>
      <c r="E2782">
        <v>2.9915000000000001E-2</v>
      </c>
      <c r="F2782">
        <v>2.9915000000000001E-2</v>
      </c>
      <c r="G2782">
        <v>3.1147000000000001E-2</v>
      </c>
      <c r="H2782">
        <v>3.1146E-2</v>
      </c>
      <c r="I2782">
        <v>2388</v>
      </c>
      <c r="J2782">
        <v>34880624228.300003</v>
      </c>
      <c r="K2782">
        <v>43810211850.129997</v>
      </c>
    </row>
    <row r="2783" spans="1:11" hidden="1">
      <c r="A2783">
        <v>21</v>
      </c>
      <c r="B2783" t="s">
        <v>749</v>
      </c>
      <c r="C2783">
        <v>4.7198999999999998E-2</v>
      </c>
      <c r="D2783">
        <v>4.7197000000000003E-2</v>
      </c>
      <c r="E2783">
        <v>2.9780999999999998E-2</v>
      </c>
      <c r="F2783">
        <v>2.9780000000000001E-2</v>
      </c>
      <c r="G2783">
        <v>3.1604E-2</v>
      </c>
      <c r="H2783">
        <v>3.1602999999999999E-2</v>
      </c>
      <c r="I2783">
        <v>2803</v>
      </c>
      <c r="J2783">
        <v>37591521232.540001</v>
      </c>
      <c r="K2783">
        <v>48733904131.790001</v>
      </c>
    </row>
    <row r="2784" spans="1:11" hidden="1">
      <c r="A2784">
        <v>31</v>
      </c>
      <c r="B2784" t="s">
        <v>749</v>
      </c>
      <c r="C2784">
        <v>4.4679999999999997E-2</v>
      </c>
      <c r="D2784">
        <v>4.4681999999999999E-2</v>
      </c>
      <c r="E2784">
        <v>2.9485000000000001E-2</v>
      </c>
      <c r="F2784">
        <v>2.9485000000000001E-2</v>
      </c>
      <c r="G2784">
        <v>3.1322999999999997E-2</v>
      </c>
      <c r="H2784">
        <v>3.1322000000000003E-2</v>
      </c>
      <c r="I2784">
        <v>2898</v>
      </c>
      <c r="J2784">
        <v>37776414646.620003</v>
      </c>
      <c r="K2784">
        <v>48958113107.220001</v>
      </c>
    </row>
    <row r="2785" spans="1:11" hidden="1">
      <c r="A2785">
        <v>63</v>
      </c>
      <c r="B2785" t="s">
        <v>749</v>
      </c>
      <c r="C2785">
        <v>4.4679999999999997E-2</v>
      </c>
      <c r="D2785">
        <v>4.4681999999999999E-2</v>
      </c>
      <c r="E2785">
        <v>2.9485000000000001E-2</v>
      </c>
      <c r="F2785">
        <v>2.9485000000000001E-2</v>
      </c>
      <c r="G2785">
        <v>3.1322999999999997E-2</v>
      </c>
      <c r="H2785">
        <v>3.1322000000000003E-2</v>
      </c>
      <c r="I2785">
        <v>2898</v>
      </c>
      <c r="J2785">
        <v>37776414646.620003</v>
      </c>
      <c r="K2785">
        <v>48958113107.220001</v>
      </c>
    </row>
    <row r="2786" spans="1:11" hidden="1">
      <c r="A2786">
        <v>37</v>
      </c>
      <c r="B2786" t="s">
        <v>749</v>
      </c>
      <c r="C2786">
        <v>4.2090000000000002E-2</v>
      </c>
      <c r="D2786">
        <v>4.2089000000000001E-2</v>
      </c>
      <c r="E2786">
        <v>3.0238000000000001E-2</v>
      </c>
      <c r="F2786">
        <v>3.0237E-2</v>
      </c>
      <c r="G2786">
        <v>3.1460000000000002E-2</v>
      </c>
      <c r="H2786">
        <v>3.1459000000000001E-2</v>
      </c>
      <c r="I2786">
        <v>2293</v>
      </c>
      <c r="J2786">
        <v>34695730814.220001</v>
      </c>
      <c r="K2786">
        <v>43586002874.699997</v>
      </c>
    </row>
    <row r="2787" spans="1:11" hidden="1">
      <c r="A2787">
        <v>47</v>
      </c>
      <c r="B2787" t="s">
        <v>749</v>
      </c>
      <c r="C2787">
        <v>3.9240999999999998E-2</v>
      </c>
      <c r="D2787">
        <v>3.9244000000000001E-2</v>
      </c>
      <c r="E2787">
        <v>2.9915000000000001E-2</v>
      </c>
      <c r="F2787">
        <v>2.9915000000000001E-2</v>
      </c>
      <c r="G2787">
        <v>3.1147000000000001E-2</v>
      </c>
      <c r="H2787">
        <v>3.1146E-2</v>
      </c>
      <c r="I2787">
        <v>2388</v>
      </c>
      <c r="J2787">
        <v>34880624228.300003</v>
      </c>
      <c r="K2787">
        <v>43810211850.129997</v>
      </c>
    </row>
    <row r="2788" spans="1:11" hidden="1">
      <c r="A2788">
        <v>53</v>
      </c>
      <c r="B2788" t="s">
        <v>749</v>
      </c>
      <c r="C2788">
        <v>4.7198999999999998E-2</v>
      </c>
      <c r="D2788">
        <v>4.7197000000000003E-2</v>
      </c>
      <c r="E2788">
        <v>2.9780999999999998E-2</v>
      </c>
      <c r="F2788">
        <v>2.9780000000000001E-2</v>
      </c>
      <c r="G2788">
        <v>3.1604E-2</v>
      </c>
      <c r="H2788">
        <v>3.1602999999999999E-2</v>
      </c>
      <c r="I2788">
        <v>2803</v>
      </c>
      <c r="J2788">
        <v>37591521232.540001</v>
      </c>
      <c r="K2788">
        <v>48733904131.790001</v>
      </c>
    </row>
    <row r="2789" spans="1:11" hidden="1">
      <c r="A2789">
        <v>10</v>
      </c>
      <c r="B2789" t="s">
        <v>750</v>
      </c>
      <c r="C2789">
        <v>1.1091999999999999E-2</v>
      </c>
      <c r="D2789">
        <v>1.1091999999999999E-2</v>
      </c>
      <c r="E2789">
        <v>1.0175999999999999E-2</v>
      </c>
      <c r="F2789">
        <v>1.0175999999999999E-2</v>
      </c>
      <c r="G2789">
        <v>6.1370000000000001E-3</v>
      </c>
      <c r="H2789">
        <v>6.1370000000000001E-3</v>
      </c>
      <c r="I2789">
        <v>95</v>
      </c>
      <c r="J2789">
        <v>181519273.56999999</v>
      </c>
      <c r="K2789">
        <v>221072210.31</v>
      </c>
    </row>
    <row r="2790" spans="1:11">
      <c r="A2790">
        <v>5</v>
      </c>
      <c r="B2790" t="s">
        <v>750</v>
      </c>
      <c r="C2790">
        <v>3.7180999999999999E-2</v>
      </c>
      <c r="D2790">
        <v>3.7178000000000003E-2</v>
      </c>
      <c r="E2790" s="116">
        <v>4.4555999999999998E-2</v>
      </c>
      <c r="F2790">
        <v>4.4554000000000003E-2</v>
      </c>
      <c r="G2790">
        <v>4.1749000000000001E-2</v>
      </c>
      <c r="H2790">
        <v>4.1746999999999999E-2</v>
      </c>
      <c r="I2790">
        <v>2333</v>
      </c>
      <c r="J2790">
        <v>36405363744.730003</v>
      </c>
      <c r="K2790">
        <v>46000987240.75</v>
      </c>
    </row>
    <row r="2791" spans="1:11" hidden="1">
      <c r="A2791">
        <v>15</v>
      </c>
      <c r="B2791" t="s">
        <v>750</v>
      </c>
      <c r="C2791">
        <v>3.6151000000000003E-2</v>
      </c>
      <c r="D2791">
        <v>3.6148E-2</v>
      </c>
      <c r="E2791">
        <v>4.4381999999999998E-2</v>
      </c>
      <c r="F2791">
        <v>4.4380000000000003E-2</v>
      </c>
      <c r="G2791">
        <v>4.1574E-2</v>
      </c>
      <c r="H2791">
        <v>4.1571999999999998E-2</v>
      </c>
      <c r="I2791">
        <v>2428</v>
      </c>
      <c r="J2791">
        <v>36586883018.300003</v>
      </c>
      <c r="K2791">
        <v>46222059451.059998</v>
      </c>
    </row>
    <row r="2792" spans="1:11" hidden="1">
      <c r="A2792">
        <v>21</v>
      </c>
      <c r="B2792" t="s">
        <v>750</v>
      </c>
      <c r="C2792">
        <v>3.9447999999999997E-2</v>
      </c>
      <c r="D2792">
        <v>3.9446000000000002E-2</v>
      </c>
      <c r="E2792">
        <v>4.2922000000000002E-2</v>
      </c>
      <c r="F2792">
        <v>4.292E-2</v>
      </c>
      <c r="G2792">
        <v>4.0309999999999999E-2</v>
      </c>
      <c r="H2792">
        <v>4.0307000000000003E-2</v>
      </c>
      <c r="I2792">
        <v>2859</v>
      </c>
      <c r="J2792">
        <v>39514416566.470001</v>
      </c>
      <c r="K2792">
        <v>51409176676.620003</v>
      </c>
    </row>
    <row r="2793" spans="1:11" hidden="1">
      <c r="A2793">
        <v>31</v>
      </c>
      <c r="B2793" t="s">
        <v>750</v>
      </c>
      <c r="C2793">
        <v>3.8525999999999998E-2</v>
      </c>
      <c r="D2793">
        <v>3.8523000000000002E-2</v>
      </c>
      <c r="E2793">
        <v>4.2769000000000001E-2</v>
      </c>
      <c r="F2793">
        <v>4.2766999999999999E-2</v>
      </c>
      <c r="G2793">
        <v>4.0160000000000001E-2</v>
      </c>
      <c r="H2793">
        <v>4.0155999999999997E-2</v>
      </c>
      <c r="I2793">
        <v>2954</v>
      </c>
      <c r="J2793">
        <v>39695935840.040001</v>
      </c>
      <c r="K2793">
        <v>51630248886.93</v>
      </c>
    </row>
    <row r="2794" spans="1:11" hidden="1">
      <c r="A2794">
        <v>63</v>
      </c>
      <c r="B2794" t="s">
        <v>750</v>
      </c>
      <c r="C2794">
        <v>3.8525999999999998E-2</v>
      </c>
      <c r="D2794">
        <v>3.8523000000000002E-2</v>
      </c>
      <c r="E2794">
        <v>4.2769000000000001E-2</v>
      </c>
      <c r="F2794">
        <v>4.2766999999999999E-2</v>
      </c>
      <c r="G2794">
        <v>4.0160000000000001E-2</v>
      </c>
      <c r="H2794">
        <v>4.0155999999999997E-2</v>
      </c>
      <c r="I2794">
        <v>2954</v>
      </c>
      <c r="J2794">
        <v>39695935840.040001</v>
      </c>
      <c r="K2794">
        <v>51630248886.93</v>
      </c>
    </row>
    <row r="2795" spans="1:11" hidden="1">
      <c r="A2795">
        <v>37</v>
      </c>
      <c r="B2795" t="s">
        <v>750</v>
      </c>
      <c r="C2795">
        <v>3.7180999999999999E-2</v>
      </c>
      <c r="D2795">
        <v>3.7178000000000003E-2</v>
      </c>
      <c r="E2795">
        <v>4.4555999999999998E-2</v>
      </c>
      <c r="F2795">
        <v>4.4554000000000003E-2</v>
      </c>
      <c r="G2795">
        <v>4.1749000000000001E-2</v>
      </c>
      <c r="H2795">
        <v>4.1746999999999999E-2</v>
      </c>
      <c r="I2795">
        <v>2333</v>
      </c>
      <c r="J2795">
        <v>36405363744.730003</v>
      </c>
      <c r="K2795">
        <v>46000987240.75</v>
      </c>
    </row>
    <row r="2796" spans="1:11" hidden="1">
      <c r="A2796">
        <v>47</v>
      </c>
      <c r="B2796" t="s">
        <v>750</v>
      </c>
      <c r="C2796">
        <v>3.6151000000000003E-2</v>
      </c>
      <c r="D2796">
        <v>3.6148E-2</v>
      </c>
      <c r="E2796">
        <v>4.4381999999999998E-2</v>
      </c>
      <c r="F2796">
        <v>4.4380000000000003E-2</v>
      </c>
      <c r="G2796">
        <v>4.1574E-2</v>
      </c>
      <c r="H2796">
        <v>4.1571999999999998E-2</v>
      </c>
      <c r="I2796">
        <v>2428</v>
      </c>
      <c r="J2796">
        <v>36586883018.300003</v>
      </c>
      <c r="K2796">
        <v>46222059451.059998</v>
      </c>
    </row>
    <row r="2797" spans="1:11" hidden="1">
      <c r="A2797">
        <v>53</v>
      </c>
      <c r="B2797" t="s">
        <v>750</v>
      </c>
      <c r="C2797">
        <v>3.9447999999999997E-2</v>
      </c>
      <c r="D2797">
        <v>3.9446000000000002E-2</v>
      </c>
      <c r="E2797">
        <v>4.2922000000000002E-2</v>
      </c>
      <c r="F2797">
        <v>4.292E-2</v>
      </c>
      <c r="G2797">
        <v>4.0309999999999999E-2</v>
      </c>
      <c r="H2797">
        <v>4.0307000000000003E-2</v>
      </c>
      <c r="I2797">
        <v>2859</v>
      </c>
      <c r="J2797">
        <v>39514416566.470001</v>
      </c>
      <c r="K2797">
        <v>51409176676.620003</v>
      </c>
    </row>
    <row r="2798" spans="1:11" hidden="1">
      <c r="A2798">
        <v>10</v>
      </c>
      <c r="B2798" t="s">
        <v>752</v>
      </c>
      <c r="C2798">
        <v>-1.8645999999999999E-2</v>
      </c>
      <c r="D2798">
        <v>-1.8645999999999999E-2</v>
      </c>
      <c r="E2798">
        <v>-2.4140999999999999E-2</v>
      </c>
      <c r="F2798">
        <v>-2.4140999999999999E-2</v>
      </c>
      <c r="G2798">
        <v>-2.3158000000000002E-2</v>
      </c>
      <c r="H2798">
        <v>-2.3158000000000002E-2</v>
      </c>
      <c r="I2798">
        <v>97</v>
      </c>
      <c r="J2798">
        <v>188455703.41999999</v>
      </c>
      <c r="K2798">
        <v>227571131.55000001</v>
      </c>
    </row>
    <row r="2799" spans="1:11">
      <c r="A2799">
        <v>5</v>
      </c>
      <c r="B2799" t="s">
        <v>752</v>
      </c>
      <c r="C2799">
        <v>-3.4747E-2</v>
      </c>
      <c r="D2799">
        <v>-3.4747E-2</v>
      </c>
      <c r="E2799" s="116">
        <v>-4.4622000000000002E-2</v>
      </c>
      <c r="F2799">
        <v>-4.4623000000000003E-2</v>
      </c>
      <c r="G2799">
        <v>-4.9931999999999997E-2</v>
      </c>
      <c r="H2799">
        <v>-4.9931999999999997E-2</v>
      </c>
      <c r="I2799">
        <v>2361</v>
      </c>
      <c r="J2799">
        <v>35128518552.220001</v>
      </c>
      <c r="K2799">
        <v>44250920404.459999</v>
      </c>
    </row>
    <row r="2800" spans="1:11" hidden="1">
      <c r="A2800">
        <v>15</v>
      </c>
      <c r="B2800" t="s">
        <v>752</v>
      </c>
      <c r="C2800">
        <v>-3.4103000000000001E-2</v>
      </c>
      <c r="D2800">
        <v>-3.4103000000000001E-2</v>
      </c>
      <c r="E2800">
        <v>-4.4514999999999999E-2</v>
      </c>
      <c r="F2800">
        <v>-4.4516E-2</v>
      </c>
      <c r="G2800">
        <v>-4.9798000000000002E-2</v>
      </c>
      <c r="H2800">
        <v>-4.9798000000000002E-2</v>
      </c>
      <c r="I2800">
        <v>2458</v>
      </c>
      <c r="J2800">
        <v>35316974255.639999</v>
      </c>
      <c r="K2800">
        <v>44478491536.010002</v>
      </c>
    </row>
    <row r="2801" spans="1:11" hidden="1">
      <c r="A2801">
        <v>21</v>
      </c>
      <c r="B2801" t="s">
        <v>752</v>
      </c>
      <c r="C2801">
        <v>-4.5214999999999998E-2</v>
      </c>
      <c r="D2801">
        <v>-4.5213999999999997E-2</v>
      </c>
      <c r="E2801">
        <v>-4.8279000000000002E-2</v>
      </c>
      <c r="F2801">
        <v>-4.8280000000000003E-2</v>
      </c>
      <c r="G2801">
        <v>-5.4919000000000003E-2</v>
      </c>
      <c r="H2801">
        <v>-5.4918000000000002E-2</v>
      </c>
      <c r="I2801">
        <v>2906</v>
      </c>
      <c r="J2801">
        <v>38017584442.910004</v>
      </c>
      <c r="K2801">
        <v>49247617826.5</v>
      </c>
    </row>
    <row r="2802" spans="1:11" hidden="1">
      <c r="A2802">
        <v>31</v>
      </c>
      <c r="B2802" t="s">
        <v>752</v>
      </c>
      <c r="C2802">
        <v>-4.4344000000000001E-2</v>
      </c>
      <c r="D2802">
        <v>-4.4343E-2</v>
      </c>
      <c r="E2802">
        <v>-4.8162999999999997E-2</v>
      </c>
      <c r="F2802">
        <v>-4.8162999999999997E-2</v>
      </c>
      <c r="G2802">
        <v>-5.4776999999999999E-2</v>
      </c>
      <c r="H2802">
        <v>-5.4775999999999998E-2</v>
      </c>
      <c r="I2802">
        <v>3003</v>
      </c>
      <c r="J2802">
        <v>38206040146.330002</v>
      </c>
      <c r="K2802">
        <v>49475188958.050003</v>
      </c>
    </row>
    <row r="2803" spans="1:11" hidden="1">
      <c r="A2803">
        <v>63</v>
      </c>
      <c r="B2803" t="s">
        <v>752</v>
      </c>
      <c r="C2803">
        <v>-4.4344000000000001E-2</v>
      </c>
      <c r="D2803">
        <v>-4.4343E-2</v>
      </c>
      <c r="E2803">
        <v>-4.8162999999999997E-2</v>
      </c>
      <c r="F2803">
        <v>-4.8162999999999997E-2</v>
      </c>
      <c r="G2803">
        <v>-5.4776999999999999E-2</v>
      </c>
      <c r="H2803">
        <v>-5.4775999999999998E-2</v>
      </c>
      <c r="I2803">
        <v>3003</v>
      </c>
      <c r="J2803">
        <v>38206040146.330002</v>
      </c>
      <c r="K2803">
        <v>49475188958.050003</v>
      </c>
    </row>
    <row r="2804" spans="1:11" hidden="1">
      <c r="A2804">
        <v>37</v>
      </c>
      <c r="B2804" t="s">
        <v>752</v>
      </c>
      <c r="C2804">
        <v>-3.4747E-2</v>
      </c>
      <c r="D2804">
        <v>-3.4747E-2</v>
      </c>
      <c r="E2804">
        <v>-4.4622000000000002E-2</v>
      </c>
      <c r="F2804">
        <v>-4.4623000000000003E-2</v>
      </c>
      <c r="G2804">
        <v>-4.9931999999999997E-2</v>
      </c>
      <c r="H2804">
        <v>-4.9931999999999997E-2</v>
      </c>
      <c r="I2804">
        <v>2361</v>
      </c>
      <c r="J2804">
        <v>35128518552.220001</v>
      </c>
      <c r="K2804">
        <v>44250920404.459999</v>
      </c>
    </row>
    <row r="2805" spans="1:11" hidden="1">
      <c r="A2805">
        <v>47</v>
      </c>
      <c r="B2805" t="s">
        <v>752</v>
      </c>
      <c r="C2805">
        <v>-3.4103000000000001E-2</v>
      </c>
      <c r="D2805">
        <v>-3.4103000000000001E-2</v>
      </c>
      <c r="E2805">
        <v>-4.4514999999999999E-2</v>
      </c>
      <c r="F2805">
        <v>-4.4516E-2</v>
      </c>
      <c r="G2805">
        <v>-4.9798000000000002E-2</v>
      </c>
      <c r="H2805">
        <v>-4.9798000000000002E-2</v>
      </c>
      <c r="I2805">
        <v>2458</v>
      </c>
      <c r="J2805">
        <v>35316974255.639999</v>
      </c>
      <c r="K2805">
        <v>44478491536.010002</v>
      </c>
    </row>
    <row r="2806" spans="1:11" hidden="1">
      <c r="A2806">
        <v>53</v>
      </c>
      <c r="B2806" t="s">
        <v>752</v>
      </c>
      <c r="C2806">
        <v>-4.5214999999999998E-2</v>
      </c>
      <c r="D2806">
        <v>-4.5213999999999997E-2</v>
      </c>
      <c r="E2806">
        <v>-4.8279000000000002E-2</v>
      </c>
      <c r="F2806">
        <v>-4.8280000000000003E-2</v>
      </c>
      <c r="G2806">
        <v>-5.4919000000000003E-2</v>
      </c>
      <c r="H2806">
        <v>-5.4918000000000002E-2</v>
      </c>
      <c r="I2806">
        <v>2906</v>
      </c>
      <c r="J2806">
        <v>38017584442.910004</v>
      </c>
      <c r="K2806">
        <v>49247617826.5</v>
      </c>
    </row>
    <row r="2807" spans="1:11">
      <c r="A2807">
        <v>5</v>
      </c>
      <c r="B2807" t="s">
        <v>754</v>
      </c>
      <c r="C2807">
        <v>-1.7722000000000002E-2</v>
      </c>
      <c r="D2807">
        <v>-1.7721000000000001E-2</v>
      </c>
      <c r="E2807" s="116">
        <v>1.4057999999999999E-2</v>
      </c>
      <c r="F2807">
        <v>1.4057999999999999E-2</v>
      </c>
      <c r="G2807">
        <v>5.0730000000000003E-3</v>
      </c>
      <c r="H2807">
        <v>5.0730000000000003E-3</v>
      </c>
      <c r="I2807">
        <v>2386</v>
      </c>
      <c r="J2807">
        <v>35693018676.230003</v>
      </c>
      <c r="K2807">
        <v>45166754097.059998</v>
      </c>
    </row>
    <row r="2808" spans="1:11" hidden="1">
      <c r="A2808">
        <v>10</v>
      </c>
      <c r="B2808" t="s">
        <v>754</v>
      </c>
      <c r="C2808">
        <v>-2.0032000000000001E-2</v>
      </c>
      <c r="D2808">
        <v>-2.0032000000000001E-2</v>
      </c>
      <c r="E2808">
        <v>-1.0947999999999999E-2</v>
      </c>
      <c r="F2808">
        <v>-1.0947999999999999E-2</v>
      </c>
      <c r="G2808">
        <v>-7.7299999999999999E-3</v>
      </c>
      <c r="H2808">
        <v>-7.7299999999999999E-3</v>
      </c>
      <c r="I2808">
        <v>96</v>
      </c>
      <c r="J2808">
        <v>182114497.56</v>
      </c>
      <c r="K2808">
        <v>218305534.88</v>
      </c>
    </row>
    <row r="2809" spans="1:11" hidden="1">
      <c r="A2809">
        <v>15</v>
      </c>
      <c r="B2809" t="s">
        <v>754</v>
      </c>
      <c r="C2809">
        <v>-1.7812000000000001E-2</v>
      </c>
      <c r="D2809">
        <v>-1.7812000000000001E-2</v>
      </c>
      <c r="E2809">
        <v>1.3925E-2</v>
      </c>
      <c r="F2809">
        <v>1.3925E-2</v>
      </c>
      <c r="G2809">
        <v>5.0090000000000004E-3</v>
      </c>
      <c r="H2809">
        <v>5.0090000000000004E-3</v>
      </c>
      <c r="I2809">
        <v>2482</v>
      </c>
      <c r="J2809">
        <v>35875133173.790001</v>
      </c>
      <c r="K2809">
        <v>45385059631.940002</v>
      </c>
    </row>
    <row r="2810" spans="1:11" hidden="1">
      <c r="A2810">
        <v>21</v>
      </c>
      <c r="B2810" t="s">
        <v>754</v>
      </c>
      <c r="C2810">
        <v>-2.4032000000000001E-2</v>
      </c>
      <c r="D2810">
        <v>-2.4031E-2</v>
      </c>
      <c r="E2810">
        <v>9.6019999999999994E-3</v>
      </c>
      <c r="F2810">
        <v>9.6019999999999994E-3</v>
      </c>
      <c r="G2810">
        <v>-8.8999999999999995E-4</v>
      </c>
      <c r="H2810">
        <v>-8.8999999999999995E-4</v>
      </c>
      <c r="I2810">
        <v>2948</v>
      </c>
      <c r="J2810">
        <v>38508969427.540001</v>
      </c>
      <c r="K2810">
        <v>49972116657.800003</v>
      </c>
    </row>
    <row r="2811" spans="1:11" hidden="1">
      <c r="A2811">
        <v>31</v>
      </c>
      <c r="B2811" t="s">
        <v>754</v>
      </c>
      <c r="C2811">
        <v>-2.3903000000000001E-2</v>
      </c>
      <c r="D2811">
        <v>-2.3903000000000001E-2</v>
      </c>
      <c r="E2811">
        <v>9.5010000000000008E-3</v>
      </c>
      <c r="F2811">
        <v>9.5010000000000008E-3</v>
      </c>
      <c r="G2811">
        <v>-9.2100000000000005E-4</v>
      </c>
      <c r="H2811">
        <v>-9.2100000000000005E-4</v>
      </c>
      <c r="I2811">
        <v>3044</v>
      </c>
      <c r="J2811">
        <v>38691083925.099998</v>
      </c>
      <c r="K2811">
        <v>50190422192.68</v>
      </c>
    </row>
    <row r="2812" spans="1:11" hidden="1">
      <c r="A2812">
        <v>63</v>
      </c>
      <c r="B2812" t="s">
        <v>754</v>
      </c>
      <c r="C2812">
        <v>-2.3903000000000001E-2</v>
      </c>
      <c r="D2812">
        <v>-2.3903000000000001E-2</v>
      </c>
      <c r="E2812">
        <v>9.5010000000000008E-3</v>
      </c>
      <c r="F2812">
        <v>9.5010000000000008E-3</v>
      </c>
      <c r="G2812">
        <v>-9.2100000000000005E-4</v>
      </c>
      <c r="H2812">
        <v>-9.2100000000000005E-4</v>
      </c>
      <c r="I2812">
        <v>3044</v>
      </c>
      <c r="J2812">
        <v>38691083925.099998</v>
      </c>
      <c r="K2812">
        <v>50190422192.68</v>
      </c>
    </row>
    <row r="2813" spans="1:11" hidden="1">
      <c r="A2813">
        <v>37</v>
      </c>
      <c r="B2813" t="s">
        <v>754</v>
      </c>
      <c r="C2813">
        <v>-1.7722000000000002E-2</v>
      </c>
      <c r="D2813">
        <v>-1.7721000000000001E-2</v>
      </c>
      <c r="E2813">
        <v>1.4057999999999999E-2</v>
      </c>
      <c r="F2813">
        <v>1.4057999999999999E-2</v>
      </c>
      <c r="G2813">
        <v>5.0730000000000003E-3</v>
      </c>
      <c r="H2813">
        <v>5.0730000000000003E-3</v>
      </c>
      <c r="I2813">
        <v>2386</v>
      </c>
      <c r="J2813">
        <v>35693018676.230003</v>
      </c>
      <c r="K2813">
        <v>45166754097.059998</v>
      </c>
    </row>
    <row r="2814" spans="1:11" hidden="1">
      <c r="A2814">
        <v>47</v>
      </c>
      <c r="B2814" t="s">
        <v>754</v>
      </c>
      <c r="C2814">
        <v>-1.7812000000000001E-2</v>
      </c>
      <c r="D2814">
        <v>-1.7812000000000001E-2</v>
      </c>
      <c r="E2814">
        <v>1.3925E-2</v>
      </c>
      <c r="F2814">
        <v>1.3925E-2</v>
      </c>
      <c r="G2814">
        <v>5.0090000000000004E-3</v>
      </c>
      <c r="H2814">
        <v>5.0090000000000004E-3</v>
      </c>
      <c r="I2814">
        <v>2482</v>
      </c>
      <c r="J2814">
        <v>35875133173.790001</v>
      </c>
      <c r="K2814">
        <v>45385059631.940002</v>
      </c>
    </row>
    <row r="2815" spans="1:11" hidden="1">
      <c r="A2815">
        <v>53</v>
      </c>
      <c r="B2815" t="s">
        <v>754</v>
      </c>
      <c r="C2815">
        <v>-2.4032000000000001E-2</v>
      </c>
      <c r="D2815">
        <v>-2.4031E-2</v>
      </c>
      <c r="E2815">
        <v>9.6019999999999994E-3</v>
      </c>
      <c r="F2815">
        <v>9.6019999999999994E-3</v>
      </c>
      <c r="G2815">
        <v>-8.8999999999999995E-4</v>
      </c>
      <c r="H2815">
        <v>-8.8999999999999995E-4</v>
      </c>
      <c r="I2815">
        <v>2948</v>
      </c>
      <c r="J2815">
        <v>38508969427.540001</v>
      </c>
      <c r="K2815">
        <v>49972116657.800003</v>
      </c>
    </row>
    <row r="2816" spans="1:11">
      <c r="A2816">
        <v>5</v>
      </c>
      <c r="B2816" t="s">
        <v>755</v>
      </c>
      <c r="C2816">
        <v>5.2976000000000002E-2</v>
      </c>
      <c r="D2816">
        <v>5.2975000000000001E-2</v>
      </c>
      <c r="E2816" s="116">
        <v>2.6171E-2</v>
      </c>
      <c r="F2816">
        <v>2.6171E-2</v>
      </c>
      <c r="G2816">
        <v>3.5020999999999997E-2</v>
      </c>
      <c r="H2816">
        <v>3.5020999999999997E-2</v>
      </c>
      <c r="I2816">
        <v>2388</v>
      </c>
      <c r="J2816">
        <v>36752039606.730003</v>
      </c>
      <c r="K2816">
        <v>46809123541.870003</v>
      </c>
    </row>
    <row r="2817" spans="1:11" hidden="1">
      <c r="A2817">
        <v>10</v>
      </c>
      <c r="B2817" t="s">
        <v>755</v>
      </c>
      <c r="C2817">
        <v>1.524E-2</v>
      </c>
      <c r="D2817">
        <v>1.524E-2</v>
      </c>
      <c r="E2817">
        <v>2.9940999999999999E-2</v>
      </c>
      <c r="F2817">
        <v>2.9940999999999999E-2</v>
      </c>
      <c r="G2817">
        <v>3.3445000000000003E-2</v>
      </c>
      <c r="H2817">
        <v>3.3445000000000003E-2</v>
      </c>
      <c r="I2817">
        <v>95</v>
      </c>
      <c r="J2817">
        <v>186675834.47999999</v>
      </c>
      <c r="K2817">
        <v>224798717.36000001</v>
      </c>
    </row>
    <row r="2818" spans="1:11" hidden="1">
      <c r="A2818">
        <v>15</v>
      </c>
      <c r="B2818" t="s">
        <v>755</v>
      </c>
      <c r="C2818">
        <v>5.1520000000000003E-2</v>
      </c>
      <c r="D2818">
        <v>5.1519000000000002E-2</v>
      </c>
      <c r="E2818">
        <v>2.6190000000000001E-2</v>
      </c>
      <c r="F2818">
        <v>2.6190000000000001E-2</v>
      </c>
      <c r="G2818">
        <v>3.5014000000000003E-2</v>
      </c>
      <c r="H2818">
        <v>3.5013000000000002E-2</v>
      </c>
      <c r="I2818">
        <v>2483</v>
      </c>
      <c r="J2818">
        <v>36938715441.209999</v>
      </c>
      <c r="K2818">
        <v>47033922259.230003</v>
      </c>
    </row>
    <row r="2819" spans="1:11" hidden="1">
      <c r="A2819">
        <v>21</v>
      </c>
      <c r="B2819" t="s">
        <v>755</v>
      </c>
      <c r="C2819">
        <v>5.7965999999999997E-2</v>
      </c>
      <c r="D2819">
        <v>5.7965999999999997E-2</v>
      </c>
      <c r="E2819">
        <v>2.6891000000000002E-2</v>
      </c>
      <c r="F2819">
        <v>2.6891000000000002E-2</v>
      </c>
      <c r="G2819">
        <v>3.5624000000000003E-2</v>
      </c>
      <c r="H2819">
        <v>3.5624000000000003E-2</v>
      </c>
      <c r="I2819">
        <v>2962</v>
      </c>
      <c r="J2819">
        <v>39675454114.309998</v>
      </c>
      <c r="K2819">
        <v>51825879781.489998</v>
      </c>
    </row>
    <row r="2820" spans="1:11" hidden="1">
      <c r="A2820">
        <v>31</v>
      </c>
      <c r="B2820" t="s">
        <v>755</v>
      </c>
      <c r="C2820">
        <v>5.6624000000000001E-2</v>
      </c>
      <c r="D2820">
        <v>5.6623E-2</v>
      </c>
      <c r="E2820">
        <v>2.6904999999999998E-2</v>
      </c>
      <c r="F2820">
        <v>2.6904999999999998E-2</v>
      </c>
      <c r="G2820">
        <v>3.5615000000000001E-2</v>
      </c>
      <c r="H2820">
        <v>3.5615000000000001E-2</v>
      </c>
      <c r="I2820">
        <v>3057</v>
      </c>
      <c r="J2820">
        <v>39862129948.790001</v>
      </c>
      <c r="K2820">
        <v>52050678498.849998</v>
      </c>
    </row>
    <row r="2821" spans="1:11" hidden="1">
      <c r="A2821">
        <v>63</v>
      </c>
      <c r="B2821" t="s">
        <v>755</v>
      </c>
      <c r="C2821">
        <v>5.6624000000000001E-2</v>
      </c>
      <c r="D2821">
        <v>5.6623E-2</v>
      </c>
      <c r="E2821">
        <v>2.6904999999999998E-2</v>
      </c>
      <c r="F2821">
        <v>2.6904999999999998E-2</v>
      </c>
      <c r="G2821">
        <v>3.5615000000000001E-2</v>
      </c>
      <c r="H2821">
        <v>3.5615000000000001E-2</v>
      </c>
      <c r="I2821">
        <v>3057</v>
      </c>
      <c r="J2821">
        <v>39862129948.790001</v>
      </c>
      <c r="K2821">
        <v>52050678498.849998</v>
      </c>
    </row>
    <row r="2822" spans="1:11" hidden="1">
      <c r="A2822">
        <v>37</v>
      </c>
      <c r="B2822" t="s">
        <v>755</v>
      </c>
      <c r="C2822">
        <v>5.2976000000000002E-2</v>
      </c>
      <c r="D2822">
        <v>5.2975000000000001E-2</v>
      </c>
      <c r="E2822">
        <v>2.6171E-2</v>
      </c>
      <c r="F2822">
        <v>2.6171E-2</v>
      </c>
      <c r="G2822">
        <v>3.5020999999999997E-2</v>
      </c>
      <c r="H2822">
        <v>3.5020999999999997E-2</v>
      </c>
      <c r="I2822">
        <v>2388</v>
      </c>
      <c r="J2822">
        <v>36752039606.730003</v>
      </c>
      <c r="K2822">
        <v>46809123541.870003</v>
      </c>
    </row>
    <row r="2823" spans="1:11" hidden="1">
      <c r="A2823">
        <v>47</v>
      </c>
      <c r="B2823" t="s">
        <v>755</v>
      </c>
      <c r="C2823">
        <v>5.1520000000000003E-2</v>
      </c>
      <c r="D2823">
        <v>5.1519000000000002E-2</v>
      </c>
      <c r="E2823">
        <v>2.6190000000000001E-2</v>
      </c>
      <c r="F2823">
        <v>2.6190000000000001E-2</v>
      </c>
      <c r="G2823">
        <v>3.5014000000000003E-2</v>
      </c>
      <c r="H2823">
        <v>3.5013000000000002E-2</v>
      </c>
      <c r="I2823">
        <v>2483</v>
      </c>
      <c r="J2823">
        <v>36938715441.209999</v>
      </c>
      <c r="K2823">
        <v>47033922259.230003</v>
      </c>
    </row>
    <row r="2824" spans="1:11" hidden="1">
      <c r="A2824">
        <v>53</v>
      </c>
      <c r="B2824" t="s">
        <v>755</v>
      </c>
      <c r="C2824">
        <v>5.7965999999999997E-2</v>
      </c>
      <c r="D2824">
        <v>5.7965999999999997E-2</v>
      </c>
      <c r="E2824">
        <v>2.6891000000000002E-2</v>
      </c>
      <c r="F2824">
        <v>2.6891000000000002E-2</v>
      </c>
      <c r="G2824">
        <v>3.5624000000000003E-2</v>
      </c>
      <c r="H2824">
        <v>3.5624000000000003E-2</v>
      </c>
      <c r="I2824">
        <v>2962</v>
      </c>
      <c r="J2824">
        <v>39675454114.309998</v>
      </c>
      <c r="K2824">
        <v>51825879781.489998</v>
      </c>
    </row>
    <row r="2825" spans="1:11" hidden="1">
      <c r="A2825">
        <v>10</v>
      </c>
      <c r="B2825" t="s">
        <v>757</v>
      </c>
      <c r="C2825">
        <v>-3.5478999999999997E-2</v>
      </c>
      <c r="D2825">
        <v>-3.5478999999999997E-2</v>
      </c>
      <c r="E2825">
        <v>-2.0995E-2</v>
      </c>
      <c r="F2825">
        <v>-2.0995E-2</v>
      </c>
      <c r="G2825">
        <v>-2.6485999999999999E-2</v>
      </c>
      <c r="H2825">
        <v>-2.6485999999999999E-2</v>
      </c>
      <c r="I2825">
        <v>94</v>
      </c>
      <c r="J2825">
        <v>182514940.06999999</v>
      </c>
      <c r="K2825">
        <v>218717147.72</v>
      </c>
    </row>
    <row r="2826" spans="1:11">
      <c r="A2826">
        <v>5</v>
      </c>
      <c r="B2826" t="s">
        <v>757</v>
      </c>
      <c r="C2826">
        <v>-1.5306E-2</v>
      </c>
      <c r="D2826">
        <v>-1.5306999999999999E-2</v>
      </c>
      <c r="E2826" s="116">
        <v>-4.6800000000000001E-3</v>
      </c>
      <c r="F2826">
        <v>-4.6800000000000001E-3</v>
      </c>
      <c r="G2826">
        <v>-6.2729999999999999E-3</v>
      </c>
      <c r="H2826">
        <v>-6.2719999999999998E-3</v>
      </c>
      <c r="I2826">
        <v>2427</v>
      </c>
      <c r="J2826">
        <v>36882419921.470001</v>
      </c>
      <c r="K2826">
        <v>47027137546.75</v>
      </c>
    </row>
    <row r="2827" spans="1:11" hidden="1">
      <c r="A2827">
        <v>15</v>
      </c>
      <c r="B2827" t="s">
        <v>757</v>
      </c>
      <c r="C2827">
        <v>-1.6067999999999999E-2</v>
      </c>
      <c r="D2827">
        <v>-1.6069E-2</v>
      </c>
      <c r="E2827">
        <v>-4.7619999999999997E-3</v>
      </c>
      <c r="F2827">
        <v>-4.7609999999999996E-3</v>
      </c>
      <c r="G2827">
        <v>-6.3689999999999997E-3</v>
      </c>
      <c r="H2827">
        <v>-6.3680000000000004E-3</v>
      </c>
      <c r="I2827">
        <v>2521</v>
      </c>
      <c r="J2827">
        <v>37064934861.540001</v>
      </c>
      <c r="K2827">
        <v>47245854694.470001</v>
      </c>
    </row>
    <row r="2828" spans="1:11" hidden="1">
      <c r="A2828">
        <v>21</v>
      </c>
      <c r="B2828" t="s">
        <v>757</v>
      </c>
      <c r="C2828">
        <v>-1.4789999999999999E-2</v>
      </c>
      <c r="D2828">
        <v>-1.4789999999999999E-2</v>
      </c>
      <c r="E2828">
        <v>-5.4219999999999997E-3</v>
      </c>
      <c r="F2828">
        <v>-5.4209999999999996E-3</v>
      </c>
      <c r="G2828">
        <v>-6.5700000000000003E-3</v>
      </c>
      <c r="H2828">
        <v>-6.5690000000000002E-3</v>
      </c>
      <c r="I2828">
        <v>3015</v>
      </c>
      <c r="J2828">
        <v>39781235034.449997</v>
      </c>
      <c r="K2828">
        <v>52093681660.169998</v>
      </c>
    </row>
    <row r="2829" spans="1:11" hidden="1">
      <c r="A2829">
        <v>31</v>
      </c>
      <c r="B2829" t="s">
        <v>757</v>
      </c>
      <c r="C2829">
        <v>-1.5424999999999999E-2</v>
      </c>
      <c r="D2829">
        <v>-1.5424999999999999E-2</v>
      </c>
      <c r="E2829">
        <v>-5.4939999999999998E-3</v>
      </c>
      <c r="F2829">
        <v>-5.4939999999999998E-3</v>
      </c>
      <c r="G2829">
        <v>-6.6550000000000003E-3</v>
      </c>
      <c r="H2829">
        <v>-6.6540000000000002E-3</v>
      </c>
      <c r="I2829">
        <v>3109</v>
      </c>
      <c r="J2829">
        <v>39963749974.519997</v>
      </c>
      <c r="K2829">
        <v>52312398807.889999</v>
      </c>
    </row>
    <row r="2830" spans="1:11" hidden="1">
      <c r="A2830">
        <v>63</v>
      </c>
      <c r="B2830" t="s">
        <v>757</v>
      </c>
      <c r="C2830">
        <v>-1.5424999999999999E-2</v>
      </c>
      <c r="D2830">
        <v>-1.5424999999999999E-2</v>
      </c>
      <c r="E2830">
        <v>-5.4939999999999998E-3</v>
      </c>
      <c r="F2830">
        <v>-5.4939999999999998E-3</v>
      </c>
      <c r="G2830">
        <v>-6.6550000000000003E-3</v>
      </c>
      <c r="H2830">
        <v>-6.6540000000000002E-3</v>
      </c>
      <c r="I2830">
        <v>3109</v>
      </c>
      <c r="J2830">
        <v>39963749974.519997</v>
      </c>
      <c r="K2830">
        <v>52312398807.889999</v>
      </c>
    </row>
    <row r="2831" spans="1:11" hidden="1">
      <c r="A2831">
        <v>37</v>
      </c>
      <c r="B2831" t="s">
        <v>757</v>
      </c>
      <c r="C2831">
        <v>-1.5306E-2</v>
      </c>
      <c r="D2831">
        <v>-1.5306999999999999E-2</v>
      </c>
      <c r="E2831">
        <v>-4.6800000000000001E-3</v>
      </c>
      <c r="F2831">
        <v>-4.6800000000000001E-3</v>
      </c>
      <c r="G2831">
        <v>-6.2729999999999999E-3</v>
      </c>
      <c r="H2831">
        <v>-6.2719999999999998E-3</v>
      </c>
      <c r="I2831">
        <v>2427</v>
      </c>
      <c r="J2831">
        <v>36882419921.470001</v>
      </c>
      <c r="K2831">
        <v>47027137546.75</v>
      </c>
    </row>
    <row r="2832" spans="1:11" hidden="1">
      <c r="A2832">
        <v>47</v>
      </c>
      <c r="B2832" t="s">
        <v>757</v>
      </c>
      <c r="C2832">
        <v>-1.6067999999999999E-2</v>
      </c>
      <c r="D2832">
        <v>-1.6069E-2</v>
      </c>
      <c r="E2832">
        <v>-4.7619999999999997E-3</v>
      </c>
      <c r="F2832">
        <v>-4.7609999999999996E-3</v>
      </c>
      <c r="G2832">
        <v>-6.3689999999999997E-3</v>
      </c>
      <c r="H2832">
        <v>-6.3680000000000004E-3</v>
      </c>
      <c r="I2832">
        <v>2521</v>
      </c>
      <c r="J2832">
        <v>37064934861.540001</v>
      </c>
      <c r="K2832">
        <v>47245854694.470001</v>
      </c>
    </row>
    <row r="2833" spans="1:11" hidden="1">
      <c r="A2833">
        <v>53</v>
      </c>
      <c r="B2833" t="s">
        <v>757</v>
      </c>
      <c r="C2833">
        <v>-1.4789999999999999E-2</v>
      </c>
      <c r="D2833">
        <v>-1.4789999999999999E-2</v>
      </c>
      <c r="E2833">
        <v>-5.4219999999999997E-3</v>
      </c>
      <c r="F2833">
        <v>-5.4209999999999996E-3</v>
      </c>
      <c r="G2833">
        <v>-6.5700000000000003E-3</v>
      </c>
      <c r="H2833">
        <v>-6.5690000000000002E-3</v>
      </c>
      <c r="I2833">
        <v>3015</v>
      </c>
      <c r="J2833">
        <v>39781235034.449997</v>
      </c>
      <c r="K2833">
        <v>52093681660.169998</v>
      </c>
    </row>
    <row r="2834" spans="1:11" hidden="1">
      <c r="A2834">
        <v>10</v>
      </c>
      <c r="B2834" t="s">
        <v>758</v>
      </c>
      <c r="C2834">
        <v>-1.8719E-2</v>
      </c>
      <c r="D2834">
        <v>-1.8719E-2</v>
      </c>
      <c r="E2834">
        <v>-1.2886999999999999E-2</v>
      </c>
      <c r="F2834">
        <v>-1.2886999999999999E-2</v>
      </c>
      <c r="G2834">
        <v>-1.5119E-2</v>
      </c>
      <c r="H2834">
        <v>-1.5119E-2</v>
      </c>
      <c r="I2834">
        <v>94</v>
      </c>
      <c r="J2834">
        <v>179896541.94</v>
      </c>
      <c r="K2834">
        <v>215096157.87</v>
      </c>
    </row>
    <row r="2835" spans="1:11">
      <c r="A2835">
        <v>5</v>
      </c>
      <c r="B2835" t="s">
        <v>758</v>
      </c>
      <c r="C2835">
        <v>-5.6799000000000002E-2</v>
      </c>
      <c r="D2835">
        <v>-5.679E-2</v>
      </c>
      <c r="E2835" s="116">
        <v>-2.1656000000000002E-2</v>
      </c>
      <c r="F2835">
        <v>-2.1649000000000002E-2</v>
      </c>
      <c r="G2835">
        <v>-2.6807999999999998E-2</v>
      </c>
      <c r="H2835">
        <v>-2.6800999999999998E-2</v>
      </c>
      <c r="I2835">
        <v>2450</v>
      </c>
      <c r="J2835">
        <v>36080574163.779999</v>
      </c>
      <c r="K2835">
        <v>45905862702.199997</v>
      </c>
    </row>
    <row r="2836" spans="1:11" hidden="1">
      <c r="A2836">
        <v>15</v>
      </c>
      <c r="B2836" t="s">
        <v>758</v>
      </c>
      <c r="C2836">
        <v>-5.5377999999999997E-2</v>
      </c>
      <c r="D2836">
        <v>-5.5369000000000002E-2</v>
      </c>
      <c r="E2836">
        <v>-2.1613E-2</v>
      </c>
      <c r="F2836">
        <v>-2.1604999999999999E-2</v>
      </c>
      <c r="G2836">
        <v>-2.6754E-2</v>
      </c>
      <c r="H2836">
        <v>-2.6747E-2</v>
      </c>
      <c r="I2836">
        <v>2544</v>
      </c>
      <c r="J2836">
        <v>36260470705.720001</v>
      </c>
      <c r="K2836">
        <v>46120958860.07</v>
      </c>
    </row>
    <row r="2837" spans="1:11" hidden="1">
      <c r="A2837">
        <v>21</v>
      </c>
      <c r="B2837" t="s">
        <v>758</v>
      </c>
      <c r="C2837">
        <v>-5.7811000000000001E-2</v>
      </c>
      <c r="D2837">
        <v>-5.7803E-2</v>
      </c>
      <c r="E2837">
        <v>-2.3782999999999999E-2</v>
      </c>
      <c r="F2837">
        <v>-2.3775999999999999E-2</v>
      </c>
      <c r="G2837">
        <v>-2.9498E-2</v>
      </c>
      <c r="H2837">
        <v>-2.9491E-2</v>
      </c>
      <c r="I2837">
        <v>3044</v>
      </c>
      <c r="J2837">
        <v>38855720845.489998</v>
      </c>
      <c r="K2837">
        <v>50738454875.279999</v>
      </c>
    </row>
    <row r="2838" spans="1:11" hidden="1">
      <c r="A2838">
        <v>31</v>
      </c>
      <c r="B2838" t="s">
        <v>758</v>
      </c>
      <c r="C2838">
        <v>-5.6625000000000002E-2</v>
      </c>
      <c r="D2838">
        <v>-5.6618000000000002E-2</v>
      </c>
      <c r="E2838">
        <v>-2.3733000000000001E-2</v>
      </c>
      <c r="F2838">
        <v>-2.3726000000000001E-2</v>
      </c>
      <c r="G2838">
        <v>-2.9437999999999999E-2</v>
      </c>
      <c r="H2838">
        <v>-2.9430999999999999E-2</v>
      </c>
      <c r="I2838">
        <v>3138</v>
      </c>
      <c r="J2838">
        <v>39035617387.43</v>
      </c>
      <c r="K2838">
        <v>50953551033.150002</v>
      </c>
    </row>
    <row r="2839" spans="1:11" hidden="1">
      <c r="A2839">
        <v>63</v>
      </c>
      <c r="B2839" t="s">
        <v>758</v>
      </c>
      <c r="C2839">
        <v>-5.6625000000000002E-2</v>
      </c>
      <c r="D2839">
        <v>-5.6618000000000002E-2</v>
      </c>
      <c r="E2839">
        <v>-2.3733000000000001E-2</v>
      </c>
      <c r="F2839">
        <v>-2.3726000000000001E-2</v>
      </c>
      <c r="G2839">
        <v>-2.9437999999999999E-2</v>
      </c>
      <c r="H2839">
        <v>-2.9430999999999999E-2</v>
      </c>
      <c r="I2839">
        <v>3138</v>
      </c>
      <c r="J2839">
        <v>39035617387.43</v>
      </c>
      <c r="K2839">
        <v>50953551033.150002</v>
      </c>
    </row>
    <row r="2840" spans="1:11" hidden="1">
      <c r="A2840">
        <v>37</v>
      </c>
      <c r="B2840" t="s">
        <v>758</v>
      </c>
      <c r="C2840">
        <v>-5.6799000000000002E-2</v>
      </c>
      <c r="D2840">
        <v>-5.679E-2</v>
      </c>
      <c r="E2840">
        <v>-2.1656000000000002E-2</v>
      </c>
      <c r="F2840">
        <v>-2.1649000000000002E-2</v>
      </c>
      <c r="G2840">
        <v>-2.6807999999999998E-2</v>
      </c>
      <c r="H2840">
        <v>-2.6800999999999998E-2</v>
      </c>
      <c r="I2840">
        <v>2450</v>
      </c>
      <c r="J2840">
        <v>36080574163.779999</v>
      </c>
      <c r="K2840">
        <v>45905862702.199997</v>
      </c>
    </row>
    <row r="2841" spans="1:11" hidden="1">
      <c r="A2841">
        <v>47</v>
      </c>
      <c r="B2841" t="s">
        <v>758</v>
      </c>
      <c r="C2841">
        <v>-5.5377999999999997E-2</v>
      </c>
      <c r="D2841">
        <v>-5.5369000000000002E-2</v>
      </c>
      <c r="E2841">
        <v>-2.1613E-2</v>
      </c>
      <c r="F2841">
        <v>-2.1604999999999999E-2</v>
      </c>
      <c r="G2841">
        <v>-2.6754E-2</v>
      </c>
      <c r="H2841">
        <v>-2.6747E-2</v>
      </c>
      <c r="I2841">
        <v>2544</v>
      </c>
      <c r="J2841">
        <v>36260470705.720001</v>
      </c>
      <c r="K2841">
        <v>46120958860.07</v>
      </c>
    </row>
    <row r="2842" spans="1:11" hidden="1">
      <c r="A2842">
        <v>53</v>
      </c>
      <c r="B2842" t="s">
        <v>758</v>
      </c>
      <c r="C2842">
        <v>-5.7811000000000001E-2</v>
      </c>
      <c r="D2842">
        <v>-5.7803E-2</v>
      </c>
      <c r="E2842">
        <v>-2.3782999999999999E-2</v>
      </c>
      <c r="F2842">
        <v>-2.3775999999999999E-2</v>
      </c>
      <c r="G2842">
        <v>-2.9498E-2</v>
      </c>
      <c r="H2842">
        <v>-2.9491E-2</v>
      </c>
      <c r="I2842">
        <v>3044</v>
      </c>
      <c r="J2842">
        <v>38855720845.489998</v>
      </c>
      <c r="K2842">
        <v>50738454875.279999</v>
      </c>
    </row>
    <row r="2843" spans="1:11" hidden="1">
      <c r="A2843">
        <v>10</v>
      </c>
      <c r="B2843" t="s">
        <v>759</v>
      </c>
      <c r="C2843">
        <v>-5.4407999999999998E-2</v>
      </c>
      <c r="D2843">
        <v>-5.3372999999999997E-2</v>
      </c>
      <c r="E2843">
        <v>-3.8431E-2</v>
      </c>
      <c r="F2843">
        <v>-3.7298999999999999E-2</v>
      </c>
      <c r="G2843">
        <v>-4.0903000000000002E-2</v>
      </c>
      <c r="H2843">
        <v>-3.9953000000000002E-2</v>
      </c>
      <c r="I2843">
        <v>94</v>
      </c>
      <c r="J2843">
        <v>172876479.21000001</v>
      </c>
      <c r="K2843">
        <v>205560400.58000001</v>
      </c>
    </row>
    <row r="2844" spans="1:11">
      <c r="A2844">
        <v>5</v>
      </c>
      <c r="B2844" t="s">
        <v>759</v>
      </c>
      <c r="C2844">
        <v>-7.6484999999999997E-2</v>
      </c>
      <c r="D2844">
        <v>-7.646E-2</v>
      </c>
      <c r="E2844" s="116">
        <v>-1.5640000000000001E-2</v>
      </c>
      <c r="F2844">
        <v>-1.5668000000000001E-2</v>
      </c>
      <c r="G2844">
        <v>-2.5176E-2</v>
      </c>
      <c r="H2844">
        <v>-2.5196E-2</v>
      </c>
      <c r="I2844">
        <v>2462</v>
      </c>
      <c r="J2844">
        <v>35455209851.889999</v>
      </c>
      <c r="K2844">
        <v>44613564456.309998</v>
      </c>
    </row>
    <row r="2845" spans="1:11" hidden="1">
      <c r="A2845">
        <v>15</v>
      </c>
      <c r="B2845" t="s">
        <v>759</v>
      </c>
      <c r="C2845">
        <v>-7.5663999999999995E-2</v>
      </c>
      <c r="D2845">
        <v>-7.5602000000000003E-2</v>
      </c>
      <c r="E2845">
        <v>-1.5755000000000002E-2</v>
      </c>
      <c r="F2845">
        <v>-1.5775999999999998E-2</v>
      </c>
      <c r="G2845">
        <v>-2.5250000000000002E-2</v>
      </c>
      <c r="H2845">
        <v>-2.5266E-2</v>
      </c>
      <c r="I2845">
        <v>2556</v>
      </c>
      <c r="J2845">
        <v>35628086331.099998</v>
      </c>
      <c r="K2845">
        <v>44819124856.889999</v>
      </c>
    </row>
    <row r="2846" spans="1:11" hidden="1">
      <c r="A2846">
        <v>21</v>
      </c>
      <c r="B2846" t="s">
        <v>759</v>
      </c>
      <c r="C2846">
        <v>-7.5439000000000006E-2</v>
      </c>
      <c r="D2846">
        <v>-7.5412000000000007E-2</v>
      </c>
      <c r="E2846">
        <v>-1.8796E-2</v>
      </c>
      <c r="F2846">
        <v>-1.8821000000000001E-2</v>
      </c>
      <c r="G2846">
        <v>-2.9155E-2</v>
      </c>
      <c r="H2846">
        <v>-2.9170999999999999E-2</v>
      </c>
      <c r="I2846">
        <v>3054</v>
      </c>
      <c r="J2846">
        <v>38027706171.849998</v>
      </c>
      <c r="K2846">
        <v>49019353977.050003</v>
      </c>
    </row>
    <row r="2847" spans="1:11" hidden="1">
      <c r="A2847">
        <v>31</v>
      </c>
      <c r="B2847" t="s">
        <v>759</v>
      </c>
      <c r="C2847">
        <v>-7.4803999999999995E-2</v>
      </c>
      <c r="D2847">
        <v>-7.4746000000000007E-2</v>
      </c>
      <c r="E2847">
        <v>-1.8887999999999999E-2</v>
      </c>
      <c r="F2847">
        <v>-1.8907E-2</v>
      </c>
      <c r="G2847">
        <v>-2.9204999999999998E-2</v>
      </c>
      <c r="H2847">
        <v>-2.9217E-2</v>
      </c>
      <c r="I2847">
        <v>3148</v>
      </c>
      <c r="J2847">
        <v>38200582651.059998</v>
      </c>
      <c r="K2847">
        <v>49224914377.629997</v>
      </c>
    </row>
    <row r="2848" spans="1:11" hidden="1">
      <c r="A2848">
        <v>63</v>
      </c>
      <c r="B2848" t="s">
        <v>759</v>
      </c>
      <c r="C2848">
        <v>-7.4803999999999995E-2</v>
      </c>
      <c r="D2848">
        <v>-7.4746000000000007E-2</v>
      </c>
      <c r="E2848">
        <v>-1.8887999999999999E-2</v>
      </c>
      <c r="F2848">
        <v>-1.8907E-2</v>
      </c>
      <c r="G2848">
        <v>-2.9204999999999998E-2</v>
      </c>
      <c r="H2848">
        <v>-2.9217E-2</v>
      </c>
      <c r="I2848">
        <v>3148</v>
      </c>
      <c r="J2848">
        <v>38200582651.059998</v>
      </c>
      <c r="K2848">
        <v>49224914377.629997</v>
      </c>
    </row>
    <row r="2849" spans="1:11" hidden="1">
      <c r="A2849">
        <v>37</v>
      </c>
      <c r="B2849" t="s">
        <v>759</v>
      </c>
      <c r="C2849">
        <v>-7.6484999999999997E-2</v>
      </c>
      <c r="D2849">
        <v>-7.646E-2</v>
      </c>
      <c r="E2849">
        <v>-1.5640000000000001E-2</v>
      </c>
      <c r="F2849">
        <v>-1.5668000000000001E-2</v>
      </c>
      <c r="G2849">
        <v>-2.5176E-2</v>
      </c>
      <c r="H2849">
        <v>-2.5196E-2</v>
      </c>
      <c r="I2849">
        <v>2462</v>
      </c>
      <c r="J2849">
        <v>35455209851.889999</v>
      </c>
      <c r="K2849">
        <v>44613564456.309998</v>
      </c>
    </row>
    <row r="2850" spans="1:11" hidden="1">
      <c r="A2850">
        <v>47</v>
      </c>
      <c r="B2850" t="s">
        <v>759</v>
      </c>
      <c r="C2850">
        <v>-7.5663999999999995E-2</v>
      </c>
      <c r="D2850">
        <v>-7.5602000000000003E-2</v>
      </c>
      <c r="E2850">
        <v>-1.5755000000000002E-2</v>
      </c>
      <c r="F2850">
        <v>-1.5775999999999998E-2</v>
      </c>
      <c r="G2850">
        <v>-2.5250000000000002E-2</v>
      </c>
      <c r="H2850">
        <v>-2.5266E-2</v>
      </c>
      <c r="I2850">
        <v>2556</v>
      </c>
      <c r="J2850">
        <v>35628086331.099998</v>
      </c>
      <c r="K2850">
        <v>44819124856.889999</v>
      </c>
    </row>
    <row r="2851" spans="1:11" hidden="1">
      <c r="A2851">
        <v>53</v>
      </c>
      <c r="B2851" t="s">
        <v>759</v>
      </c>
      <c r="C2851">
        <v>-7.5439000000000006E-2</v>
      </c>
      <c r="D2851">
        <v>-7.5412000000000007E-2</v>
      </c>
      <c r="E2851">
        <v>-1.8796E-2</v>
      </c>
      <c r="F2851">
        <v>-1.8821000000000001E-2</v>
      </c>
      <c r="G2851">
        <v>-2.9155E-2</v>
      </c>
      <c r="H2851">
        <v>-2.9170999999999999E-2</v>
      </c>
      <c r="I2851">
        <v>3054</v>
      </c>
      <c r="J2851">
        <v>38027706171.849998</v>
      </c>
      <c r="K2851">
        <v>49019353977.050003</v>
      </c>
    </row>
    <row r="2852" spans="1:11" hidden="1">
      <c r="A2852">
        <v>10</v>
      </c>
      <c r="B2852" t="s">
        <v>760</v>
      </c>
      <c r="C2852">
        <v>4.4573000000000002E-2</v>
      </c>
      <c r="D2852">
        <v>5.7792999999999997E-2</v>
      </c>
      <c r="E2852">
        <v>4.7173E-2</v>
      </c>
      <c r="F2852">
        <v>7.9369999999999996E-2</v>
      </c>
      <c r="G2852">
        <v>4.3820999999999999E-2</v>
      </c>
      <c r="H2852">
        <v>8.0957000000000001E-2</v>
      </c>
      <c r="I2852">
        <v>93</v>
      </c>
      <c r="J2852">
        <v>175514826.46000001</v>
      </c>
      <c r="K2852">
        <v>208235397.46000001</v>
      </c>
    </row>
    <row r="2853" spans="1:11">
      <c r="A2853">
        <v>5</v>
      </c>
      <c r="B2853" t="s">
        <v>760</v>
      </c>
      <c r="C2853">
        <v>4.1879E-2</v>
      </c>
      <c r="D2853">
        <v>4.1808999999999999E-2</v>
      </c>
      <c r="E2853" s="116">
        <v>4.3208000000000003E-2</v>
      </c>
      <c r="F2853">
        <v>4.3017E-2</v>
      </c>
      <c r="G2853">
        <v>4.1445000000000003E-2</v>
      </c>
      <c r="H2853">
        <v>4.1281999999999999E-2</v>
      </c>
      <c r="I2853">
        <v>2479</v>
      </c>
      <c r="J2853">
        <v>36763844698.760002</v>
      </c>
      <c r="K2853">
        <v>46274375068.739998</v>
      </c>
    </row>
    <row r="2854" spans="1:11" hidden="1">
      <c r="A2854">
        <v>15</v>
      </c>
      <c r="B2854" t="s">
        <v>760</v>
      </c>
      <c r="C2854">
        <v>4.1978000000000001E-2</v>
      </c>
      <c r="D2854">
        <v>4.2393E-2</v>
      </c>
      <c r="E2854">
        <v>4.3227000000000002E-2</v>
      </c>
      <c r="F2854">
        <v>4.3194000000000003E-2</v>
      </c>
      <c r="G2854">
        <v>4.1456E-2</v>
      </c>
      <c r="H2854">
        <v>4.1464000000000001E-2</v>
      </c>
      <c r="I2854">
        <v>2572</v>
      </c>
      <c r="J2854">
        <v>36939359525.220001</v>
      </c>
      <c r="K2854">
        <v>46482610466.199997</v>
      </c>
    </row>
    <row r="2855" spans="1:11" hidden="1">
      <c r="A2855">
        <v>21</v>
      </c>
      <c r="B2855" t="s">
        <v>760</v>
      </c>
      <c r="C2855">
        <v>3.8219999999999997E-2</v>
      </c>
      <c r="D2855">
        <v>3.8163000000000002E-2</v>
      </c>
      <c r="E2855">
        <v>4.2119999999999998E-2</v>
      </c>
      <c r="F2855">
        <v>4.1940999999999999E-2</v>
      </c>
      <c r="G2855">
        <v>3.9989999999999998E-2</v>
      </c>
      <c r="H2855">
        <v>3.9841000000000001E-2</v>
      </c>
      <c r="I2855">
        <v>3085</v>
      </c>
      <c r="J2855">
        <v>39471869211.190002</v>
      </c>
      <c r="K2855">
        <v>50876681044.059998</v>
      </c>
    </row>
    <row r="2856" spans="1:11" hidden="1">
      <c r="A2856">
        <v>31</v>
      </c>
      <c r="B2856" t="s">
        <v>760</v>
      </c>
      <c r="C2856">
        <v>3.8407999999999998E-2</v>
      </c>
      <c r="D2856">
        <v>3.8744000000000001E-2</v>
      </c>
      <c r="E2856">
        <v>4.2143E-2</v>
      </c>
      <c r="F2856">
        <v>4.2111000000000003E-2</v>
      </c>
      <c r="G2856">
        <v>4.0006E-2</v>
      </c>
      <c r="H2856">
        <v>4.0013E-2</v>
      </c>
      <c r="I2856">
        <v>3178</v>
      </c>
      <c r="J2856">
        <v>39647384037.650002</v>
      </c>
      <c r="K2856">
        <v>51084916441.519997</v>
      </c>
    </row>
    <row r="2857" spans="1:11" hidden="1">
      <c r="A2857">
        <v>63</v>
      </c>
      <c r="B2857" t="s">
        <v>760</v>
      </c>
      <c r="C2857">
        <v>3.8407999999999998E-2</v>
      </c>
      <c r="D2857">
        <v>3.8744000000000001E-2</v>
      </c>
      <c r="E2857">
        <v>4.2143E-2</v>
      </c>
      <c r="F2857">
        <v>4.2111000000000003E-2</v>
      </c>
      <c r="G2857">
        <v>4.0006E-2</v>
      </c>
      <c r="H2857">
        <v>4.0013E-2</v>
      </c>
      <c r="I2857">
        <v>3178</v>
      </c>
      <c r="J2857">
        <v>39647384037.650002</v>
      </c>
      <c r="K2857">
        <v>51084916441.519997</v>
      </c>
    </row>
    <row r="2858" spans="1:11" hidden="1">
      <c r="A2858">
        <v>37</v>
      </c>
      <c r="B2858" t="s">
        <v>760</v>
      </c>
      <c r="C2858">
        <v>4.1879E-2</v>
      </c>
      <c r="D2858">
        <v>4.1808999999999999E-2</v>
      </c>
      <c r="E2858">
        <v>4.3208000000000003E-2</v>
      </c>
      <c r="F2858">
        <v>4.3017E-2</v>
      </c>
      <c r="G2858">
        <v>4.1445000000000003E-2</v>
      </c>
      <c r="H2858">
        <v>4.1281999999999999E-2</v>
      </c>
      <c r="I2858">
        <v>2479</v>
      </c>
      <c r="J2858">
        <v>36763844698.760002</v>
      </c>
      <c r="K2858">
        <v>46274375068.739998</v>
      </c>
    </row>
    <row r="2859" spans="1:11" hidden="1">
      <c r="A2859">
        <v>47</v>
      </c>
      <c r="B2859" t="s">
        <v>760</v>
      </c>
      <c r="C2859">
        <v>4.1978000000000001E-2</v>
      </c>
      <c r="D2859">
        <v>4.2393E-2</v>
      </c>
      <c r="E2859">
        <v>4.3227000000000002E-2</v>
      </c>
      <c r="F2859">
        <v>4.3194000000000003E-2</v>
      </c>
      <c r="G2859">
        <v>4.1456E-2</v>
      </c>
      <c r="H2859">
        <v>4.1464000000000001E-2</v>
      </c>
      <c r="I2859">
        <v>2572</v>
      </c>
      <c r="J2859">
        <v>36939359525.220001</v>
      </c>
      <c r="K2859">
        <v>46482610466.199997</v>
      </c>
    </row>
    <row r="2860" spans="1:11" hidden="1">
      <c r="A2860">
        <v>53</v>
      </c>
      <c r="B2860" t="s">
        <v>760</v>
      </c>
      <c r="C2860">
        <v>3.8219999999999997E-2</v>
      </c>
      <c r="D2860">
        <v>3.8163000000000002E-2</v>
      </c>
      <c r="E2860">
        <v>4.2119999999999998E-2</v>
      </c>
      <c r="F2860">
        <v>4.1940999999999999E-2</v>
      </c>
      <c r="G2860">
        <v>3.9989999999999998E-2</v>
      </c>
      <c r="H2860">
        <v>3.9841000000000001E-2</v>
      </c>
      <c r="I2860">
        <v>3085</v>
      </c>
      <c r="J2860">
        <v>39471869211.190002</v>
      </c>
      <c r="K2860">
        <v>50876681044.059998</v>
      </c>
    </row>
    <row r="2861" spans="1:11" hidden="1">
      <c r="A2861">
        <v>10</v>
      </c>
      <c r="B2861" t="s">
        <v>762</v>
      </c>
      <c r="C2861">
        <v>2.4347000000000001E-2</v>
      </c>
      <c r="D2861">
        <v>3.8135000000000002E-2</v>
      </c>
      <c r="E2861">
        <v>3.1029000000000001E-2</v>
      </c>
      <c r="F2861">
        <v>5.1158000000000002E-2</v>
      </c>
      <c r="G2861">
        <v>3.5664000000000001E-2</v>
      </c>
      <c r="H2861">
        <v>5.3379999999999997E-2</v>
      </c>
      <c r="I2861">
        <v>93</v>
      </c>
      <c r="J2861">
        <v>178535608.83000001</v>
      </c>
      <c r="K2861">
        <v>212968109.47999999</v>
      </c>
    </row>
    <row r="2862" spans="1:11">
      <c r="A2862">
        <v>5</v>
      </c>
      <c r="B2862" t="s">
        <v>762</v>
      </c>
      <c r="C2862">
        <v>3.885E-3</v>
      </c>
      <c r="D2862">
        <v>3.8600000000000001E-3</v>
      </c>
      <c r="E2862" s="116">
        <v>3.4548000000000002E-2</v>
      </c>
      <c r="F2862">
        <v>3.4148999999999999E-2</v>
      </c>
      <c r="G2862">
        <v>2.4785999999999999E-2</v>
      </c>
      <c r="H2862">
        <v>2.4472000000000001E-2</v>
      </c>
      <c r="I2862">
        <v>2502</v>
      </c>
      <c r="J2862">
        <v>37656853555.239998</v>
      </c>
      <c r="K2862">
        <v>47000375795.470001</v>
      </c>
    </row>
    <row r="2863" spans="1:11" hidden="1">
      <c r="A2863">
        <v>15</v>
      </c>
      <c r="B2863" t="s">
        <v>762</v>
      </c>
      <c r="C2863">
        <v>4.6230000000000004E-3</v>
      </c>
      <c r="D2863">
        <v>5.0980000000000001E-3</v>
      </c>
      <c r="E2863">
        <v>3.4530999999999999E-2</v>
      </c>
      <c r="F2863">
        <v>3.4229999999999997E-2</v>
      </c>
      <c r="G2863">
        <v>2.4834999999999999E-2</v>
      </c>
      <c r="H2863">
        <v>2.4603E-2</v>
      </c>
      <c r="I2863">
        <v>2595</v>
      </c>
      <c r="J2863">
        <v>37835389164.07</v>
      </c>
      <c r="K2863">
        <v>47213343904.949997</v>
      </c>
    </row>
    <row r="2864" spans="1:11" hidden="1">
      <c r="A2864">
        <v>21</v>
      </c>
      <c r="B2864" t="s">
        <v>762</v>
      </c>
      <c r="C2864">
        <v>-8.2629999999999995E-3</v>
      </c>
      <c r="D2864">
        <v>-8.2789999999999999E-3</v>
      </c>
      <c r="E2864">
        <v>2.9051E-2</v>
      </c>
      <c r="F2864">
        <v>2.8680000000000001E-2</v>
      </c>
      <c r="G2864">
        <v>1.7978000000000001E-2</v>
      </c>
      <c r="H2864">
        <v>1.7694000000000001E-2</v>
      </c>
      <c r="I2864">
        <v>3123</v>
      </c>
      <c r="J2864">
        <v>40306690329.489998</v>
      </c>
      <c r="K2864">
        <v>51466865906.82</v>
      </c>
    </row>
    <row r="2865" spans="1:11" hidden="1">
      <c r="A2865">
        <v>31</v>
      </c>
      <c r="B2865" t="s">
        <v>762</v>
      </c>
      <c r="C2865">
        <v>-7.3119999999999999E-3</v>
      </c>
      <c r="D2865">
        <v>-6.9239999999999996E-3</v>
      </c>
      <c r="E2865">
        <v>2.9059999999999999E-2</v>
      </c>
      <c r="F2865">
        <v>2.878E-2</v>
      </c>
      <c r="G2865">
        <v>1.805E-2</v>
      </c>
      <c r="H2865">
        <v>1.7840000000000002E-2</v>
      </c>
      <c r="I2865">
        <v>3216</v>
      </c>
      <c r="J2865">
        <v>40485225938.32</v>
      </c>
      <c r="K2865">
        <v>51679834016.300003</v>
      </c>
    </row>
    <row r="2866" spans="1:11" hidden="1">
      <c r="A2866">
        <v>63</v>
      </c>
      <c r="B2866" t="s">
        <v>762</v>
      </c>
      <c r="C2866">
        <v>-7.3119999999999999E-3</v>
      </c>
      <c r="D2866">
        <v>-6.9239999999999996E-3</v>
      </c>
      <c r="E2866">
        <v>2.9059999999999999E-2</v>
      </c>
      <c r="F2866">
        <v>2.878E-2</v>
      </c>
      <c r="G2866">
        <v>1.805E-2</v>
      </c>
      <c r="H2866">
        <v>1.7840000000000002E-2</v>
      </c>
      <c r="I2866">
        <v>3216</v>
      </c>
      <c r="J2866">
        <v>40485225938.32</v>
      </c>
      <c r="K2866">
        <v>51679834016.300003</v>
      </c>
    </row>
    <row r="2867" spans="1:11" hidden="1">
      <c r="A2867">
        <v>37</v>
      </c>
      <c r="B2867" t="s">
        <v>762</v>
      </c>
      <c r="C2867">
        <v>3.885E-3</v>
      </c>
      <c r="D2867">
        <v>3.8600000000000001E-3</v>
      </c>
      <c r="E2867">
        <v>3.4548000000000002E-2</v>
      </c>
      <c r="F2867">
        <v>3.4148999999999999E-2</v>
      </c>
      <c r="G2867">
        <v>2.4785999999999999E-2</v>
      </c>
      <c r="H2867">
        <v>2.4472000000000001E-2</v>
      </c>
      <c r="I2867">
        <v>2502</v>
      </c>
      <c r="J2867">
        <v>37656853555.239998</v>
      </c>
      <c r="K2867">
        <v>47000375795.470001</v>
      </c>
    </row>
    <row r="2868" spans="1:11" hidden="1">
      <c r="A2868">
        <v>47</v>
      </c>
      <c r="B2868" t="s">
        <v>762</v>
      </c>
      <c r="C2868">
        <v>4.6230000000000004E-3</v>
      </c>
      <c r="D2868">
        <v>5.0980000000000001E-3</v>
      </c>
      <c r="E2868">
        <v>3.4530999999999999E-2</v>
      </c>
      <c r="F2868">
        <v>3.4229999999999997E-2</v>
      </c>
      <c r="G2868">
        <v>2.4834999999999999E-2</v>
      </c>
      <c r="H2868">
        <v>2.4603E-2</v>
      </c>
      <c r="I2868">
        <v>2595</v>
      </c>
      <c r="J2868">
        <v>37835389164.07</v>
      </c>
      <c r="K2868">
        <v>47213343904.949997</v>
      </c>
    </row>
    <row r="2869" spans="1:11" hidden="1">
      <c r="A2869">
        <v>53</v>
      </c>
      <c r="B2869" t="s">
        <v>762</v>
      </c>
      <c r="C2869">
        <v>-8.2629999999999995E-3</v>
      </c>
      <c r="D2869">
        <v>-8.2789999999999999E-3</v>
      </c>
      <c r="E2869">
        <v>2.9051E-2</v>
      </c>
      <c r="F2869">
        <v>2.8680000000000001E-2</v>
      </c>
      <c r="G2869">
        <v>1.7978000000000001E-2</v>
      </c>
      <c r="H2869">
        <v>1.7694000000000001E-2</v>
      </c>
      <c r="I2869">
        <v>3123</v>
      </c>
      <c r="J2869">
        <v>40306690329.489998</v>
      </c>
      <c r="K2869">
        <v>51466865906.82</v>
      </c>
    </row>
    <row r="2870" spans="1:11" hidden="1">
      <c r="A2870">
        <v>10</v>
      </c>
      <c r="B2870" t="s">
        <v>763</v>
      </c>
      <c r="C2870">
        <v>-2.591E-3</v>
      </c>
      <c r="D2870">
        <v>-1.449E-3</v>
      </c>
      <c r="E2870">
        <v>2.653E-3</v>
      </c>
      <c r="F2870">
        <v>3.6649999999999999E-3</v>
      </c>
      <c r="G2870">
        <v>2.699E-3</v>
      </c>
      <c r="H2870">
        <v>3.5300000000000002E-3</v>
      </c>
      <c r="I2870">
        <v>98</v>
      </c>
      <c r="J2870">
        <v>178560164.28999999</v>
      </c>
      <c r="K2870">
        <v>216043041.46000001</v>
      </c>
    </row>
    <row r="2871" spans="1:11">
      <c r="A2871">
        <v>5</v>
      </c>
      <c r="B2871" t="s">
        <v>763</v>
      </c>
      <c r="C2871">
        <v>3.8274000000000002E-2</v>
      </c>
      <c r="D2871">
        <v>3.8259000000000001E-2</v>
      </c>
      <c r="E2871" s="116">
        <v>2.4840000000000001E-2</v>
      </c>
      <c r="F2871">
        <v>2.4799000000000002E-2</v>
      </c>
      <c r="G2871">
        <v>2.7779000000000002E-2</v>
      </c>
      <c r="H2871">
        <v>2.7744000000000001E-2</v>
      </c>
      <c r="I2871">
        <v>2520</v>
      </c>
      <c r="J2871">
        <v>38956516544.620003</v>
      </c>
      <c r="K2871">
        <v>48584165373.449997</v>
      </c>
    </row>
    <row r="2872" spans="1:11" hidden="1">
      <c r="A2872">
        <v>15</v>
      </c>
      <c r="B2872" t="s">
        <v>763</v>
      </c>
      <c r="C2872">
        <v>3.6729999999999999E-2</v>
      </c>
      <c r="D2872">
        <v>3.6759E-2</v>
      </c>
      <c r="E2872">
        <v>2.4733000000000002E-2</v>
      </c>
      <c r="F2872">
        <v>2.4697E-2</v>
      </c>
      <c r="G2872">
        <v>2.7661999999999999E-2</v>
      </c>
      <c r="H2872">
        <v>2.7630999999999999E-2</v>
      </c>
      <c r="I2872">
        <v>2618</v>
      </c>
      <c r="J2872">
        <v>39135076708.910004</v>
      </c>
      <c r="K2872">
        <v>48800208414.910004</v>
      </c>
    </row>
    <row r="2873" spans="1:11" hidden="1">
      <c r="A2873">
        <v>21</v>
      </c>
      <c r="B2873" t="s">
        <v>763</v>
      </c>
      <c r="C2873">
        <v>4.8424000000000002E-2</v>
      </c>
      <c r="D2873">
        <v>4.8411999999999997E-2</v>
      </c>
      <c r="E2873">
        <v>2.7342000000000002E-2</v>
      </c>
      <c r="F2873">
        <v>2.7303999999999998E-2</v>
      </c>
      <c r="G2873">
        <v>3.1879999999999999E-2</v>
      </c>
      <c r="H2873">
        <v>3.1848000000000001E-2</v>
      </c>
      <c r="I2873">
        <v>3156</v>
      </c>
      <c r="J2873">
        <v>41824361576.089996</v>
      </c>
      <c r="K2873">
        <v>53448278142.360001</v>
      </c>
    </row>
    <row r="2874" spans="1:11" hidden="1">
      <c r="A2874">
        <v>31</v>
      </c>
      <c r="B2874" t="s">
        <v>763</v>
      </c>
      <c r="C2874">
        <v>4.6870000000000002E-2</v>
      </c>
      <c r="D2874">
        <v>4.6892999999999997E-2</v>
      </c>
      <c r="E2874">
        <v>2.7231000000000002E-2</v>
      </c>
      <c r="F2874">
        <v>2.7196999999999999E-2</v>
      </c>
      <c r="G2874">
        <v>3.1754999999999999E-2</v>
      </c>
      <c r="H2874">
        <v>3.1726999999999998E-2</v>
      </c>
      <c r="I2874">
        <v>3254</v>
      </c>
      <c r="J2874">
        <v>42002921740.379997</v>
      </c>
      <c r="K2874">
        <v>53664321183.82</v>
      </c>
    </row>
    <row r="2875" spans="1:11" hidden="1">
      <c r="A2875">
        <v>63</v>
      </c>
      <c r="B2875" t="s">
        <v>763</v>
      </c>
      <c r="C2875">
        <v>4.6870000000000002E-2</v>
      </c>
      <c r="D2875">
        <v>4.6892999999999997E-2</v>
      </c>
      <c r="E2875">
        <v>2.7231000000000002E-2</v>
      </c>
      <c r="F2875">
        <v>2.7196999999999999E-2</v>
      </c>
      <c r="G2875">
        <v>3.1754999999999999E-2</v>
      </c>
      <c r="H2875">
        <v>3.1726999999999998E-2</v>
      </c>
      <c r="I2875">
        <v>3254</v>
      </c>
      <c r="J2875">
        <v>42002921740.379997</v>
      </c>
      <c r="K2875">
        <v>53664321183.82</v>
      </c>
    </row>
    <row r="2876" spans="1:11" hidden="1">
      <c r="A2876">
        <v>37</v>
      </c>
      <c r="B2876" t="s">
        <v>763</v>
      </c>
      <c r="C2876">
        <v>3.8274000000000002E-2</v>
      </c>
      <c r="D2876">
        <v>3.8259000000000001E-2</v>
      </c>
      <c r="E2876">
        <v>2.4840000000000001E-2</v>
      </c>
      <c r="F2876">
        <v>2.4799000000000002E-2</v>
      </c>
      <c r="G2876">
        <v>2.7779000000000002E-2</v>
      </c>
      <c r="H2876">
        <v>2.7744000000000001E-2</v>
      </c>
      <c r="I2876">
        <v>2520</v>
      </c>
      <c r="J2876">
        <v>38956516544.620003</v>
      </c>
      <c r="K2876">
        <v>48584165373.449997</v>
      </c>
    </row>
    <row r="2877" spans="1:11" hidden="1">
      <c r="A2877">
        <v>47</v>
      </c>
      <c r="B2877" t="s">
        <v>763</v>
      </c>
      <c r="C2877">
        <v>3.6729999999999999E-2</v>
      </c>
      <c r="D2877">
        <v>3.6759E-2</v>
      </c>
      <c r="E2877">
        <v>2.4733000000000002E-2</v>
      </c>
      <c r="F2877">
        <v>2.4697E-2</v>
      </c>
      <c r="G2877">
        <v>2.7661999999999999E-2</v>
      </c>
      <c r="H2877">
        <v>2.7630999999999999E-2</v>
      </c>
      <c r="I2877">
        <v>2618</v>
      </c>
      <c r="J2877">
        <v>39135076708.910004</v>
      </c>
      <c r="K2877">
        <v>48800208414.910004</v>
      </c>
    </row>
    <row r="2878" spans="1:11" hidden="1">
      <c r="A2878">
        <v>53</v>
      </c>
      <c r="B2878" t="s">
        <v>763</v>
      </c>
      <c r="C2878">
        <v>4.8424000000000002E-2</v>
      </c>
      <c r="D2878">
        <v>4.8411999999999997E-2</v>
      </c>
      <c r="E2878">
        <v>2.7342000000000002E-2</v>
      </c>
      <c r="F2878">
        <v>2.7303999999999998E-2</v>
      </c>
      <c r="G2878">
        <v>3.1879999999999999E-2</v>
      </c>
      <c r="H2878">
        <v>3.1848000000000001E-2</v>
      </c>
      <c r="I2878">
        <v>3156</v>
      </c>
      <c r="J2878">
        <v>41824361576.089996</v>
      </c>
      <c r="K2878">
        <v>53448278142.360001</v>
      </c>
    </row>
    <row r="2879" spans="1:11" hidden="1">
      <c r="A2879">
        <v>10</v>
      </c>
      <c r="B2879" t="s">
        <v>764</v>
      </c>
      <c r="C2879">
        <v>4.4760000000000001E-2</v>
      </c>
      <c r="D2879">
        <v>4.4760000000000001E-2</v>
      </c>
      <c r="E2879">
        <v>4.5350000000000001E-2</v>
      </c>
      <c r="F2879">
        <v>4.5350000000000001E-2</v>
      </c>
      <c r="G2879">
        <v>5.6078999999999997E-2</v>
      </c>
      <c r="H2879">
        <v>5.6078999999999997E-2</v>
      </c>
      <c r="I2879">
        <v>97</v>
      </c>
      <c r="J2879">
        <v>187573878.31999999</v>
      </c>
      <c r="K2879">
        <v>229320775.38</v>
      </c>
    </row>
    <row r="2880" spans="1:11">
      <c r="A2880">
        <v>5</v>
      </c>
      <c r="B2880" t="s">
        <v>764</v>
      </c>
      <c r="C2880">
        <v>1.0293999999999999E-2</v>
      </c>
      <c r="D2880">
        <v>1.0298E-2</v>
      </c>
      <c r="E2880" s="116">
        <v>6.3819999999999997E-3</v>
      </c>
      <c r="F2880">
        <v>6.4099999999999999E-3</v>
      </c>
      <c r="G2880">
        <v>5.4489999999999999E-3</v>
      </c>
      <c r="H2880">
        <v>5.4720000000000003E-3</v>
      </c>
      <c r="I2880">
        <v>2580</v>
      </c>
      <c r="J2880">
        <v>40125379943.57</v>
      </c>
      <c r="K2880">
        <v>49914367235.529999</v>
      </c>
    </row>
    <row r="2881" spans="1:11" hidden="1">
      <c r="A2881">
        <v>15</v>
      </c>
      <c r="B2881" t="s">
        <v>764</v>
      </c>
      <c r="C2881">
        <v>1.1556E-2</v>
      </c>
      <c r="D2881">
        <v>1.1560000000000001E-2</v>
      </c>
      <c r="E2881">
        <v>6.5560000000000002E-3</v>
      </c>
      <c r="F2881">
        <v>6.5839999999999996E-3</v>
      </c>
      <c r="G2881">
        <v>5.6690000000000004E-3</v>
      </c>
      <c r="H2881">
        <v>5.692E-3</v>
      </c>
      <c r="I2881">
        <v>2677</v>
      </c>
      <c r="J2881">
        <v>40312953821.889999</v>
      </c>
      <c r="K2881">
        <v>50143688010.910004</v>
      </c>
    </row>
    <row r="2882" spans="1:11" hidden="1">
      <c r="A2882">
        <v>21</v>
      </c>
      <c r="B2882" t="s">
        <v>764</v>
      </c>
      <c r="C2882">
        <v>1.7957000000000001E-2</v>
      </c>
      <c r="D2882">
        <v>1.7961000000000001E-2</v>
      </c>
      <c r="E2882">
        <v>7.7289999999999998E-3</v>
      </c>
      <c r="F2882">
        <v>7.7539999999999996E-3</v>
      </c>
      <c r="G2882">
        <v>7.9469999999999992E-3</v>
      </c>
      <c r="H2882">
        <v>7.9670000000000001E-3</v>
      </c>
      <c r="I2882">
        <v>3236</v>
      </c>
      <c r="J2882">
        <v>43175410525.919998</v>
      </c>
      <c r="K2882">
        <v>55116812960.620003</v>
      </c>
    </row>
    <row r="2883" spans="1:11" hidden="1">
      <c r="A2883">
        <v>31</v>
      </c>
      <c r="B2883" t="s">
        <v>764</v>
      </c>
      <c r="C2883">
        <v>1.8745000000000001E-2</v>
      </c>
      <c r="D2883">
        <v>1.8748999999999998E-2</v>
      </c>
      <c r="E2883">
        <v>7.8849999999999996E-3</v>
      </c>
      <c r="F2883">
        <v>7.9109999999999996E-3</v>
      </c>
      <c r="G2883">
        <v>8.1370000000000001E-3</v>
      </c>
      <c r="H2883">
        <v>8.1569999999999993E-3</v>
      </c>
      <c r="I2883">
        <v>3333</v>
      </c>
      <c r="J2883">
        <v>43362984404.239998</v>
      </c>
      <c r="K2883">
        <v>55346133736</v>
      </c>
    </row>
    <row r="2884" spans="1:11" hidden="1">
      <c r="A2884">
        <v>63</v>
      </c>
      <c r="B2884" t="s">
        <v>764</v>
      </c>
      <c r="C2884">
        <v>1.8745000000000001E-2</v>
      </c>
      <c r="D2884">
        <v>1.8748999999999998E-2</v>
      </c>
      <c r="E2884">
        <v>7.8849999999999996E-3</v>
      </c>
      <c r="F2884">
        <v>7.9109999999999996E-3</v>
      </c>
      <c r="G2884">
        <v>8.1370000000000001E-3</v>
      </c>
      <c r="H2884">
        <v>8.1569999999999993E-3</v>
      </c>
      <c r="I2884">
        <v>3333</v>
      </c>
      <c r="J2884">
        <v>43362984404.239998</v>
      </c>
      <c r="K2884">
        <v>55346133736</v>
      </c>
    </row>
    <row r="2885" spans="1:11" hidden="1">
      <c r="A2885">
        <v>37</v>
      </c>
      <c r="B2885" t="s">
        <v>764</v>
      </c>
      <c r="C2885">
        <v>1.0293999999999999E-2</v>
      </c>
      <c r="D2885">
        <v>1.0298E-2</v>
      </c>
      <c r="E2885">
        <v>6.3819999999999997E-3</v>
      </c>
      <c r="F2885">
        <v>6.4099999999999999E-3</v>
      </c>
      <c r="G2885">
        <v>5.4489999999999999E-3</v>
      </c>
      <c r="H2885">
        <v>5.4720000000000003E-3</v>
      </c>
      <c r="I2885">
        <v>2580</v>
      </c>
      <c r="J2885">
        <v>40125379943.57</v>
      </c>
      <c r="K2885">
        <v>49914367235.529999</v>
      </c>
    </row>
    <row r="2886" spans="1:11" hidden="1">
      <c r="A2886">
        <v>47</v>
      </c>
      <c r="B2886" t="s">
        <v>764</v>
      </c>
      <c r="C2886">
        <v>1.1556E-2</v>
      </c>
      <c r="D2886">
        <v>1.1560000000000001E-2</v>
      </c>
      <c r="E2886">
        <v>6.5560000000000002E-3</v>
      </c>
      <c r="F2886">
        <v>6.5839999999999996E-3</v>
      </c>
      <c r="G2886">
        <v>5.6690000000000004E-3</v>
      </c>
      <c r="H2886">
        <v>5.692E-3</v>
      </c>
      <c r="I2886">
        <v>2677</v>
      </c>
      <c r="J2886">
        <v>40312953821.889999</v>
      </c>
      <c r="K2886">
        <v>50143688010.910004</v>
      </c>
    </row>
    <row r="2887" spans="1:11" hidden="1">
      <c r="A2887">
        <v>53</v>
      </c>
      <c r="B2887" t="s">
        <v>764</v>
      </c>
      <c r="C2887">
        <v>1.7957000000000001E-2</v>
      </c>
      <c r="D2887">
        <v>1.7961000000000001E-2</v>
      </c>
      <c r="E2887">
        <v>7.7289999999999998E-3</v>
      </c>
      <c r="F2887">
        <v>7.7539999999999996E-3</v>
      </c>
      <c r="G2887">
        <v>7.9469999999999992E-3</v>
      </c>
      <c r="H2887">
        <v>7.9670000000000001E-3</v>
      </c>
      <c r="I2887">
        <v>3236</v>
      </c>
      <c r="J2887">
        <v>43175410525.919998</v>
      </c>
      <c r="K2887">
        <v>55116812960.620003</v>
      </c>
    </row>
    <row r="2888" spans="1:11" hidden="1">
      <c r="A2888">
        <v>10</v>
      </c>
      <c r="B2888" t="s">
        <v>765</v>
      </c>
      <c r="C2888">
        <v>-1.6522999999999999E-2</v>
      </c>
      <c r="D2888">
        <v>-1.6522999999999999E-2</v>
      </c>
      <c r="E2888">
        <v>-9.9050000000000006E-3</v>
      </c>
      <c r="F2888">
        <v>-9.9050000000000006E-3</v>
      </c>
      <c r="G2888">
        <v>-2.2134000000000001E-2</v>
      </c>
      <c r="H2888">
        <v>-2.2134000000000001E-2</v>
      </c>
      <c r="I2888">
        <v>97</v>
      </c>
      <c r="J2888">
        <v>185859549.84</v>
      </c>
      <c r="K2888">
        <v>224415235.15000001</v>
      </c>
    </row>
    <row r="2889" spans="1:11">
      <c r="A2889">
        <v>5</v>
      </c>
      <c r="B2889" t="s">
        <v>765</v>
      </c>
      <c r="C2889">
        <v>-1.0664E-2</v>
      </c>
      <c r="D2889">
        <v>-1.0662E-2</v>
      </c>
      <c r="E2889" s="116">
        <v>1.66E-2</v>
      </c>
      <c r="F2889">
        <v>1.6598999999999999E-2</v>
      </c>
      <c r="G2889">
        <v>1.4238000000000001E-2</v>
      </c>
      <c r="H2889">
        <v>1.4237E-2</v>
      </c>
      <c r="I2889">
        <v>2595</v>
      </c>
      <c r="J2889">
        <v>40865555309.440002</v>
      </c>
      <c r="K2889">
        <v>50718642714.160004</v>
      </c>
    </row>
    <row r="2890" spans="1:11" hidden="1">
      <c r="A2890">
        <v>15</v>
      </c>
      <c r="B2890" t="s">
        <v>765</v>
      </c>
      <c r="C2890">
        <v>-1.0877E-2</v>
      </c>
      <c r="D2890">
        <v>-1.0874999999999999E-2</v>
      </c>
      <c r="E2890">
        <v>1.6476000000000001E-2</v>
      </c>
      <c r="F2890">
        <v>1.6476000000000001E-2</v>
      </c>
      <c r="G2890">
        <v>1.4071E-2</v>
      </c>
      <c r="H2890">
        <v>1.4069999999999999E-2</v>
      </c>
      <c r="I2890">
        <v>2692</v>
      </c>
      <c r="J2890">
        <v>41051414859.279999</v>
      </c>
      <c r="K2890">
        <v>50943057949.309998</v>
      </c>
    </row>
    <row r="2891" spans="1:11" hidden="1">
      <c r="A2891">
        <v>21</v>
      </c>
      <c r="B2891" t="s">
        <v>765</v>
      </c>
      <c r="C2891">
        <v>-1.3390000000000001E-2</v>
      </c>
      <c r="D2891">
        <v>-1.3387E-2</v>
      </c>
      <c r="E2891">
        <v>1.4066E-2</v>
      </c>
      <c r="F2891">
        <v>1.4066E-2</v>
      </c>
      <c r="G2891">
        <v>1.167E-2</v>
      </c>
      <c r="H2891">
        <v>1.167E-2</v>
      </c>
      <c r="I2891">
        <v>3259</v>
      </c>
      <c r="J2891">
        <v>43898014257.18</v>
      </c>
      <c r="K2891">
        <v>55913126996.120003</v>
      </c>
    </row>
    <row r="2892" spans="1:11" hidden="1">
      <c r="A2892">
        <v>31</v>
      </c>
      <c r="B2892" t="s">
        <v>765</v>
      </c>
      <c r="C2892">
        <v>-1.3481E-2</v>
      </c>
      <c r="D2892">
        <v>-1.3479E-2</v>
      </c>
      <c r="E2892">
        <v>1.3962E-2</v>
      </c>
      <c r="F2892">
        <v>1.3962E-2</v>
      </c>
      <c r="G2892">
        <v>1.153E-2</v>
      </c>
      <c r="H2892">
        <v>1.153E-2</v>
      </c>
      <c r="I2892">
        <v>3356</v>
      </c>
      <c r="J2892">
        <v>44083873807.019997</v>
      </c>
      <c r="K2892">
        <v>56137542231.269997</v>
      </c>
    </row>
    <row r="2893" spans="1:11" hidden="1">
      <c r="A2893">
        <v>63</v>
      </c>
      <c r="B2893" t="s">
        <v>765</v>
      </c>
      <c r="C2893">
        <v>-1.3481E-2</v>
      </c>
      <c r="D2893">
        <v>-1.3479E-2</v>
      </c>
      <c r="E2893">
        <v>1.3962E-2</v>
      </c>
      <c r="F2893">
        <v>1.3962E-2</v>
      </c>
      <c r="G2893">
        <v>1.153E-2</v>
      </c>
      <c r="H2893">
        <v>1.153E-2</v>
      </c>
      <c r="I2893">
        <v>3356</v>
      </c>
      <c r="J2893">
        <v>44083873807.019997</v>
      </c>
      <c r="K2893">
        <v>56137542231.269997</v>
      </c>
    </row>
    <row r="2894" spans="1:11" hidden="1">
      <c r="A2894">
        <v>37</v>
      </c>
      <c r="B2894" t="s">
        <v>765</v>
      </c>
      <c r="C2894">
        <v>-1.0664E-2</v>
      </c>
      <c r="D2894">
        <v>-1.0662E-2</v>
      </c>
      <c r="E2894">
        <v>1.66E-2</v>
      </c>
      <c r="F2894">
        <v>1.6598999999999999E-2</v>
      </c>
      <c r="G2894">
        <v>1.4238000000000001E-2</v>
      </c>
      <c r="H2894">
        <v>1.4237E-2</v>
      </c>
      <c r="I2894">
        <v>2595</v>
      </c>
      <c r="J2894">
        <v>40865555309.440002</v>
      </c>
      <c r="K2894">
        <v>50718642714.160004</v>
      </c>
    </row>
    <row r="2895" spans="1:11" hidden="1">
      <c r="A2895">
        <v>47</v>
      </c>
      <c r="B2895" t="s">
        <v>765</v>
      </c>
      <c r="C2895">
        <v>-1.0877E-2</v>
      </c>
      <c r="D2895">
        <v>-1.0874999999999999E-2</v>
      </c>
      <c r="E2895">
        <v>1.6476000000000001E-2</v>
      </c>
      <c r="F2895">
        <v>1.6476000000000001E-2</v>
      </c>
      <c r="G2895">
        <v>1.4071E-2</v>
      </c>
      <c r="H2895">
        <v>1.4069999999999999E-2</v>
      </c>
      <c r="I2895">
        <v>2692</v>
      </c>
      <c r="J2895">
        <v>41051414859.279999</v>
      </c>
      <c r="K2895">
        <v>50943057949.309998</v>
      </c>
    </row>
    <row r="2896" spans="1:11" hidden="1">
      <c r="A2896">
        <v>53</v>
      </c>
      <c r="B2896" t="s">
        <v>765</v>
      </c>
      <c r="C2896">
        <v>-1.3390000000000001E-2</v>
      </c>
      <c r="D2896">
        <v>-1.3387E-2</v>
      </c>
      <c r="E2896">
        <v>1.4066E-2</v>
      </c>
      <c r="F2896">
        <v>1.4066E-2</v>
      </c>
      <c r="G2896">
        <v>1.167E-2</v>
      </c>
      <c r="H2896">
        <v>1.167E-2</v>
      </c>
      <c r="I2896">
        <v>3259</v>
      </c>
      <c r="J2896">
        <v>43898014257.18</v>
      </c>
      <c r="K2896">
        <v>55913126996.120003</v>
      </c>
    </row>
    <row r="2897" spans="1:11" hidden="1">
      <c r="A2897">
        <v>10</v>
      </c>
      <c r="B2897" t="s">
        <v>766</v>
      </c>
      <c r="C2897">
        <v>-5.6896000000000002E-2</v>
      </c>
      <c r="D2897">
        <v>-5.6896000000000002E-2</v>
      </c>
      <c r="E2897">
        <v>-5.1200000000000002E-2</v>
      </c>
      <c r="F2897">
        <v>-5.1200000000000002E-2</v>
      </c>
      <c r="G2897">
        <v>-4.2404999999999998E-2</v>
      </c>
      <c r="H2897">
        <v>-4.2404999999999998E-2</v>
      </c>
      <c r="I2897">
        <v>95</v>
      </c>
      <c r="J2897">
        <v>173146002.68000001</v>
      </c>
      <c r="K2897">
        <v>211466868.53999999</v>
      </c>
    </row>
    <row r="2898" spans="1:11">
      <c r="A2898">
        <v>5</v>
      </c>
      <c r="B2898" t="s">
        <v>766</v>
      </c>
      <c r="C2898">
        <v>-6.3171000000000005E-2</v>
      </c>
      <c r="D2898">
        <v>-6.3169000000000003E-2</v>
      </c>
      <c r="E2898" s="116">
        <v>-2.2532E-2</v>
      </c>
      <c r="F2898">
        <v>-2.2530999999999999E-2</v>
      </c>
      <c r="G2898">
        <v>-3.0506999999999999E-2</v>
      </c>
      <c r="H2898">
        <v>-3.0505999999999998E-2</v>
      </c>
      <c r="I2898">
        <v>2634</v>
      </c>
      <c r="J2898">
        <v>40265133556.300003</v>
      </c>
      <c r="K2898">
        <v>49743544440.970001</v>
      </c>
    </row>
    <row r="2899" spans="1:11" hidden="1">
      <c r="A2899">
        <v>15</v>
      </c>
      <c r="B2899" t="s">
        <v>766</v>
      </c>
      <c r="C2899">
        <v>-6.2950000000000006E-2</v>
      </c>
      <c r="D2899">
        <v>-6.2949000000000005E-2</v>
      </c>
      <c r="E2899">
        <v>-2.266E-2</v>
      </c>
      <c r="F2899">
        <v>-2.2658999999999999E-2</v>
      </c>
      <c r="G2899">
        <v>-3.0558999999999999E-2</v>
      </c>
      <c r="H2899">
        <v>-3.0557999999999998E-2</v>
      </c>
      <c r="I2899">
        <v>2729</v>
      </c>
      <c r="J2899">
        <v>40438279558.980003</v>
      </c>
      <c r="K2899">
        <v>49955011309.510002</v>
      </c>
    </row>
    <row r="2900" spans="1:11" hidden="1">
      <c r="A2900">
        <v>21</v>
      </c>
      <c r="B2900" t="s">
        <v>766</v>
      </c>
      <c r="C2900">
        <v>-6.6652000000000003E-2</v>
      </c>
      <c r="D2900">
        <v>-6.6650000000000001E-2</v>
      </c>
      <c r="E2900">
        <v>-2.5873E-2</v>
      </c>
      <c r="F2900">
        <v>-2.5871999999999999E-2</v>
      </c>
      <c r="G2900">
        <v>-3.4289E-2</v>
      </c>
      <c r="H2900">
        <v>-3.4286999999999998E-2</v>
      </c>
      <c r="I2900">
        <v>3315</v>
      </c>
      <c r="J2900">
        <v>43136716206.160004</v>
      </c>
      <c r="K2900">
        <v>54669533213.940002</v>
      </c>
    </row>
    <row r="2901" spans="1:11" hidden="1">
      <c r="A2901">
        <v>31</v>
      </c>
      <c r="B2901" t="s">
        <v>766</v>
      </c>
      <c r="C2901">
        <v>-6.6378000000000006E-2</v>
      </c>
      <c r="D2901">
        <v>-6.6375000000000003E-2</v>
      </c>
      <c r="E2901">
        <v>-2.5978000000000001E-2</v>
      </c>
      <c r="F2901">
        <v>-2.5978000000000001E-2</v>
      </c>
      <c r="G2901">
        <v>-3.4320999999999997E-2</v>
      </c>
      <c r="H2901">
        <v>-3.4320000000000003E-2</v>
      </c>
      <c r="I2901">
        <v>3410</v>
      </c>
      <c r="J2901">
        <v>43309862208.839996</v>
      </c>
      <c r="K2901">
        <v>54881000082.480003</v>
      </c>
    </row>
    <row r="2902" spans="1:11" hidden="1">
      <c r="A2902">
        <v>63</v>
      </c>
      <c r="B2902" t="s">
        <v>766</v>
      </c>
      <c r="C2902">
        <v>-6.6378000000000006E-2</v>
      </c>
      <c r="D2902">
        <v>-6.6375000000000003E-2</v>
      </c>
      <c r="E2902">
        <v>-2.5978000000000001E-2</v>
      </c>
      <c r="F2902">
        <v>-2.5978000000000001E-2</v>
      </c>
      <c r="G2902">
        <v>-3.4320999999999997E-2</v>
      </c>
      <c r="H2902">
        <v>-3.4320000000000003E-2</v>
      </c>
      <c r="I2902">
        <v>3410</v>
      </c>
      <c r="J2902">
        <v>43309862208.839996</v>
      </c>
      <c r="K2902">
        <v>54881000082.480003</v>
      </c>
    </row>
    <row r="2903" spans="1:11" hidden="1">
      <c r="A2903">
        <v>37</v>
      </c>
      <c r="B2903" t="s">
        <v>766</v>
      </c>
      <c r="C2903">
        <v>-6.3171000000000005E-2</v>
      </c>
      <c r="D2903">
        <v>-6.3169000000000003E-2</v>
      </c>
      <c r="E2903">
        <v>-2.2532E-2</v>
      </c>
      <c r="F2903">
        <v>-2.2530999999999999E-2</v>
      </c>
      <c r="G2903">
        <v>-3.0506999999999999E-2</v>
      </c>
      <c r="H2903">
        <v>-3.0505999999999998E-2</v>
      </c>
      <c r="I2903">
        <v>2634</v>
      </c>
      <c r="J2903">
        <v>40265133556.300003</v>
      </c>
      <c r="K2903">
        <v>49743544440.970001</v>
      </c>
    </row>
    <row r="2904" spans="1:11" hidden="1">
      <c r="A2904">
        <v>47</v>
      </c>
      <c r="B2904" t="s">
        <v>766</v>
      </c>
      <c r="C2904">
        <v>-6.2950000000000006E-2</v>
      </c>
      <c r="D2904">
        <v>-6.2949000000000005E-2</v>
      </c>
      <c r="E2904">
        <v>-2.266E-2</v>
      </c>
      <c r="F2904">
        <v>-2.2658999999999999E-2</v>
      </c>
      <c r="G2904">
        <v>-3.0558999999999999E-2</v>
      </c>
      <c r="H2904">
        <v>-3.0557999999999998E-2</v>
      </c>
      <c r="I2904">
        <v>2729</v>
      </c>
      <c r="J2904">
        <v>40438279558.980003</v>
      </c>
      <c r="K2904">
        <v>49955011309.510002</v>
      </c>
    </row>
    <row r="2905" spans="1:11" hidden="1">
      <c r="A2905">
        <v>53</v>
      </c>
      <c r="B2905" t="s">
        <v>766</v>
      </c>
      <c r="C2905">
        <v>-6.6652000000000003E-2</v>
      </c>
      <c r="D2905">
        <v>-6.6650000000000001E-2</v>
      </c>
      <c r="E2905">
        <v>-2.5873E-2</v>
      </c>
      <c r="F2905">
        <v>-2.5871999999999999E-2</v>
      </c>
      <c r="G2905">
        <v>-3.4289E-2</v>
      </c>
      <c r="H2905">
        <v>-3.4286999999999998E-2</v>
      </c>
      <c r="I2905">
        <v>3315</v>
      </c>
      <c r="J2905">
        <v>43136716206.160004</v>
      </c>
      <c r="K2905">
        <v>54669533213.940002</v>
      </c>
    </row>
    <row r="2906" spans="1:11" hidden="1">
      <c r="A2906">
        <v>10</v>
      </c>
      <c r="B2906" t="s">
        <v>767</v>
      </c>
      <c r="C2906">
        <v>1.7669999999999999E-3</v>
      </c>
      <c r="D2906">
        <v>1.7669999999999999E-3</v>
      </c>
      <c r="E2906">
        <v>1.8631000000000002E-2</v>
      </c>
      <c r="F2906">
        <v>1.8631000000000002E-2</v>
      </c>
      <c r="G2906">
        <v>2.001E-2</v>
      </c>
      <c r="H2906">
        <v>2.001E-2</v>
      </c>
      <c r="I2906">
        <v>93</v>
      </c>
      <c r="J2906">
        <v>171100495.44999999</v>
      </c>
      <c r="K2906">
        <v>209993640.66</v>
      </c>
    </row>
    <row r="2907" spans="1:11">
      <c r="A2907">
        <v>5</v>
      </c>
      <c r="B2907" t="s">
        <v>767</v>
      </c>
      <c r="C2907">
        <v>-1.6771999999999999E-2</v>
      </c>
      <c r="D2907">
        <v>-1.6767000000000001E-2</v>
      </c>
      <c r="E2907" s="116">
        <v>1.755E-3</v>
      </c>
      <c r="F2907">
        <v>1.7600000000000001E-3</v>
      </c>
      <c r="G2907">
        <v>-1.555E-3</v>
      </c>
      <c r="H2907">
        <v>-1.5510000000000001E-3</v>
      </c>
      <c r="I2907">
        <v>2646</v>
      </c>
      <c r="J2907">
        <v>40623248636.919998</v>
      </c>
      <c r="K2907">
        <v>50083296149.510002</v>
      </c>
    </row>
    <row r="2908" spans="1:11" hidden="1">
      <c r="A2908">
        <v>15</v>
      </c>
      <c r="B2908" t="s">
        <v>767</v>
      </c>
      <c r="C2908">
        <v>-1.6139000000000001E-2</v>
      </c>
      <c r="D2908">
        <v>-1.6133999999999999E-2</v>
      </c>
      <c r="E2908">
        <v>1.8259999999999999E-3</v>
      </c>
      <c r="F2908">
        <v>1.8309999999999999E-3</v>
      </c>
      <c r="G2908">
        <v>-1.4649999999999999E-3</v>
      </c>
      <c r="H2908">
        <v>-1.4610000000000001E-3</v>
      </c>
      <c r="I2908">
        <v>2739</v>
      </c>
      <c r="J2908">
        <v>40794349132.370003</v>
      </c>
      <c r="K2908">
        <v>50293289790.169998</v>
      </c>
    </row>
    <row r="2909" spans="1:11" hidden="1">
      <c r="A2909">
        <v>21</v>
      </c>
      <c r="B2909" t="s">
        <v>767</v>
      </c>
      <c r="C2909">
        <v>-1.7321E-2</v>
      </c>
      <c r="D2909">
        <v>-1.7314E-2</v>
      </c>
      <c r="E2909">
        <v>8.8599999999999996E-4</v>
      </c>
      <c r="F2909">
        <v>8.9099999999999997E-4</v>
      </c>
      <c r="G2909">
        <v>-2.6389999999999999E-3</v>
      </c>
      <c r="H2909">
        <v>-2.6350000000000002E-3</v>
      </c>
      <c r="I2909">
        <v>3326</v>
      </c>
      <c r="J2909">
        <v>43464172595.080002</v>
      </c>
      <c r="K2909">
        <v>54939278520.75</v>
      </c>
    </row>
    <row r="2910" spans="1:11" hidden="1">
      <c r="A2910">
        <v>31</v>
      </c>
      <c r="B2910" t="s">
        <v>767</v>
      </c>
      <c r="C2910">
        <v>-1.6798E-2</v>
      </c>
      <c r="D2910">
        <v>-1.6791E-2</v>
      </c>
      <c r="E2910">
        <v>9.5600000000000004E-4</v>
      </c>
      <c r="F2910">
        <v>9.6100000000000005E-4</v>
      </c>
      <c r="G2910">
        <v>-2.5530000000000001E-3</v>
      </c>
      <c r="H2910">
        <v>-2.5490000000000001E-3</v>
      </c>
      <c r="I2910">
        <v>3419</v>
      </c>
      <c r="J2910">
        <v>43635273090.529999</v>
      </c>
      <c r="K2910">
        <v>55149272161.410004</v>
      </c>
    </row>
    <row r="2911" spans="1:11" hidden="1">
      <c r="A2911">
        <v>63</v>
      </c>
      <c r="B2911" t="s">
        <v>767</v>
      </c>
      <c r="C2911">
        <v>-1.6798E-2</v>
      </c>
      <c r="D2911">
        <v>-1.6791E-2</v>
      </c>
      <c r="E2911">
        <v>9.5600000000000004E-4</v>
      </c>
      <c r="F2911">
        <v>9.6100000000000005E-4</v>
      </c>
      <c r="G2911">
        <v>-2.5530000000000001E-3</v>
      </c>
      <c r="H2911">
        <v>-2.5490000000000001E-3</v>
      </c>
      <c r="I2911">
        <v>3419</v>
      </c>
      <c r="J2911">
        <v>43635273090.529999</v>
      </c>
      <c r="K2911">
        <v>55149272161.410004</v>
      </c>
    </row>
    <row r="2912" spans="1:11" hidden="1">
      <c r="A2912">
        <v>37</v>
      </c>
      <c r="B2912" t="s">
        <v>767</v>
      </c>
      <c r="C2912">
        <v>-1.6771999999999999E-2</v>
      </c>
      <c r="D2912">
        <v>-1.6767000000000001E-2</v>
      </c>
      <c r="E2912">
        <v>1.755E-3</v>
      </c>
      <c r="F2912">
        <v>1.7600000000000001E-3</v>
      </c>
      <c r="G2912">
        <v>-1.555E-3</v>
      </c>
      <c r="H2912">
        <v>-1.5510000000000001E-3</v>
      </c>
      <c r="I2912">
        <v>2646</v>
      </c>
      <c r="J2912">
        <v>40623248636.919998</v>
      </c>
      <c r="K2912">
        <v>50083296149.510002</v>
      </c>
    </row>
    <row r="2913" spans="1:11" hidden="1">
      <c r="A2913">
        <v>47</v>
      </c>
      <c r="B2913" t="s">
        <v>767</v>
      </c>
      <c r="C2913">
        <v>-1.6139000000000001E-2</v>
      </c>
      <c r="D2913">
        <v>-1.6133999999999999E-2</v>
      </c>
      <c r="E2913">
        <v>1.8259999999999999E-3</v>
      </c>
      <c r="F2913">
        <v>1.8309999999999999E-3</v>
      </c>
      <c r="G2913">
        <v>-1.4649999999999999E-3</v>
      </c>
      <c r="H2913">
        <v>-1.4610000000000001E-3</v>
      </c>
      <c r="I2913">
        <v>2739</v>
      </c>
      <c r="J2913">
        <v>40794349132.370003</v>
      </c>
      <c r="K2913">
        <v>50293289790.169998</v>
      </c>
    </row>
    <row r="2914" spans="1:11" hidden="1">
      <c r="A2914">
        <v>53</v>
      </c>
      <c r="B2914" t="s">
        <v>767</v>
      </c>
      <c r="C2914">
        <v>-1.7321E-2</v>
      </c>
      <c r="D2914">
        <v>-1.7314E-2</v>
      </c>
      <c r="E2914">
        <v>8.8599999999999996E-4</v>
      </c>
      <c r="F2914">
        <v>8.9099999999999997E-4</v>
      </c>
      <c r="G2914">
        <v>-2.6389999999999999E-3</v>
      </c>
      <c r="H2914">
        <v>-2.6350000000000002E-3</v>
      </c>
      <c r="I2914">
        <v>3326</v>
      </c>
      <c r="J2914">
        <v>43464172595.080002</v>
      </c>
      <c r="K2914">
        <v>54939278520.75</v>
      </c>
    </row>
    <row r="2915" spans="1:11" hidden="1">
      <c r="A2915">
        <v>10</v>
      </c>
      <c r="B2915" t="s">
        <v>769</v>
      </c>
      <c r="C2915">
        <v>-2.0435999999999999E-2</v>
      </c>
      <c r="D2915">
        <v>-2.0435999999999999E-2</v>
      </c>
      <c r="E2915">
        <v>1.8578000000000001E-2</v>
      </c>
      <c r="F2915">
        <v>1.8578000000000001E-2</v>
      </c>
      <c r="G2915">
        <v>1.9852999999999999E-2</v>
      </c>
      <c r="H2915">
        <v>1.9852999999999999E-2</v>
      </c>
      <c r="I2915">
        <v>92</v>
      </c>
      <c r="J2915">
        <v>167784816.75999999</v>
      </c>
      <c r="K2915">
        <v>206439568.90000001</v>
      </c>
    </row>
    <row r="2916" spans="1:11">
      <c r="A2916">
        <v>5</v>
      </c>
      <c r="B2916" t="s">
        <v>769</v>
      </c>
      <c r="C2916">
        <v>-2.1677999999999999E-2</v>
      </c>
      <c r="D2916">
        <v>-2.1679E-2</v>
      </c>
      <c r="E2916" s="116">
        <v>4.5014999999999999E-2</v>
      </c>
      <c r="F2916">
        <v>4.5014999999999999E-2</v>
      </c>
      <c r="G2916">
        <v>3.4632999999999997E-2</v>
      </c>
      <c r="H2916">
        <v>3.4632999999999997E-2</v>
      </c>
      <c r="I2916">
        <v>2652</v>
      </c>
      <c r="J2916">
        <v>42660155793.739998</v>
      </c>
      <c r="K2916">
        <v>51977827097.839996</v>
      </c>
    </row>
    <row r="2917" spans="1:11" hidden="1">
      <c r="A2917">
        <v>15</v>
      </c>
      <c r="B2917" t="s">
        <v>769</v>
      </c>
      <c r="C2917">
        <v>-2.1635999999999999E-2</v>
      </c>
      <c r="D2917">
        <v>-2.1637E-2</v>
      </c>
      <c r="E2917">
        <v>4.4905E-2</v>
      </c>
      <c r="F2917">
        <v>4.4905E-2</v>
      </c>
      <c r="G2917">
        <v>3.4570999999999998E-2</v>
      </c>
      <c r="H2917">
        <v>3.4570999999999998E-2</v>
      </c>
      <c r="I2917">
        <v>2744</v>
      </c>
      <c r="J2917">
        <v>42827940610.5</v>
      </c>
      <c r="K2917">
        <v>52184266666.739998</v>
      </c>
    </row>
    <row r="2918" spans="1:11" hidden="1">
      <c r="A2918">
        <v>21</v>
      </c>
      <c r="B2918" t="s">
        <v>769</v>
      </c>
      <c r="C2918">
        <v>-2.7878E-2</v>
      </c>
      <c r="D2918">
        <v>-2.7879000000000001E-2</v>
      </c>
      <c r="E2918">
        <v>3.9330999999999998E-2</v>
      </c>
      <c r="F2918">
        <v>3.9330999999999998E-2</v>
      </c>
      <c r="G2918">
        <v>2.7186999999999999E-2</v>
      </c>
      <c r="H2918">
        <v>2.7186999999999999E-2</v>
      </c>
      <c r="I2918">
        <v>3340</v>
      </c>
      <c r="J2918">
        <v>45477058355.379997</v>
      </c>
      <c r="K2918">
        <v>56700988873.82</v>
      </c>
    </row>
    <row r="2919" spans="1:11" hidden="1">
      <c r="A2919">
        <v>31</v>
      </c>
      <c r="B2919" t="s">
        <v>769</v>
      </c>
      <c r="C2919">
        <v>-2.7678000000000001E-2</v>
      </c>
      <c r="D2919">
        <v>-2.7678999999999999E-2</v>
      </c>
      <c r="E2919">
        <v>3.925E-2</v>
      </c>
      <c r="F2919">
        <v>3.925E-2</v>
      </c>
      <c r="G2919">
        <v>2.7158999999999999E-2</v>
      </c>
      <c r="H2919">
        <v>2.7158999999999999E-2</v>
      </c>
      <c r="I2919">
        <v>3432</v>
      </c>
      <c r="J2919">
        <v>45644843172.139999</v>
      </c>
      <c r="K2919">
        <v>56907428442.720001</v>
      </c>
    </row>
    <row r="2920" spans="1:11" hidden="1">
      <c r="A2920">
        <v>63</v>
      </c>
      <c r="B2920" t="s">
        <v>769</v>
      </c>
      <c r="C2920">
        <v>-2.7678000000000001E-2</v>
      </c>
      <c r="D2920">
        <v>-2.7678999999999999E-2</v>
      </c>
      <c r="E2920">
        <v>3.925E-2</v>
      </c>
      <c r="F2920">
        <v>3.925E-2</v>
      </c>
      <c r="G2920">
        <v>2.7158999999999999E-2</v>
      </c>
      <c r="H2920">
        <v>2.7158999999999999E-2</v>
      </c>
      <c r="I2920">
        <v>3432</v>
      </c>
      <c r="J2920">
        <v>45644843172.139999</v>
      </c>
      <c r="K2920">
        <v>56907428442.720001</v>
      </c>
    </row>
    <row r="2921" spans="1:11" hidden="1">
      <c r="A2921">
        <v>37</v>
      </c>
      <c r="B2921" t="s">
        <v>769</v>
      </c>
      <c r="C2921">
        <v>-2.1677999999999999E-2</v>
      </c>
      <c r="D2921">
        <v>-2.1679E-2</v>
      </c>
      <c r="E2921">
        <v>4.5014999999999999E-2</v>
      </c>
      <c r="F2921">
        <v>4.5014999999999999E-2</v>
      </c>
      <c r="G2921">
        <v>3.4632999999999997E-2</v>
      </c>
      <c r="H2921">
        <v>3.4632999999999997E-2</v>
      </c>
      <c r="I2921">
        <v>2652</v>
      </c>
      <c r="J2921">
        <v>42660155793.739998</v>
      </c>
      <c r="K2921">
        <v>51977827097.839996</v>
      </c>
    </row>
    <row r="2922" spans="1:11" hidden="1">
      <c r="A2922">
        <v>47</v>
      </c>
      <c r="B2922" t="s">
        <v>769</v>
      </c>
      <c r="C2922">
        <v>-2.1635999999999999E-2</v>
      </c>
      <c r="D2922">
        <v>-2.1637E-2</v>
      </c>
      <c r="E2922">
        <v>4.4905E-2</v>
      </c>
      <c r="F2922">
        <v>4.4905E-2</v>
      </c>
      <c r="G2922">
        <v>3.4570999999999998E-2</v>
      </c>
      <c r="H2922">
        <v>3.4570999999999998E-2</v>
      </c>
      <c r="I2922">
        <v>2744</v>
      </c>
      <c r="J2922">
        <v>42827940610.5</v>
      </c>
      <c r="K2922">
        <v>52184266666.739998</v>
      </c>
    </row>
    <row r="2923" spans="1:11" hidden="1">
      <c r="A2923">
        <v>53</v>
      </c>
      <c r="B2923" t="s">
        <v>769</v>
      </c>
      <c r="C2923">
        <v>-2.7878E-2</v>
      </c>
      <c r="D2923">
        <v>-2.7879000000000001E-2</v>
      </c>
      <c r="E2923">
        <v>3.9330999999999998E-2</v>
      </c>
      <c r="F2923">
        <v>3.9330999999999998E-2</v>
      </c>
      <c r="G2923">
        <v>2.7186999999999999E-2</v>
      </c>
      <c r="H2923">
        <v>2.7186999999999999E-2</v>
      </c>
      <c r="I2923">
        <v>3340</v>
      </c>
      <c r="J2923">
        <v>45477058355.379997</v>
      </c>
      <c r="K2923">
        <v>56700988873.82</v>
      </c>
    </row>
    <row r="2924" spans="1:11" hidden="1">
      <c r="A2924">
        <v>10</v>
      </c>
      <c r="B2924" t="s">
        <v>781</v>
      </c>
      <c r="C2924">
        <v>-4.7475999999999997E-2</v>
      </c>
      <c r="D2924">
        <v>-4.7475999999999997E-2</v>
      </c>
      <c r="E2924">
        <v>-4.1708000000000002E-2</v>
      </c>
      <c r="F2924">
        <v>-4.1708000000000002E-2</v>
      </c>
      <c r="G2924">
        <v>-4.6799E-2</v>
      </c>
      <c r="H2924">
        <v>-4.6799E-2</v>
      </c>
      <c r="I2924">
        <v>92</v>
      </c>
      <c r="J2924">
        <v>160303429.03999999</v>
      </c>
      <c r="K2924">
        <v>196262429.03</v>
      </c>
    </row>
    <row r="2925" spans="1:11">
      <c r="A2925">
        <v>5</v>
      </c>
      <c r="B2925" t="s">
        <v>781</v>
      </c>
      <c r="C2925">
        <v>-5.5965000000000001E-2</v>
      </c>
      <c r="D2925">
        <v>-5.5964E-2</v>
      </c>
      <c r="E2925" s="116">
        <v>-5.9043999999999999E-2</v>
      </c>
      <c r="F2925">
        <v>-5.9043999999999999E-2</v>
      </c>
      <c r="G2925">
        <v>-5.6626000000000003E-2</v>
      </c>
      <c r="H2925">
        <v>-5.6625000000000002E-2</v>
      </c>
      <c r="I2925">
        <v>2638</v>
      </c>
      <c r="J2925">
        <v>40245622603.949997</v>
      </c>
      <c r="K2925">
        <v>49366436993.580002</v>
      </c>
    </row>
    <row r="2926" spans="1:11" hidden="1">
      <c r="A2926">
        <v>15</v>
      </c>
      <c r="B2926" t="s">
        <v>781</v>
      </c>
      <c r="C2926">
        <v>-5.5677999999999998E-2</v>
      </c>
      <c r="D2926">
        <v>-5.5676999999999997E-2</v>
      </c>
      <c r="E2926">
        <v>-5.8976000000000001E-2</v>
      </c>
      <c r="F2926">
        <v>-5.8976000000000001E-2</v>
      </c>
      <c r="G2926">
        <v>-5.6586999999999998E-2</v>
      </c>
      <c r="H2926">
        <v>-5.6585999999999997E-2</v>
      </c>
      <c r="I2926">
        <v>2730</v>
      </c>
      <c r="J2926">
        <v>40405926032.989998</v>
      </c>
      <c r="K2926">
        <v>49562699422.610001</v>
      </c>
    </row>
    <row r="2927" spans="1:11" hidden="1">
      <c r="A2927">
        <v>21</v>
      </c>
      <c r="B2927" t="s">
        <v>781</v>
      </c>
      <c r="C2927">
        <v>-5.1393000000000001E-2</v>
      </c>
      <c r="D2927">
        <v>-5.1393000000000001E-2</v>
      </c>
      <c r="E2927">
        <v>-5.6415E-2</v>
      </c>
      <c r="F2927">
        <v>-5.6413999999999999E-2</v>
      </c>
      <c r="G2927">
        <v>-5.3283999999999998E-2</v>
      </c>
      <c r="H2927">
        <v>-5.3283999999999998E-2</v>
      </c>
      <c r="I2927">
        <v>3327</v>
      </c>
      <c r="J2927">
        <v>43033534083.440002</v>
      </c>
      <c r="K2927">
        <v>53997564439.360001</v>
      </c>
    </row>
    <row r="2928" spans="1:11" hidden="1">
      <c r="A2928">
        <v>31</v>
      </c>
      <c r="B2928" t="s">
        <v>781</v>
      </c>
      <c r="C2928">
        <v>-5.1286999999999999E-2</v>
      </c>
      <c r="D2928">
        <v>-5.1286999999999999E-2</v>
      </c>
      <c r="E2928">
        <v>-5.6361000000000001E-2</v>
      </c>
      <c r="F2928">
        <v>-5.636E-2</v>
      </c>
      <c r="G2928">
        <v>-5.3260000000000002E-2</v>
      </c>
      <c r="H2928">
        <v>-5.3260000000000002E-2</v>
      </c>
      <c r="I2928">
        <v>3419</v>
      </c>
      <c r="J2928">
        <v>43193837512.480003</v>
      </c>
      <c r="K2928">
        <v>54193826868.389999</v>
      </c>
    </row>
    <row r="2929" spans="1:11" hidden="1">
      <c r="A2929">
        <v>63</v>
      </c>
      <c r="B2929" t="s">
        <v>781</v>
      </c>
      <c r="C2929">
        <v>-5.1286999999999999E-2</v>
      </c>
      <c r="D2929">
        <v>-5.1286999999999999E-2</v>
      </c>
      <c r="E2929">
        <v>-5.6361000000000001E-2</v>
      </c>
      <c r="F2929">
        <v>-5.636E-2</v>
      </c>
      <c r="G2929">
        <v>-5.3260000000000002E-2</v>
      </c>
      <c r="H2929">
        <v>-5.3260000000000002E-2</v>
      </c>
      <c r="I2929">
        <v>3419</v>
      </c>
      <c r="J2929">
        <v>43193837512.480003</v>
      </c>
      <c r="K2929">
        <v>54193826868.389999</v>
      </c>
    </row>
    <row r="2930" spans="1:11" hidden="1">
      <c r="A2930">
        <v>37</v>
      </c>
      <c r="B2930" t="s">
        <v>781</v>
      </c>
      <c r="C2930">
        <v>-5.5965000000000001E-2</v>
      </c>
      <c r="D2930">
        <v>-5.5964E-2</v>
      </c>
      <c r="E2930">
        <v>-5.9043999999999999E-2</v>
      </c>
      <c r="F2930">
        <v>-5.9043999999999999E-2</v>
      </c>
      <c r="G2930">
        <v>-5.6626000000000003E-2</v>
      </c>
      <c r="H2930">
        <v>-5.6625000000000002E-2</v>
      </c>
      <c r="I2930">
        <v>2638</v>
      </c>
      <c r="J2930">
        <v>40245622603.949997</v>
      </c>
      <c r="K2930">
        <v>49366436993.580002</v>
      </c>
    </row>
    <row r="2931" spans="1:11" hidden="1">
      <c r="A2931">
        <v>47</v>
      </c>
      <c r="B2931" t="s">
        <v>781</v>
      </c>
      <c r="C2931">
        <v>-5.5677999999999998E-2</v>
      </c>
      <c r="D2931">
        <v>-5.5676999999999997E-2</v>
      </c>
      <c r="E2931">
        <v>-5.8976000000000001E-2</v>
      </c>
      <c r="F2931">
        <v>-5.8976000000000001E-2</v>
      </c>
      <c r="G2931">
        <v>-5.6586999999999998E-2</v>
      </c>
      <c r="H2931">
        <v>-5.6585999999999997E-2</v>
      </c>
      <c r="I2931">
        <v>2730</v>
      </c>
      <c r="J2931">
        <v>40405926032.989998</v>
      </c>
      <c r="K2931">
        <v>49562699422.610001</v>
      </c>
    </row>
    <row r="2932" spans="1:11" hidden="1">
      <c r="A2932">
        <v>53</v>
      </c>
      <c r="B2932" t="s">
        <v>781</v>
      </c>
      <c r="C2932">
        <v>-5.1393000000000001E-2</v>
      </c>
      <c r="D2932">
        <v>-5.1393000000000001E-2</v>
      </c>
      <c r="E2932">
        <v>-5.6415E-2</v>
      </c>
      <c r="F2932">
        <v>-5.6413999999999999E-2</v>
      </c>
      <c r="G2932">
        <v>-5.3283999999999998E-2</v>
      </c>
      <c r="H2932">
        <v>-5.3283999999999998E-2</v>
      </c>
      <c r="I2932">
        <v>3327</v>
      </c>
      <c r="J2932">
        <v>43033534083.440002</v>
      </c>
      <c r="K2932">
        <v>53997564439.360001</v>
      </c>
    </row>
    <row r="2933" spans="1:11" hidden="1">
      <c r="A2933">
        <v>10</v>
      </c>
      <c r="B2933" t="s">
        <v>782</v>
      </c>
      <c r="C2933">
        <v>1.6903000000000001E-2</v>
      </c>
      <c r="D2933">
        <v>1.6465E-2</v>
      </c>
      <c r="E2933">
        <v>-5.6499999999999996E-3</v>
      </c>
      <c r="F2933">
        <v>-6.7000000000000002E-3</v>
      </c>
      <c r="G2933">
        <v>-9.8630000000000002E-3</v>
      </c>
      <c r="H2933">
        <v>-1.072E-2</v>
      </c>
      <c r="I2933">
        <v>92</v>
      </c>
      <c r="J2933">
        <v>157315777.58000001</v>
      </c>
      <c r="K2933">
        <v>191977496.24000001</v>
      </c>
    </row>
    <row r="2934" spans="1:11">
      <c r="A2934">
        <v>5</v>
      </c>
      <c r="B2934" t="s">
        <v>782</v>
      </c>
      <c r="C2934">
        <v>3.6971999999999998E-2</v>
      </c>
      <c r="D2934">
        <v>3.6970999999999997E-2</v>
      </c>
      <c r="E2934" s="116">
        <v>-2.2536E-2</v>
      </c>
      <c r="F2934">
        <v>-2.2534999999999999E-2</v>
      </c>
      <c r="G2934">
        <v>-1.7988000000000001E-2</v>
      </c>
      <c r="H2934">
        <v>-1.7987E-2</v>
      </c>
      <c r="I2934">
        <v>2624</v>
      </c>
      <c r="J2934">
        <v>39369259485.5</v>
      </c>
      <c r="K2934">
        <v>48392200225.68</v>
      </c>
    </row>
    <row r="2935" spans="1:11" hidden="1">
      <c r="A2935">
        <v>15</v>
      </c>
      <c r="B2935" t="s">
        <v>782</v>
      </c>
      <c r="C2935">
        <v>3.6290999999999997E-2</v>
      </c>
      <c r="D2935">
        <v>3.6275000000000002E-2</v>
      </c>
      <c r="E2935">
        <v>-2.2468999999999999E-2</v>
      </c>
      <c r="F2935">
        <v>-2.2471999999999999E-2</v>
      </c>
      <c r="G2935">
        <v>-1.7956E-2</v>
      </c>
      <c r="H2935">
        <v>-1.7958999999999999E-2</v>
      </c>
      <c r="I2935">
        <v>2716</v>
      </c>
      <c r="J2935">
        <v>39526575263.080002</v>
      </c>
      <c r="K2935">
        <v>48584177721.919998</v>
      </c>
    </row>
    <row r="2936" spans="1:11" hidden="1">
      <c r="A2936">
        <v>21</v>
      </c>
      <c r="B2936" t="s">
        <v>782</v>
      </c>
      <c r="C2936">
        <v>5.5855000000000002E-2</v>
      </c>
      <c r="D2936">
        <v>5.5853E-2</v>
      </c>
      <c r="E2936">
        <v>-1.4682000000000001E-2</v>
      </c>
      <c r="F2936">
        <v>-1.4681E-2</v>
      </c>
      <c r="G2936">
        <v>-7.2040000000000003E-3</v>
      </c>
      <c r="H2936">
        <v>-7.2030000000000002E-3</v>
      </c>
      <c r="I2936">
        <v>3311</v>
      </c>
      <c r="J2936">
        <v>42468468330.93</v>
      </c>
      <c r="K2936">
        <v>53554460524.470001</v>
      </c>
    </row>
    <row r="2937" spans="1:11" hidden="1">
      <c r="A2937">
        <v>31</v>
      </c>
      <c r="B2937" t="s">
        <v>782</v>
      </c>
      <c r="C2937">
        <v>5.4799E-2</v>
      </c>
      <c r="D2937">
        <v>5.4785E-2</v>
      </c>
      <c r="E2937">
        <v>-1.4648E-2</v>
      </c>
      <c r="F2937">
        <v>-1.4652E-2</v>
      </c>
      <c r="G2937">
        <v>-7.2139999999999999E-3</v>
      </c>
      <c r="H2937">
        <v>-7.2160000000000002E-3</v>
      </c>
      <c r="I2937">
        <v>3403</v>
      </c>
      <c r="J2937">
        <v>42625784108.510002</v>
      </c>
      <c r="K2937">
        <v>53746438020.709999</v>
      </c>
    </row>
    <row r="2938" spans="1:11" hidden="1">
      <c r="A2938">
        <v>63</v>
      </c>
      <c r="B2938" t="s">
        <v>782</v>
      </c>
      <c r="C2938">
        <v>5.4799E-2</v>
      </c>
      <c r="D2938">
        <v>5.4785E-2</v>
      </c>
      <c r="E2938">
        <v>-1.4648E-2</v>
      </c>
      <c r="F2938">
        <v>-1.4652E-2</v>
      </c>
      <c r="G2938">
        <v>-7.2139999999999999E-3</v>
      </c>
      <c r="H2938">
        <v>-7.2160000000000002E-3</v>
      </c>
      <c r="I2938">
        <v>3403</v>
      </c>
      <c r="J2938">
        <v>42625784108.510002</v>
      </c>
      <c r="K2938">
        <v>53746438020.709999</v>
      </c>
    </row>
    <row r="2939" spans="1:11" hidden="1">
      <c r="A2939">
        <v>37</v>
      </c>
      <c r="B2939" t="s">
        <v>782</v>
      </c>
      <c r="C2939">
        <v>3.6971999999999998E-2</v>
      </c>
      <c r="D2939">
        <v>3.6970999999999997E-2</v>
      </c>
      <c r="E2939">
        <v>-2.2536E-2</v>
      </c>
      <c r="F2939">
        <v>-2.2534999999999999E-2</v>
      </c>
      <c r="G2939">
        <v>-1.7988000000000001E-2</v>
      </c>
      <c r="H2939">
        <v>-1.7987E-2</v>
      </c>
      <c r="I2939">
        <v>2624</v>
      </c>
      <c r="J2939">
        <v>39369259485.5</v>
      </c>
      <c r="K2939">
        <v>48392200225.68</v>
      </c>
    </row>
    <row r="2940" spans="1:11" hidden="1">
      <c r="A2940">
        <v>47</v>
      </c>
      <c r="B2940" t="s">
        <v>782</v>
      </c>
      <c r="C2940">
        <v>3.6290999999999997E-2</v>
      </c>
      <c r="D2940">
        <v>3.6275000000000002E-2</v>
      </c>
      <c r="E2940">
        <v>-2.2468999999999999E-2</v>
      </c>
      <c r="F2940">
        <v>-2.2471999999999999E-2</v>
      </c>
      <c r="G2940">
        <v>-1.7956E-2</v>
      </c>
      <c r="H2940">
        <v>-1.7958999999999999E-2</v>
      </c>
      <c r="I2940">
        <v>2716</v>
      </c>
      <c r="J2940">
        <v>39526575263.080002</v>
      </c>
      <c r="K2940">
        <v>48584177721.919998</v>
      </c>
    </row>
    <row r="2941" spans="1:11" hidden="1">
      <c r="A2941">
        <v>53</v>
      </c>
      <c r="B2941" t="s">
        <v>782</v>
      </c>
      <c r="C2941">
        <v>5.5855000000000002E-2</v>
      </c>
      <c r="D2941">
        <v>5.5853E-2</v>
      </c>
      <c r="E2941">
        <v>-1.4682000000000001E-2</v>
      </c>
      <c r="F2941">
        <v>-1.4681E-2</v>
      </c>
      <c r="G2941">
        <v>-7.2040000000000003E-3</v>
      </c>
      <c r="H2941">
        <v>-7.2030000000000002E-3</v>
      </c>
      <c r="I2941">
        <v>3311</v>
      </c>
      <c r="J2941">
        <v>42468468330.93</v>
      </c>
      <c r="K2941">
        <v>53554460524.470001</v>
      </c>
    </row>
    <row r="2942" spans="1:11" hidden="1">
      <c r="A2942">
        <v>10</v>
      </c>
      <c r="B2942" t="s">
        <v>784</v>
      </c>
      <c r="C2942">
        <v>-5.0576999999999997E-2</v>
      </c>
      <c r="D2942">
        <v>-5.0576999999999997E-2</v>
      </c>
      <c r="E2942">
        <v>-4.4796999999999997E-2</v>
      </c>
      <c r="F2942">
        <v>-4.4796999999999997E-2</v>
      </c>
      <c r="G2942">
        <v>-4.4689E-2</v>
      </c>
      <c r="H2942">
        <v>-4.4689E-2</v>
      </c>
      <c r="I2942">
        <v>95</v>
      </c>
      <c r="J2942">
        <v>153676426.94999999</v>
      </c>
      <c r="K2942">
        <v>187081996.77000001</v>
      </c>
    </row>
    <row r="2943" spans="1:11">
      <c r="A2943">
        <v>5</v>
      </c>
      <c r="B2943" t="s">
        <v>784</v>
      </c>
      <c r="C2943">
        <v>-4.3649E-2</v>
      </c>
      <c r="D2943">
        <v>-4.3642E-2</v>
      </c>
      <c r="E2943" s="116">
        <v>-3.2807999999999997E-2</v>
      </c>
      <c r="F2943">
        <v>-3.2801999999999998E-2</v>
      </c>
      <c r="G2943">
        <v>-3.4110000000000001E-2</v>
      </c>
      <c r="H2943">
        <v>-3.4105000000000003E-2</v>
      </c>
      <c r="I2943">
        <v>2626</v>
      </c>
      <c r="J2943">
        <v>38396076055.860001</v>
      </c>
      <c r="K2943">
        <v>46980941504.739998</v>
      </c>
    </row>
    <row r="2944" spans="1:11" hidden="1">
      <c r="A2944">
        <v>15</v>
      </c>
      <c r="B2944" t="s">
        <v>784</v>
      </c>
      <c r="C2944">
        <v>-4.3890999999999999E-2</v>
      </c>
      <c r="D2944">
        <v>-4.3885E-2</v>
      </c>
      <c r="E2944">
        <v>-3.2856000000000003E-2</v>
      </c>
      <c r="F2944">
        <v>-3.2850999999999998E-2</v>
      </c>
      <c r="G2944">
        <v>-3.4152000000000002E-2</v>
      </c>
      <c r="H2944">
        <v>-3.4146999999999997E-2</v>
      </c>
      <c r="I2944">
        <v>2721</v>
      </c>
      <c r="J2944">
        <v>38549752482.809998</v>
      </c>
      <c r="K2944">
        <v>47168023501.510002</v>
      </c>
    </row>
    <row r="2945" spans="1:11" hidden="1">
      <c r="A2945">
        <v>21</v>
      </c>
      <c r="B2945" t="s">
        <v>784</v>
      </c>
      <c r="C2945">
        <v>-3.9961000000000003E-2</v>
      </c>
      <c r="D2945">
        <v>-3.9954999999999997E-2</v>
      </c>
      <c r="E2945">
        <v>-3.3125000000000002E-2</v>
      </c>
      <c r="F2945">
        <v>-3.3119999999999997E-2</v>
      </c>
      <c r="G2945">
        <v>-3.4119999999999998E-2</v>
      </c>
      <c r="H2945">
        <v>-3.4114999999999999E-2</v>
      </c>
      <c r="I2945">
        <v>3314</v>
      </c>
      <c r="J2945">
        <v>41435784453.220001</v>
      </c>
      <c r="K2945">
        <v>52004470293.709999</v>
      </c>
    </row>
    <row r="2946" spans="1:11" hidden="1">
      <c r="A2946">
        <v>31</v>
      </c>
      <c r="B2946" t="s">
        <v>784</v>
      </c>
      <c r="C2946">
        <v>-4.0258000000000002E-2</v>
      </c>
      <c r="D2946">
        <v>-4.0252000000000003E-2</v>
      </c>
      <c r="E2946">
        <v>-3.3168999999999997E-2</v>
      </c>
      <c r="F2946">
        <v>-3.3163999999999999E-2</v>
      </c>
      <c r="G2946">
        <v>-3.4158000000000001E-2</v>
      </c>
      <c r="H2946">
        <v>-3.4153000000000003E-2</v>
      </c>
      <c r="I2946">
        <v>3409</v>
      </c>
      <c r="J2946">
        <v>41589460880.169998</v>
      </c>
      <c r="K2946">
        <v>52191552290.480003</v>
      </c>
    </row>
    <row r="2947" spans="1:11" hidden="1">
      <c r="A2947">
        <v>63</v>
      </c>
      <c r="B2947" t="s">
        <v>784</v>
      </c>
      <c r="C2947">
        <v>-4.0258000000000002E-2</v>
      </c>
      <c r="D2947">
        <v>-4.0252000000000003E-2</v>
      </c>
      <c r="E2947">
        <v>-3.3168999999999997E-2</v>
      </c>
      <c r="F2947">
        <v>-3.3163999999999999E-2</v>
      </c>
      <c r="G2947">
        <v>-3.4158000000000001E-2</v>
      </c>
      <c r="H2947">
        <v>-3.4153000000000003E-2</v>
      </c>
      <c r="I2947">
        <v>3409</v>
      </c>
      <c r="J2947">
        <v>41589460880.169998</v>
      </c>
      <c r="K2947">
        <v>52191552290.480003</v>
      </c>
    </row>
    <row r="2948" spans="1:11" hidden="1">
      <c r="A2948">
        <v>37</v>
      </c>
      <c r="B2948" t="s">
        <v>784</v>
      </c>
      <c r="C2948">
        <v>-4.3649E-2</v>
      </c>
      <c r="D2948">
        <v>-4.3642E-2</v>
      </c>
      <c r="E2948">
        <v>-3.2807999999999997E-2</v>
      </c>
      <c r="F2948">
        <v>-3.2801999999999998E-2</v>
      </c>
      <c r="G2948">
        <v>-3.4110000000000001E-2</v>
      </c>
      <c r="H2948">
        <v>-3.4105000000000003E-2</v>
      </c>
      <c r="I2948">
        <v>2626</v>
      </c>
      <c r="J2948">
        <v>38396076055.860001</v>
      </c>
      <c r="K2948">
        <v>46980941504.739998</v>
      </c>
    </row>
    <row r="2949" spans="1:11" hidden="1">
      <c r="A2949">
        <v>47</v>
      </c>
      <c r="B2949" t="s">
        <v>784</v>
      </c>
      <c r="C2949">
        <v>-4.3890999999999999E-2</v>
      </c>
      <c r="D2949">
        <v>-4.3885E-2</v>
      </c>
      <c r="E2949">
        <v>-3.2856000000000003E-2</v>
      </c>
      <c r="F2949">
        <v>-3.2850999999999998E-2</v>
      </c>
      <c r="G2949">
        <v>-3.4152000000000002E-2</v>
      </c>
      <c r="H2949">
        <v>-3.4146999999999997E-2</v>
      </c>
      <c r="I2949">
        <v>2721</v>
      </c>
      <c r="J2949">
        <v>38549752482.809998</v>
      </c>
      <c r="K2949">
        <v>47168023501.510002</v>
      </c>
    </row>
    <row r="2950" spans="1:11" hidden="1">
      <c r="A2950">
        <v>53</v>
      </c>
      <c r="B2950" t="s">
        <v>784</v>
      </c>
      <c r="C2950">
        <v>-3.9961000000000003E-2</v>
      </c>
      <c r="D2950">
        <v>-3.9954999999999997E-2</v>
      </c>
      <c r="E2950">
        <v>-3.3125000000000002E-2</v>
      </c>
      <c r="F2950">
        <v>-3.3119999999999997E-2</v>
      </c>
      <c r="G2950">
        <v>-3.4119999999999998E-2</v>
      </c>
      <c r="H2950">
        <v>-3.4114999999999999E-2</v>
      </c>
      <c r="I2950">
        <v>3314</v>
      </c>
      <c r="J2950">
        <v>41435784453.220001</v>
      </c>
      <c r="K2950">
        <v>52004470293.709999</v>
      </c>
    </row>
    <row r="2951" spans="1:11" hidden="1">
      <c r="A2951">
        <v>10</v>
      </c>
      <c r="B2951" t="s">
        <v>785</v>
      </c>
      <c r="C2951">
        <v>-2.7479E-2</v>
      </c>
      <c r="D2951">
        <v>-2.5308000000000001E-2</v>
      </c>
      <c r="E2951">
        <v>-1.0375000000000001E-2</v>
      </c>
      <c r="F2951">
        <v>-8.3610000000000004E-3</v>
      </c>
      <c r="G2951">
        <v>-1.1416000000000001E-2</v>
      </c>
      <c r="H2951">
        <v>-9.7870000000000006E-3</v>
      </c>
      <c r="I2951">
        <v>93</v>
      </c>
      <c r="J2951">
        <v>152652220.09999999</v>
      </c>
      <c r="K2951">
        <v>185888278.13</v>
      </c>
    </row>
    <row r="2952" spans="1:11">
      <c r="A2952">
        <v>5</v>
      </c>
      <c r="B2952" t="s">
        <v>785</v>
      </c>
      <c r="C2952">
        <v>-4.0169999999999997E-3</v>
      </c>
      <c r="D2952">
        <v>-3.9480000000000001E-3</v>
      </c>
      <c r="E2952" s="116">
        <v>4.2770000000000004E-3</v>
      </c>
      <c r="F2952">
        <v>4.3299999999999996E-3</v>
      </c>
      <c r="G2952">
        <v>4.6109999999999996E-3</v>
      </c>
      <c r="H2952">
        <v>4.6690000000000004E-3</v>
      </c>
      <c r="I2952">
        <v>2661</v>
      </c>
      <c r="J2952">
        <v>38722956308.769997</v>
      </c>
      <c r="K2952">
        <v>47431894318.910004</v>
      </c>
    </row>
    <row r="2953" spans="1:11" hidden="1">
      <c r="A2953">
        <v>15</v>
      </c>
      <c r="B2953" t="s">
        <v>785</v>
      </c>
      <c r="C2953">
        <v>-4.8110000000000002E-3</v>
      </c>
      <c r="D2953">
        <v>-4.6709999999999998E-3</v>
      </c>
      <c r="E2953">
        <v>4.2189999999999997E-3</v>
      </c>
      <c r="F2953">
        <v>4.28E-3</v>
      </c>
      <c r="G2953">
        <v>4.548E-3</v>
      </c>
      <c r="H2953">
        <v>4.6119999999999998E-3</v>
      </c>
      <c r="I2953">
        <v>2754</v>
      </c>
      <c r="J2953">
        <v>38875608528.870003</v>
      </c>
      <c r="K2953">
        <v>47617782597.040001</v>
      </c>
    </row>
    <row r="2954" spans="1:11" hidden="1">
      <c r="A2954">
        <v>21</v>
      </c>
      <c r="B2954" t="s">
        <v>785</v>
      </c>
      <c r="C2954">
        <v>-7.1180000000000002E-3</v>
      </c>
      <c r="D2954">
        <v>-7.0460000000000002E-3</v>
      </c>
      <c r="E2954">
        <v>1.4189999999999999E-3</v>
      </c>
      <c r="F2954">
        <v>1.472E-3</v>
      </c>
      <c r="G2954">
        <v>1.263E-3</v>
      </c>
      <c r="H2954">
        <v>1.3209999999999999E-3</v>
      </c>
      <c r="I2954">
        <v>3369</v>
      </c>
      <c r="J2954">
        <v>41754972096.940002</v>
      </c>
      <c r="K2954">
        <v>52457759494.900002</v>
      </c>
    </row>
    <row r="2955" spans="1:11" hidden="1">
      <c r="A2955">
        <v>31</v>
      </c>
      <c r="B2955" t="s">
        <v>785</v>
      </c>
      <c r="C2955">
        <v>-7.6660000000000001E-3</v>
      </c>
      <c r="D2955">
        <v>-7.5380000000000004E-3</v>
      </c>
      <c r="E2955">
        <v>1.3760000000000001E-3</v>
      </c>
      <c r="F2955">
        <v>1.436E-3</v>
      </c>
      <c r="G2955">
        <v>1.2179999999999999E-3</v>
      </c>
      <c r="H2955">
        <v>1.2819999999999999E-3</v>
      </c>
      <c r="I2955">
        <v>3462</v>
      </c>
      <c r="J2955">
        <v>41907624317.040001</v>
      </c>
      <c r="K2955">
        <v>52643647773.029999</v>
      </c>
    </row>
    <row r="2956" spans="1:11" hidden="1">
      <c r="A2956">
        <v>63</v>
      </c>
      <c r="B2956" t="s">
        <v>785</v>
      </c>
      <c r="C2956">
        <v>-7.6660000000000001E-3</v>
      </c>
      <c r="D2956">
        <v>-7.5380000000000004E-3</v>
      </c>
      <c r="E2956">
        <v>1.3760000000000001E-3</v>
      </c>
      <c r="F2956">
        <v>1.436E-3</v>
      </c>
      <c r="G2956">
        <v>1.2179999999999999E-3</v>
      </c>
      <c r="H2956">
        <v>1.2819999999999999E-3</v>
      </c>
      <c r="I2956">
        <v>3462</v>
      </c>
      <c r="J2956">
        <v>41907624317.040001</v>
      </c>
      <c r="K2956">
        <v>52643647773.029999</v>
      </c>
    </row>
    <row r="2957" spans="1:11" hidden="1">
      <c r="A2957">
        <v>37</v>
      </c>
      <c r="B2957" t="s">
        <v>785</v>
      </c>
      <c r="C2957">
        <v>-4.0169999999999997E-3</v>
      </c>
      <c r="D2957">
        <v>-3.9480000000000001E-3</v>
      </c>
      <c r="E2957">
        <v>4.2770000000000004E-3</v>
      </c>
      <c r="F2957">
        <v>4.3299999999999996E-3</v>
      </c>
      <c r="G2957">
        <v>4.6109999999999996E-3</v>
      </c>
      <c r="H2957">
        <v>4.6690000000000004E-3</v>
      </c>
      <c r="I2957">
        <v>2661</v>
      </c>
      <c r="J2957">
        <v>38722956308.769997</v>
      </c>
      <c r="K2957">
        <v>47431894318.910004</v>
      </c>
    </row>
    <row r="2958" spans="1:11" hidden="1">
      <c r="A2958">
        <v>47</v>
      </c>
      <c r="B2958" t="s">
        <v>785</v>
      </c>
      <c r="C2958">
        <v>-4.8110000000000002E-3</v>
      </c>
      <c r="D2958">
        <v>-4.6709999999999998E-3</v>
      </c>
      <c r="E2958">
        <v>4.2189999999999997E-3</v>
      </c>
      <c r="F2958">
        <v>4.28E-3</v>
      </c>
      <c r="G2958">
        <v>4.548E-3</v>
      </c>
      <c r="H2958">
        <v>4.6119999999999998E-3</v>
      </c>
      <c r="I2958">
        <v>2754</v>
      </c>
      <c r="J2958">
        <v>38875608528.870003</v>
      </c>
      <c r="K2958">
        <v>47617782597.040001</v>
      </c>
    </row>
    <row r="2959" spans="1:11" hidden="1">
      <c r="A2959">
        <v>53</v>
      </c>
      <c r="B2959" t="s">
        <v>785</v>
      </c>
      <c r="C2959">
        <v>-7.1180000000000002E-3</v>
      </c>
      <c r="D2959">
        <v>-7.0460000000000002E-3</v>
      </c>
      <c r="E2959">
        <v>1.4189999999999999E-3</v>
      </c>
      <c r="F2959">
        <v>1.472E-3</v>
      </c>
      <c r="G2959">
        <v>1.263E-3</v>
      </c>
      <c r="H2959">
        <v>1.3209999999999999E-3</v>
      </c>
      <c r="I2959">
        <v>3369</v>
      </c>
      <c r="J2959">
        <v>41754972096.940002</v>
      </c>
      <c r="K2959">
        <v>52457759494.900002</v>
      </c>
    </row>
    <row r="2960" spans="1:11" hidden="1">
      <c r="A2960">
        <v>10</v>
      </c>
      <c r="B2960" t="s">
        <v>786</v>
      </c>
      <c r="C2960">
        <v>-5.9596999999999997E-2</v>
      </c>
      <c r="D2960">
        <v>-5.0188000000000003E-2</v>
      </c>
      <c r="E2960">
        <v>-3.8821000000000001E-2</v>
      </c>
      <c r="F2960">
        <v>-2.2454999999999999E-2</v>
      </c>
      <c r="G2960">
        <v>-3.5376999999999999E-2</v>
      </c>
      <c r="H2960">
        <v>-2.1818000000000001E-2</v>
      </c>
      <c r="I2960">
        <v>91</v>
      </c>
      <c r="J2960">
        <v>147391700.19999999</v>
      </c>
      <c r="K2960">
        <v>178773284.59999999</v>
      </c>
    </row>
    <row r="2961" spans="1:11">
      <c r="A2961">
        <v>5</v>
      </c>
      <c r="B2961" t="s">
        <v>786</v>
      </c>
      <c r="C2961">
        <v>-0.11183899999999999</v>
      </c>
      <c r="D2961">
        <v>-0.111648</v>
      </c>
      <c r="E2961" s="116">
        <v>-7.7977000000000005E-2</v>
      </c>
      <c r="F2961">
        <v>-7.7743999999999994E-2</v>
      </c>
      <c r="G2961">
        <v>-8.2552E-2</v>
      </c>
      <c r="H2961">
        <v>-8.2323999999999994E-2</v>
      </c>
      <c r="I2961">
        <v>2676</v>
      </c>
      <c r="J2961">
        <v>35836535576.75</v>
      </c>
      <c r="K2961">
        <v>43844692982.980003</v>
      </c>
    </row>
    <row r="2962" spans="1:11" hidden="1">
      <c r="A2962">
        <v>15</v>
      </c>
      <c r="B2962" t="s">
        <v>786</v>
      </c>
      <c r="C2962">
        <v>-0.11011700000000001</v>
      </c>
      <c r="D2962">
        <v>-0.109621</v>
      </c>
      <c r="E2962">
        <v>-7.7826000000000006E-2</v>
      </c>
      <c r="F2962">
        <v>-7.7531000000000003E-2</v>
      </c>
      <c r="G2962">
        <v>-8.2373000000000002E-2</v>
      </c>
      <c r="H2962">
        <v>-8.2095000000000001E-2</v>
      </c>
      <c r="I2962">
        <v>2767</v>
      </c>
      <c r="J2962">
        <v>35983927276.949997</v>
      </c>
      <c r="K2962">
        <v>44023466267.580002</v>
      </c>
    </row>
    <row r="2963" spans="1:11" hidden="1">
      <c r="A2963">
        <v>21</v>
      </c>
      <c r="B2963" t="s">
        <v>786</v>
      </c>
      <c r="C2963">
        <v>-0.107208</v>
      </c>
      <c r="D2963">
        <v>-0.107041</v>
      </c>
      <c r="E2963">
        <v>-7.8836000000000003E-2</v>
      </c>
      <c r="F2963">
        <v>-7.8617000000000006E-2</v>
      </c>
      <c r="G2963">
        <v>-8.3046999999999996E-2</v>
      </c>
      <c r="H2963">
        <v>-8.2836000000000007E-2</v>
      </c>
      <c r="I2963">
        <v>3385</v>
      </c>
      <c r="J2963">
        <v>38638450685.68</v>
      </c>
      <c r="K2963">
        <v>48577142561.360001</v>
      </c>
    </row>
    <row r="2964" spans="1:11" hidden="1">
      <c r="A2964">
        <v>31</v>
      </c>
      <c r="B2964" t="s">
        <v>786</v>
      </c>
      <c r="C2964">
        <v>-0.105959</v>
      </c>
      <c r="D2964">
        <v>-0.105549</v>
      </c>
      <c r="E2964">
        <v>-7.8692999999999999E-2</v>
      </c>
      <c r="F2964">
        <v>-7.8416E-2</v>
      </c>
      <c r="G2964">
        <v>-8.2882999999999998E-2</v>
      </c>
      <c r="H2964">
        <v>-8.2626000000000005E-2</v>
      </c>
      <c r="I2964">
        <v>3476</v>
      </c>
      <c r="J2964">
        <v>38785842385.879997</v>
      </c>
      <c r="K2964">
        <v>48755915845.959999</v>
      </c>
    </row>
    <row r="2965" spans="1:11" hidden="1">
      <c r="A2965">
        <v>63</v>
      </c>
      <c r="B2965" t="s">
        <v>786</v>
      </c>
      <c r="C2965">
        <v>-0.105959</v>
      </c>
      <c r="D2965">
        <v>-0.105549</v>
      </c>
      <c r="E2965">
        <v>-7.8692999999999999E-2</v>
      </c>
      <c r="F2965">
        <v>-7.8416E-2</v>
      </c>
      <c r="G2965">
        <v>-8.2882999999999998E-2</v>
      </c>
      <c r="H2965">
        <v>-8.2626000000000005E-2</v>
      </c>
      <c r="I2965">
        <v>3476</v>
      </c>
      <c r="J2965">
        <v>38785842385.879997</v>
      </c>
      <c r="K2965">
        <v>48755915845.959999</v>
      </c>
    </row>
    <row r="2966" spans="1:11" hidden="1">
      <c r="A2966">
        <v>37</v>
      </c>
      <c r="B2966" t="s">
        <v>786</v>
      </c>
      <c r="C2966">
        <v>-0.11183899999999999</v>
      </c>
      <c r="D2966">
        <v>-0.111648</v>
      </c>
      <c r="E2966">
        <v>-7.7977000000000005E-2</v>
      </c>
      <c r="F2966">
        <v>-7.7743999999999994E-2</v>
      </c>
      <c r="G2966">
        <v>-8.2552E-2</v>
      </c>
      <c r="H2966">
        <v>-8.2323999999999994E-2</v>
      </c>
      <c r="I2966">
        <v>2676</v>
      </c>
      <c r="J2966">
        <v>35836535576.75</v>
      </c>
      <c r="K2966">
        <v>43844692982.980003</v>
      </c>
    </row>
    <row r="2967" spans="1:11" hidden="1">
      <c r="A2967">
        <v>47</v>
      </c>
      <c r="B2967" t="s">
        <v>786</v>
      </c>
      <c r="C2967">
        <v>-0.11011700000000001</v>
      </c>
      <c r="D2967">
        <v>-0.109621</v>
      </c>
      <c r="E2967">
        <v>-7.7826000000000006E-2</v>
      </c>
      <c r="F2967">
        <v>-7.7531000000000003E-2</v>
      </c>
      <c r="G2967">
        <v>-8.2373000000000002E-2</v>
      </c>
      <c r="H2967">
        <v>-8.2095000000000001E-2</v>
      </c>
      <c r="I2967">
        <v>2767</v>
      </c>
      <c r="J2967">
        <v>35983927276.949997</v>
      </c>
      <c r="K2967">
        <v>44023466267.580002</v>
      </c>
    </row>
    <row r="2968" spans="1:11" hidden="1">
      <c r="A2968">
        <v>53</v>
      </c>
      <c r="B2968" t="s">
        <v>786</v>
      </c>
      <c r="C2968">
        <v>-0.107208</v>
      </c>
      <c r="D2968">
        <v>-0.107041</v>
      </c>
      <c r="E2968">
        <v>-7.8836000000000003E-2</v>
      </c>
      <c r="F2968">
        <v>-7.8617000000000006E-2</v>
      </c>
      <c r="G2968">
        <v>-8.3046999999999996E-2</v>
      </c>
      <c r="H2968">
        <v>-8.2836000000000007E-2</v>
      </c>
      <c r="I2968">
        <v>3385</v>
      </c>
      <c r="J2968">
        <v>38638450685.68</v>
      </c>
      <c r="K2968">
        <v>48577142561.360001</v>
      </c>
    </row>
    <row r="2969" spans="1:11" hidden="1">
      <c r="A2969">
        <v>10</v>
      </c>
      <c r="B2969" t="s">
        <v>788</v>
      </c>
      <c r="C2969">
        <v>-1.469E-3</v>
      </c>
      <c r="D2969">
        <v>2.3723999999999999E-2</v>
      </c>
      <c r="E2969">
        <v>5.6559999999999996E-3</v>
      </c>
      <c r="F2969">
        <v>6.6586000000000006E-2</v>
      </c>
      <c r="G2969">
        <v>5.9719999999999999E-3</v>
      </c>
      <c r="H2969">
        <v>8.4010000000000001E-2</v>
      </c>
      <c r="I2969">
        <v>93</v>
      </c>
      <c r="J2969">
        <v>152752356.97999999</v>
      </c>
      <c r="K2969">
        <v>184410801.38999999</v>
      </c>
    </row>
    <row r="2970" spans="1:11">
      <c r="A2970">
        <v>5</v>
      </c>
      <c r="B2970" t="s">
        <v>788</v>
      </c>
      <c r="C2970">
        <v>4.7580000000000001E-3</v>
      </c>
      <c r="D2970">
        <v>4.6990000000000001E-3</v>
      </c>
      <c r="E2970" s="116">
        <v>1.4919999999999999E-2</v>
      </c>
      <c r="F2970">
        <v>1.4614E-2</v>
      </c>
      <c r="G2970">
        <v>8.6060000000000008E-3</v>
      </c>
      <c r="H2970">
        <v>8.3370000000000007E-3</v>
      </c>
      <c r="I2970">
        <v>2689</v>
      </c>
      <c r="J2970">
        <v>36249592913.860001</v>
      </c>
      <c r="K2970">
        <v>44037066305.860001</v>
      </c>
    </row>
    <row r="2971" spans="1:11" hidden="1">
      <c r="A2971">
        <v>15</v>
      </c>
      <c r="B2971" t="s">
        <v>788</v>
      </c>
      <c r="C2971">
        <v>4.5500000000000002E-3</v>
      </c>
      <c r="D2971">
        <v>5.3369999999999997E-3</v>
      </c>
      <c r="E2971">
        <v>1.4881E-2</v>
      </c>
      <c r="F2971">
        <v>1.4831E-2</v>
      </c>
      <c r="G2971">
        <v>8.5950000000000002E-3</v>
      </c>
      <c r="H2971">
        <v>8.6490000000000004E-3</v>
      </c>
      <c r="I2971">
        <v>2782</v>
      </c>
      <c r="J2971">
        <v>36402345270.839996</v>
      </c>
      <c r="K2971">
        <v>44221477107.25</v>
      </c>
    </row>
    <row r="2972" spans="1:11" hidden="1">
      <c r="A2972">
        <v>21</v>
      </c>
      <c r="B2972" t="s">
        <v>788</v>
      </c>
      <c r="C2972">
        <v>-1.9239999999999999E-3</v>
      </c>
      <c r="D2972">
        <v>-1.97E-3</v>
      </c>
      <c r="E2972">
        <v>1.1864E-2</v>
      </c>
      <c r="F2972">
        <v>1.158E-2</v>
      </c>
      <c r="G2972">
        <v>4.5040000000000002E-3</v>
      </c>
      <c r="H2972">
        <v>4.261E-3</v>
      </c>
      <c r="I2972">
        <v>3403</v>
      </c>
      <c r="J2972">
        <v>39057291943.349998</v>
      </c>
      <c r="K2972">
        <v>48687990591.860001</v>
      </c>
    </row>
    <row r="2973" spans="1:11" hidden="1">
      <c r="A2973">
        <v>31</v>
      </c>
      <c r="B2973" t="s">
        <v>788</v>
      </c>
      <c r="C2973">
        <v>-1.9120000000000001E-3</v>
      </c>
      <c r="D2973">
        <v>-1.2849999999999999E-3</v>
      </c>
      <c r="E2973">
        <v>1.184E-2</v>
      </c>
      <c r="F2973">
        <v>1.1793E-2</v>
      </c>
      <c r="G2973">
        <v>4.509E-3</v>
      </c>
      <c r="H2973">
        <v>4.5580000000000004E-3</v>
      </c>
      <c r="I2973">
        <v>3496</v>
      </c>
      <c r="J2973">
        <v>39210044300.330002</v>
      </c>
      <c r="K2973">
        <v>48872401393.25</v>
      </c>
    </row>
    <row r="2974" spans="1:11" hidden="1">
      <c r="A2974">
        <v>63</v>
      </c>
      <c r="B2974" t="s">
        <v>788</v>
      </c>
      <c r="C2974">
        <v>-1.9120000000000001E-3</v>
      </c>
      <c r="D2974">
        <v>-1.2849999999999999E-3</v>
      </c>
      <c r="E2974">
        <v>1.184E-2</v>
      </c>
      <c r="F2974">
        <v>1.1793E-2</v>
      </c>
      <c r="G2974">
        <v>4.509E-3</v>
      </c>
      <c r="H2974">
        <v>4.5580000000000004E-3</v>
      </c>
      <c r="I2974">
        <v>3496</v>
      </c>
      <c r="J2974">
        <v>39210044300.330002</v>
      </c>
      <c r="K2974">
        <v>48872401393.25</v>
      </c>
    </row>
    <row r="2975" spans="1:11" hidden="1">
      <c r="A2975">
        <v>37</v>
      </c>
      <c r="B2975" t="s">
        <v>788</v>
      </c>
      <c r="C2975">
        <v>4.7580000000000001E-3</v>
      </c>
      <c r="D2975">
        <v>4.6990000000000001E-3</v>
      </c>
      <c r="E2975">
        <v>1.4919999999999999E-2</v>
      </c>
      <c r="F2975">
        <v>1.4614E-2</v>
      </c>
      <c r="G2975">
        <v>8.6060000000000008E-3</v>
      </c>
      <c r="H2975">
        <v>8.3370000000000007E-3</v>
      </c>
      <c r="I2975">
        <v>2689</v>
      </c>
      <c r="J2975">
        <v>36249592913.860001</v>
      </c>
      <c r="K2975">
        <v>44037066305.860001</v>
      </c>
    </row>
    <row r="2976" spans="1:11" hidden="1">
      <c r="A2976">
        <v>47</v>
      </c>
      <c r="B2976" t="s">
        <v>788</v>
      </c>
      <c r="C2976">
        <v>4.5500000000000002E-3</v>
      </c>
      <c r="D2976">
        <v>5.3369999999999997E-3</v>
      </c>
      <c r="E2976">
        <v>1.4881E-2</v>
      </c>
      <c r="F2976">
        <v>1.4831E-2</v>
      </c>
      <c r="G2976">
        <v>8.5950000000000002E-3</v>
      </c>
      <c r="H2976">
        <v>8.6490000000000004E-3</v>
      </c>
      <c r="I2976">
        <v>2782</v>
      </c>
      <c r="J2976">
        <v>36402345270.839996</v>
      </c>
      <c r="K2976">
        <v>44221477107.25</v>
      </c>
    </row>
    <row r="2977" spans="1:11" hidden="1">
      <c r="A2977">
        <v>53</v>
      </c>
      <c r="B2977" t="s">
        <v>788</v>
      </c>
      <c r="C2977">
        <v>-1.9239999999999999E-3</v>
      </c>
      <c r="D2977">
        <v>-1.97E-3</v>
      </c>
      <c r="E2977">
        <v>1.1864E-2</v>
      </c>
      <c r="F2977">
        <v>1.158E-2</v>
      </c>
      <c r="G2977">
        <v>4.5040000000000002E-3</v>
      </c>
      <c r="H2977">
        <v>4.261E-3</v>
      </c>
      <c r="I2977">
        <v>3403</v>
      </c>
      <c r="J2977">
        <v>39057291943.349998</v>
      </c>
      <c r="K2977">
        <v>48687990591.860001</v>
      </c>
    </row>
    <row r="2978" spans="1:11" hidden="1">
      <c r="A2978">
        <v>10</v>
      </c>
      <c r="B2978" t="s">
        <v>789</v>
      </c>
      <c r="C2978">
        <v>-3.9342000000000002E-2</v>
      </c>
      <c r="D2978">
        <v>-3.8122999999999997E-2</v>
      </c>
      <c r="E2978">
        <v>-3.8510000000000003E-2</v>
      </c>
      <c r="F2978">
        <v>-3.5312999999999997E-2</v>
      </c>
      <c r="G2978">
        <v>-4.3117000000000003E-2</v>
      </c>
      <c r="H2978">
        <v>-4.0522000000000002E-2</v>
      </c>
      <c r="I2978">
        <v>94</v>
      </c>
      <c r="J2978">
        <v>146068367.72999999</v>
      </c>
      <c r="K2978">
        <v>176079444.77000001</v>
      </c>
    </row>
    <row r="2979" spans="1:11">
      <c r="A2979">
        <v>5</v>
      </c>
      <c r="B2979" t="s">
        <v>789</v>
      </c>
      <c r="C2979">
        <v>-8.1362000000000004E-2</v>
      </c>
      <c r="D2979">
        <v>-8.1334000000000004E-2</v>
      </c>
      <c r="E2979" s="116">
        <v>-5.4974000000000002E-2</v>
      </c>
      <c r="F2979">
        <v>-5.4968999999999997E-2</v>
      </c>
      <c r="G2979">
        <v>-6.1422999999999998E-2</v>
      </c>
      <c r="H2979">
        <v>-6.1414000000000003E-2</v>
      </c>
      <c r="I2979">
        <v>2731</v>
      </c>
      <c r="J2979">
        <v>34786122385.220001</v>
      </c>
      <c r="K2979">
        <v>42013531863.989998</v>
      </c>
    </row>
    <row r="2980" spans="1:11" hidden="1">
      <c r="A2980">
        <v>15</v>
      </c>
      <c r="B2980" t="s">
        <v>789</v>
      </c>
      <c r="C2980">
        <v>-7.9962000000000005E-2</v>
      </c>
      <c r="D2980">
        <v>-7.9894000000000007E-2</v>
      </c>
      <c r="E2980">
        <v>-5.4905000000000002E-2</v>
      </c>
      <c r="F2980">
        <v>-5.4886999999999998E-2</v>
      </c>
      <c r="G2980">
        <v>-6.1348E-2</v>
      </c>
      <c r="H2980">
        <v>-6.1328000000000001E-2</v>
      </c>
      <c r="I2980">
        <v>2825</v>
      </c>
      <c r="J2980">
        <v>34933024992.949997</v>
      </c>
      <c r="K2980">
        <v>42190445548.760002</v>
      </c>
    </row>
    <row r="2981" spans="1:11" hidden="1">
      <c r="A2981">
        <v>21</v>
      </c>
      <c r="B2981" t="s">
        <v>789</v>
      </c>
      <c r="C2981">
        <v>-8.3197999999999994E-2</v>
      </c>
      <c r="D2981">
        <v>-8.3172999999999997E-2</v>
      </c>
      <c r="E2981">
        <v>-5.6919999999999998E-2</v>
      </c>
      <c r="F2981">
        <v>-5.6915E-2</v>
      </c>
      <c r="G2981">
        <v>-6.3675999999999996E-2</v>
      </c>
      <c r="H2981">
        <v>-6.3666E-2</v>
      </c>
      <c r="I2981">
        <v>3450</v>
      </c>
      <c r="J2981">
        <v>37413326129.5</v>
      </c>
      <c r="K2981">
        <v>46301204961.199997</v>
      </c>
    </row>
    <row r="2982" spans="1:11" hidden="1">
      <c r="A2982">
        <v>31</v>
      </c>
      <c r="B2982" t="s">
        <v>789</v>
      </c>
      <c r="C2982">
        <v>-8.2031999999999994E-2</v>
      </c>
      <c r="D2982">
        <v>-8.1975999999999993E-2</v>
      </c>
      <c r="E2982">
        <v>-5.6848999999999997E-2</v>
      </c>
      <c r="F2982">
        <v>-5.6832000000000001E-2</v>
      </c>
      <c r="G2982">
        <v>-6.3599000000000003E-2</v>
      </c>
      <c r="H2982">
        <v>-6.3579999999999998E-2</v>
      </c>
      <c r="I2982">
        <v>3544</v>
      </c>
      <c r="J2982">
        <v>37560228737.230003</v>
      </c>
      <c r="K2982">
        <v>46478118645.970001</v>
      </c>
    </row>
    <row r="2983" spans="1:11" hidden="1">
      <c r="A2983">
        <v>63</v>
      </c>
      <c r="B2983" t="s">
        <v>789</v>
      </c>
      <c r="C2983">
        <v>-8.2031999999999994E-2</v>
      </c>
      <c r="D2983">
        <v>-8.1975999999999993E-2</v>
      </c>
      <c r="E2983">
        <v>-5.6848999999999997E-2</v>
      </c>
      <c r="F2983">
        <v>-5.6832000000000001E-2</v>
      </c>
      <c r="G2983">
        <v>-6.3599000000000003E-2</v>
      </c>
      <c r="H2983">
        <v>-6.3579999999999998E-2</v>
      </c>
      <c r="I2983">
        <v>3544</v>
      </c>
      <c r="J2983">
        <v>37560228737.230003</v>
      </c>
      <c r="K2983">
        <v>46478118645.970001</v>
      </c>
    </row>
    <row r="2984" spans="1:11" hidden="1">
      <c r="A2984">
        <v>37</v>
      </c>
      <c r="B2984" t="s">
        <v>789</v>
      </c>
      <c r="C2984">
        <v>-8.1362000000000004E-2</v>
      </c>
      <c r="D2984">
        <v>-8.1334000000000004E-2</v>
      </c>
      <c r="E2984">
        <v>-5.4974000000000002E-2</v>
      </c>
      <c r="F2984">
        <v>-5.4968999999999997E-2</v>
      </c>
      <c r="G2984">
        <v>-6.1422999999999998E-2</v>
      </c>
      <c r="H2984">
        <v>-6.1414000000000003E-2</v>
      </c>
      <c r="I2984">
        <v>2731</v>
      </c>
      <c r="J2984">
        <v>34786122385.220001</v>
      </c>
      <c r="K2984">
        <v>42013531863.989998</v>
      </c>
    </row>
    <row r="2985" spans="1:11" hidden="1">
      <c r="A2985">
        <v>47</v>
      </c>
      <c r="B2985" t="s">
        <v>789</v>
      </c>
      <c r="C2985">
        <v>-7.9962000000000005E-2</v>
      </c>
      <c r="D2985">
        <v>-7.9894000000000007E-2</v>
      </c>
      <c r="E2985">
        <v>-5.4905000000000002E-2</v>
      </c>
      <c r="F2985">
        <v>-5.4886999999999998E-2</v>
      </c>
      <c r="G2985">
        <v>-6.1348E-2</v>
      </c>
      <c r="H2985">
        <v>-6.1328000000000001E-2</v>
      </c>
      <c r="I2985">
        <v>2825</v>
      </c>
      <c r="J2985">
        <v>34933024992.949997</v>
      </c>
      <c r="K2985">
        <v>42190445548.760002</v>
      </c>
    </row>
    <row r="2986" spans="1:11" hidden="1">
      <c r="A2986">
        <v>53</v>
      </c>
      <c r="B2986" t="s">
        <v>789</v>
      </c>
      <c r="C2986">
        <v>-8.3197999999999994E-2</v>
      </c>
      <c r="D2986">
        <v>-8.3172999999999997E-2</v>
      </c>
      <c r="E2986">
        <v>-5.6919999999999998E-2</v>
      </c>
      <c r="F2986">
        <v>-5.6915E-2</v>
      </c>
      <c r="G2986">
        <v>-6.3675999999999996E-2</v>
      </c>
      <c r="H2986">
        <v>-6.3666E-2</v>
      </c>
      <c r="I2986">
        <v>3450</v>
      </c>
      <c r="J2986">
        <v>37413326129.5</v>
      </c>
      <c r="K2986">
        <v>46301204961.199997</v>
      </c>
    </row>
    <row r="2987" spans="1:11" hidden="1">
      <c r="A2987">
        <v>10</v>
      </c>
      <c r="B2987" t="s">
        <v>790</v>
      </c>
      <c r="C2987">
        <v>-2.6949999999999999E-3</v>
      </c>
      <c r="D2987">
        <v>-2.6949999999999999E-3</v>
      </c>
      <c r="E2987">
        <v>-2.3010000000000001E-3</v>
      </c>
      <c r="F2987">
        <v>-2.3010000000000001E-3</v>
      </c>
      <c r="G2987">
        <v>-2.2169999999999998E-3</v>
      </c>
      <c r="H2987">
        <v>-2.2169999999999998E-3</v>
      </c>
      <c r="I2987">
        <v>95</v>
      </c>
      <c r="J2987">
        <v>149260266.13</v>
      </c>
      <c r="K2987">
        <v>179496276.36000001</v>
      </c>
    </row>
    <row r="2988" spans="1:11">
      <c r="A2988">
        <v>5</v>
      </c>
      <c r="B2988" t="s">
        <v>790</v>
      </c>
      <c r="C2988">
        <v>-4.7400000000000003E-3</v>
      </c>
      <c r="D2988">
        <v>-4.6880000000000003E-3</v>
      </c>
      <c r="E2988" s="116">
        <v>2.8756E-2</v>
      </c>
      <c r="F2988">
        <v>2.8697E-2</v>
      </c>
      <c r="G2988">
        <v>2.4108999999999998E-2</v>
      </c>
      <c r="H2988">
        <v>2.4083E-2</v>
      </c>
      <c r="I2988">
        <v>2763</v>
      </c>
      <c r="J2988">
        <v>36013773359.800003</v>
      </c>
      <c r="K2988">
        <v>43432811219.650002</v>
      </c>
    </row>
    <row r="2989" spans="1:11" hidden="1">
      <c r="A2989">
        <v>15</v>
      </c>
      <c r="B2989" t="s">
        <v>790</v>
      </c>
      <c r="C2989">
        <v>-4.6719999999999999E-3</v>
      </c>
      <c r="D2989">
        <v>-4.6220000000000002E-3</v>
      </c>
      <c r="E2989">
        <v>2.8625000000000001E-2</v>
      </c>
      <c r="F2989">
        <v>2.8566000000000001E-2</v>
      </c>
      <c r="G2989">
        <v>2.3998999999999999E-2</v>
      </c>
      <c r="H2989">
        <v>2.3972E-2</v>
      </c>
      <c r="I2989">
        <v>2858</v>
      </c>
      <c r="J2989">
        <v>36163033625.93</v>
      </c>
      <c r="K2989">
        <v>43612307496.010002</v>
      </c>
    </row>
    <row r="2990" spans="1:11" hidden="1">
      <c r="A2990">
        <v>21</v>
      </c>
      <c r="B2990" t="s">
        <v>790</v>
      </c>
      <c r="C2990">
        <v>-6.8669999999999998E-3</v>
      </c>
      <c r="D2990">
        <v>-6.8250000000000003E-3</v>
      </c>
      <c r="E2990">
        <v>2.581E-2</v>
      </c>
      <c r="F2990">
        <v>2.5755E-2</v>
      </c>
      <c r="G2990">
        <v>2.0523E-2</v>
      </c>
      <c r="H2990">
        <v>2.0500000000000001E-2</v>
      </c>
      <c r="I2990">
        <v>3486</v>
      </c>
      <c r="J2990">
        <v>38670958139.309998</v>
      </c>
      <c r="K2990">
        <v>47678737005.360001</v>
      </c>
    </row>
    <row r="2991" spans="1:11" hidden="1">
      <c r="A2991">
        <v>31</v>
      </c>
      <c r="B2991" t="s">
        <v>790</v>
      </c>
      <c r="C2991">
        <v>-6.7559999999999999E-3</v>
      </c>
      <c r="D2991">
        <v>-6.7149999999999996E-3</v>
      </c>
      <c r="E2991">
        <v>2.5700000000000001E-2</v>
      </c>
      <c r="F2991">
        <v>2.5645000000000001E-2</v>
      </c>
      <c r="G2991">
        <v>2.0435999999999999E-2</v>
      </c>
      <c r="H2991">
        <v>2.0413000000000001E-2</v>
      </c>
      <c r="I2991">
        <v>3581</v>
      </c>
      <c r="J2991">
        <v>38820218405.440002</v>
      </c>
      <c r="K2991">
        <v>47858233281.720001</v>
      </c>
    </row>
    <row r="2992" spans="1:11" hidden="1">
      <c r="A2992">
        <v>63</v>
      </c>
      <c r="B2992" t="s">
        <v>790</v>
      </c>
      <c r="C2992">
        <v>-6.7559999999999999E-3</v>
      </c>
      <c r="D2992">
        <v>-6.7149999999999996E-3</v>
      </c>
      <c r="E2992">
        <v>2.5700000000000001E-2</v>
      </c>
      <c r="F2992">
        <v>2.5645000000000001E-2</v>
      </c>
      <c r="G2992">
        <v>2.0435999999999999E-2</v>
      </c>
      <c r="H2992">
        <v>2.0413000000000001E-2</v>
      </c>
      <c r="I2992">
        <v>3581</v>
      </c>
      <c r="J2992">
        <v>38820218405.440002</v>
      </c>
      <c r="K2992">
        <v>47858233281.720001</v>
      </c>
    </row>
    <row r="2993" spans="1:11" hidden="1">
      <c r="A2993">
        <v>37</v>
      </c>
      <c r="B2993" t="s">
        <v>790</v>
      </c>
      <c r="C2993">
        <v>-4.7400000000000003E-3</v>
      </c>
      <c r="D2993">
        <v>-4.6880000000000003E-3</v>
      </c>
      <c r="E2993">
        <v>2.8756E-2</v>
      </c>
      <c r="F2993">
        <v>2.8697E-2</v>
      </c>
      <c r="G2993">
        <v>2.4108999999999998E-2</v>
      </c>
      <c r="H2993">
        <v>2.4083E-2</v>
      </c>
      <c r="I2993">
        <v>2763</v>
      </c>
      <c r="J2993">
        <v>36013773359.800003</v>
      </c>
      <c r="K2993">
        <v>43432811219.650002</v>
      </c>
    </row>
    <row r="2994" spans="1:11" hidden="1">
      <c r="A2994">
        <v>47</v>
      </c>
      <c r="B2994" t="s">
        <v>790</v>
      </c>
      <c r="C2994">
        <v>-4.6719999999999999E-3</v>
      </c>
      <c r="D2994">
        <v>-4.6220000000000002E-3</v>
      </c>
      <c r="E2994">
        <v>2.8625000000000001E-2</v>
      </c>
      <c r="F2994">
        <v>2.8566000000000001E-2</v>
      </c>
      <c r="G2994">
        <v>2.3998999999999999E-2</v>
      </c>
      <c r="H2994">
        <v>2.3972E-2</v>
      </c>
      <c r="I2994">
        <v>2858</v>
      </c>
      <c r="J2994">
        <v>36163033625.93</v>
      </c>
      <c r="K2994">
        <v>43612307496.010002</v>
      </c>
    </row>
    <row r="2995" spans="1:11" hidden="1">
      <c r="A2995">
        <v>53</v>
      </c>
      <c r="B2995" t="s">
        <v>790</v>
      </c>
      <c r="C2995">
        <v>-6.8669999999999998E-3</v>
      </c>
      <c r="D2995">
        <v>-6.8250000000000003E-3</v>
      </c>
      <c r="E2995">
        <v>2.581E-2</v>
      </c>
      <c r="F2995">
        <v>2.5755E-2</v>
      </c>
      <c r="G2995">
        <v>2.0523E-2</v>
      </c>
      <c r="H2995">
        <v>2.0500000000000001E-2</v>
      </c>
      <c r="I2995">
        <v>3486</v>
      </c>
      <c r="J2995">
        <v>38670958139.309998</v>
      </c>
      <c r="K2995">
        <v>47678737005.360001</v>
      </c>
    </row>
    <row r="2996" spans="1:11" hidden="1">
      <c r="A2996">
        <v>10</v>
      </c>
      <c r="B2996" t="s">
        <v>791</v>
      </c>
      <c r="C2996">
        <v>-8.7795999999999999E-2</v>
      </c>
      <c r="D2996">
        <v>-8.7795999999999999E-2</v>
      </c>
      <c r="E2996">
        <v>-7.8369999999999995E-2</v>
      </c>
      <c r="F2996">
        <v>-7.8369999999999995E-2</v>
      </c>
      <c r="G2996">
        <v>-7.2562000000000001E-2</v>
      </c>
      <c r="H2996">
        <v>-7.2562000000000001E-2</v>
      </c>
      <c r="I2996">
        <v>97</v>
      </c>
      <c r="J2996">
        <v>140644044.87</v>
      </c>
      <c r="K2996">
        <v>169895675.13</v>
      </c>
    </row>
    <row r="2997" spans="1:11">
      <c r="A2997">
        <v>5</v>
      </c>
      <c r="B2997" t="s">
        <v>791</v>
      </c>
      <c r="C2997">
        <v>-9.3701999999999994E-2</v>
      </c>
      <c r="D2997">
        <v>-9.3690999999999997E-2</v>
      </c>
      <c r="E2997" s="116">
        <v>-8.5855000000000001E-2</v>
      </c>
      <c r="F2997">
        <v>-8.5847999999999994E-2</v>
      </c>
      <c r="G2997">
        <v>-8.7178000000000005E-2</v>
      </c>
      <c r="H2997">
        <v>-8.7171999999999999E-2</v>
      </c>
      <c r="I2997">
        <v>2783</v>
      </c>
      <c r="J2997">
        <v>33089999829.240002</v>
      </c>
      <c r="K2997">
        <v>39742607139.029999</v>
      </c>
    </row>
    <row r="2998" spans="1:11" hidden="1">
      <c r="A2998">
        <v>15</v>
      </c>
      <c r="B2998" t="s">
        <v>791</v>
      </c>
      <c r="C2998">
        <v>-9.3503000000000003E-2</v>
      </c>
      <c r="D2998">
        <v>-9.3492000000000006E-2</v>
      </c>
      <c r="E2998">
        <v>-8.5823999999999998E-2</v>
      </c>
      <c r="F2998">
        <v>-8.5817000000000004E-2</v>
      </c>
      <c r="G2998">
        <v>-8.7117E-2</v>
      </c>
      <c r="H2998">
        <v>-8.7110999999999994E-2</v>
      </c>
      <c r="I2998">
        <v>2880</v>
      </c>
      <c r="J2998">
        <v>33230643874.110001</v>
      </c>
      <c r="K2998">
        <v>39912502814.160004</v>
      </c>
    </row>
    <row r="2999" spans="1:11" hidden="1">
      <c r="A2999">
        <v>21</v>
      </c>
      <c r="B2999" t="s">
        <v>791</v>
      </c>
      <c r="C2999">
        <v>-9.3140000000000001E-2</v>
      </c>
      <c r="D2999">
        <v>-9.3132000000000006E-2</v>
      </c>
      <c r="E2999">
        <v>-8.7415000000000007E-2</v>
      </c>
      <c r="F2999">
        <v>-8.7409000000000001E-2</v>
      </c>
      <c r="G2999">
        <v>-8.8244000000000003E-2</v>
      </c>
      <c r="H2999">
        <v>-8.8237999999999997E-2</v>
      </c>
      <c r="I2999">
        <v>3511</v>
      </c>
      <c r="J2999">
        <v>35489471393.18</v>
      </c>
      <c r="K2999">
        <v>43710394256.650002</v>
      </c>
    </row>
    <row r="3000" spans="1:11" hidden="1">
      <c r="A3000">
        <v>31</v>
      </c>
      <c r="B3000" t="s">
        <v>791</v>
      </c>
      <c r="C3000">
        <v>-9.2995999999999995E-2</v>
      </c>
      <c r="D3000">
        <v>-9.2988000000000001E-2</v>
      </c>
      <c r="E3000">
        <v>-8.7379999999999999E-2</v>
      </c>
      <c r="F3000">
        <v>-8.7373999999999993E-2</v>
      </c>
      <c r="G3000">
        <v>-8.8183999999999998E-2</v>
      </c>
      <c r="H3000">
        <v>-8.8178999999999993E-2</v>
      </c>
      <c r="I3000">
        <v>3608</v>
      </c>
      <c r="J3000">
        <v>35630115438.050003</v>
      </c>
      <c r="K3000">
        <v>43880289931.779999</v>
      </c>
    </row>
    <row r="3001" spans="1:11" hidden="1">
      <c r="A3001">
        <v>63</v>
      </c>
      <c r="B3001" t="s">
        <v>791</v>
      </c>
      <c r="C3001">
        <v>-9.2995999999999995E-2</v>
      </c>
      <c r="D3001">
        <v>-9.2988000000000001E-2</v>
      </c>
      <c r="E3001">
        <v>-8.7379999999999999E-2</v>
      </c>
      <c r="F3001">
        <v>-8.7373999999999993E-2</v>
      </c>
      <c r="G3001">
        <v>-8.8183999999999998E-2</v>
      </c>
      <c r="H3001">
        <v>-8.8178999999999993E-2</v>
      </c>
      <c r="I3001">
        <v>3608</v>
      </c>
      <c r="J3001">
        <v>35630115438.050003</v>
      </c>
      <c r="K3001">
        <v>43880289931.779999</v>
      </c>
    </row>
    <row r="3002" spans="1:11" hidden="1">
      <c r="A3002">
        <v>37</v>
      </c>
      <c r="B3002" t="s">
        <v>791</v>
      </c>
      <c r="C3002">
        <v>-9.3701999999999994E-2</v>
      </c>
      <c r="D3002">
        <v>-9.3690999999999997E-2</v>
      </c>
      <c r="E3002">
        <v>-8.5855000000000001E-2</v>
      </c>
      <c r="F3002">
        <v>-8.5847999999999994E-2</v>
      </c>
      <c r="G3002">
        <v>-8.7178000000000005E-2</v>
      </c>
      <c r="H3002">
        <v>-8.7171999999999999E-2</v>
      </c>
      <c r="I3002">
        <v>2783</v>
      </c>
      <c r="J3002">
        <v>33089999829.240002</v>
      </c>
      <c r="K3002">
        <v>39742607139.029999</v>
      </c>
    </row>
    <row r="3003" spans="1:11" hidden="1">
      <c r="A3003">
        <v>47</v>
      </c>
      <c r="B3003" t="s">
        <v>791</v>
      </c>
      <c r="C3003">
        <v>-9.3503000000000003E-2</v>
      </c>
      <c r="D3003">
        <v>-9.3492000000000006E-2</v>
      </c>
      <c r="E3003">
        <v>-8.5823999999999998E-2</v>
      </c>
      <c r="F3003">
        <v>-8.5817000000000004E-2</v>
      </c>
      <c r="G3003">
        <v>-8.7117E-2</v>
      </c>
      <c r="H3003">
        <v>-8.7110999999999994E-2</v>
      </c>
      <c r="I3003">
        <v>2880</v>
      </c>
      <c r="J3003">
        <v>33230643874.110001</v>
      </c>
      <c r="K3003">
        <v>39912502814.160004</v>
      </c>
    </row>
    <row r="3004" spans="1:11" hidden="1">
      <c r="A3004">
        <v>53</v>
      </c>
      <c r="B3004" t="s">
        <v>791</v>
      </c>
      <c r="C3004">
        <v>-9.3140000000000001E-2</v>
      </c>
      <c r="D3004">
        <v>-9.3132000000000006E-2</v>
      </c>
      <c r="E3004">
        <v>-8.7415000000000007E-2</v>
      </c>
      <c r="F3004">
        <v>-8.7409000000000001E-2</v>
      </c>
      <c r="G3004">
        <v>-8.8244000000000003E-2</v>
      </c>
      <c r="H3004">
        <v>-8.8237999999999997E-2</v>
      </c>
      <c r="I3004">
        <v>3511</v>
      </c>
      <c r="J3004">
        <v>35489471393.18</v>
      </c>
      <c r="K3004">
        <v>43710394256.650002</v>
      </c>
    </row>
    <row r="3005" spans="1:11" hidden="1">
      <c r="A3005">
        <v>10</v>
      </c>
      <c r="B3005" t="s">
        <v>792</v>
      </c>
      <c r="C3005">
        <v>1.7347999999999999E-2</v>
      </c>
      <c r="D3005">
        <v>1.7347999999999999E-2</v>
      </c>
      <c r="E3005">
        <v>6.5079999999999999E-3</v>
      </c>
      <c r="F3005">
        <v>6.5079999999999999E-3</v>
      </c>
      <c r="G3005">
        <v>8.1849999999999996E-3</v>
      </c>
      <c r="H3005">
        <v>8.1849999999999996E-3</v>
      </c>
      <c r="I3005">
        <v>97</v>
      </c>
      <c r="J3005">
        <v>141138835.87</v>
      </c>
      <c r="K3005">
        <v>170767439.06</v>
      </c>
    </row>
    <row r="3006" spans="1:11">
      <c r="A3006">
        <v>5</v>
      </c>
      <c r="B3006" t="s">
        <v>792</v>
      </c>
      <c r="C3006">
        <v>5.4891000000000002E-2</v>
      </c>
      <c r="D3006">
        <v>5.4897000000000001E-2</v>
      </c>
      <c r="E3006" s="116">
        <v>4.8910000000000004E-3</v>
      </c>
      <c r="F3006">
        <v>4.901E-3</v>
      </c>
      <c r="G3006">
        <v>5.3220000000000003E-3</v>
      </c>
      <c r="H3006">
        <v>5.3330000000000001E-3</v>
      </c>
      <c r="I3006">
        <v>2810</v>
      </c>
      <c r="J3006">
        <v>33750221535.5</v>
      </c>
      <c r="K3006">
        <v>40761210117.870003</v>
      </c>
    </row>
    <row r="3007" spans="1:11" hidden="1">
      <c r="A3007">
        <v>15</v>
      </c>
      <c r="B3007" t="s">
        <v>792</v>
      </c>
      <c r="C3007">
        <v>5.3636000000000003E-2</v>
      </c>
      <c r="D3007">
        <v>5.3642000000000002E-2</v>
      </c>
      <c r="E3007">
        <v>4.8979999999999996E-3</v>
      </c>
      <c r="F3007">
        <v>4.9069999999999999E-3</v>
      </c>
      <c r="G3007">
        <v>5.3340000000000002E-3</v>
      </c>
      <c r="H3007">
        <v>5.3439999999999998E-3</v>
      </c>
      <c r="I3007">
        <v>2907</v>
      </c>
      <c r="J3007">
        <v>33891360371.369999</v>
      </c>
      <c r="K3007">
        <v>40931977556.93</v>
      </c>
    </row>
    <row r="3008" spans="1:11" hidden="1">
      <c r="A3008">
        <v>21</v>
      </c>
      <c r="B3008" t="s">
        <v>792</v>
      </c>
      <c r="C3008">
        <v>5.4100000000000002E-2</v>
      </c>
      <c r="D3008">
        <v>5.4105E-2</v>
      </c>
      <c r="E3008">
        <v>7.8169999999999993E-3</v>
      </c>
      <c r="F3008">
        <v>7.8259999999999996E-3</v>
      </c>
      <c r="G3008">
        <v>9.3030000000000005E-3</v>
      </c>
      <c r="H3008">
        <v>9.3130000000000001E-3</v>
      </c>
      <c r="I3008">
        <v>3542</v>
      </c>
      <c r="J3008">
        <v>36294264952.879997</v>
      </c>
      <c r="K3008">
        <v>44968947582.339996</v>
      </c>
    </row>
    <row r="3009" spans="1:11" hidden="1">
      <c r="A3009">
        <v>31</v>
      </c>
      <c r="B3009" t="s">
        <v>792</v>
      </c>
      <c r="C3009">
        <v>5.3117999999999999E-2</v>
      </c>
      <c r="D3009">
        <v>5.3122999999999997E-2</v>
      </c>
      <c r="E3009">
        <v>7.8120000000000004E-3</v>
      </c>
      <c r="F3009">
        <v>7.8200000000000006E-3</v>
      </c>
      <c r="G3009">
        <v>9.299E-3</v>
      </c>
      <c r="H3009">
        <v>9.3089999999999996E-3</v>
      </c>
      <c r="I3009">
        <v>3639</v>
      </c>
      <c r="J3009">
        <v>36435403788.75</v>
      </c>
      <c r="K3009">
        <v>45139715021.400002</v>
      </c>
    </row>
    <row r="3010" spans="1:11" hidden="1">
      <c r="A3010">
        <v>63</v>
      </c>
      <c r="B3010" t="s">
        <v>792</v>
      </c>
      <c r="C3010">
        <v>5.3117999999999999E-2</v>
      </c>
      <c r="D3010">
        <v>5.3122999999999997E-2</v>
      </c>
      <c r="E3010">
        <v>7.8120000000000004E-3</v>
      </c>
      <c r="F3010">
        <v>7.8200000000000006E-3</v>
      </c>
      <c r="G3010">
        <v>9.299E-3</v>
      </c>
      <c r="H3010">
        <v>9.3089999999999996E-3</v>
      </c>
      <c r="I3010">
        <v>3639</v>
      </c>
      <c r="J3010">
        <v>36435403788.75</v>
      </c>
      <c r="K3010">
        <v>45139715021.400002</v>
      </c>
    </row>
    <row r="3011" spans="1:11" hidden="1">
      <c r="A3011">
        <v>37</v>
      </c>
      <c r="B3011" t="s">
        <v>792</v>
      </c>
      <c r="C3011">
        <v>5.4891000000000002E-2</v>
      </c>
      <c r="D3011">
        <v>5.4897000000000001E-2</v>
      </c>
      <c r="E3011">
        <v>4.8910000000000004E-3</v>
      </c>
      <c r="F3011">
        <v>4.901E-3</v>
      </c>
      <c r="G3011">
        <v>5.3220000000000003E-3</v>
      </c>
      <c r="H3011">
        <v>5.3330000000000001E-3</v>
      </c>
      <c r="I3011">
        <v>2810</v>
      </c>
      <c r="J3011">
        <v>33750221535.5</v>
      </c>
      <c r="K3011">
        <v>40761210117.870003</v>
      </c>
    </row>
    <row r="3012" spans="1:11" hidden="1">
      <c r="A3012">
        <v>47</v>
      </c>
      <c r="B3012" t="s">
        <v>792</v>
      </c>
      <c r="C3012">
        <v>5.3636000000000003E-2</v>
      </c>
      <c r="D3012">
        <v>5.3642000000000002E-2</v>
      </c>
      <c r="E3012">
        <v>4.8979999999999996E-3</v>
      </c>
      <c r="F3012">
        <v>4.9069999999999999E-3</v>
      </c>
      <c r="G3012">
        <v>5.3340000000000002E-3</v>
      </c>
      <c r="H3012">
        <v>5.3439999999999998E-3</v>
      </c>
      <c r="I3012">
        <v>2907</v>
      </c>
      <c r="J3012">
        <v>33891360371.369999</v>
      </c>
      <c r="K3012">
        <v>40931977556.93</v>
      </c>
    </row>
    <row r="3013" spans="1:11" hidden="1">
      <c r="A3013">
        <v>53</v>
      </c>
      <c r="B3013" t="s">
        <v>792</v>
      </c>
      <c r="C3013">
        <v>5.4100000000000002E-2</v>
      </c>
      <c r="D3013">
        <v>5.4105E-2</v>
      </c>
      <c r="E3013">
        <v>7.8169999999999993E-3</v>
      </c>
      <c r="F3013">
        <v>7.8259999999999996E-3</v>
      </c>
      <c r="G3013">
        <v>9.3030000000000005E-3</v>
      </c>
      <c r="H3013">
        <v>9.3130000000000001E-3</v>
      </c>
      <c r="I3013">
        <v>3542</v>
      </c>
      <c r="J3013">
        <v>36294264952.879997</v>
      </c>
      <c r="K3013">
        <v>44968947582.339996</v>
      </c>
    </row>
    <row r="3014" spans="1:11" hidden="1">
      <c r="A3014">
        <v>10</v>
      </c>
      <c r="B3014" t="s">
        <v>793</v>
      </c>
      <c r="C3014">
        <v>-2.0454E-2</v>
      </c>
      <c r="D3014">
        <v>-2.0454E-2</v>
      </c>
      <c r="E3014">
        <v>-2.8070000000000001E-2</v>
      </c>
      <c r="F3014">
        <v>-2.8070000000000001E-2</v>
      </c>
      <c r="G3014">
        <v>-2.8715000000000001E-2</v>
      </c>
      <c r="H3014">
        <v>-2.8715000000000001E-2</v>
      </c>
      <c r="I3014">
        <v>97</v>
      </c>
      <c r="J3014">
        <v>135631689.55000001</v>
      </c>
      <c r="K3014">
        <v>164001396.72</v>
      </c>
    </row>
    <row r="3015" spans="1:11">
      <c r="A3015">
        <v>5</v>
      </c>
      <c r="B3015" t="s">
        <v>793</v>
      </c>
      <c r="C3015">
        <v>-4.2101E-2</v>
      </c>
      <c r="D3015">
        <v>-4.2097999999999997E-2</v>
      </c>
      <c r="E3015" s="116">
        <v>-4.1942E-2</v>
      </c>
      <c r="F3015">
        <v>-4.1944000000000002E-2</v>
      </c>
      <c r="G3015">
        <v>-4.1680000000000002E-2</v>
      </c>
      <c r="H3015">
        <v>-4.1675999999999998E-2</v>
      </c>
      <c r="I3015">
        <v>2821</v>
      </c>
      <c r="J3015">
        <v>32693433705</v>
      </c>
      <c r="K3015">
        <v>39273441541.879997</v>
      </c>
    </row>
    <row r="3016" spans="1:11" hidden="1">
      <c r="A3016">
        <v>15</v>
      </c>
      <c r="B3016" t="s">
        <v>793</v>
      </c>
      <c r="C3016">
        <v>-4.138E-2</v>
      </c>
      <c r="D3016">
        <v>-4.1377999999999998E-2</v>
      </c>
      <c r="E3016">
        <v>-4.1884999999999999E-2</v>
      </c>
      <c r="F3016">
        <v>-4.1887000000000001E-2</v>
      </c>
      <c r="G3016">
        <v>-4.1626000000000003E-2</v>
      </c>
      <c r="H3016">
        <v>-4.1621999999999999E-2</v>
      </c>
      <c r="I3016">
        <v>2918</v>
      </c>
      <c r="J3016">
        <v>32829065394.549999</v>
      </c>
      <c r="K3016">
        <v>39437442938.599998</v>
      </c>
    </row>
    <row r="3017" spans="1:11" hidden="1">
      <c r="A3017">
        <v>21</v>
      </c>
      <c r="B3017" t="s">
        <v>793</v>
      </c>
      <c r="C3017">
        <v>-4.1000000000000002E-2</v>
      </c>
      <c r="D3017">
        <v>-4.0996999999999999E-2</v>
      </c>
      <c r="E3017">
        <v>-4.2589000000000002E-2</v>
      </c>
      <c r="F3017">
        <v>-4.2590000000000003E-2</v>
      </c>
      <c r="G3017">
        <v>-4.2222999999999997E-2</v>
      </c>
      <c r="H3017">
        <v>-4.2219E-2</v>
      </c>
      <c r="I3017">
        <v>3558</v>
      </c>
      <c r="J3017">
        <v>35143853181.410004</v>
      </c>
      <c r="K3017">
        <v>43316764589.269997</v>
      </c>
    </row>
    <row r="3018" spans="1:11" hidden="1">
      <c r="A3018">
        <v>31</v>
      </c>
      <c r="B3018" t="s">
        <v>793</v>
      </c>
      <c r="C3018">
        <v>-4.0453000000000003E-2</v>
      </c>
      <c r="D3018">
        <v>-4.0451000000000001E-2</v>
      </c>
      <c r="E3018">
        <v>-4.2533000000000001E-2</v>
      </c>
      <c r="F3018">
        <v>-4.2534000000000002E-2</v>
      </c>
      <c r="G3018">
        <v>-4.2172000000000001E-2</v>
      </c>
      <c r="H3018">
        <v>-4.2168999999999998E-2</v>
      </c>
      <c r="I3018">
        <v>3655</v>
      </c>
      <c r="J3018">
        <v>35279484870.959999</v>
      </c>
      <c r="K3018">
        <v>43480765985.989998</v>
      </c>
    </row>
    <row r="3019" spans="1:11" hidden="1">
      <c r="A3019">
        <v>63</v>
      </c>
      <c r="B3019" t="s">
        <v>793</v>
      </c>
      <c r="C3019">
        <v>-4.0453000000000003E-2</v>
      </c>
      <c r="D3019">
        <v>-4.0451000000000001E-2</v>
      </c>
      <c r="E3019">
        <v>-4.2533000000000001E-2</v>
      </c>
      <c r="F3019">
        <v>-4.2534000000000002E-2</v>
      </c>
      <c r="G3019">
        <v>-4.2172000000000001E-2</v>
      </c>
      <c r="H3019">
        <v>-4.2168999999999998E-2</v>
      </c>
      <c r="I3019">
        <v>3655</v>
      </c>
      <c r="J3019">
        <v>35279484870.959999</v>
      </c>
      <c r="K3019">
        <v>43480765985.989998</v>
      </c>
    </row>
    <row r="3020" spans="1:11" hidden="1">
      <c r="A3020">
        <v>37</v>
      </c>
      <c r="B3020" t="s">
        <v>793</v>
      </c>
      <c r="C3020">
        <v>-4.2101E-2</v>
      </c>
      <c r="D3020">
        <v>-4.2097999999999997E-2</v>
      </c>
      <c r="E3020">
        <v>-4.1942E-2</v>
      </c>
      <c r="F3020">
        <v>-4.1944000000000002E-2</v>
      </c>
      <c r="G3020">
        <v>-4.1680000000000002E-2</v>
      </c>
      <c r="H3020">
        <v>-4.1675999999999998E-2</v>
      </c>
      <c r="I3020">
        <v>2821</v>
      </c>
      <c r="J3020">
        <v>32693433705</v>
      </c>
      <c r="K3020">
        <v>39273441541.879997</v>
      </c>
    </row>
    <row r="3021" spans="1:11" hidden="1">
      <c r="A3021">
        <v>47</v>
      </c>
      <c r="B3021" t="s">
        <v>793</v>
      </c>
      <c r="C3021">
        <v>-4.138E-2</v>
      </c>
      <c r="D3021">
        <v>-4.1377999999999998E-2</v>
      </c>
      <c r="E3021">
        <v>-4.1884999999999999E-2</v>
      </c>
      <c r="F3021">
        <v>-4.1887000000000001E-2</v>
      </c>
      <c r="G3021">
        <v>-4.1626000000000003E-2</v>
      </c>
      <c r="H3021">
        <v>-4.1621999999999999E-2</v>
      </c>
      <c r="I3021">
        <v>2918</v>
      </c>
      <c r="J3021">
        <v>32829065394.549999</v>
      </c>
      <c r="K3021">
        <v>39437442938.599998</v>
      </c>
    </row>
    <row r="3022" spans="1:11" hidden="1">
      <c r="A3022">
        <v>53</v>
      </c>
      <c r="B3022" t="s">
        <v>793</v>
      </c>
      <c r="C3022">
        <v>-4.1000000000000002E-2</v>
      </c>
      <c r="D3022">
        <v>-4.0996999999999999E-2</v>
      </c>
      <c r="E3022">
        <v>-4.2589000000000002E-2</v>
      </c>
      <c r="F3022">
        <v>-4.2590000000000003E-2</v>
      </c>
      <c r="G3022">
        <v>-4.2222999999999997E-2</v>
      </c>
      <c r="H3022">
        <v>-4.2219E-2</v>
      </c>
      <c r="I3022">
        <v>3558</v>
      </c>
      <c r="J3022">
        <v>35143853181.410004</v>
      </c>
      <c r="K3022">
        <v>43316764589.269997</v>
      </c>
    </row>
    <row r="3023" spans="1:11" hidden="1">
      <c r="A3023">
        <v>10</v>
      </c>
      <c r="B3023" t="s">
        <v>794</v>
      </c>
      <c r="C3023">
        <v>-2.0635000000000001E-2</v>
      </c>
      <c r="D3023">
        <v>-2.0635000000000001E-2</v>
      </c>
      <c r="E3023">
        <v>1.1878E-2</v>
      </c>
      <c r="F3023">
        <v>1.1878E-2</v>
      </c>
      <c r="G3023">
        <v>6.6400000000000001E-3</v>
      </c>
      <c r="H3023">
        <v>6.6400000000000001E-3</v>
      </c>
      <c r="I3023">
        <v>97</v>
      </c>
      <c r="J3023">
        <v>133851378.73999999</v>
      </c>
      <c r="K3023">
        <v>161044838.80000001</v>
      </c>
    </row>
    <row r="3024" spans="1:11">
      <c r="A3024">
        <v>5</v>
      </c>
      <c r="B3024" t="s">
        <v>794</v>
      </c>
      <c r="C3024">
        <v>-1.636E-2</v>
      </c>
      <c r="D3024">
        <v>-1.6362999999999999E-2</v>
      </c>
      <c r="E3024" s="116">
        <v>3.6683E-2</v>
      </c>
      <c r="F3024">
        <v>3.6683E-2</v>
      </c>
      <c r="G3024">
        <v>3.0716E-2</v>
      </c>
      <c r="H3024">
        <v>3.0716E-2</v>
      </c>
      <c r="I3024">
        <v>2833</v>
      </c>
      <c r="J3024">
        <v>34132795790.959999</v>
      </c>
      <c r="K3024">
        <v>40780927111.209999</v>
      </c>
    </row>
    <row r="3025" spans="1:11" hidden="1">
      <c r="A3025">
        <v>15</v>
      </c>
      <c r="B3025" t="s">
        <v>794</v>
      </c>
      <c r="C3025">
        <v>-1.6501999999999999E-2</v>
      </c>
      <c r="D3025">
        <v>-1.6504999999999999E-2</v>
      </c>
      <c r="E3025">
        <v>3.6581000000000002E-2</v>
      </c>
      <c r="F3025">
        <v>3.6581000000000002E-2</v>
      </c>
      <c r="G3025">
        <v>3.0616000000000001E-2</v>
      </c>
      <c r="H3025">
        <v>3.0616000000000001E-2</v>
      </c>
      <c r="I3025">
        <v>2930</v>
      </c>
      <c r="J3025">
        <v>34266647169.700001</v>
      </c>
      <c r="K3025">
        <v>40941971950.010002</v>
      </c>
    </row>
    <row r="3026" spans="1:11" hidden="1">
      <c r="A3026">
        <v>37</v>
      </c>
      <c r="B3026" t="s">
        <v>794</v>
      </c>
      <c r="C3026">
        <v>-1.636E-2</v>
      </c>
      <c r="D3026">
        <v>-1.6362999999999999E-2</v>
      </c>
      <c r="E3026">
        <v>3.6683E-2</v>
      </c>
      <c r="F3026">
        <v>3.6683E-2</v>
      </c>
      <c r="G3026">
        <v>3.0716E-2</v>
      </c>
      <c r="H3026">
        <v>3.0716E-2</v>
      </c>
      <c r="I3026">
        <v>2833</v>
      </c>
      <c r="J3026">
        <v>34132795790.959999</v>
      </c>
      <c r="K3026">
        <v>40780927111.209999</v>
      </c>
    </row>
    <row r="3027" spans="1:11" hidden="1">
      <c r="A3027">
        <v>47</v>
      </c>
      <c r="B3027" t="s">
        <v>794</v>
      </c>
      <c r="C3027">
        <v>-1.6501999999999999E-2</v>
      </c>
      <c r="D3027">
        <v>-1.6504999999999999E-2</v>
      </c>
      <c r="E3027">
        <v>3.6581000000000002E-2</v>
      </c>
      <c r="F3027">
        <v>3.6581000000000002E-2</v>
      </c>
      <c r="G3027">
        <v>3.0616000000000001E-2</v>
      </c>
      <c r="H3027">
        <v>3.0616000000000001E-2</v>
      </c>
      <c r="I3027">
        <v>2930</v>
      </c>
      <c r="J3027">
        <v>34266647169.700001</v>
      </c>
      <c r="K3027">
        <v>40941971950.010002</v>
      </c>
    </row>
    <row r="3028" spans="1:11" hidden="1">
      <c r="A3028">
        <v>21</v>
      </c>
      <c r="B3028" t="s">
        <v>794</v>
      </c>
      <c r="C3028">
        <v>-2.1831E-2</v>
      </c>
      <c r="D3028">
        <v>-2.1833000000000002E-2</v>
      </c>
      <c r="E3028">
        <v>3.2231999999999997E-2</v>
      </c>
      <c r="F3028">
        <v>3.2232999999999998E-2</v>
      </c>
      <c r="G3028">
        <v>2.5059000000000001E-2</v>
      </c>
      <c r="H3028">
        <v>2.5059000000000001E-2</v>
      </c>
      <c r="I3028">
        <v>3574</v>
      </c>
      <c r="J3028">
        <v>36555197039.760002</v>
      </c>
      <c r="K3028">
        <v>44733979584.330002</v>
      </c>
    </row>
    <row r="3029" spans="1:11" hidden="1">
      <c r="A3029">
        <v>31</v>
      </c>
      <c r="B3029" t="s">
        <v>794</v>
      </c>
      <c r="C3029">
        <v>-2.1798999999999999E-2</v>
      </c>
      <c r="D3029">
        <v>-2.1801000000000001E-2</v>
      </c>
      <c r="E3029">
        <v>3.2154000000000002E-2</v>
      </c>
      <c r="F3029">
        <v>3.2154000000000002E-2</v>
      </c>
      <c r="G3029">
        <v>2.4989000000000001E-2</v>
      </c>
      <c r="H3029">
        <v>2.4989000000000001E-2</v>
      </c>
      <c r="I3029">
        <v>3671</v>
      </c>
      <c r="J3029">
        <v>36689048418.5</v>
      </c>
      <c r="K3029">
        <v>44895024423.129997</v>
      </c>
    </row>
    <row r="3030" spans="1:11" hidden="1">
      <c r="A3030">
        <v>53</v>
      </c>
      <c r="B3030" t="s">
        <v>794</v>
      </c>
      <c r="C3030">
        <v>-2.1831E-2</v>
      </c>
      <c r="D3030">
        <v>-2.1833000000000002E-2</v>
      </c>
      <c r="E3030">
        <v>3.2231999999999997E-2</v>
      </c>
      <c r="F3030">
        <v>3.2232999999999998E-2</v>
      </c>
      <c r="G3030">
        <v>2.5059000000000001E-2</v>
      </c>
      <c r="H3030">
        <v>2.5059000000000001E-2</v>
      </c>
      <c r="I3030">
        <v>3574</v>
      </c>
      <c r="J3030">
        <v>36555197039.760002</v>
      </c>
      <c r="K3030">
        <v>44733979584.330002</v>
      </c>
    </row>
    <row r="3031" spans="1:11" hidden="1">
      <c r="A3031">
        <v>63</v>
      </c>
      <c r="B3031" t="s">
        <v>794</v>
      </c>
      <c r="C3031">
        <v>-2.1798999999999999E-2</v>
      </c>
      <c r="D3031">
        <v>-2.1801000000000001E-2</v>
      </c>
      <c r="E3031">
        <v>3.2154000000000002E-2</v>
      </c>
      <c r="F3031">
        <v>3.2154000000000002E-2</v>
      </c>
      <c r="G3031">
        <v>2.4989000000000001E-2</v>
      </c>
      <c r="H3031">
        <v>2.4989000000000001E-2</v>
      </c>
      <c r="I3031">
        <v>3671</v>
      </c>
      <c r="J3031">
        <v>36689048418.5</v>
      </c>
      <c r="K3031">
        <v>44895024423.129997</v>
      </c>
    </row>
    <row r="3032" spans="1:11" hidden="1">
      <c r="A3032">
        <v>10</v>
      </c>
      <c r="B3032" t="s">
        <v>796</v>
      </c>
      <c r="C3032">
        <v>0.146873</v>
      </c>
      <c r="D3032">
        <v>0.146873</v>
      </c>
      <c r="E3032">
        <v>0.120556</v>
      </c>
      <c r="F3032">
        <v>0.120556</v>
      </c>
      <c r="G3032">
        <v>0.118589</v>
      </c>
      <c r="H3032">
        <v>0.118589</v>
      </c>
      <c r="I3032">
        <v>97</v>
      </c>
      <c r="J3032">
        <v>149600591.97</v>
      </c>
      <c r="K3032">
        <v>179682861.12</v>
      </c>
    </row>
    <row r="3033" spans="1:11">
      <c r="A3033">
        <v>5</v>
      </c>
      <c r="B3033" t="s">
        <v>796</v>
      </c>
      <c r="C3033">
        <v>0.21751200000000001</v>
      </c>
      <c r="D3033">
        <v>0.21748400000000001</v>
      </c>
      <c r="E3033" s="116">
        <v>0.14870800000000001</v>
      </c>
      <c r="F3033">
        <v>0.148704</v>
      </c>
      <c r="G3033">
        <v>0.15898799999999999</v>
      </c>
      <c r="H3033">
        <v>0.15898499999999999</v>
      </c>
      <c r="I3033">
        <v>2837</v>
      </c>
      <c r="J3033">
        <v>39309311645.93</v>
      </c>
      <c r="K3033">
        <v>47353503196.43</v>
      </c>
    </row>
    <row r="3034" spans="1:11" hidden="1">
      <c r="A3034">
        <v>15</v>
      </c>
      <c r="B3034" t="s">
        <v>796</v>
      </c>
      <c r="C3034">
        <v>0.215173</v>
      </c>
      <c r="D3034">
        <v>0.215146</v>
      </c>
      <c r="E3034">
        <v>0.14859800000000001</v>
      </c>
      <c r="F3034">
        <v>0.148594</v>
      </c>
      <c r="G3034">
        <v>0.158829</v>
      </c>
      <c r="H3034">
        <v>0.15882599999999999</v>
      </c>
      <c r="I3034">
        <v>2934</v>
      </c>
      <c r="J3034">
        <v>39458912237.900002</v>
      </c>
      <c r="K3034">
        <v>47533186057.550003</v>
      </c>
    </row>
    <row r="3035" spans="1:11" hidden="1">
      <c r="A3035">
        <v>21</v>
      </c>
      <c r="B3035" t="s">
        <v>796</v>
      </c>
      <c r="C3035">
        <v>0.22483500000000001</v>
      </c>
      <c r="D3035">
        <v>0.22481300000000001</v>
      </c>
      <c r="E3035">
        <v>0.15515499999999999</v>
      </c>
      <c r="F3035">
        <v>0.15515100000000001</v>
      </c>
      <c r="G3035">
        <v>0.166435</v>
      </c>
      <c r="H3035">
        <v>0.166432</v>
      </c>
      <c r="I3035">
        <v>3580</v>
      </c>
      <c r="J3035">
        <v>42342916897.910004</v>
      </c>
      <c r="K3035">
        <v>52311210583.93</v>
      </c>
    </row>
    <row r="3036" spans="1:11" hidden="1">
      <c r="A3036">
        <v>31</v>
      </c>
      <c r="B3036" t="s">
        <v>796</v>
      </c>
      <c r="C3036">
        <v>0.222775</v>
      </c>
      <c r="D3036">
        <v>0.22275300000000001</v>
      </c>
      <c r="E3036">
        <v>0.155029</v>
      </c>
      <c r="F3036">
        <v>0.155025</v>
      </c>
      <c r="G3036">
        <v>0.16626299999999999</v>
      </c>
      <c r="H3036">
        <v>0.16625999999999999</v>
      </c>
      <c r="I3036">
        <v>3677</v>
      </c>
      <c r="J3036">
        <v>42492517489.879997</v>
      </c>
      <c r="K3036">
        <v>52490893445.050003</v>
      </c>
    </row>
    <row r="3037" spans="1:11" hidden="1">
      <c r="A3037">
        <v>37</v>
      </c>
      <c r="B3037" t="s">
        <v>796</v>
      </c>
      <c r="C3037">
        <v>0.21751200000000001</v>
      </c>
      <c r="D3037">
        <v>0.21748400000000001</v>
      </c>
      <c r="E3037">
        <v>0.14870800000000001</v>
      </c>
      <c r="F3037">
        <v>0.148704</v>
      </c>
      <c r="G3037">
        <v>0.15898799999999999</v>
      </c>
      <c r="H3037">
        <v>0.15898499999999999</v>
      </c>
      <c r="I3037">
        <v>2837</v>
      </c>
      <c r="J3037">
        <v>39309311645.93</v>
      </c>
      <c r="K3037">
        <v>47353503196.43</v>
      </c>
    </row>
    <row r="3038" spans="1:11" hidden="1">
      <c r="A3038">
        <v>47</v>
      </c>
      <c r="B3038" t="s">
        <v>796</v>
      </c>
      <c r="C3038">
        <v>0.215173</v>
      </c>
      <c r="D3038">
        <v>0.215146</v>
      </c>
      <c r="E3038">
        <v>0.14859800000000001</v>
      </c>
      <c r="F3038">
        <v>0.148594</v>
      </c>
      <c r="G3038">
        <v>0.158829</v>
      </c>
      <c r="H3038">
        <v>0.15882599999999999</v>
      </c>
      <c r="I3038">
        <v>2934</v>
      </c>
      <c r="J3038">
        <v>39458912237.900002</v>
      </c>
      <c r="K3038">
        <v>47533186057.550003</v>
      </c>
    </row>
    <row r="3039" spans="1:11" hidden="1">
      <c r="A3039">
        <v>53</v>
      </c>
      <c r="B3039" t="s">
        <v>796</v>
      </c>
      <c r="C3039">
        <v>0.22483500000000001</v>
      </c>
      <c r="D3039">
        <v>0.22481300000000001</v>
      </c>
      <c r="E3039">
        <v>0.15515499999999999</v>
      </c>
      <c r="F3039">
        <v>0.15515100000000001</v>
      </c>
      <c r="G3039">
        <v>0.166435</v>
      </c>
      <c r="H3039">
        <v>0.166432</v>
      </c>
      <c r="I3039">
        <v>3580</v>
      </c>
      <c r="J3039">
        <v>42342916897.910004</v>
      </c>
      <c r="K3039">
        <v>52311210583.93</v>
      </c>
    </row>
    <row r="3040" spans="1:11" hidden="1">
      <c r="A3040">
        <v>63</v>
      </c>
      <c r="B3040" t="s">
        <v>796</v>
      </c>
      <c r="C3040">
        <v>0.222775</v>
      </c>
      <c r="D3040">
        <v>0.22275300000000001</v>
      </c>
      <c r="E3040">
        <v>0.155029</v>
      </c>
      <c r="F3040">
        <v>0.155025</v>
      </c>
      <c r="G3040">
        <v>0.16626299999999999</v>
      </c>
      <c r="H3040">
        <v>0.16625999999999999</v>
      </c>
      <c r="I3040">
        <v>3677</v>
      </c>
      <c r="J3040">
        <v>42492517489.879997</v>
      </c>
      <c r="K3040">
        <v>52490893445.050003</v>
      </c>
    </row>
    <row r="3041" spans="1:11" hidden="1">
      <c r="A3041">
        <v>10</v>
      </c>
      <c r="B3041" t="s">
        <v>797</v>
      </c>
      <c r="C3041">
        <v>4.6468000000000002E-2</v>
      </c>
      <c r="D3041">
        <v>4.6363000000000001E-2</v>
      </c>
      <c r="E3041">
        <v>3.7171999999999997E-2</v>
      </c>
      <c r="F3041">
        <v>3.7066000000000002E-2</v>
      </c>
      <c r="G3041">
        <v>3.5272999999999999E-2</v>
      </c>
      <c r="H3041">
        <v>3.5184E-2</v>
      </c>
      <c r="I3041">
        <v>97</v>
      </c>
      <c r="J3041">
        <v>156119225.61000001</v>
      </c>
      <c r="K3041">
        <v>187185827.09</v>
      </c>
    </row>
    <row r="3042" spans="1:11">
      <c r="A3042">
        <v>5</v>
      </c>
      <c r="B3042" t="s">
        <v>797</v>
      </c>
      <c r="C3042">
        <v>0.105556</v>
      </c>
      <c r="D3042">
        <v>0.105556</v>
      </c>
      <c r="E3042" s="116">
        <v>6.1968000000000002E-2</v>
      </c>
      <c r="F3042">
        <v>6.1955000000000003E-2</v>
      </c>
      <c r="G3042">
        <v>6.6128000000000006E-2</v>
      </c>
      <c r="H3042">
        <v>6.6117999999999996E-2</v>
      </c>
      <c r="I3042">
        <v>2843</v>
      </c>
      <c r="J3042">
        <v>41905262507.089996</v>
      </c>
      <c r="K3042">
        <v>50633146818.239998</v>
      </c>
    </row>
    <row r="3043" spans="1:11" hidden="1">
      <c r="A3043">
        <v>15</v>
      </c>
      <c r="B3043" t="s">
        <v>797</v>
      </c>
      <c r="C3043">
        <v>0.103603</v>
      </c>
      <c r="D3043">
        <v>0.103599</v>
      </c>
      <c r="E3043">
        <v>6.1873999999999998E-2</v>
      </c>
      <c r="F3043">
        <v>6.1859999999999998E-2</v>
      </c>
      <c r="G3043">
        <v>6.6011E-2</v>
      </c>
      <c r="H3043">
        <v>6.6001000000000004E-2</v>
      </c>
      <c r="I3043">
        <v>2940</v>
      </c>
      <c r="J3043">
        <v>42061381732.699997</v>
      </c>
      <c r="K3043">
        <v>50820332645.330002</v>
      </c>
    </row>
    <row r="3044" spans="1:11" hidden="1">
      <c r="A3044">
        <v>21</v>
      </c>
      <c r="B3044" t="s">
        <v>797</v>
      </c>
      <c r="C3044">
        <v>0.10552499999999999</v>
      </c>
      <c r="D3044">
        <v>0.10552499999999999</v>
      </c>
      <c r="E3044">
        <v>6.4823000000000006E-2</v>
      </c>
      <c r="F3044">
        <v>6.4810999999999994E-2</v>
      </c>
      <c r="G3044">
        <v>6.8902000000000005E-2</v>
      </c>
      <c r="H3044">
        <v>6.8892999999999996E-2</v>
      </c>
      <c r="I3044">
        <v>3591</v>
      </c>
      <c r="J3044">
        <v>45273272040.440002</v>
      </c>
      <c r="K3044">
        <v>56106797153.080002</v>
      </c>
    </row>
    <row r="3045" spans="1:11" hidden="1">
      <c r="A3045">
        <v>31</v>
      </c>
      <c r="B3045" t="s">
        <v>797</v>
      </c>
      <c r="C3045">
        <v>0.103967</v>
      </c>
      <c r="D3045">
        <v>0.103964</v>
      </c>
      <c r="E3045">
        <v>6.4726000000000006E-2</v>
      </c>
      <c r="F3045">
        <v>6.4713999999999994E-2</v>
      </c>
      <c r="G3045">
        <v>6.8787000000000001E-2</v>
      </c>
      <c r="H3045">
        <v>6.8778000000000006E-2</v>
      </c>
      <c r="I3045">
        <v>3688</v>
      </c>
      <c r="J3045">
        <v>45429391266.050003</v>
      </c>
      <c r="K3045">
        <v>56293982980.169998</v>
      </c>
    </row>
    <row r="3046" spans="1:11" hidden="1">
      <c r="A3046">
        <v>37</v>
      </c>
      <c r="B3046" t="s">
        <v>797</v>
      </c>
      <c r="C3046">
        <v>0.105556</v>
      </c>
      <c r="D3046">
        <v>0.105556</v>
      </c>
      <c r="E3046">
        <v>6.1968000000000002E-2</v>
      </c>
      <c r="F3046">
        <v>6.1955000000000003E-2</v>
      </c>
      <c r="G3046">
        <v>6.6128000000000006E-2</v>
      </c>
      <c r="H3046">
        <v>6.6117999999999996E-2</v>
      </c>
      <c r="I3046">
        <v>2843</v>
      </c>
      <c r="J3046">
        <v>41905262507.089996</v>
      </c>
      <c r="K3046">
        <v>50633146818.239998</v>
      </c>
    </row>
    <row r="3047" spans="1:11" hidden="1">
      <c r="A3047">
        <v>47</v>
      </c>
      <c r="B3047" t="s">
        <v>797</v>
      </c>
      <c r="C3047">
        <v>0.103603</v>
      </c>
      <c r="D3047">
        <v>0.103599</v>
      </c>
      <c r="E3047">
        <v>6.1873999999999998E-2</v>
      </c>
      <c r="F3047">
        <v>6.1859999999999998E-2</v>
      </c>
      <c r="G3047">
        <v>6.6011E-2</v>
      </c>
      <c r="H3047">
        <v>6.6001000000000004E-2</v>
      </c>
      <c r="I3047">
        <v>2940</v>
      </c>
      <c r="J3047">
        <v>42061381732.699997</v>
      </c>
      <c r="K3047">
        <v>50820332645.330002</v>
      </c>
    </row>
    <row r="3048" spans="1:11" hidden="1">
      <c r="A3048">
        <v>53</v>
      </c>
      <c r="B3048" t="s">
        <v>797</v>
      </c>
      <c r="C3048">
        <v>0.10552499999999999</v>
      </c>
      <c r="D3048">
        <v>0.10552499999999999</v>
      </c>
      <c r="E3048">
        <v>6.4823000000000006E-2</v>
      </c>
      <c r="F3048">
        <v>6.4810999999999994E-2</v>
      </c>
      <c r="G3048">
        <v>6.8902000000000005E-2</v>
      </c>
      <c r="H3048">
        <v>6.8892999999999996E-2</v>
      </c>
      <c r="I3048">
        <v>3591</v>
      </c>
      <c r="J3048">
        <v>45273272040.440002</v>
      </c>
      <c r="K3048">
        <v>56106797153.080002</v>
      </c>
    </row>
    <row r="3049" spans="1:11" hidden="1">
      <c r="A3049">
        <v>63</v>
      </c>
      <c r="B3049" t="s">
        <v>797</v>
      </c>
      <c r="C3049">
        <v>0.103967</v>
      </c>
      <c r="D3049">
        <v>0.103964</v>
      </c>
      <c r="E3049">
        <v>6.4726000000000006E-2</v>
      </c>
      <c r="F3049">
        <v>6.4713999999999994E-2</v>
      </c>
      <c r="G3049">
        <v>6.8787000000000001E-2</v>
      </c>
      <c r="H3049">
        <v>6.8778000000000006E-2</v>
      </c>
      <c r="I3049">
        <v>3688</v>
      </c>
      <c r="J3049">
        <v>45429391266.050003</v>
      </c>
      <c r="K3049">
        <v>56293982980.169998</v>
      </c>
    </row>
    <row r="3050" spans="1:11" hidden="1">
      <c r="A3050">
        <v>10</v>
      </c>
      <c r="B3050" t="s">
        <v>798</v>
      </c>
      <c r="C3050">
        <v>-3.3859E-2</v>
      </c>
      <c r="D3050">
        <v>-3.4005000000000001E-2</v>
      </c>
      <c r="E3050">
        <v>-5.3300000000000005E-4</v>
      </c>
      <c r="F3050">
        <v>-1.3190000000000001E-3</v>
      </c>
      <c r="G3050">
        <v>-8.4679999999999998E-3</v>
      </c>
      <c r="H3050">
        <v>-9.1229999999999992E-3</v>
      </c>
      <c r="I3050">
        <v>97</v>
      </c>
      <c r="J3050">
        <v>154682278.25999999</v>
      </c>
      <c r="K3050">
        <v>184231522.28</v>
      </c>
    </row>
    <row r="3051" spans="1:11">
      <c r="A3051">
        <v>5</v>
      </c>
      <c r="B3051" t="s">
        <v>798</v>
      </c>
      <c r="C3051">
        <v>-3.7177000000000002E-2</v>
      </c>
      <c r="D3051">
        <v>-3.7170000000000002E-2</v>
      </c>
      <c r="E3051" s="116">
        <v>-5.4419999999999998E-3</v>
      </c>
      <c r="F3051">
        <v>-5.4479999999999997E-3</v>
      </c>
      <c r="G3051">
        <v>-1.2362E-2</v>
      </c>
      <c r="H3051">
        <v>-1.2364E-2</v>
      </c>
      <c r="I3051">
        <v>2846</v>
      </c>
      <c r="J3051">
        <v>42044136512.379997</v>
      </c>
      <c r="K3051">
        <v>50071183479.519997</v>
      </c>
    </row>
    <row r="3052" spans="1:11" hidden="1">
      <c r="A3052">
        <v>15</v>
      </c>
      <c r="B3052" t="s">
        <v>798</v>
      </c>
      <c r="C3052">
        <v>-3.7067999999999997E-2</v>
      </c>
      <c r="D3052">
        <v>-3.7065000000000001E-2</v>
      </c>
      <c r="E3052">
        <v>-5.424E-3</v>
      </c>
      <c r="F3052">
        <v>-5.4320000000000002E-3</v>
      </c>
      <c r="G3052">
        <v>-1.2347E-2</v>
      </c>
      <c r="H3052">
        <v>-1.2352E-2</v>
      </c>
      <c r="I3052">
        <v>2943</v>
      </c>
      <c r="J3052">
        <v>42198818790.639999</v>
      </c>
      <c r="K3052">
        <v>50255415001.800003</v>
      </c>
    </row>
    <row r="3053" spans="1:11" hidden="1">
      <c r="A3053">
        <v>21</v>
      </c>
      <c r="B3053" t="s">
        <v>798</v>
      </c>
      <c r="C3053">
        <v>-3.8637999999999999E-2</v>
      </c>
      <c r="D3053">
        <v>-3.8621999999999997E-2</v>
      </c>
      <c r="E3053">
        <v>-8.5179999999999995E-3</v>
      </c>
      <c r="F3053">
        <v>-8.5199999999999998E-3</v>
      </c>
      <c r="G3053">
        <v>-1.5747000000000001E-2</v>
      </c>
      <c r="H3053">
        <v>-1.5741999999999999E-2</v>
      </c>
      <c r="I3053">
        <v>3600</v>
      </c>
      <c r="J3053">
        <v>45296165983.480003</v>
      </c>
      <c r="K3053">
        <v>55355553290.779999</v>
      </c>
    </row>
    <row r="3054" spans="1:11" hidden="1">
      <c r="A3054">
        <v>31</v>
      </c>
      <c r="B3054" t="s">
        <v>798</v>
      </c>
      <c r="C3054">
        <v>-3.8511999999999998E-2</v>
      </c>
      <c r="D3054">
        <v>-3.8501000000000001E-2</v>
      </c>
      <c r="E3054">
        <v>-8.4899999999999993E-3</v>
      </c>
      <c r="F3054">
        <v>-8.4950000000000008E-3</v>
      </c>
      <c r="G3054">
        <v>-1.5723000000000001E-2</v>
      </c>
      <c r="H3054">
        <v>-1.5720000000000001E-2</v>
      </c>
      <c r="I3054">
        <v>3697</v>
      </c>
      <c r="J3054">
        <v>45450848261.739998</v>
      </c>
      <c r="K3054">
        <v>55539784813.059998</v>
      </c>
    </row>
    <row r="3055" spans="1:11" hidden="1">
      <c r="A3055">
        <v>37</v>
      </c>
      <c r="B3055" t="s">
        <v>798</v>
      </c>
      <c r="C3055">
        <v>-3.7177000000000002E-2</v>
      </c>
      <c r="D3055">
        <v>-3.7170000000000002E-2</v>
      </c>
      <c r="E3055">
        <v>-5.4419999999999998E-3</v>
      </c>
      <c r="F3055">
        <v>-5.4479999999999997E-3</v>
      </c>
      <c r="G3055">
        <v>-1.2362E-2</v>
      </c>
      <c r="H3055">
        <v>-1.2364E-2</v>
      </c>
      <c r="I3055">
        <v>2846</v>
      </c>
      <c r="J3055">
        <v>42044136512.379997</v>
      </c>
      <c r="K3055">
        <v>50071183479.519997</v>
      </c>
    </row>
    <row r="3056" spans="1:11" hidden="1">
      <c r="A3056">
        <v>47</v>
      </c>
      <c r="B3056" t="s">
        <v>798</v>
      </c>
      <c r="C3056">
        <v>-3.7067999999999997E-2</v>
      </c>
      <c r="D3056">
        <v>-3.7065000000000001E-2</v>
      </c>
      <c r="E3056">
        <v>-5.424E-3</v>
      </c>
      <c r="F3056">
        <v>-5.4320000000000002E-3</v>
      </c>
      <c r="G3056">
        <v>-1.2347E-2</v>
      </c>
      <c r="H3056">
        <v>-1.2352E-2</v>
      </c>
      <c r="I3056">
        <v>2943</v>
      </c>
      <c r="J3056">
        <v>42198818790.639999</v>
      </c>
      <c r="K3056">
        <v>50255415001.800003</v>
      </c>
    </row>
    <row r="3057" spans="1:11" hidden="1">
      <c r="A3057">
        <v>53</v>
      </c>
      <c r="B3057" t="s">
        <v>798</v>
      </c>
      <c r="C3057">
        <v>-3.8637999999999999E-2</v>
      </c>
      <c r="D3057">
        <v>-3.8621999999999997E-2</v>
      </c>
      <c r="E3057">
        <v>-8.5179999999999995E-3</v>
      </c>
      <c r="F3057">
        <v>-8.5199999999999998E-3</v>
      </c>
      <c r="G3057">
        <v>-1.5747000000000001E-2</v>
      </c>
      <c r="H3057">
        <v>-1.5741999999999999E-2</v>
      </c>
      <c r="I3057">
        <v>3600</v>
      </c>
      <c r="J3057">
        <v>45296165983.480003</v>
      </c>
      <c r="K3057">
        <v>55355553290.779999</v>
      </c>
    </row>
    <row r="3058" spans="1:11" hidden="1">
      <c r="A3058">
        <v>63</v>
      </c>
      <c r="B3058" t="s">
        <v>798</v>
      </c>
      <c r="C3058">
        <v>-3.8511999999999998E-2</v>
      </c>
      <c r="D3058">
        <v>-3.8501000000000001E-2</v>
      </c>
      <c r="E3058">
        <v>-8.4899999999999993E-3</v>
      </c>
      <c r="F3058">
        <v>-8.4950000000000008E-3</v>
      </c>
      <c r="G3058">
        <v>-1.5723000000000001E-2</v>
      </c>
      <c r="H3058">
        <v>-1.5720000000000001E-2</v>
      </c>
      <c r="I3058">
        <v>3697</v>
      </c>
      <c r="J3058">
        <v>45450848261.739998</v>
      </c>
      <c r="K3058">
        <v>55539784813.059998</v>
      </c>
    </row>
    <row r="3059" spans="1:11" hidden="1">
      <c r="A3059">
        <v>10</v>
      </c>
      <c r="B3059" t="s">
        <v>799</v>
      </c>
      <c r="C3059">
        <v>-8.2181000000000004E-2</v>
      </c>
      <c r="D3059">
        <v>-7.7647999999999995E-2</v>
      </c>
      <c r="E3059">
        <v>-7.0800000000000002E-2</v>
      </c>
      <c r="F3059">
        <v>-5.2472999999999999E-2</v>
      </c>
      <c r="G3059">
        <v>-7.4517E-2</v>
      </c>
      <c r="H3059">
        <v>-5.8824000000000001E-2</v>
      </c>
      <c r="I3059">
        <v>96</v>
      </c>
      <c r="J3059">
        <v>146261331.94999999</v>
      </c>
      <c r="K3059">
        <v>173597302.81</v>
      </c>
    </row>
    <row r="3060" spans="1:11">
      <c r="A3060">
        <v>5</v>
      </c>
      <c r="B3060" t="s">
        <v>799</v>
      </c>
      <c r="C3060">
        <v>-5.3466E-2</v>
      </c>
      <c r="D3060">
        <v>-5.3443999999999998E-2</v>
      </c>
      <c r="E3060" s="116">
        <v>-6.0273E-2</v>
      </c>
      <c r="F3060">
        <v>-6.0267000000000001E-2</v>
      </c>
      <c r="G3060">
        <v>-5.9906000000000001E-2</v>
      </c>
      <c r="H3060">
        <v>-5.9893000000000002E-2</v>
      </c>
      <c r="I3060">
        <v>2849</v>
      </c>
      <c r="J3060">
        <v>39619847384.709999</v>
      </c>
      <c r="K3060">
        <v>47085342006.690002</v>
      </c>
    </row>
    <row r="3061" spans="1:11" hidden="1">
      <c r="A3061">
        <v>15</v>
      </c>
      <c r="B3061" t="s">
        <v>799</v>
      </c>
      <c r="C3061">
        <v>-5.4404000000000001E-2</v>
      </c>
      <c r="D3061">
        <v>-5.4234999999999998E-2</v>
      </c>
      <c r="E3061">
        <v>-6.0310999999999997E-2</v>
      </c>
      <c r="F3061">
        <v>-6.0239000000000001E-2</v>
      </c>
      <c r="G3061">
        <v>-5.9959999999999999E-2</v>
      </c>
      <c r="H3061">
        <v>-5.9888999999999998E-2</v>
      </c>
      <c r="I3061">
        <v>2945</v>
      </c>
      <c r="J3061">
        <v>39766108716.660004</v>
      </c>
      <c r="K3061">
        <v>47258939309.5</v>
      </c>
    </row>
    <row r="3062" spans="1:11" hidden="1">
      <c r="A3062">
        <v>21</v>
      </c>
      <c r="B3062" t="s">
        <v>799</v>
      </c>
      <c r="C3062">
        <v>-4.8860000000000001E-2</v>
      </c>
      <c r="D3062">
        <v>-4.8848999999999997E-2</v>
      </c>
      <c r="E3062">
        <v>-6.0281000000000001E-2</v>
      </c>
      <c r="F3062">
        <v>-6.0276999999999997E-2</v>
      </c>
      <c r="G3062">
        <v>-5.9145000000000003E-2</v>
      </c>
      <c r="H3062">
        <v>-5.9136000000000001E-2</v>
      </c>
      <c r="I3062">
        <v>3607</v>
      </c>
      <c r="J3062">
        <v>42714489755.059998</v>
      </c>
      <c r="K3062">
        <v>52123850010.080002</v>
      </c>
    </row>
    <row r="3063" spans="1:11" hidden="1">
      <c r="A3063">
        <v>31</v>
      </c>
      <c r="B3063" t="s">
        <v>799</v>
      </c>
      <c r="C3063">
        <v>-4.9727E-2</v>
      </c>
      <c r="D3063">
        <v>-4.9598000000000003E-2</v>
      </c>
      <c r="E3063">
        <v>-6.0317000000000003E-2</v>
      </c>
      <c r="F3063">
        <v>-6.0249999999999998E-2</v>
      </c>
      <c r="G3063">
        <v>-5.9195999999999999E-2</v>
      </c>
      <c r="H3063">
        <v>-5.9135E-2</v>
      </c>
      <c r="I3063">
        <v>3703</v>
      </c>
      <c r="J3063">
        <v>42860751087.010002</v>
      </c>
      <c r="K3063">
        <v>52297447312.889999</v>
      </c>
    </row>
    <row r="3064" spans="1:11" hidden="1">
      <c r="A3064">
        <v>37</v>
      </c>
      <c r="B3064" t="s">
        <v>799</v>
      </c>
      <c r="C3064">
        <v>-5.3466E-2</v>
      </c>
      <c r="D3064">
        <v>-5.3443999999999998E-2</v>
      </c>
      <c r="E3064">
        <v>-6.0273E-2</v>
      </c>
      <c r="F3064">
        <v>-6.0267000000000001E-2</v>
      </c>
      <c r="G3064">
        <v>-5.9906000000000001E-2</v>
      </c>
      <c r="H3064">
        <v>-5.9893000000000002E-2</v>
      </c>
      <c r="I3064">
        <v>2849</v>
      </c>
      <c r="J3064">
        <v>39619847384.709999</v>
      </c>
      <c r="K3064">
        <v>47085342006.690002</v>
      </c>
    </row>
    <row r="3065" spans="1:11" hidden="1">
      <c r="A3065">
        <v>47</v>
      </c>
      <c r="B3065" t="s">
        <v>799</v>
      </c>
      <c r="C3065">
        <v>-5.4404000000000001E-2</v>
      </c>
      <c r="D3065">
        <v>-5.4234999999999998E-2</v>
      </c>
      <c r="E3065">
        <v>-6.0310999999999997E-2</v>
      </c>
      <c r="F3065">
        <v>-6.0239000000000001E-2</v>
      </c>
      <c r="G3065">
        <v>-5.9959999999999999E-2</v>
      </c>
      <c r="H3065">
        <v>-5.9888999999999998E-2</v>
      </c>
      <c r="I3065">
        <v>2945</v>
      </c>
      <c r="J3065">
        <v>39766108716.660004</v>
      </c>
      <c r="K3065">
        <v>47258939309.5</v>
      </c>
    </row>
    <row r="3066" spans="1:11" hidden="1">
      <c r="A3066">
        <v>53</v>
      </c>
      <c r="B3066" t="s">
        <v>799</v>
      </c>
      <c r="C3066">
        <v>-4.8860000000000001E-2</v>
      </c>
      <c r="D3066">
        <v>-4.8848999999999997E-2</v>
      </c>
      <c r="E3066">
        <v>-6.0281000000000001E-2</v>
      </c>
      <c r="F3066">
        <v>-6.0276999999999997E-2</v>
      </c>
      <c r="G3066">
        <v>-5.9145000000000003E-2</v>
      </c>
      <c r="H3066">
        <v>-5.9136000000000001E-2</v>
      </c>
      <c r="I3066">
        <v>3607</v>
      </c>
      <c r="J3066">
        <v>42714489755.059998</v>
      </c>
      <c r="K3066">
        <v>52123850010.080002</v>
      </c>
    </row>
    <row r="3067" spans="1:11" hidden="1">
      <c r="A3067">
        <v>63</v>
      </c>
      <c r="B3067" t="s">
        <v>799</v>
      </c>
      <c r="C3067">
        <v>-4.9727E-2</v>
      </c>
      <c r="D3067">
        <v>-4.9598000000000003E-2</v>
      </c>
      <c r="E3067">
        <v>-6.0317000000000003E-2</v>
      </c>
      <c r="F3067">
        <v>-6.0249999999999998E-2</v>
      </c>
      <c r="G3067">
        <v>-5.9195999999999999E-2</v>
      </c>
      <c r="H3067">
        <v>-5.9135E-2</v>
      </c>
      <c r="I3067">
        <v>3703</v>
      </c>
      <c r="J3067">
        <v>42860751087.010002</v>
      </c>
      <c r="K3067">
        <v>52297447312.889999</v>
      </c>
    </row>
    <row r="3068" spans="1:11" hidden="1">
      <c r="A3068">
        <v>10</v>
      </c>
      <c r="B3068" t="s">
        <v>800</v>
      </c>
      <c r="C3068">
        <v>1.4128999999999999E-2</v>
      </c>
      <c r="D3068">
        <v>3.3191999999999999E-2</v>
      </c>
      <c r="E3068">
        <v>4.1100999999999999E-2</v>
      </c>
      <c r="F3068">
        <v>0.110219</v>
      </c>
      <c r="G3068">
        <v>4.0347000000000001E-2</v>
      </c>
      <c r="H3068">
        <v>0.132157</v>
      </c>
      <c r="I3068">
        <v>95</v>
      </c>
      <c r="J3068">
        <v>140418793.75</v>
      </c>
      <c r="K3068">
        <v>167684568.21000001</v>
      </c>
    </row>
    <row r="3069" spans="1:11">
      <c r="A3069">
        <v>5</v>
      </c>
      <c r="B3069" t="s">
        <v>800</v>
      </c>
      <c r="C3069">
        <v>3.473E-3</v>
      </c>
      <c r="D3069">
        <v>3.5339999999999998E-3</v>
      </c>
      <c r="E3069" s="116">
        <v>3.5069999999999997E-2</v>
      </c>
      <c r="F3069">
        <v>3.5268000000000001E-2</v>
      </c>
      <c r="G3069">
        <v>3.1819E-2</v>
      </c>
      <c r="H3069">
        <v>3.1990999999999999E-2</v>
      </c>
      <c r="I3069">
        <v>2856</v>
      </c>
      <c r="J3069">
        <v>40865822321.580002</v>
      </c>
      <c r="K3069">
        <v>48339573635.040001</v>
      </c>
    </row>
    <row r="3070" spans="1:11" hidden="1">
      <c r="A3070">
        <v>15</v>
      </c>
      <c r="B3070" t="s">
        <v>800</v>
      </c>
      <c r="C3070">
        <v>3.8170000000000001E-3</v>
      </c>
      <c r="D3070">
        <v>4.4910000000000002E-3</v>
      </c>
      <c r="E3070">
        <v>3.5090999999999997E-2</v>
      </c>
      <c r="F3070">
        <v>3.5527000000000003E-2</v>
      </c>
      <c r="G3070">
        <v>3.1849000000000002E-2</v>
      </c>
      <c r="H3070">
        <v>3.2341000000000002E-2</v>
      </c>
      <c r="I3070">
        <v>2951</v>
      </c>
      <c r="J3070">
        <v>41006241115.330002</v>
      </c>
      <c r="K3070">
        <v>48507258203.25</v>
      </c>
    </row>
    <row r="3071" spans="1:11" hidden="1">
      <c r="A3071">
        <v>21</v>
      </c>
      <c r="B3071" t="s">
        <v>800</v>
      </c>
      <c r="C3071">
        <v>5.2729999999999999E-3</v>
      </c>
      <c r="D3071">
        <v>5.3080000000000002E-3</v>
      </c>
      <c r="E3071">
        <v>3.4103000000000001E-2</v>
      </c>
      <c r="F3071">
        <v>3.3786999999999998E-2</v>
      </c>
      <c r="G3071">
        <v>3.0589000000000002E-2</v>
      </c>
      <c r="H3071">
        <v>3.0334E-2</v>
      </c>
      <c r="I3071">
        <v>3617</v>
      </c>
      <c r="J3071">
        <v>44091720906.360001</v>
      </c>
      <c r="K3071">
        <v>53470682687.150002</v>
      </c>
    </row>
    <row r="3072" spans="1:11" hidden="1">
      <c r="A3072">
        <v>31</v>
      </c>
      <c r="B3072" t="s">
        <v>800</v>
      </c>
      <c r="C3072">
        <v>5.4999999999999997E-3</v>
      </c>
      <c r="D3072">
        <v>6.0229999999999997E-3</v>
      </c>
      <c r="E3072">
        <v>3.4125999999999997E-2</v>
      </c>
      <c r="F3072">
        <v>3.4032E-2</v>
      </c>
      <c r="G3072">
        <v>3.0620000000000001E-2</v>
      </c>
      <c r="H3072">
        <v>3.0655000000000002E-2</v>
      </c>
      <c r="I3072">
        <v>3712</v>
      </c>
      <c r="J3072">
        <v>44232139700.110001</v>
      </c>
      <c r="K3072">
        <v>53638367255.360001</v>
      </c>
    </row>
    <row r="3073" spans="1:11" hidden="1">
      <c r="A3073">
        <v>37</v>
      </c>
      <c r="B3073" t="s">
        <v>800</v>
      </c>
      <c r="C3073">
        <v>3.48E-3</v>
      </c>
      <c r="D3073">
        <v>3.5339999999999998E-3</v>
      </c>
      <c r="E3073">
        <v>3.5603000000000003E-2</v>
      </c>
      <c r="F3073">
        <v>3.5268000000000001E-2</v>
      </c>
      <c r="G3073">
        <v>3.2266999999999997E-2</v>
      </c>
      <c r="H3073">
        <v>3.1990999999999999E-2</v>
      </c>
      <c r="I3073">
        <v>2856</v>
      </c>
      <c r="J3073">
        <v>40865822321.580002</v>
      </c>
      <c r="K3073">
        <v>48339573635.040001</v>
      </c>
    </row>
    <row r="3074" spans="1:11" hidden="1">
      <c r="A3074">
        <v>47</v>
      </c>
      <c r="B3074" t="s">
        <v>800</v>
      </c>
      <c r="C3074">
        <v>3.823E-3</v>
      </c>
      <c r="D3074">
        <v>4.4910000000000002E-3</v>
      </c>
      <c r="E3074">
        <v>3.5622000000000001E-2</v>
      </c>
      <c r="F3074">
        <v>3.5527000000000003E-2</v>
      </c>
      <c r="G3074">
        <v>3.2295999999999998E-2</v>
      </c>
      <c r="H3074">
        <v>3.2341000000000002E-2</v>
      </c>
      <c r="I3074">
        <v>2951</v>
      </c>
      <c r="J3074">
        <v>41006241115.330002</v>
      </c>
      <c r="K3074">
        <v>48507258203.25</v>
      </c>
    </row>
    <row r="3075" spans="1:11" hidden="1">
      <c r="A3075">
        <v>53</v>
      </c>
      <c r="B3075" t="s">
        <v>800</v>
      </c>
      <c r="C3075">
        <v>5.2729999999999999E-3</v>
      </c>
      <c r="D3075">
        <v>5.3080000000000002E-3</v>
      </c>
      <c r="E3075">
        <v>3.4103000000000001E-2</v>
      </c>
      <c r="F3075">
        <v>3.3786999999999998E-2</v>
      </c>
      <c r="G3075">
        <v>3.0589000000000002E-2</v>
      </c>
      <c r="H3075">
        <v>3.0334E-2</v>
      </c>
      <c r="I3075">
        <v>3617</v>
      </c>
      <c r="J3075">
        <v>44091720906.360001</v>
      </c>
      <c r="K3075">
        <v>53470682687.150002</v>
      </c>
    </row>
    <row r="3076" spans="1:11" hidden="1">
      <c r="A3076">
        <v>63</v>
      </c>
      <c r="B3076" t="s">
        <v>800</v>
      </c>
      <c r="C3076">
        <v>5.4999999999999997E-3</v>
      </c>
      <c r="D3076">
        <v>6.0229999999999997E-3</v>
      </c>
      <c r="E3076">
        <v>3.4125999999999997E-2</v>
      </c>
      <c r="F3076">
        <v>3.4032E-2</v>
      </c>
      <c r="G3076">
        <v>3.0620000000000001E-2</v>
      </c>
      <c r="H3076">
        <v>3.0655000000000002E-2</v>
      </c>
      <c r="I3076">
        <v>3712</v>
      </c>
      <c r="J3076">
        <v>44232139700.110001</v>
      </c>
      <c r="K3076">
        <v>53638367255.360001</v>
      </c>
    </row>
    <row r="3077" spans="1:11" hidden="1">
      <c r="A3077">
        <v>10</v>
      </c>
      <c r="B3077" t="s">
        <v>801</v>
      </c>
      <c r="C3077">
        <v>-2.6217000000000001E-2</v>
      </c>
      <c r="D3077">
        <v>-6.8199999999999997E-3</v>
      </c>
      <c r="E3077">
        <v>-2.6424E-2</v>
      </c>
      <c r="F3077">
        <v>-1.4339999999999999E-3</v>
      </c>
      <c r="G3077">
        <v>-3.0535E-2</v>
      </c>
      <c r="H3077">
        <v>-9.0570000000000008E-3</v>
      </c>
      <c r="I3077">
        <v>95</v>
      </c>
      <c r="J3077">
        <v>135818797.16</v>
      </c>
      <c r="K3077">
        <v>161672370.62</v>
      </c>
    </row>
    <row r="3078" spans="1:11">
      <c r="A3078">
        <v>5</v>
      </c>
      <c r="B3078" t="s">
        <v>801</v>
      </c>
      <c r="C3078">
        <v>-1.9293999999999999E-2</v>
      </c>
      <c r="D3078">
        <v>-1.9273999999999999E-2</v>
      </c>
      <c r="E3078" s="116">
        <v>-3.4160000000000002E-3</v>
      </c>
      <c r="F3078">
        <v>-3.496E-3</v>
      </c>
      <c r="G3078">
        <v>-2.7339999999999999E-3</v>
      </c>
      <c r="H3078">
        <v>-2.8059999999999999E-3</v>
      </c>
      <c r="I3078">
        <v>2865</v>
      </c>
      <c r="J3078">
        <v>40647249304.970001</v>
      </c>
      <c r="K3078">
        <v>48108608268.639999</v>
      </c>
    </row>
    <row r="3079" spans="1:11" hidden="1">
      <c r="A3079">
        <v>15</v>
      </c>
      <c r="B3079" t="s">
        <v>801</v>
      </c>
      <c r="C3079">
        <v>-1.9515999999999999E-2</v>
      </c>
      <c r="D3079">
        <v>-1.8873000000000001E-2</v>
      </c>
      <c r="E3079">
        <v>-3.4949999999999998E-3</v>
      </c>
      <c r="F3079">
        <v>-3.4889999999999999E-3</v>
      </c>
      <c r="G3079">
        <v>-2.8300000000000001E-3</v>
      </c>
      <c r="H3079">
        <v>-2.8279999999999998E-3</v>
      </c>
      <c r="I3079">
        <v>2960</v>
      </c>
      <c r="J3079">
        <v>40783068102.129997</v>
      </c>
      <c r="K3079">
        <v>48270280639.260002</v>
      </c>
    </row>
    <row r="3080" spans="1:11" hidden="1">
      <c r="A3080">
        <v>21</v>
      </c>
      <c r="B3080" t="s">
        <v>801</v>
      </c>
      <c r="C3080">
        <v>-1.7165E-2</v>
      </c>
      <c r="D3080">
        <v>-1.7146000000000002E-2</v>
      </c>
      <c r="E3080">
        <v>-2.3509999999999998E-3</v>
      </c>
      <c r="F3080">
        <v>-2.4250000000000001E-3</v>
      </c>
      <c r="G3080">
        <v>-1.276E-3</v>
      </c>
      <c r="H3080">
        <v>-1.3420000000000001E-3</v>
      </c>
      <c r="I3080">
        <v>3630</v>
      </c>
      <c r="J3080">
        <v>43933049520.610001</v>
      </c>
      <c r="K3080">
        <v>53338254517.720001</v>
      </c>
    </row>
    <row r="3081" spans="1:11" hidden="1">
      <c r="A3081">
        <v>31</v>
      </c>
      <c r="B3081" t="s">
        <v>801</v>
      </c>
      <c r="C3081">
        <v>-1.7396999999999999E-2</v>
      </c>
      <c r="D3081">
        <v>-1.6882000000000001E-2</v>
      </c>
      <c r="E3081">
        <v>-2.4269999999999999E-3</v>
      </c>
      <c r="F3081">
        <v>-2.4220000000000001E-3</v>
      </c>
      <c r="G3081">
        <v>-1.3669999999999999E-3</v>
      </c>
      <c r="H3081">
        <v>-1.366E-3</v>
      </c>
      <c r="I3081">
        <v>3725</v>
      </c>
      <c r="J3081">
        <v>44068868317.769997</v>
      </c>
      <c r="K3081">
        <v>53499926888.339996</v>
      </c>
    </row>
    <row r="3082" spans="1:11" hidden="1">
      <c r="A3082">
        <v>37</v>
      </c>
      <c r="B3082" t="s">
        <v>801</v>
      </c>
      <c r="C3082">
        <v>-1.9293999999999999E-2</v>
      </c>
      <c r="D3082">
        <v>-1.9273999999999999E-2</v>
      </c>
      <c r="E3082">
        <v>-3.4160000000000002E-3</v>
      </c>
      <c r="F3082">
        <v>-3.496E-3</v>
      </c>
      <c r="G3082">
        <v>-2.7339999999999999E-3</v>
      </c>
      <c r="H3082">
        <v>-2.8059999999999999E-3</v>
      </c>
      <c r="I3082">
        <v>2890</v>
      </c>
      <c r="J3082">
        <v>40721366932.68</v>
      </c>
      <c r="K3082">
        <v>48669306535.980003</v>
      </c>
    </row>
    <row r="3083" spans="1:11" hidden="1">
      <c r="A3083">
        <v>47</v>
      </c>
      <c r="B3083" t="s">
        <v>801</v>
      </c>
      <c r="C3083">
        <v>-1.9515999999999999E-2</v>
      </c>
      <c r="D3083">
        <v>-1.8873000000000001E-2</v>
      </c>
      <c r="E3083">
        <v>-3.4949999999999998E-3</v>
      </c>
      <c r="F3083">
        <v>-3.4889999999999999E-3</v>
      </c>
      <c r="G3083">
        <v>-2.8300000000000001E-3</v>
      </c>
      <c r="H3083">
        <v>-2.8279999999999998E-3</v>
      </c>
      <c r="I3083">
        <v>2985</v>
      </c>
      <c r="J3083">
        <v>40857185729.839996</v>
      </c>
      <c r="K3083">
        <v>48830978906.599998</v>
      </c>
    </row>
    <row r="3084" spans="1:11" hidden="1">
      <c r="A3084">
        <v>53</v>
      </c>
      <c r="B3084" t="s">
        <v>801</v>
      </c>
      <c r="C3084">
        <v>-1.7165E-2</v>
      </c>
      <c r="D3084">
        <v>-1.7146000000000002E-2</v>
      </c>
      <c r="E3084">
        <v>-2.3509999999999998E-3</v>
      </c>
      <c r="F3084">
        <v>-2.4250000000000001E-3</v>
      </c>
      <c r="G3084">
        <v>-1.276E-3</v>
      </c>
      <c r="H3084">
        <v>-1.3420000000000001E-3</v>
      </c>
      <c r="I3084">
        <v>3655</v>
      </c>
      <c r="J3084">
        <v>44007167148.32</v>
      </c>
      <c r="K3084">
        <v>53898952785.059998</v>
      </c>
    </row>
    <row r="3085" spans="1:11" hidden="1">
      <c r="A3085">
        <v>63</v>
      </c>
      <c r="B3085" t="s">
        <v>801</v>
      </c>
      <c r="C3085">
        <v>-1.7396999999999999E-2</v>
      </c>
      <c r="D3085">
        <v>-1.6882000000000001E-2</v>
      </c>
      <c r="E3085">
        <v>-2.4269999999999999E-3</v>
      </c>
      <c r="F3085">
        <v>-2.4220000000000001E-3</v>
      </c>
      <c r="G3085">
        <v>-1.3669999999999999E-3</v>
      </c>
      <c r="H3085">
        <v>-1.366E-3</v>
      </c>
      <c r="I3085">
        <v>3750</v>
      </c>
      <c r="J3085">
        <v>44142985945.480003</v>
      </c>
      <c r="K3085">
        <v>54060625155.68</v>
      </c>
    </row>
    <row r="3086" spans="1:11" hidden="1">
      <c r="A3086">
        <v>10</v>
      </c>
      <c r="B3086" t="s">
        <v>802</v>
      </c>
      <c r="C3086">
        <v>-6.4495999999999998E-2</v>
      </c>
      <c r="D3086">
        <v>-5.9505000000000002E-2</v>
      </c>
      <c r="E3086">
        <v>-5.5021E-2</v>
      </c>
      <c r="F3086">
        <v>-4.3687999999999998E-2</v>
      </c>
      <c r="G3086">
        <v>-6.1395999999999999E-2</v>
      </c>
      <c r="H3086">
        <v>-5.1922999999999997E-2</v>
      </c>
      <c r="I3086">
        <v>95</v>
      </c>
      <c r="J3086">
        <v>131381428.44</v>
      </c>
      <c r="K3086">
        <v>155394479.68000001</v>
      </c>
    </row>
    <row r="3087" spans="1:11">
      <c r="A3087">
        <v>5</v>
      </c>
      <c r="B3087" t="s">
        <v>802</v>
      </c>
      <c r="C3087">
        <v>-1.5266999999999999E-2</v>
      </c>
      <c r="D3087">
        <v>-1.5278E-2</v>
      </c>
      <c r="E3087" s="116">
        <v>-1.1691E-2</v>
      </c>
      <c r="F3087">
        <v>-1.1727E-2</v>
      </c>
      <c r="G3087">
        <v>-1.0224E-2</v>
      </c>
      <c r="H3087">
        <v>-1.0255999999999999E-2</v>
      </c>
      <c r="I3087">
        <v>2871</v>
      </c>
      <c r="J3087">
        <v>40381755408.07</v>
      </c>
      <c r="K3087">
        <v>47897586153.779999</v>
      </c>
    </row>
    <row r="3088" spans="1:11" hidden="1">
      <c r="A3088">
        <v>15</v>
      </c>
      <c r="B3088" t="s">
        <v>802</v>
      </c>
      <c r="C3088">
        <v>-1.6848999999999999E-2</v>
      </c>
      <c r="D3088">
        <v>-1.6698999999999999E-2</v>
      </c>
      <c r="E3088">
        <v>-1.1835999999999999E-2</v>
      </c>
      <c r="F3088">
        <v>-1.1833E-2</v>
      </c>
      <c r="G3088">
        <v>-1.0396000000000001E-2</v>
      </c>
      <c r="H3088">
        <v>-1.0396000000000001E-2</v>
      </c>
      <c r="I3088">
        <v>2966</v>
      </c>
      <c r="J3088">
        <v>40513136836.510002</v>
      </c>
      <c r="K3088">
        <v>48052980633.459999</v>
      </c>
    </row>
    <row r="3089" spans="1:11" hidden="1">
      <c r="A3089">
        <v>21</v>
      </c>
      <c r="B3089" t="s">
        <v>802</v>
      </c>
      <c r="C3089">
        <v>-1.0895999999999999E-2</v>
      </c>
      <c r="D3089">
        <v>-1.0905E-2</v>
      </c>
      <c r="E3089">
        <v>-9.6939999999999995E-3</v>
      </c>
      <c r="F3089">
        <v>-9.7269999999999995E-3</v>
      </c>
      <c r="G3089">
        <v>-6.4819999999999999E-3</v>
      </c>
      <c r="H3089">
        <v>-6.5110000000000003E-3</v>
      </c>
      <c r="I3089">
        <v>3638</v>
      </c>
      <c r="J3089">
        <v>43778970168.239998</v>
      </c>
      <c r="K3089">
        <v>53283727400.610001</v>
      </c>
    </row>
    <row r="3090" spans="1:11" hidden="1">
      <c r="A3090">
        <v>31</v>
      </c>
      <c r="B3090" t="s">
        <v>802</v>
      </c>
      <c r="C3090">
        <v>-1.2264000000000001E-2</v>
      </c>
      <c r="D3090">
        <v>-1.2146000000000001E-2</v>
      </c>
      <c r="E3090">
        <v>-9.8340000000000007E-3</v>
      </c>
      <c r="F3090">
        <v>-9.8320000000000005E-3</v>
      </c>
      <c r="G3090">
        <v>-6.6480000000000003E-3</v>
      </c>
      <c r="H3090">
        <v>-6.6490000000000004E-3</v>
      </c>
      <c r="I3090">
        <v>3733</v>
      </c>
      <c r="J3090">
        <v>43910351596.68</v>
      </c>
      <c r="K3090">
        <v>53439121880.290001</v>
      </c>
    </row>
    <row r="3091" spans="1:11" hidden="1">
      <c r="A3091">
        <v>37</v>
      </c>
      <c r="B3091" t="s">
        <v>802</v>
      </c>
      <c r="C3091">
        <v>-1.6136000000000001E-2</v>
      </c>
      <c r="D3091">
        <v>-1.6147000000000002E-2</v>
      </c>
      <c r="E3091">
        <v>-1.1868E-2</v>
      </c>
      <c r="F3091">
        <v>-1.1904E-2</v>
      </c>
      <c r="G3091">
        <v>-1.1417E-2</v>
      </c>
      <c r="H3091">
        <v>-1.1449000000000001E-2</v>
      </c>
      <c r="I3091">
        <v>2899</v>
      </c>
      <c r="J3091">
        <v>40457553636.889999</v>
      </c>
      <c r="K3091">
        <v>48475613033.589996</v>
      </c>
    </row>
    <row r="3092" spans="1:11" hidden="1">
      <c r="A3092">
        <v>47</v>
      </c>
      <c r="B3092" t="s">
        <v>802</v>
      </c>
      <c r="C3092">
        <v>-1.7676999999999998E-2</v>
      </c>
      <c r="D3092">
        <v>-1.7528999999999999E-2</v>
      </c>
      <c r="E3092">
        <v>-1.2012E-2</v>
      </c>
      <c r="F3092">
        <v>-1.2009000000000001E-2</v>
      </c>
      <c r="G3092">
        <v>-1.1582E-2</v>
      </c>
      <c r="H3092">
        <v>-1.1583E-2</v>
      </c>
      <c r="I3092">
        <v>2994</v>
      </c>
      <c r="J3092">
        <v>40588935065.330002</v>
      </c>
      <c r="K3092">
        <v>48631007513.269997</v>
      </c>
    </row>
    <row r="3093" spans="1:11" hidden="1">
      <c r="A3093">
        <v>53</v>
      </c>
      <c r="B3093" t="s">
        <v>802</v>
      </c>
      <c r="C3093">
        <v>-1.1613E-2</v>
      </c>
      <c r="D3093">
        <v>-1.1622E-2</v>
      </c>
      <c r="E3093">
        <v>-9.8619999999999992E-3</v>
      </c>
      <c r="F3093">
        <v>-9.894E-3</v>
      </c>
      <c r="G3093">
        <v>-7.5979999999999997E-3</v>
      </c>
      <c r="H3093">
        <v>-7.6270000000000001E-3</v>
      </c>
      <c r="I3093">
        <v>3666</v>
      </c>
      <c r="J3093">
        <v>43854768397.059998</v>
      </c>
      <c r="K3093">
        <v>53861754280.419998</v>
      </c>
    </row>
    <row r="3094" spans="1:11" hidden="1">
      <c r="A3094">
        <v>63</v>
      </c>
      <c r="B3094" t="s">
        <v>802</v>
      </c>
      <c r="C3094">
        <v>-1.2954E-2</v>
      </c>
      <c r="D3094">
        <v>-1.2836E-2</v>
      </c>
      <c r="E3094">
        <v>-1.0000999999999999E-2</v>
      </c>
      <c r="F3094">
        <v>-9.9979999999999999E-3</v>
      </c>
      <c r="G3094">
        <v>-7.7590000000000003E-3</v>
      </c>
      <c r="H3094">
        <v>-7.7590000000000003E-3</v>
      </c>
      <c r="I3094">
        <v>3761</v>
      </c>
      <c r="J3094">
        <v>43986149825.5</v>
      </c>
      <c r="K3094">
        <v>54017148760.099998</v>
      </c>
    </row>
    <row r="3095" spans="1:11" hidden="1">
      <c r="A3095">
        <v>10</v>
      </c>
      <c r="B3095" t="s">
        <v>804</v>
      </c>
      <c r="C3095">
        <v>3.1953000000000002E-2</v>
      </c>
      <c r="D3095">
        <v>3.1953000000000002E-2</v>
      </c>
      <c r="E3095">
        <v>2.3491000000000001E-2</v>
      </c>
      <c r="F3095">
        <v>2.3491000000000001E-2</v>
      </c>
      <c r="G3095">
        <v>2.7032E-2</v>
      </c>
      <c r="H3095">
        <v>2.7030999999999999E-2</v>
      </c>
      <c r="I3095">
        <v>95</v>
      </c>
      <c r="J3095">
        <v>134234282.21000001</v>
      </c>
      <c r="K3095">
        <v>159316308.81999999</v>
      </c>
    </row>
    <row r="3096" spans="1:11">
      <c r="A3096">
        <v>5</v>
      </c>
      <c r="B3096" t="s">
        <v>804</v>
      </c>
      <c r="C3096">
        <v>1.272E-2</v>
      </c>
      <c r="D3096">
        <v>1.2723999999999999E-2</v>
      </c>
      <c r="E3096" s="116">
        <v>5.3839999999999999E-3</v>
      </c>
      <c r="F3096">
        <v>5.4000000000000003E-3</v>
      </c>
      <c r="G3096">
        <v>6.3119999999999999E-3</v>
      </c>
      <c r="H3096">
        <v>6.3270000000000002E-3</v>
      </c>
      <c r="I3096">
        <v>2874</v>
      </c>
      <c r="J3096">
        <v>40732333884.220001</v>
      </c>
      <c r="K3096">
        <v>48328884518.739998</v>
      </c>
    </row>
    <row r="3097" spans="1:11" hidden="1">
      <c r="A3097">
        <v>15</v>
      </c>
      <c r="B3097" t="s">
        <v>804</v>
      </c>
      <c r="C3097">
        <v>1.3336000000000001E-2</v>
      </c>
      <c r="D3097">
        <v>1.3339999999999999E-2</v>
      </c>
      <c r="E3097">
        <v>5.4419999999999998E-3</v>
      </c>
      <c r="F3097">
        <v>5.4580000000000002E-3</v>
      </c>
      <c r="G3097">
        <v>6.3790000000000001E-3</v>
      </c>
      <c r="H3097">
        <v>6.3940000000000004E-3</v>
      </c>
      <c r="I3097">
        <v>2969</v>
      </c>
      <c r="J3097">
        <v>40866568166.43</v>
      </c>
      <c r="K3097">
        <v>48488200827.559998</v>
      </c>
    </row>
    <row r="3098" spans="1:11" hidden="1">
      <c r="A3098">
        <v>21</v>
      </c>
      <c r="B3098" t="s">
        <v>804</v>
      </c>
      <c r="C3098">
        <v>1.6178000000000001E-2</v>
      </c>
      <c r="D3098">
        <v>1.6181000000000001E-2</v>
      </c>
      <c r="E3098">
        <v>6.8219999999999999E-3</v>
      </c>
      <c r="F3098">
        <v>6.8360000000000001E-3</v>
      </c>
      <c r="G3098">
        <v>7.8410000000000007E-3</v>
      </c>
      <c r="H3098">
        <v>7.8539999999999999E-3</v>
      </c>
      <c r="I3098">
        <v>3644</v>
      </c>
      <c r="J3098">
        <v>44235892333.080002</v>
      </c>
      <c r="K3098">
        <v>53849512407.260002</v>
      </c>
    </row>
    <row r="3099" spans="1:11" hidden="1">
      <c r="A3099">
        <v>31</v>
      </c>
      <c r="B3099" t="s">
        <v>804</v>
      </c>
      <c r="C3099">
        <v>1.6579E-2</v>
      </c>
      <c r="D3099">
        <v>1.6582E-2</v>
      </c>
      <c r="E3099">
        <v>6.8719999999999996E-3</v>
      </c>
      <c r="F3099">
        <v>6.8859999999999998E-3</v>
      </c>
      <c r="G3099">
        <v>7.8969999999999995E-3</v>
      </c>
      <c r="H3099">
        <v>7.9100000000000004E-3</v>
      </c>
      <c r="I3099">
        <v>3739</v>
      </c>
      <c r="J3099">
        <v>44370126615.290001</v>
      </c>
      <c r="K3099">
        <v>54008828716.080002</v>
      </c>
    </row>
    <row r="3100" spans="1:11" hidden="1">
      <c r="A3100">
        <v>37</v>
      </c>
      <c r="B3100" t="s">
        <v>804</v>
      </c>
      <c r="C3100">
        <v>1.1368E-2</v>
      </c>
      <c r="D3100">
        <v>1.1372E-2</v>
      </c>
      <c r="E3100">
        <v>5.1399999999999996E-3</v>
      </c>
      <c r="F3100">
        <v>5.156E-3</v>
      </c>
      <c r="G3100">
        <v>4.7369999999999999E-3</v>
      </c>
      <c r="H3100">
        <v>4.751E-3</v>
      </c>
      <c r="I3100">
        <v>2907</v>
      </c>
      <c r="J3100">
        <v>40808894618.889999</v>
      </c>
      <c r="K3100">
        <v>48907963472.93</v>
      </c>
    </row>
    <row r="3101" spans="1:11" hidden="1">
      <c r="A3101">
        <v>47</v>
      </c>
      <c r="B3101" t="s">
        <v>804</v>
      </c>
      <c r="C3101">
        <v>1.2021E-2</v>
      </c>
      <c r="D3101">
        <v>1.2024999999999999E-2</v>
      </c>
      <c r="E3101">
        <v>5.1999999999999998E-3</v>
      </c>
      <c r="F3101">
        <v>5.215E-3</v>
      </c>
      <c r="G3101">
        <v>4.8079999999999998E-3</v>
      </c>
      <c r="H3101">
        <v>4.8219999999999999E-3</v>
      </c>
      <c r="I3101">
        <v>3002</v>
      </c>
      <c r="J3101">
        <v>40943128901.099998</v>
      </c>
      <c r="K3101">
        <v>49067279781.75</v>
      </c>
    </row>
    <row r="3102" spans="1:11" hidden="1">
      <c r="A3102">
        <v>53</v>
      </c>
      <c r="B3102" t="s">
        <v>804</v>
      </c>
      <c r="C3102">
        <v>1.5082999999999999E-2</v>
      </c>
      <c r="D3102">
        <v>1.5086E-2</v>
      </c>
      <c r="E3102">
        <v>6.5950000000000002E-3</v>
      </c>
      <c r="F3102">
        <v>6.6090000000000003E-3</v>
      </c>
      <c r="G3102">
        <v>6.4060000000000002E-3</v>
      </c>
      <c r="H3102">
        <v>6.4190000000000002E-3</v>
      </c>
      <c r="I3102">
        <v>3677</v>
      </c>
      <c r="J3102">
        <v>44312453067.75</v>
      </c>
      <c r="K3102">
        <v>54428591361.449997</v>
      </c>
    </row>
    <row r="3103" spans="1:11" hidden="1">
      <c r="A3103">
        <v>63</v>
      </c>
      <c r="B3103" t="s">
        <v>804</v>
      </c>
      <c r="C3103">
        <v>1.5509E-2</v>
      </c>
      <c r="D3103">
        <v>1.5512E-2</v>
      </c>
      <c r="E3103">
        <v>6.6449999999999999E-3</v>
      </c>
      <c r="F3103">
        <v>6.6600000000000001E-3</v>
      </c>
      <c r="G3103">
        <v>6.4650000000000003E-3</v>
      </c>
      <c r="H3103">
        <v>6.4780000000000003E-3</v>
      </c>
      <c r="I3103">
        <v>3772</v>
      </c>
      <c r="J3103">
        <v>44446687349.959999</v>
      </c>
      <c r="K3103">
        <v>54587907670.269997</v>
      </c>
    </row>
    <row r="3104" spans="1:11" hidden="1">
      <c r="A3104">
        <v>10</v>
      </c>
      <c r="B3104" t="s">
        <v>1045</v>
      </c>
      <c r="C3104">
        <v>-3.4548000000000002E-2</v>
      </c>
      <c r="D3104">
        <v>-3.4548000000000002E-2</v>
      </c>
      <c r="E3104">
        <v>-4.0856999999999997E-2</v>
      </c>
      <c r="F3104">
        <v>-4.0856999999999997E-2</v>
      </c>
      <c r="G3104">
        <v>-3.7824000000000003E-2</v>
      </c>
      <c r="H3104">
        <v>-3.7824000000000003E-2</v>
      </c>
      <c r="I3104">
        <v>95</v>
      </c>
      <c r="J3104">
        <v>128414971.48</v>
      </c>
      <c r="K3104">
        <v>152890845.05000001</v>
      </c>
    </row>
    <row r="3105" spans="1:11">
      <c r="A3105">
        <v>5</v>
      </c>
      <c r="B3105" t="s">
        <v>1045</v>
      </c>
      <c r="C3105">
        <v>-6.705E-3</v>
      </c>
      <c r="D3105">
        <v>-6.7039999999999999E-3</v>
      </c>
      <c r="E3105" s="116">
        <v>1.1989E-2</v>
      </c>
      <c r="F3105">
        <v>1.1990000000000001E-2</v>
      </c>
      <c r="G3105">
        <v>1.0163999999999999E-2</v>
      </c>
      <c r="H3105">
        <v>1.0165E-2</v>
      </c>
      <c r="I3105">
        <v>2881</v>
      </c>
      <c r="J3105">
        <v>41434896494.660004</v>
      </c>
      <c r="K3105">
        <v>48940890707.059998</v>
      </c>
    </row>
    <row r="3106" spans="1:11" hidden="1">
      <c r="A3106">
        <v>15</v>
      </c>
      <c r="B3106" t="s">
        <v>1045</v>
      </c>
      <c r="C3106">
        <v>-7.5960000000000003E-3</v>
      </c>
      <c r="D3106">
        <v>-7.5940000000000001E-3</v>
      </c>
      <c r="E3106">
        <v>1.1816E-2</v>
      </c>
      <c r="F3106">
        <v>1.1816E-2</v>
      </c>
      <c r="G3106">
        <v>1.0007E-2</v>
      </c>
      <c r="H3106">
        <v>1.0008E-2</v>
      </c>
      <c r="I3106">
        <v>2976</v>
      </c>
      <c r="J3106">
        <v>41563311466.139999</v>
      </c>
      <c r="K3106">
        <v>49093781552.110001</v>
      </c>
    </row>
    <row r="3107" spans="1:11" hidden="1">
      <c r="A3107">
        <v>21</v>
      </c>
      <c r="B3107" t="s">
        <v>1045</v>
      </c>
      <c r="C3107">
        <v>-4.3229999999999996E-3</v>
      </c>
      <c r="D3107">
        <v>-4.3210000000000002E-3</v>
      </c>
      <c r="E3107">
        <v>1.2298E-2</v>
      </c>
      <c r="F3107">
        <v>1.2298E-2</v>
      </c>
      <c r="G3107">
        <v>1.0422000000000001E-2</v>
      </c>
      <c r="H3107">
        <v>1.0422000000000001E-2</v>
      </c>
      <c r="I3107">
        <v>3654</v>
      </c>
      <c r="J3107">
        <v>45078129269.040001</v>
      </c>
      <c r="K3107">
        <v>54558218911.93</v>
      </c>
    </row>
    <row r="3108" spans="1:11" hidden="1">
      <c r="A3108">
        <v>31</v>
      </c>
      <c r="B3108" t="s">
        <v>1045</v>
      </c>
      <c r="C3108">
        <v>-5.091E-3</v>
      </c>
      <c r="D3108">
        <v>-5.0889999999999998E-3</v>
      </c>
      <c r="E3108">
        <v>1.2137E-2</v>
      </c>
      <c r="F3108">
        <v>1.2137E-2</v>
      </c>
      <c r="G3108">
        <v>1.0279999999999999E-2</v>
      </c>
      <c r="H3108">
        <v>1.0279999999999999E-2</v>
      </c>
      <c r="I3108">
        <v>3749</v>
      </c>
      <c r="J3108">
        <v>45206544240.519997</v>
      </c>
      <c r="K3108">
        <v>54711109756.980003</v>
      </c>
    </row>
    <row r="3109" spans="1:11" hidden="1">
      <c r="A3109">
        <v>37</v>
      </c>
      <c r="B3109" t="s">
        <v>1045</v>
      </c>
      <c r="C3109">
        <v>-8.1989999999999997E-3</v>
      </c>
      <c r="D3109">
        <v>-8.1980000000000004E-3</v>
      </c>
      <c r="E3109">
        <v>1.1747E-2</v>
      </c>
      <c r="F3109">
        <v>1.1748E-2</v>
      </c>
      <c r="G3109">
        <v>8.6070000000000001E-3</v>
      </c>
      <c r="H3109">
        <v>8.6079999999999993E-3</v>
      </c>
      <c r="I3109">
        <v>2921</v>
      </c>
      <c r="J3109">
        <v>41511483525.379997</v>
      </c>
      <c r="K3109">
        <v>49504854715.43</v>
      </c>
    </row>
    <row r="3110" spans="1:11" hidden="1">
      <c r="A3110">
        <v>47</v>
      </c>
      <c r="B3110" t="s">
        <v>1045</v>
      </c>
      <c r="C3110">
        <v>-9.0329999999999994E-3</v>
      </c>
      <c r="D3110">
        <v>-9.0310000000000008E-3</v>
      </c>
      <c r="E3110">
        <v>1.1573999999999999E-2</v>
      </c>
      <c r="F3110">
        <v>1.1575E-2</v>
      </c>
      <c r="G3110">
        <v>8.456E-3</v>
      </c>
      <c r="H3110">
        <v>8.4569999999999992E-3</v>
      </c>
      <c r="I3110">
        <v>3016</v>
      </c>
      <c r="J3110">
        <v>41639898496.860001</v>
      </c>
      <c r="K3110">
        <v>49657745560.480003</v>
      </c>
    </row>
    <row r="3111" spans="1:11" hidden="1">
      <c r="A3111">
        <v>53</v>
      </c>
      <c r="B3111" t="s">
        <v>1045</v>
      </c>
      <c r="C3111">
        <v>-5.5259999999999997E-3</v>
      </c>
      <c r="D3111">
        <v>-5.5240000000000003E-3</v>
      </c>
      <c r="E3111">
        <v>1.2074E-2</v>
      </c>
      <c r="F3111">
        <v>1.2074E-2</v>
      </c>
      <c r="G3111">
        <v>9.0200000000000002E-3</v>
      </c>
      <c r="H3111">
        <v>9.0200000000000002E-3</v>
      </c>
      <c r="I3111">
        <v>3694</v>
      </c>
      <c r="J3111">
        <v>45154716299.760002</v>
      </c>
      <c r="K3111">
        <v>55122182920.300003</v>
      </c>
    </row>
    <row r="3112" spans="1:11" hidden="1">
      <c r="A3112">
        <v>63</v>
      </c>
      <c r="B3112" t="s">
        <v>1045</v>
      </c>
      <c r="C3112">
        <v>-6.2570000000000004E-3</v>
      </c>
      <c r="D3112">
        <v>-6.254E-3</v>
      </c>
      <c r="E3112">
        <v>1.1913999999999999E-2</v>
      </c>
      <c r="F3112">
        <v>1.1913999999999999E-2</v>
      </c>
      <c r="G3112">
        <v>8.8830000000000003E-3</v>
      </c>
      <c r="H3112">
        <v>8.8830000000000003E-3</v>
      </c>
      <c r="I3112">
        <v>3789</v>
      </c>
      <c r="J3112">
        <v>45283131271.239998</v>
      </c>
      <c r="K3112">
        <v>55275073765.349998</v>
      </c>
    </row>
    <row r="3113" spans="1:11" hidden="1">
      <c r="A3113">
        <v>10</v>
      </c>
      <c r="B3113" t="s">
        <v>1046</v>
      </c>
      <c r="C3113">
        <v>-6.7914000000000002E-2</v>
      </c>
      <c r="D3113">
        <v>-6.7913000000000001E-2</v>
      </c>
      <c r="E3113">
        <v>-5.9353999999999997E-2</v>
      </c>
      <c r="F3113">
        <v>-5.9353999999999997E-2</v>
      </c>
      <c r="G3113">
        <v>-6.4335000000000003E-2</v>
      </c>
      <c r="H3113">
        <v>-6.4335000000000003E-2</v>
      </c>
      <c r="I3113">
        <v>95</v>
      </c>
      <c r="J3113">
        <v>120448010.13</v>
      </c>
      <c r="K3113">
        <v>142645278.28999999</v>
      </c>
    </row>
    <row r="3114" spans="1:11">
      <c r="A3114">
        <v>5</v>
      </c>
      <c r="B3114" t="s">
        <v>1046</v>
      </c>
      <c r="C3114">
        <v>-1.8565999999999999E-2</v>
      </c>
      <c r="D3114">
        <v>-1.8565999999999999E-2</v>
      </c>
      <c r="E3114" s="116">
        <v>-1.5682000000000001E-2</v>
      </c>
      <c r="F3114">
        <v>-1.5682999999999999E-2</v>
      </c>
      <c r="G3114">
        <v>-1.7493000000000002E-2</v>
      </c>
      <c r="H3114">
        <v>-1.7493999999999999E-2</v>
      </c>
      <c r="I3114">
        <v>2883</v>
      </c>
      <c r="J3114">
        <v>41006720208.779999</v>
      </c>
      <c r="K3114">
        <v>48256774112.900002</v>
      </c>
    </row>
    <row r="3115" spans="1:11" hidden="1">
      <c r="A3115">
        <v>15</v>
      </c>
      <c r="B3115" t="s">
        <v>1046</v>
      </c>
      <c r="C3115">
        <v>-2.0143000000000001E-2</v>
      </c>
      <c r="D3115">
        <v>-2.0142E-2</v>
      </c>
      <c r="E3115">
        <v>-1.5817000000000001E-2</v>
      </c>
      <c r="F3115">
        <v>-1.5817999999999999E-2</v>
      </c>
      <c r="G3115">
        <v>-1.7638000000000001E-2</v>
      </c>
      <c r="H3115">
        <v>-1.7638999999999998E-2</v>
      </c>
      <c r="I3115">
        <v>2978</v>
      </c>
      <c r="J3115">
        <v>41127168218.910004</v>
      </c>
      <c r="K3115">
        <v>48399419391.190002</v>
      </c>
    </row>
    <row r="3116" spans="1:11" hidden="1">
      <c r="A3116">
        <v>21</v>
      </c>
      <c r="B3116" t="s">
        <v>1046</v>
      </c>
      <c r="C3116">
        <v>-2.0542000000000001E-2</v>
      </c>
      <c r="D3116">
        <v>-2.0542999999999999E-2</v>
      </c>
      <c r="E3116">
        <v>-1.5519E-2</v>
      </c>
      <c r="F3116">
        <v>-1.5520000000000001E-2</v>
      </c>
      <c r="G3116">
        <v>-1.746E-2</v>
      </c>
      <c r="H3116">
        <v>-1.7461000000000001E-2</v>
      </c>
      <c r="I3116">
        <v>3667</v>
      </c>
      <c r="J3116">
        <v>44640186943.68</v>
      </c>
      <c r="K3116">
        <v>53842829112.779999</v>
      </c>
    </row>
    <row r="3117" spans="1:11" hidden="1">
      <c r="A3117">
        <v>31</v>
      </c>
      <c r="B3117" t="s">
        <v>1046</v>
      </c>
      <c r="C3117">
        <v>-2.1742999999999998E-2</v>
      </c>
      <c r="D3117">
        <v>-2.1743999999999999E-2</v>
      </c>
      <c r="E3117">
        <v>-1.5643000000000001E-2</v>
      </c>
      <c r="F3117">
        <v>-1.5644999999999999E-2</v>
      </c>
      <c r="G3117">
        <v>-1.7590999999999999E-2</v>
      </c>
      <c r="H3117">
        <v>-1.7592E-2</v>
      </c>
      <c r="I3117">
        <v>3762</v>
      </c>
      <c r="J3117">
        <v>44760634953.809998</v>
      </c>
      <c r="K3117">
        <v>53985474391.07</v>
      </c>
    </row>
    <row r="3118" spans="1:11" hidden="1">
      <c r="A3118">
        <v>37</v>
      </c>
      <c r="B3118" t="s">
        <v>1046</v>
      </c>
      <c r="C3118">
        <v>-1.9553000000000001E-2</v>
      </c>
      <c r="D3118">
        <v>-1.9553000000000001E-2</v>
      </c>
      <c r="E3118">
        <v>-1.5789999999999998E-2</v>
      </c>
      <c r="F3118">
        <v>-1.5790999999999999E-2</v>
      </c>
      <c r="G3118">
        <v>-1.8044999999999999E-2</v>
      </c>
      <c r="H3118">
        <v>-1.8046E-2</v>
      </c>
      <c r="I3118">
        <v>2939</v>
      </c>
      <c r="J3118">
        <v>41103957025.949997</v>
      </c>
      <c r="K3118">
        <v>48960898873.239998</v>
      </c>
    </row>
    <row r="3119" spans="1:11" hidden="1">
      <c r="A3119">
        <v>47</v>
      </c>
      <c r="B3119" t="s">
        <v>1046</v>
      </c>
      <c r="C3119">
        <v>-2.1076999999999999E-2</v>
      </c>
      <c r="D3119">
        <v>-2.1076999999999999E-2</v>
      </c>
      <c r="E3119">
        <v>-1.5924000000000001E-2</v>
      </c>
      <c r="F3119">
        <v>-1.5925999999999999E-2</v>
      </c>
      <c r="G3119">
        <v>-1.8187999999999999E-2</v>
      </c>
      <c r="H3119">
        <v>-1.8189E-2</v>
      </c>
      <c r="I3119">
        <v>3034</v>
      </c>
      <c r="J3119">
        <v>41224405036.080002</v>
      </c>
      <c r="K3119">
        <v>49103544151.529999</v>
      </c>
    </row>
    <row r="3120" spans="1:11" hidden="1">
      <c r="A3120">
        <v>53</v>
      </c>
      <c r="B3120" t="s">
        <v>1046</v>
      </c>
      <c r="C3120">
        <v>-2.1301E-2</v>
      </c>
      <c r="D3120">
        <v>-2.1301E-2</v>
      </c>
      <c r="E3120">
        <v>-1.5618999999999999E-2</v>
      </c>
      <c r="F3120">
        <v>-1.562E-2</v>
      </c>
      <c r="G3120">
        <v>-1.7957000000000001E-2</v>
      </c>
      <c r="H3120">
        <v>-1.7957000000000001E-2</v>
      </c>
      <c r="I3120">
        <v>3723</v>
      </c>
      <c r="J3120">
        <v>44737423760.849998</v>
      </c>
      <c r="K3120">
        <v>54546953873.120003</v>
      </c>
    </row>
    <row r="3121" spans="1:11" hidden="1">
      <c r="A3121">
        <v>63</v>
      </c>
      <c r="B3121" t="s">
        <v>1046</v>
      </c>
      <c r="C3121">
        <v>-2.247E-2</v>
      </c>
      <c r="D3121">
        <v>-2.2471000000000001E-2</v>
      </c>
      <c r="E3121">
        <v>-1.5743E-2</v>
      </c>
      <c r="F3121">
        <v>-1.5744000000000001E-2</v>
      </c>
      <c r="G3121">
        <v>-1.8085E-2</v>
      </c>
      <c r="H3121">
        <v>-1.8086000000000001E-2</v>
      </c>
      <c r="I3121">
        <v>3818</v>
      </c>
      <c r="J3121">
        <v>44857871770.980003</v>
      </c>
      <c r="K3121">
        <v>54689599151.410004</v>
      </c>
    </row>
    <row r="3122" spans="1:11" hidden="1">
      <c r="A3122">
        <v>10</v>
      </c>
      <c r="B3122" t="s">
        <v>1047</v>
      </c>
      <c r="C3122">
        <v>6.0317999999999997E-2</v>
      </c>
      <c r="D3122">
        <v>6.1394999999999998E-2</v>
      </c>
      <c r="E3122">
        <v>8.1806000000000004E-2</v>
      </c>
      <c r="F3122">
        <v>8.2670999999999994E-2</v>
      </c>
      <c r="G3122">
        <v>8.2645999999999997E-2</v>
      </c>
      <c r="H3122">
        <v>8.4138000000000004E-2</v>
      </c>
      <c r="I3122">
        <v>95</v>
      </c>
      <c r="J3122">
        <v>129562100.43000001</v>
      </c>
      <c r="K3122">
        <v>153537832.06999999</v>
      </c>
    </row>
    <row r="3123" spans="1:11">
      <c r="A3123">
        <v>5</v>
      </c>
      <c r="B3123" t="s">
        <v>1047</v>
      </c>
      <c r="C3123">
        <v>7.9782000000000006E-2</v>
      </c>
      <c r="D3123">
        <v>7.9847000000000001E-2</v>
      </c>
      <c r="E3123" s="116">
        <v>6.6512000000000002E-2</v>
      </c>
      <c r="F3123">
        <v>6.6669000000000006E-2</v>
      </c>
      <c r="G3123">
        <v>6.7904000000000006E-2</v>
      </c>
      <c r="H3123">
        <v>6.8037E-2</v>
      </c>
      <c r="I3123">
        <v>2892</v>
      </c>
      <c r="J3123">
        <v>44022662326.470001</v>
      </c>
      <c r="K3123">
        <v>52220005301.160004</v>
      </c>
    </row>
    <row r="3124" spans="1:11" hidden="1">
      <c r="A3124">
        <v>15</v>
      </c>
      <c r="B3124" t="s">
        <v>1047</v>
      </c>
      <c r="C3124">
        <v>7.9160999999999995E-2</v>
      </c>
      <c r="D3124">
        <v>7.9257999999999995E-2</v>
      </c>
      <c r="E3124">
        <v>6.6557000000000005E-2</v>
      </c>
      <c r="F3124">
        <v>6.6714999999999997E-2</v>
      </c>
      <c r="G3124">
        <v>6.7947999999999995E-2</v>
      </c>
      <c r="H3124">
        <v>6.8084000000000006E-2</v>
      </c>
      <c r="I3124">
        <v>2987</v>
      </c>
      <c r="J3124">
        <v>44152224426.900002</v>
      </c>
      <c r="K3124">
        <v>52373543133.230003</v>
      </c>
    </row>
    <row r="3125" spans="1:11" hidden="1">
      <c r="A3125">
        <v>21</v>
      </c>
      <c r="B3125" t="s">
        <v>1047</v>
      </c>
      <c r="C3125">
        <v>8.3749000000000004E-2</v>
      </c>
      <c r="D3125">
        <v>8.3797999999999997E-2</v>
      </c>
      <c r="E3125">
        <v>6.8324999999999997E-2</v>
      </c>
      <c r="F3125">
        <v>6.8468000000000001E-2</v>
      </c>
      <c r="G3125">
        <v>7.0355000000000001E-2</v>
      </c>
      <c r="H3125">
        <v>7.0473999999999995E-2</v>
      </c>
      <c r="I3125">
        <v>3680</v>
      </c>
      <c r="J3125">
        <v>48011246844.769997</v>
      </c>
      <c r="K3125">
        <v>58339867570.769997</v>
      </c>
    </row>
    <row r="3126" spans="1:11" hidden="1">
      <c r="A3126">
        <v>31</v>
      </c>
      <c r="B3126" t="s">
        <v>1047</v>
      </c>
      <c r="C3126">
        <v>8.3156999999999995E-2</v>
      </c>
      <c r="D3126">
        <v>8.3232E-2</v>
      </c>
      <c r="E3126">
        <v>6.8361000000000005E-2</v>
      </c>
      <c r="F3126">
        <v>6.8506999999999998E-2</v>
      </c>
      <c r="G3126">
        <v>7.0387000000000005E-2</v>
      </c>
      <c r="H3126">
        <v>7.0510000000000003E-2</v>
      </c>
      <c r="I3126">
        <v>3775</v>
      </c>
      <c r="J3126">
        <v>48140808945.199997</v>
      </c>
      <c r="K3126">
        <v>58493405402.839996</v>
      </c>
    </row>
    <row r="3127" spans="1:11" hidden="1">
      <c r="A3127">
        <v>37</v>
      </c>
      <c r="B3127" t="s">
        <v>1047</v>
      </c>
      <c r="C3127">
        <v>8.0713999999999994E-2</v>
      </c>
      <c r="D3127">
        <v>8.0778000000000003E-2</v>
      </c>
      <c r="E3127">
        <v>6.6663E-2</v>
      </c>
      <c r="F3127">
        <v>6.6819000000000003E-2</v>
      </c>
      <c r="G3127">
        <v>6.8838999999999997E-2</v>
      </c>
      <c r="H3127">
        <v>6.8970000000000004E-2</v>
      </c>
      <c r="I3127">
        <v>2962</v>
      </c>
      <c r="J3127">
        <v>44147144792.400002</v>
      </c>
      <c r="K3127">
        <v>53083768930.410004</v>
      </c>
    </row>
    <row r="3128" spans="1:11" hidden="1">
      <c r="A3128">
        <v>47</v>
      </c>
      <c r="B3128" t="s">
        <v>1047</v>
      </c>
      <c r="C3128">
        <v>8.0075999999999994E-2</v>
      </c>
      <c r="D3128">
        <v>8.0170000000000005E-2</v>
      </c>
      <c r="E3128">
        <v>6.6707000000000002E-2</v>
      </c>
      <c r="F3128">
        <v>6.6865999999999995E-2</v>
      </c>
      <c r="G3128">
        <v>6.8878999999999996E-2</v>
      </c>
      <c r="H3128">
        <v>6.9014000000000006E-2</v>
      </c>
      <c r="I3128">
        <v>3057</v>
      </c>
      <c r="J3128">
        <v>44276706892.830002</v>
      </c>
      <c r="K3128">
        <v>53237306762.480003</v>
      </c>
    </row>
    <row r="3129" spans="1:11" hidden="1">
      <c r="A3129">
        <v>53</v>
      </c>
      <c r="B3129" t="s">
        <v>1047</v>
      </c>
      <c r="C3129">
        <v>8.4425E-2</v>
      </c>
      <c r="D3129">
        <v>8.4473000000000006E-2</v>
      </c>
      <c r="E3129">
        <v>6.8459999999999993E-2</v>
      </c>
      <c r="F3129">
        <v>6.8602999999999997E-2</v>
      </c>
      <c r="G3129">
        <v>7.1163000000000004E-2</v>
      </c>
      <c r="H3129">
        <v>7.1279999999999996E-2</v>
      </c>
      <c r="I3129">
        <v>3750</v>
      </c>
      <c r="J3129">
        <v>48135729310.699997</v>
      </c>
      <c r="K3129">
        <v>59203631200.019997</v>
      </c>
    </row>
    <row r="3130" spans="1:11" hidden="1">
      <c r="A3130">
        <v>63</v>
      </c>
      <c r="B3130" t="s">
        <v>1047</v>
      </c>
      <c r="C3130">
        <v>8.3824999999999997E-2</v>
      </c>
      <c r="D3130">
        <v>8.3899000000000001E-2</v>
      </c>
      <c r="E3130">
        <v>6.8496000000000001E-2</v>
      </c>
      <c r="F3130">
        <v>6.8640999999999994E-2</v>
      </c>
      <c r="G3130">
        <v>7.1192000000000005E-2</v>
      </c>
      <c r="H3130">
        <v>7.1313000000000001E-2</v>
      </c>
      <c r="I3130">
        <v>3845</v>
      </c>
      <c r="J3130">
        <v>48265291411.129997</v>
      </c>
      <c r="K3130">
        <v>59357169032.089996</v>
      </c>
    </row>
    <row r="3131" spans="1:11" hidden="1">
      <c r="A3131">
        <v>10</v>
      </c>
      <c r="B3131" t="s">
        <v>1059</v>
      </c>
      <c r="C3131">
        <v>-5.8739999999999999E-3</v>
      </c>
      <c r="D3131">
        <v>-5.8739999999999999E-3</v>
      </c>
      <c r="E3131">
        <v>-1.5616E-2</v>
      </c>
      <c r="F3131">
        <v>-1.5616E-2</v>
      </c>
      <c r="G3131">
        <v>-1.5506000000000001E-2</v>
      </c>
      <c r="H3131">
        <v>-1.5506000000000001E-2</v>
      </c>
      <c r="I3131">
        <v>95</v>
      </c>
      <c r="J3131">
        <v>126003137.44</v>
      </c>
      <c r="K3131">
        <v>149335614.28999999</v>
      </c>
    </row>
    <row r="3132" spans="1:11">
      <c r="A3132">
        <v>5</v>
      </c>
      <c r="B3132" t="s">
        <v>1059</v>
      </c>
      <c r="C3132">
        <v>-4.7219999999999996E-3</v>
      </c>
      <c r="D3132">
        <v>-4.7229999999999998E-3</v>
      </c>
      <c r="E3132" s="116">
        <v>-1.8873000000000001E-2</v>
      </c>
      <c r="F3132">
        <v>-1.8869E-2</v>
      </c>
      <c r="G3132">
        <v>-1.4512000000000001E-2</v>
      </c>
      <c r="H3132">
        <v>-1.4508999999999999E-2</v>
      </c>
      <c r="I3132">
        <v>2894</v>
      </c>
      <c r="J3132">
        <v>43662076423.879997</v>
      </c>
      <c r="K3132">
        <v>51863263341.800003</v>
      </c>
    </row>
    <row r="3133" spans="1:11" hidden="1">
      <c r="A3133">
        <v>15</v>
      </c>
      <c r="B3133" t="s">
        <v>1059</v>
      </c>
      <c r="C3133">
        <v>-4.7590000000000002E-3</v>
      </c>
      <c r="D3133">
        <v>-4.7600000000000003E-3</v>
      </c>
      <c r="E3133">
        <v>-1.8863000000000001E-2</v>
      </c>
      <c r="F3133">
        <v>-1.8859000000000001E-2</v>
      </c>
      <c r="G3133">
        <v>-1.4515E-2</v>
      </c>
      <c r="H3133">
        <v>-1.4512000000000001E-2</v>
      </c>
      <c r="I3133">
        <v>2989</v>
      </c>
      <c r="J3133">
        <v>43788079561.32</v>
      </c>
      <c r="K3133">
        <v>52012598956.089996</v>
      </c>
    </row>
    <row r="3134" spans="1:11" hidden="1">
      <c r="A3134">
        <v>21</v>
      </c>
      <c r="B3134" t="s">
        <v>1059</v>
      </c>
      <c r="C3134">
        <v>3.4880000000000002E-3</v>
      </c>
      <c r="D3134">
        <v>3.4870000000000001E-3</v>
      </c>
      <c r="E3134">
        <v>-1.2218E-2</v>
      </c>
      <c r="F3134">
        <v>-1.2213999999999999E-2</v>
      </c>
      <c r="G3134">
        <v>-6.319E-3</v>
      </c>
      <c r="H3134">
        <v>-6.3160000000000004E-3</v>
      </c>
      <c r="I3134">
        <v>3685</v>
      </c>
      <c r="J3134">
        <v>47954251696.870003</v>
      </c>
      <c r="K3134">
        <v>58399120617.860001</v>
      </c>
    </row>
    <row r="3135" spans="1:11" hidden="1">
      <c r="A3135">
        <v>31</v>
      </c>
      <c r="B3135" t="s">
        <v>1059</v>
      </c>
      <c r="C3135">
        <v>3.2520000000000001E-3</v>
      </c>
      <c r="D3135">
        <v>3.251E-3</v>
      </c>
      <c r="E3135">
        <v>-1.2227E-2</v>
      </c>
      <c r="F3135">
        <v>-1.2222999999999999E-2</v>
      </c>
      <c r="G3135">
        <v>-6.3429999999999997E-3</v>
      </c>
      <c r="H3135">
        <v>-6.3400000000000001E-3</v>
      </c>
      <c r="I3135">
        <v>3780</v>
      </c>
      <c r="J3135">
        <v>48080254834.309998</v>
      </c>
      <c r="K3135">
        <v>58548456232.150002</v>
      </c>
    </row>
    <row r="3136" spans="1:11" hidden="1">
      <c r="A3136">
        <v>37</v>
      </c>
      <c r="B3136" t="s">
        <v>1059</v>
      </c>
      <c r="C3136">
        <v>2.1800000000000001E-4</v>
      </c>
      <c r="D3136">
        <v>2.1699999999999999E-4</v>
      </c>
      <c r="E3136">
        <v>-1.8235999999999999E-2</v>
      </c>
      <c r="F3136">
        <v>-1.8232000000000002E-2</v>
      </c>
      <c r="G3136">
        <v>-1.0407E-2</v>
      </c>
      <c r="H3136">
        <v>-1.0404E-2</v>
      </c>
      <c r="I3136">
        <v>2973</v>
      </c>
      <c r="J3136">
        <v>43831461620.809998</v>
      </c>
      <c r="K3136">
        <v>53035449570.610001</v>
      </c>
    </row>
    <row r="3137" spans="1:11" hidden="1">
      <c r="A3137">
        <v>47</v>
      </c>
      <c r="B3137" t="s">
        <v>1059</v>
      </c>
      <c r="C3137">
        <v>2.9E-5</v>
      </c>
      <c r="D3137">
        <v>2.8E-5</v>
      </c>
      <c r="E3137">
        <v>-1.8228000000000001E-2</v>
      </c>
      <c r="F3137">
        <v>-1.8225000000000002E-2</v>
      </c>
      <c r="G3137">
        <v>-1.0422000000000001E-2</v>
      </c>
      <c r="H3137">
        <v>-1.0418E-2</v>
      </c>
      <c r="I3137">
        <v>3068</v>
      </c>
      <c r="J3137">
        <v>43957464758.25</v>
      </c>
      <c r="K3137">
        <v>53184785184.900002</v>
      </c>
    </row>
    <row r="3138" spans="1:11" hidden="1">
      <c r="A3138">
        <v>53</v>
      </c>
      <c r="B3138" t="s">
        <v>1059</v>
      </c>
      <c r="C3138">
        <v>7.2370000000000004E-3</v>
      </c>
      <c r="D3138">
        <v>7.2360000000000002E-3</v>
      </c>
      <c r="E3138">
        <v>-1.1651E-2</v>
      </c>
      <c r="F3138">
        <v>-1.1648E-2</v>
      </c>
      <c r="G3138">
        <v>-2.758E-3</v>
      </c>
      <c r="H3138">
        <v>-2.7550000000000001E-3</v>
      </c>
      <c r="I3138">
        <v>3764</v>
      </c>
      <c r="J3138">
        <v>48123636893.800003</v>
      </c>
      <c r="K3138">
        <v>59571306846.669998</v>
      </c>
    </row>
    <row r="3139" spans="1:11" hidden="1">
      <c r="A3139">
        <v>63</v>
      </c>
      <c r="B3139" t="s">
        <v>1059</v>
      </c>
      <c r="C3139">
        <v>6.9129999999999999E-3</v>
      </c>
      <c r="D3139">
        <v>6.9119999999999997E-3</v>
      </c>
      <c r="E3139">
        <v>-1.1662E-2</v>
      </c>
      <c r="F3139">
        <v>-1.1658E-2</v>
      </c>
      <c r="G3139">
        <v>-2.7910000000000001E-3</v>
      </c>
      <c r="H3139">
        <v>-2.7880000000000001E-3</v>
      </c>
      <c r="I3139">
        <v>3859</v>
      </c>
      <c r="J3139">
        <v>48249640031.239998</v>
      </c>
      <c r="K3139">
        <v>59720642460.959999</v>
      </c>
    </row>
    <row r="3140" spans="1:11" hidden="1">
      <c r="A3140">
        <v>10</v>
      </c>
      <c r="B3140" t="s">
        <v>1049</v>
      </c>
      <c r="C3140">
        <v>-7.0031999999999997E-2</v>
      </c>
      <c r="D3140">
        <v>-7.0031999999999997E-2</v>
      </c>
      <c r="E3140">
        <v>-6.3730999999999996E-2</v>
      </c>
      <c r="F3140">
        <v>-6.3730999999999996E-2</v>
      </c>
      <c r="G3140">
        <v>-6.9028999999999993E-2</v>
      </c>
      <c r="H3140">
        <v>-6.9028999999999993E-2</v>
      </c>
      <c r="I3140">
        <v>94</v>
      </c>
      <c r="J3140">
        <v>119819880.15000001</v>
      </c>
      <c r="K3140">
        <v>141245349.78999999</v>
      </c>
    </row>
    <row r="3141" spans="1:11">
      <c r="A3141">
        <v>5</v>
      </c>
      <c r="B3141" t="s">
        <v>1049</v>
      </c>
      <c r="C3141">
        <v>-9.4769999999999993E-3</v>
      </c>
      <c r="D3141">
        <v>-9.476E-3</v>
      </c>
      <c r="E3141" s="116">
        <v>-1.6962999999999999E-2</v>
      </c>
      <c r="F3141">
        <v>-1.6962999999999999E-2</v>
      </c>
      <c r="G3141">
        <v>-1.6548E-2</v>
      </c>
      <c r="H3141">
        <v>-1.6548E-2</v>
      </c>
      <c r="I3141">
        <v>2898</v>
      </c>
      <c r="J3141">
        <v>43131042977.209999</v>
      </c>
      <c r="K3141">
        <v>51243848500.889999</v>
      </c>
    </row>
    <row r="3142" spans="1:11" hidden="1">
      <c r="A3142">
        <v>15</v>
      </c>
      <c r="B3142" t="s">
        <v>1049</v>
      </c>
      <c r="C3142">
        <v>-1.1383000000000001E-2</v>
      </c>
      <c r="D3142">
        <v>-1.1382E-2</v>
      </c>
      <c r="E3142">
        <v>-1.7097999999999999E-2</v>
      </c>
      <c r="F3142">
        <v>-1.7097000000000001E-2</v>
      </c>
      <c r="G3142">
        <v>-1.6698999999999999E-2</v>
      </c>
      <c r="H3142">
        <v>-1.6698000000000001E-2</v>
      </c>
      <c r="I3142">
        <v>2992</v>
      </c>
      <c r="J3142">
        <v>43250862857.360001</v>
      </c>
      <c r="K3142">
        <v>51385093850.68</v>
      </c>
    </row>
    <row r="3143" spans="1:11" hidden="1">
      <c r="A3143">
        <v>21</v>
      </c>
      <c r="B3143" t="s">
        <v>1049</v>
      </c>
      <c r="C3143">
        <v>-1.0399999999999999E-4</v>
      </c>
      <c r="D3143">
        <v>-1.03E-4</v>
      </c>
      <c r="E3143">
        <v>-1.0253E-2</v>
      </c>
      <c r="F3143">
        <v>-1.0253E-2</v>
      </c>
      <c r="G3143">
        <v>-8.0210000000000004E-3</v>
      </c>
      <c r="H3143">
        <v>-8.0210000000000004E-3</v>
      </c>
      <c r="I3143">
        <v>3693</v>
      </c>
      <c r="J3143">
        <v>47719696293.029999</v>
      </c>
      <c r="K3143">
        <v>58183809608.669998</v>
      </c>
    </row>
    <row r="3144" spans="1:11" hidden="1">
      <c r="A3144">
        <v>31</v>
      </c>
      <c r="B3144" t="s">
        <v>1049</v>
      </c>
      <c r="C3144">
        <v>-1.8439999999999999E-3</v>
      </c>
      <c r="D3144">
        <v>-1.8439999999999999E-3</v>
      </c>
      <c r="E3144">
        <v>-1.0394E-2</v>
      </c>
      <c r="F3144">
        <v>-1.0392999999999999E-2</v>
      </c>
      <c r="G3144">
        <v>-8.1770000000000002E-3</v>
      </c>
      <c r="H3144">
        <v>-8.1759999999999992E-3</v>
      </c>
      <c r="I3144">
        <v>3787</v>
      </c>
      <c r="J3144">
        <v>47839516173.18</v>
      </c>
      <c r="K3144">
        <v>58325054958.459999</v>
      </c>
    </row>
    <row r="3145" spans="1:11" hidden="1">
      <c r="A3145">
        <v>37</v>
      </c>
      <c r="B3145" t="s">
        <v>1049</v>
      </c>
      <c r="C3145">
        <v>-9.6939999999999995E-3</v>
      </c>
      <c r="D3145">
        <v>-9.6930000000000002E-3</v>
      </c>
      <c r="E3145">
        <v>-1.6955000000000001E-2</v>
      </c>
      <c r="F3145">
        <v>-1.6954E-2</v>
      </c>
      <c r="G3145">
        <v>-1.6721E-2</v>
      </c>
      <c r="H3145">
        <v>-1.6719999999999999E-2</v>
      </c>
      <c r="I3145">
        <v>2989</v>
      </c>
      <c r="J3145">
        <v>43337519050.769997</v>
      </c>
      <c r="K3145">
        <v>52586514973.790001</v>
      </c>
    </row>
    <row r="3146" spans="1:11" hidden="1">
      <c r="A3146">
        <v>47</v>
      </c>
      <c r="B3146" t="s">
        <v>1049</v>
      </c>
      <c r="C3146">
        <v>-1.1545E-2</v>
      </c>
      <c r="D3146">
        <v>-1.1544E-2</v>
      </c>
      <c r="E3146">
        <v>-1.7089E-2</v>
      </c>
      <c r="F3146">
        <v>-1.7087999999999999E-2</v>
      </c>
      <c r="G3146">
        <v>-1.6867E-2</v>
      </c>
      <c r="H3146">
        <v>-1.6867E-2</v>
      </c>
      <c r="I3146">
        <v>3083</v>
      </c>
      <c r="J3146">
        <v>43457338930.919998</v>
      </c>
      <c r="K3146">
        <v>52727760323.580002</v>
      </c>
    </row>
    <row r="3147" spans="1:11" hidden="1">
      <c r="A3147">
        <v>53</v>
      </c>
      <c r="B3147" t="s">
        <v>1049</v>
      </c>
      <c r="C3147">
        <v>-4.73E-4</v>
      </c>
      <c r="D3147">
        <v>-4.7199999999999998E-4</v>
      </c>
      <c r="E3147">
        <v>-1.0269E-2</v>
      </c>
      <c r="F3147">
        <v>-1.0269E-2</v>
      </c>
      <c r="G3147">
        <v>-8.3420000000000005E-3</v>
      </c>
      <c r="H3147">
        <v>-8.3420000000000005E-3</v>
      </c>
      <c r="I3147">
        <v>3784</v>
      </c>
      <c r="J3147">
        <v>47926172366.589996</v>
      </c>
      <c r="K3147">
        <v>59526476081.57</v>
      </c>
    </row>
    <row r="3148" spans="1:11" hidden="1">
      <c r="A3148">
        <v>63</v>
      </c>
      <c r="B3148" t="s">
        <v>1049</v>
      </c>
      <c r="C3148">
        <v>-2.1679999999999998E-3</v>
      </c>
      <c r="D3148">
        <v>-2.1679999999999998E-3</v>
      </c>
      <c r="E3148">
        <v>-1.0409E-2</v>
      </c>
      <c r="F3148">
        <v>-1.0408000000000001E-2</v>
      </c>
      <c r="G3148">
        <v>-8.4939999999999998E-3</v>
      </c>
      <c r="H3148">
        <v>-8.4939999999999998E-3</v>
      </c>
      <c r="I3148">
        <v>3878</v>
      </c>
      <c r="J3148">
        <v>48045992246.739998</v>
      </c>
      <c r="K3148">
        <v>59667721431.360001</v>
      </c>
    </row>
    <row r="3149" spans="1:11" hidden="1">
      <c r="A3149">
        <v>10</v>
      </c>
      <c r="B3149" t="s">
        <v>1050</v>
      </c>
      <c r="C3149">
        <v>-7.4754000000000001E-2</v>
      </c>
      <c r="D3149">
        <v>-7.4754000000000001E-2</v>
      </c>
      <c r="E3149">
        <v>-8.6261000000000004E-2</v>
      </c>
      <c r="F3149">
        <v>-8.6261000000000004E-2</v>
      </c>
      <c r="G3149">
        <v>-8.5049E-2</v>
      </c>
      <c r="H3149">
        <v>-8.5047999999999999E-2</v>
      </c>
      <c r="I3149">
        <v>94</v>
      </c>
      <c r="J3149">
        <v>110942128.48</v>
      </c>
      <c r="K3149">
        <v>130950327.2</v>
      </c>
    </row>
    <row r="3150" spans="1:11">
      <c r="A3150">
        <v>5</v>
      </c>
      <c r="B3150" t="s">
        <v>1050</v>
      </c>
      <c r="C3150">
        <v>-2.9045999999999999E-2</v>
      </c>
      <c r="D3150">
        <v>-2.9007999999999999E-2</v>
      </c>
      <c r="E3150" s="116">
        <v>-5.1913000000000001E-2</v>
      </c>
      <c r="F3150">
        <v>-5.1913000000000001E-2</v>
      </c>
      <c r="G3150">
        <v>-5.3996000000000002E-2</v>
      </c>
      <c r="H3150">
        <v>-5.3996000000000002E-2</v>
      </c>
      <c r="I3150">
        <v>2903</v>
      </c>
      <c r="J3150">
        <v>41119542574.410004</v>
      </c>
      <c r="K3150">
        <v>48621024712.43</v>
      </c>
    </row>
    <row r="3151" spans="1:11" hidden="1">
      <c r="A3151">
        <v>15</v>
      </c>
      <c r="B3151" t="s">
        <v>1050</v>
      </c>
      <c r="C3151">
        <v>-3.0481999999999999E-2</v>
      </c>
      <c r="D3151">
        <v>-3.0445E-2</v>
      </c>
      <c r="E3151">
        <v>-5.2009E-2</v>
      </c>
      <c r="F3151">
        <v>-5.2007999999999999E-2</v>
      </c>
      <c r="G3151">
        <v>-5.4080999999999997E-2</v>
      </c>
      <c r="H3151">
        <v>-5.4080999999999997E-2</v>
      </c>
      <c r="I3151">
        <v>2997</v>
      </c>
      <c r="J3151">
        <v>41230484702.889999</v>
      </c>
      <c r="K3151">
        <v>48751975039.629997</v>
      </c>
    </row>
    <row r="3152" spans="1:11" hidden="1">
      <c r="A3152">
        <v>21</v>
      </c>
      <c r="B3152" t="s">
        <v>1050</v>
      </c>
      <c r="C3152">
        <v>-3.6235000000000003E-2</v>
      </c>
      <c r="D3152">
        <v>-3.6204E-2</v>
      </c>
      <c r="E3152">
        <v>-5.5627000000000003E-2</v>
      </c>
      <c r="F3152">
        <v>-5.5627000000000003E-2</v>
      </c>
      <c r="G3152">
        <v>-5.7458000000000002E-2</v>
      </c>
      <c r="H3152">
        <v>-5.7458000000000002E-2</v>
      </c>
      <c r="I3152">
        <v>3703</v>
      </c>
      <c r="J3152">
        <v>45366405800.559998</v>
      </c>
      <c r="K3152">
        <v>55018301142.589996</v>
      </c>
    </row>
    <row r="3153" spans="1:11" hidden="1">
      <c r="A3153">
        <v>31</v>
      </c>
      <c r="B3153" t="s">
        <v>1050</v>
      </c>
      <c r="C3153">
        <v>-3.7191000000000002E-2</v>
      </c>
      <c r="D3153">
        <v>-3.7161E-2</v>
      </c>
      <c r="E3153">
        <v>-5.5703999999999997E-2</v>
      </c>
      <c r="F3153">
        <v>-5.5703999999999997E-2</v>
      </c>
      <c r="G3153">
        <v>-5.7525E-2</v>
      </c>
      <c r="H3153">
        <v>-5.7525E-2</v>
      </c>
      <c r="I3153">
        <v>3797</v>
      </c>
      <c r="J3153">
        <v>45477347929.040001</v>
      </c>
      <c r="K3153">
        <v>55149251469.790001</v>
      </c>
    </row>
    <row r="3154" spans="1:11" hidden="1">
      <c r="A3154">
        <v>37</v>
      </c>
      <c r="B3154" t="s">
        <v>1050</v>
      </c>
      <c r="C3154">
        <v>-3.3071000000000003E-2</v>
      </c>
      <c r="D3154">
        <v>-3.3033E-2</v>
      </c>
      <c r="E3154">
        <v>-5.2439E-2</v>
      </c>
      <c r="F3154">
        <v>-5.2439E-2</v>
      </c>
      <c r="G3154">
        <v>-5.6653000000000002E-2</v>
      </c>
      <c r="H3154">
        <v>-5.6653000000000002E-2</v>
      </c>
      <c r="I3154">
        <v>2997</v>
      </c>
      <c r="J3154">
        <v>41297037803.410004</v>
      </c>
      <c r="K3154">
        <v>49771021312.690002</v>
      </c>
    </row>
    <row r="3155" spans="1:11" hidden="1">
      <c r="A3155">
        <v>47</v>
      </c>
      <c r="B3155" t="s">
        <v>1050</v>
      </c>
      <c r="C3155">
        <v>-3.4341999999999998E-2</v>
      </c>
      <c r="D3155">
        <v>-3.4305000000000002E-2</v>
      </c>
      <c r="E3155">
        <v>-5.2532000000000002E-2</v>
      </c>
      <c r="F3155">
        <v>-5.2532000000000002E-2</v>
      </c>
      <c r="G3155">
        <v>-5.6729000000000002E-2</v>
      </c>
      <c r="H3155">
        <v>-5.6729000000000002E-2</v>
      </c>
      <c r="I3155">
        <v>3091</v>
      </c>
      <c r="J3155">
        <v>41407979931.889999</v>
      </c>
      <c r="K3155">
        <v>49901971639.889999</v>
      </c>
    </row>
    <row r="3156" spans="1:11" hidden="1">
      <c r="A3156">
        <v>53</v>
      </c>
      <c r="B3156" t="s">
        <v>1050</v>
      </c>
      <c r="C3156">
        <v>-3.9240999999999998E-2</v>
      </c>
      <c r="D3156">
        <v>-3.9211000000000003E-2</v>
      </c>
      <c r="E3156">
        <v>-5.6086999999999998E-2</v>
      </c>
      <c r="F3156">
        <v>-5.6086999999999998E-2</v>
      </c>
      <c r="G3156">
        <v>-5.9728000000000003E-2</v>
      </c>
      <c r="H3156">
        <v>-5.9728000000000003E-2</v>
      </c>
      <c r="I3156">
        <v>3797</v>
      </c>
      <c r="J3156">
        <v>45543901029.559998</v>
      </c>
      <c r="K3156">
        <v>56168297742.849998</v>
      </c>
    </row>
    <row r="3157" spans="1:11" hidden="1">
      <c r="A3157">
        <v>63</v>
      </c>
      <c r="B3157" t="s">
        <v>1050</v>
      </c>
      <c r="C3157">
        <v>-4.0101999999999999E-2</v>
      </c>
      <c r="D3157">
        <v>-4.0072999999999998E-2</v>
      </c>
      <c r="E3157">
        <v>-5.6161999999999997E-2</v>
      </c>
      <c r="F3157">
        <v>-5.6161999999999997E-2</v>
      </c>
      <c r="G3157">
        <v>-5.9788000000000001E-2</v>
      </c>
      <c r="H3157">
        <v>-5.9788000000000001E-2</v>
      </c>
      <c r="I3157">
        <v>3891</v>
      </c>
      <c r="J3157">
        <v>45654843158.040001</v>
      </c>
      <c r="K3157">
        <v>56299248070.050003</v>
      </c>
    </row>
    <row r="3158" spans="1:11" hidden="1">
      <c r="A3158">
        <v>10</v>
      </c>
      <c r="B3158" t="s">
        <v>1051</v>
      </c>
      <c r="C3158">
        <v>-2.8303999999999999E-2</v>
      </c>
      <c r="D3158">
        <v>-2.8303999999999999E-2</v>
      </c>
      <c r="E3158">
        <v>9.0030000000000006E-3</v>
      </c>
      <c r="F3158">
        <v>9.0030000000000006E-3</v>
      </c>
      <c r="G3158">
        <v>1.4419999999999999E-3</v>
      </c>
      <c r="H3158">
        <v>1.4419999999999999E-3</v>
      </c>
      <c r="I3158">
        <v>94</v>
      </c>
      <c r="J3158">
        <v>111551206.01000001</v>
      </c>
      <c r="K3158">
        <v>130656384.67</v>
      </c>
    </row>
    <row r="3159" spans="1:11">
      <c r="A3159">
        <v>5</v>
      </c>
      <c r="B3159" t="s">
        <v>1051</v>
      </c>
      <c r="C3159">
        <v>1.8849999999999999E-2</v>
      </c>
      <c r="D3159">
        <v>1.8846999999999999E-2</v>
      </c>
      <c r="E3159" s="116">
        <v>4.4054000000000003E-2</v>
      </c>
      <c r="F3159">
        <v>4.4052000000000001E-2</v>
      </c>
      <c r="G3159">
        <v>4.4638999999999998E-2</v>
      </c>
      <c r="H3159">
        <v>4.4637000000000003E-2</v>
      </c>
      <c r="I3159">
        <v>2915</v>
      </c>
      <c r="J3159">
        <v>43074465490.68</v>
      </c>
      <c r="K3159">
        <v>50997584841.459999</v>
      </c>
    </row>
    <row r="3160" spans="1:11" hidden="1">
      <c r="A3160">
        <v>15</v>
      </c>
      <c r="B3160" t="s">
        <v>1051</v>
      </c>
      <c r="C3160">
        <v>1.737E-2</v>
      </c>
      <c r="D3160">
        <v>1.7367E-2</v>
      </c>
      <c r="E3160">
        <v>4.3958999999999998E-2</v>
      </c>
      <c r="F3160">
        <v>4.3957000000000003E-2</v>
      </c>
      <c r="G3160">
        <v>4.4523E-2</v>
      </c>
      <c r="H3160">
        <v>4.4520999999999998E-2</v>
      </c>
      <c r="I3160">
        <v>3009</v>
      </c>
      <c r="J3160">
        <v>43186016696.690002</v>
      </c>
      <c r="K3160">
        <v>51128241226.129997</v>
      </c>
    </row>
    <row r="3161" spans="1:11" hidden="1">
      <c r="A3161">
        <v>21</v>
      </c>
      <c r="B3161" t="s">
        <v>1051</v>
      </c>
      <c r="C3161">
        <v>2.1044E-2</v>
      </c>
      <c r="D3161">
        <v>2.1035999999999999E-2</v>
      </c>
      <c r="E3161">
        <v>4.6844999999999998E-2</v>
      </c>
      <c r="F3161">
        <v>4.6841000000000001E-2</v>
      </c>
      <c r="G3161">
        <v>4.7850999999999998E-2</v>
      </c>
      <c r="H3161">
        <v>4.7847000000000001E-2</v>
      </c>
      <c r="I3161">
        <v>3719</v>
      </c>
      <c r="J3161">
        <v>47719535696.209999</v>
      </c>
      <c r="K3161">
        <v>57873904541.120003</v>
      </c>
    </row>
    <row r="3162" spans="1:11" hidden="1">
      <c r="A3162">
        <v>31</v>
      </c>
      <c r="B3162" t="s">
        <v>1051</v>
      </c>
      <c r="C3162">
        <v>1.9820999999999998E-2</v>
      </c>
      <c r="D3162">
        <v>1.9813999999999998E-2</v>
      </c>
      <c r="E3162">
        <v>4.6752000000000002E-2</v>
      </c>
      <c r="F3162">
        <v>4.6748999999999999E-2</v>
      </c>
      <c r="G3162">
        <v>4.7740999999999999E-2</v>
      </c>
      <c r="H3162">
        <v>4.7737000000000002E-2</v>
      </c>
      <c r="I3162">
        <v>3813</v>
      </c>
      <c r="J3162">
        <v>47831086902.220001</v>
      </c>
      <c r="K3162">
        <v>58004560925.790001</v>
      </c>
    </row>
    <row r="3163" spans="1:11" hidden="1">
      <c r="A3163">
        <v>37</v>
      </c>
      <c r="B3163" t="s">
        <v>1051</v>
      </c>
      <c r="C3163">
        <v>2.1146999999999999E-2</v>
      </c>
      <c r="D3163">
        <v>2.1145000000000001E-2</v>
      </c>
      <c r="E3163">
        <v>4.4377E-2</v>
      </c>
      <c r="F3163">
        <v>4.4373999999999997E-2</v>
      </c>
      <c r="G3163">
        <v>4.6504999999999998E-2</v>
      </c>
      <c r="H3163">
        <v>4.6503000000000003E-2</v>
      </c>
      <c r="I3163">
        <v>3015</v>
      </c>
      <c r="J3163">
        <v>43288744870.269997</v>
      </c>
      <c r="K3163">
        <v>52387146055.18</v>
      </c>
    </row>
    <row r="3164" spans="1:11" hidden="1">
      <c r="A3164">
        <v>47</v>
      </c>
      <c r="B3164" t="s">
        <v>1051</v>
      </c>
      <c r="C3164">
        <v>1.9643000000000001E-2</v>
      </c>
      <c r="D3164">
        <v>1.9640000000000001E-2</v>
      </c>
      <c r="E3164">
        <v>4.4282000000000002E-2</v>
      </c>
      <c r="F3164">
        <v>4.428E-2</v>
      </c>
      <c r="G3164">
        <v>4.6386999999999998E-2</v>
      </c>
      <c r="H3164">
        <v>4.6385000000000003E-2</v>
      </c>
      <c r="I3164">
        <v>3109</v>
      </c>
      <c r="J3164">
        <v>43400296076.279999</v>
      </c>
      <c r="K3164">
        <v>52517802439.849998</v>
      </c>
    </row>
    <row r="3165" spans="1:11" hidden="1">
      <c r="A3165">
        <v>53</v>
      </c>
      <c r="B3165" t="s">
        <v>1051</v>
      </c>
      <c r="C3165">
        <v>2.2803E-2</v>
      </c>
      <c r="D3165">
        <v>2.2796E-2</v>
      </c>
      <c r="E3165">
        <v>4.7127000000000002E-2</v>
      </c>
      <c r="F3165">
        <v>4.7122999999999998E-2</v>
      </c>
      <c r="G3165">
        <v>4.9438000000000003E-2</v>
      </c>
      <c r="H3165">
        <v>4.9435E-2</v>
      </c>
      <c r="I3165">
        <v>3819</v>
      </c>
      <c r="J3165">
        <v>47933815075.800003</v>
      </c>
      <c r="K3165">
        <v>59263465754.839996</v>
      </c>
    </row>
    <row r="3166" spans="1:11" hidden="1">
      <c r="A3166">
        <v>63</v>
      </c>
      <c r="B3166" t="s">
        <v>1051</v>
      </c>
      <c r="C3166">
        <v>2.1566999999999999E-2</v>
      </c>
      <c r="D3166">
        <v>2.1561E-2</v>
      </c>
      <c r="E3166">
        <v>4.7033999999999999E-2</v>
      </c>
      <c r="F3166">
        <v>4.7030000000000002E-2</v>
      </c>
      <c r="G3166">
        <v>4.9327000000000003E-2</v>
      </c>
      <c r="H3166">
        <v>4.9322999999999999E-2</v>
      </c>
      <c r="I3166">
        <v>3913</v>
      </c>
      <c r="J3166">
        <v>48045366281.809998</v>
      </c>
      <c r="K3166">
        <v>59394122139.510002</v>
      </c>
    </row>
    <row r="3167" spans="1:11" hidden="1">
      <c r="A3167">
        <v>10</v>
      </c>
      <c r="B3167" t="s">
        <v>1052</v>
      </c>
      <c r="C3167">
        <v>-6.1887999999999999E-2</v>
      </c>
      <c r="D3167">
        <v>-4.7164999999999999E-2</v>
      </c>
      <c r="E3167">
        <v>-2.3845999999999999E-2</v>
      </c>
      <c r="F3167">
        <v>3.8494E-2</v>
      </c>
      <c r="G3167">
        <v>-1.5472E-2</v>
      </c>
      <c r="H3167">
        <v>6.9469000000000003E-2</v>
      </c>
      <c r="I3167">
        <v>94</v>
      </c>
      <c r="J3167">
        <v>108749471.45999999</v>
      </c>
      <c r="K3167">
        <v>128078081.64</v>
      </c>
    </row>
    <row r="3168" spans="1:11">
      <c r="A3168">
        <v>5</v>
      </c>
      <c r="B3168" t="s">
        <v>1052</v>
      </c>
      <c r="C3168">
        <v>2.3376000000000001E-2</v>
      </c>
      <c r="D3168">
        <v>2.3474999999999999E-2</v>
      </c>
      <c r="E3168" s="116">
        <v>1.717E-3</v>
      </c>
      <c r="F3168">
        <v>1.7639999999999999E-3</v>
      </c>
      <c r="G3168">
        <v>3.7529999999999998E-3</v>
      </c>
      <c r="H3168">
        <v>3.7889999999999998E-3</v>
      </c>
      <c r="I3168">
        <v>2915</v>
      </c>
      <c r="J3168">
        <v>43131819364.480003</v>
      </c>
      <c r="K3168">
        <v>51126436918.949997</v>
      </c>
    </row>
    <row r="3169" spans="1:11" hidden="1">
      <c r="A3169">
        <v>15</v>
      </c>
      <c r="B3169" t="s">
        <v>1052</v>
      </c>
      <c r="C3169">
        <v>2.0705999999999999E-2</v>
      </c>
      <c r="D3169">
        <v>2.1263000000000001E-2</v>
      </c>
      <c r="E3169">
        <v>1.6509999999999999E-3</v>
      </c>
      <c r="F3169">
        <v>1.859E-3</v>
      </c>
      <c r="G3169">
        <v>3.7039999999999998E-3</v>
      </c>
      <c r="H3169">
        <v>3.9569999999999996E-3</v>
      </c>
      <c r="I3169">
        <v>3009</v>
      </c>
      <c r="J3169">
        <v>43240568835.940002</v>
      </c>
      <c r="K3169">
        <v>51254515000.589996</v>
      </c>
    </row>
    <row r="3170" spans="1:11" hidden="1">
      <c r="A3170">
        <v>21</v>
      </c>
      <c r="B3170" t="s">
        <v>1052</v>
      </c>
      <c r="C3170">
        <v>2.198E-2</v>
      </c>
      <c r="D3170">
        <v>2.2054000000000001E-2</v>
      </c>
      <c r="E3170">
        <v>2.7290000000000001E-3</v>
      </c>
      <c r="F3170">
        <v>2.7690000000000002E-3</v>
      </c>
      <c r="G3170">
        <v>5.2919999999999998E-3</v>
      </c>
      <c r="H3170">
        <v>5.3189999999999999E-3</v>
      </c>
      <c r="I3170">
        <v>3724</v>
      </c>
      <c r="J3170">
        <v>47884383329.410004</v>
      </c>
      <c r="K3170">
        <v>58226737616.400002</v>
      </c>
    </row>
    <row r="3171" spans="1:11" hidden="1">
      <c r="A3171">
        <v>31</v>
      </c>
      <c r="B3171" t="s">
        <v>1052</v>
      </c>
      <c r="C3171">
        <v>1.9909E-2</v>
      </c>
      <c r="D3171">
        <v>2.0344000000000001E-2</v>
      </c>
      <c r="E3171">
        <v>2.6670000000000001E-3</v>
      </c>
      <c r="F3171">
        <v>2.8519999999999999E-3</v>
      </c>
      <c r="G3171">
        <v>5.2449999999999997E-3</v>
      </c>
      <c r="H3171">
        <v>5.4640000000000001E-3</v>
      </c>
      <c r="I3171">
        <v>3818</v>
      </c>
      <c r="J3171">
        <v>47993132800.870003</v>
      </c>
      <c r="K3171">
        <v>58354815698.040001</v>
      </c>
    </row>
    <row r="3172" spans="1:11" hidden="1">
      <c r="A3172">
        <v>37</v>
      </c>
      <c r="B3172" t="s">
        <v>1052</v>
      </c>
      <c r="C3172">
        <v>2.6779000000000001E-2</v>
      </c>
      <c r="D3172">
        <v>2.6873999999999999E-2</v>
      </c>
      <c r="E3172">
        <v>2.3240000000000001E-3</v>
      </c>
      <c r="F3172">
        <v>2.3700000000000001E-3</v>
      </c>
      <c r="G3172">
        <v>6.8780000000000004E-3</v>
      </c>
      <c r="H3172">
        <v>6.9119999999999997E-3</v>
      </c>
      <c r="I3172">
        <v>3020</v>
      </c>
      <c r="J3172">
        <v>43383348151.190002</v>
      </c>
      <c r="K3172">
        <v>52724519532.32</v>
      </c>
    </row>
    <row r="3173" spans="1:11" hidden="1">
      <c r="A3173">
        <v>47</v>
      </c>
      <c r="B3173" t="s">
        <v>1052</v>
      </c>
      <c r="C3173">
        <v>2.4091999999999999E-2</v>
      </c>
      <c r="D3173">
        <v>2.4629999999999999E-2</v>
      </c>
      <c r="E3173">
        <v>2.2560000000000002E-3</v>
      </c>
      <c r="F3173">
        <v>2.4629999999999999E-3</v>
      </c>
      <c r="G3173">
        <v>6.8219999999999999E-3</v>
      </c>
      <c r="H3173">
        <v>7.0679999999999996E-3</v>
      </c>
      <c r="I3173">
        <v>3114</v>
      </c>
      <c r="J3173">
        <v>43492097622.650002</v>
      </c>
      <c r="K3173">
        <v>52852597613.959999</v>
      </c>
    </row>
    <row r="3174" spans="1:11" hidden="1">
      <c r="A3174">
        <v>53</v>
      </c>
      <c r="B3174" t="s">
        <v>1052</v>
      </c>
      <c r="C3174">
        <v>2.4702999999999999E-2</v>
      </c>
      <c r="D3174">
        <v>2.4774000000000001E-2</v>
      </c>
      <c r="E3174">
        <v>3.2720000000000002E-3</v>
      </c>
      <c r="F3174">
        <v>3.3110000000000001E-3</v>
      </c>
      <c r="G3174">
        <v>8.0180000000000008E-3</v>
      </c>
      <c r="H3174">
        <v>8.0440000000000008E-3</v>
      </c>
      <c r="I3174">
        <v>3829</v>
      </c>
      <c r="J3174">
        <v>48135912116.120003</v>
      </c>
      <c r="K3174">
        <v>59824820229.769997</v>
      </c>
    </row>
    <row r="3175" spans="1:11" hidden="1">
      <c r="A3175">
        <v>63</v>
      </c>
      <c r="B3175" t="s">
        <v>1052</v>
      </c>
      <c r="C3175">
        <v>2.2619E-2</v>
      </c>
      <c r="D3175">
        <v>2.3042E-2</v>
      </c>
      <c r="E3175">
        <v>3.209E-3</v>
      </c>
      <c r="F3175">
        <v>3.3930000000000002E-3</v>
      </c>
      <c r="G3175">
        <v>7.9660000000000009E-3</v>
      </c>
      <c r="H3175">
        <v>8.1790000000000005E-3</v>
      </c>
      <c r="I3175">
        <v>3923</v>
      </c>
      <c r="J3175">
        <v>48244661587.580002</v>
      </c>
      <c r="K3175">
        <v>59952898311.410004</v>
      </c>
    </row>
    <row r="3176" spans="1:11" hidden="1">
      <c r="A3176">
        <v>10</v>
      </c>
      <c r="B3176" t="s">
        <v>1053</v>
      </c>
      <c r="C3176">
        <v>4.5580000000000002E-2</v>
      </c>
      <c r="D3176">
        <v>5.7701000000000002E-2</v>
      </c>
      <c r="E3176">
        <v>5.1119999999999999E-2</v>
      </c>
      <c r="F3176">
        <v>6.8029999999999993E-2</v>
      </c>
      <c r="G3176">
        <v>6.0923999999999999E-2</v>
      </c>
      <c r="H3176">
        <v>7.5266E-2</v>
      </c>
      <c r="I3176">
        <v>94</v>
      </c>
      <c r="J3176">
        <v>112705367.25</v>
      </c>
      <c r="K3176">
        <v>134093633.2</v>
      </c>
    </row>
    <row r="3177" spans="1:11">
      <c r="A3177">
        <v>5</v>
      </c>
      <c r="B3177" t="s">
        <v>1053</v>
      </c>
      <c r="C3177">
        <v>5.9693999999999997E-2</v>
      </c>
      <c r="D3177">
        <v>5.9621E-2</v>
      </c>
      <c r="E3177" s="116">
        <v>6.6669999999999993E-2</v>
      </c>
      <c r="F3177">
        <v>6.6627000000000006E-2</v>
      </c>
      <c r="G3177">
        <v>6.8491999999999997E-2</v>
      </c>
      <c r="H3177">
        <v>6.8445000000000006E-2</v>
      </c>
      <c r="I3177">
        <v>2927</v>
      </c>
      <c r="J3177">
        <v>45854034200.949997</v>
      </c>
      <c r="K3177">
        <v>54559911705.099998</v>
      </c>
    </row>
    <row r="3178" spans="1:11" hidden="1">
      <c r="A3178">
        <v>15</v>
      </c>
      <c r="B3178" t="s">
        <v>1053</v>
      </c>
      <c r="C3178">
        <v>5.9254000000000001E-2</v>
      </c>
      <c r="D3178">
        <v>5.9561000000000003E-2</v>
      </c>
      <c r="E3178">
        <v>6.6630999999999996E-2</v>
      </c>
      <c r="F3178">
        <v>6.6630999999999996E-2</v>
      </c>
      <c r="G3178">
        <v>6.8473000000000006E-2</v>
      </c>
      <c r="H3178">
        <v>6.8461999999999995E-2</v>
      </c>
      <c r="I3178">
        <v>3021</v>
      </c>
      <c r="J3178">
        <v>45966739568.199997</v>
      </c>
      <c r="K3178">
        <v>54694005338.300003</v>
      </c>
    </row>
    <row r="3179" spans="1:11" hidden="1">
      <c r="A3179">
        <v>21</v>
      </c>
      <c r="B3179" t="s">
        <v>1053</v>
      </c>
      <c r="C3179">
        <v>6.9129999999999997E-2</v>
      </c>
      <c r="D3179">
        <v>6.9054000000000004E-2</v>
      </c>
      <c r="E3179">
        <v>7.4831999999999996E-2</v>
      </c>
      <c r="F3179">
        <v>7.4782000000000001E-2</v>
      </c>
      <c r="G3179">
        <v>7.7710000000000001E-2</v>
      </c>
      <c r="H3179">
        <v>7.7657000000000004E-2</v>
      </c>
      <c r="I3179">
        <v>3743</v>
      </c>
      <c r="J3179">
        <v>51407282605.93</v>
      </c>
      <c r="K3179">
        <v>62708105206.760002</v>
      </c>
    </row>
    <row r="3180" spans="1:11" hidden="1">
      <c r="A3180">
        <v>31</v>
      </c>
      <c r="B3180" t="s">
        <v>1053</v>
      </c>
      <c r="C3180">
        <v>6.8551000000000001E-2</v>
      </c>
      <c r="D3180">
        <v>6.8775000000000003E-2</v>
      </c>
      <c r="E3180">
        <v>7.4777999999999997E-2</v>
      </c>
      <c r="F3180">
        <v>7.4767E-2</v>
      </c>
      <c r="G3180">
        <v>7.7674000000000007E-2</v>
      </c>
      <c r="H3180">
        <v>7.7651999999999999E-2</v>
      </c>
      <c r="I3180">
        <v>3837</v>
      </c>
      <c r="J3180">
        <v>51519987973.18</v>
      </c>
      <c r="K3180">
        <v>62842198839.959999</v>
      </c>
    </row>
    <row r="3181" spans="1:11" hidden="1">
      <c r="A3181">
        <v>37</v>
      </c>
      <c r="B3181" t="s">
        <v>1053</v>
      </c>
      <c r="C3181">
        <v>6.2899999999999998E-2</v>
      </c>
      <c r="D3181">
        <v>6.2823000000000004E-2</v>
      </c>
      <c r="E3181">
        <v>6.7193000000000003E-2</v>
      </c>
      <c r="F3181">
        <v>6.7149E-2</v>
      </c>
      <c r="G3181">
        <v>7.1065000000000003E-2</v>
      </c>
      <c r="H3181">
        <v>7.1014999999999995E-2</v>
      </c>
      <c r="I3181">
        <v>3043</v>
      </c>
      <c r="J3181">
        <v>46173053486.839996</v>
      </c>
      <c r="K3181">
        <v>56566304127.989998</v>
      </c>
    </row>
    <row r="3182" spans="1:11" hidden="1">
      <c r="A3182">
        <v>47</v>
      </c>
      <c r="B3182" t="s">
        <v>1053</v>
      </c>
      <c r="C3182">
        <v>6.2378000000000003E-2</v>
      </c>
      <c r="D3182">
        <v>6.2669000000000002E-2</v>
      </c>
      <c r="E3182">
        <v>6.7153000000000004E-2</v>
      </c>
      <c r="F3182">
        <v>6.7151000000000002E-2</v>
      </c>
      <c r="G3182">
        <v>7.1041000000000007E-2</v>
      </c>
      <c r="H3182">
        <v>7.1026000000000006E-2</v>
      </c>
      <c r="I3182">
        <v>3137</v>
      </c>
      <c r="J3182">
        <v>46285758854.089996</v>
      </c>
      <c r="K3182">
        <v>56700397761.190002</v>
      </c>
    </row>
    <row r="3183" spans="1:11" hidden="1">
      <c r="A3183">
        <v>53</v>
      </c>
      <c r="B3183" t="s">
        <v>1053</v>
      </c>
      <c r="C3183">
        <v>7.1399000000000004E-2</v>
      </c>
      <c r="D3183">
        <v>7.1320999999999996E-2</v>
      </c>
      <c r="E3183">
        <v>7.5260999999999995E-2</v>
      </c>
      <c r="F3183">
        <v>7.5209999999999999E-2</v>
      </c>
      <c r="G3183">
        <v>7.9731999999999997E-2</v>
      </c>
      <c r="H3183">
        <v>7.9675999999999997E-2</v>
      </c>
      <c r="I3183">
        <v>3859</v>
      </c>
      <c r="J3183">
        <v>51726301891.82</v>
      </c>
      <c r="K3183">
        <v>64714497629.650002</v>
      </c>
    </row>
    <row r="3184" spans="1:11" hidden="1">
      <c r="A3184">
        <v>63</v>
      </c>
      <c r="B3184" t="s">
        <v>1053</v>
      </c>
      <c r="C3184">
        <v>7.0780999999999997E-2</v>
      </c>
      <c r="D3184">
        <v>7.0995000000000003E-2</v>
      </c>
      <c r="E3184">
        <v>7.5205999999999995E-2</v>
      </c>
      <c r="F3184">
        <v>7.5193999999999997E-2</v>
      </c>
      <c r="G3184">
        <v>7.9691999999999999E-2</v>
      </c>
      <c r="H3184">
        <v>7.9667000000000002E-2</v>
      </c>
      <c r="I3184">
        <v>3953</v>
      </c>
      <c r="J3184">
        <v>51839007259.07</v>
      </c>
      <c r="K3184">
        <v>64848591262.849998</v>
      </c>
    </row>
    <row r="3185" spans="1:11" hidden="1">
      <c r="A3185">
        <v>10</v>
      </c>
      <c r="B3185" t="s">
        <v>1054</v>
      </c>
      <c r="C3185">
        <v>0.13311700000000001</v>
      </c>
      <c r="D3185">
        <v>0.16339899999999999</v>
      </c>
      <c r="E3185">
        <v>0.106632</v>
      </c>
      <c r="F3185">
        <v>0.175262</v>
      </c>
      <c r="G3185">
        <v>0.105084</v>
      </c>
      <c r="H3185">
        <v>0.16342699999999999</v>
      </c>
      <c r="I3185">
        <v>93</v>
      </c>
      <c r="J3185">
        <v>120991550.19</v>
      </c>
      <c r="K3185">
        <v>144029366.37</v>
      </c>
    </row>
    <row r="3186" spans="1:11">
      <c r="A3186">
        <v>5</v>
      </c>
      <c r="B3186" t="s">
        <v>1054</v>
      </c>
      <c r="C3186">
        <v>0.13507</v>
      </c>
      <c r="D3186">
        <v>0.134993</v>
      </c>
      <c r="E3186" s="116">
        <v>0.129829</v>
      </c>
      <c r="F3186">
        <v>0.12992999999999999</v>
      </c>
      <c r="G3186">
        <v>0.128972</v>
      </c>
      <c r="H3186">
        <v>0.12907099999999999</v>
      </c>
      <c r="I3186">
        <v>2932</v>
      </c>
      <c r="J3186">
        <v>51778701268.790001</v>
      </c>
      <c r="K3186">
        <v>61367582491.410004</v>
      </c>
    </row>
    <row r="3187" spans="1:11" hidden="1">
      <c r="A3187">
        <v>15</v>
      </c>
      <c r="B3187" t="s">
        <v>1054</v>
      </c>
      <c r="C3187">
        <v>0.13500999999999999</v>
      </c>
      <c r="D3187">
        <v>0.13586899999999999</v>
      </c>
      <c r="E3187">
        <v>0.129773</v>
      </c>
      <c r="F3187">
        <v>0.13004099999999999</v>
      </c>
      <c r="G3187">
        <v>0.128914</v>
      </c>
      <c r="H3187">
        <v>0.12915499999999999</v>
      </c>
      <c r="I3187">
        <v>3025</v>
      </c>
      <c r="J3187">
        <v>51899692818.980003</v>
      </c>
      <c r="K3187">
        <v>61511611857.779999</v>
      </c>
    </row>
    <row r="3188" spans="1:11" hidden="1">
      <c r="A3188">
        <v>21</v>
      </c>
      <c r="B3188" t="s">
        <v>1054</v>
      </c>
      <c r="C3188">
        <v>0.13553799999999999</v>
      </c>
      <c r="D3188">
        <v>0.13546900000000001</v>
      </c>
      <c r="E3188">
        <v>0.13076699999999999</v>
      </c>
      <c r="F3188">
        <v>0.130853</v>
      </c>
      <c r="G3188">
        <v>0.1305</v>
      </c>
      <c r="H3188">
        <v>0.130582</v>
      </c>
      <c r="I3188">
        <v>3763</v>
      </c>
      <c r="J3188">
        <v>58206632769.720001</v>
      </c>
      <c r="K3188">
        <v>70780826439.070007</v>
      </c>
    </row>
    <row r="3189" spans="1:11" hidden="1">
      <c r="A3189">
        <v>31</v>
      </c>
      <c r="B3189" t="s">
        <v>1054</v>
      </c>
      <c r="C3189">
        <v>0.13547899999999999</v>
      </c>
      <c r="D3189">
        <v>0.13614699999999999</v>
      </c>
      <c r="E3189">
        <v>0.130715</v>
      </c>
      <c r="F3189">
        <v>0.13095000000000001</v>
      </c>
      <c r="G3189">
        <v>0.13044600000000001</v>
      </c>
      <c r="H3189">
        <v>0.13065199999999999</v>
      </c>
      <c r="I3189">
        <v>3856</v>
      </c>
      <c r="J3189">
        <v>58327624319.910004</v>
      </c>
      <c r="K3189">
        <v>70924855805.440002</v>
      </c>
    </row>
    <row r="3190" spans="1:11" hidden="1">
      <c r="A3190">
        <v>37</v>
      </c>
      <c r="B3190" t="s">
        <v>1054</v>
      </c>
      <c r="C3190">
        <v>0.13140299999999999</v>
      </c>
      <c r="D3190">
        <v>0.131329</v>
      </c>
      <c r="E3190">
        <v>0.12943499999999999</v>
      </c>
      <c r="F3190">
        <v>0.12953500000000001</v>
      </c>
      <c r="G3190">
        <v>0.12654899999999999</v>
      </c>
      <c r="H3190">
        <v>0.12664600000000001</v>
      </c>
      <c r="I3190">
        <v>3075</v>
      </c>
      <c r="J3190">
        <v>52491408283.349998</v>
      </c>
      <c r="K3190">
        <v>64261655094.400002</v>
      </c>
    </row>
    <row r="3191" spans="1:11" hidden="1">
      <c r="A3191">
        <v>47</v>
      </c>
      <c r="B3191" t="s">
        <v>1054</v>
      </c>
      <c r="C3191">
        <v>0.13145399999999999</v>
      </c>
      <c r="D3191">
        <v>0.13228100000000001</v>
      </c>
      <c r="E3191">
        <v>0.12937899999999999</v>
      </c>
      <c r="F3191">
        <v>0.12964600000000001</v>
      </c>
      <c r="G3191">
        <v>0.126498</v>
      </c>
      <c r="H3191">
        <v>0.12673300000000001</v>
      </c>
      <c r="I3191">
        <v>3168</v>
      </c>
      <c r="J3191">
        <v>52612399833.540001</v>
      </c>
      <c r="K3191">
        <v>64405684460.769997</v>
      </c>
    </row>
    <row r="3192" spans="1:11" hidden="1">
      <c r="A3192">
        <v>53</v>
      </c>
      <c r="B3192" t="s">
        <v>1054</v>
      </c>
      <c r="C3192">
        <v>0.132632</v>
      </c>
      <c r="D3192">
        <v>0.13256699999999999</v>
      </c>
      <c r="E3192">
        <v>0.130409</v>
      </c>
      <c r="F3192">
        <v>0.130495</v>
      </c>
      <c r="G3192">
        <v>0.128334</v>
      </c>
      <c r="H3192">
        <v>0.128416</v>
      </c>
      <c r="I3192">
        <v>3906</v>
      </c>
      <c r="J3192">
        <v>58919339784.279999</v>
      </c>
      <c r="K3192">
        <v>73674899042.059998</v>
      </c>
    </row>
    <row r="3193" spans="1:11" hidden="1">
      <c r="A3193">
        <v>63</v>
      </c>
      <c r="B3193" t="s">
        <v>1054</v>
      </c>
      <c r="C3193">
        <v>0.13264400000000001</v>
      </c>
      <c r="D3193">
        <v>0.13329299999999999</v>
      </c>
      <c r="E3193">
        <v>0.130358</v>
      </c>
      <c r="F3193">
        <v>0.13059200000000001</v>
      </c>
      <c r="G3193">
        <v>0.12828600000000001</v>
      </c>
      <c r="H3193">
        <v>0.12848799999999999</v>
      </c>
      <c r="I3193">
        <v>3999</v>
      </c>
      <c r="J3193">
        <v>59040331334.470001</v>
      </c>
      <c r="K3193">
        <v>73818928408.429993</v>
      </c>
    </row>
    <row r="3194" spans="1:11" hidden="1">
      <c r="A3194">
        <v>10</v>
      </c>
      <c r="B3194" t="s">
        <v>1055</v>
      </c>
      <c r="C3194">
        <v>2.9229999999999999E-2</v>
      </c>
      <c r="D3194">
        <v>4.0568E-2</v>
      </c>
      <c r="E3194">
        <v>5.7208000000000002E-2</v>
      </c>
      <c r="F3194">
        <v>8.0690999999999999E-2</v>
      </c>
      <c r="G3194">
        <v>4.5222999999999999E-2</v>
      </c>
      <c r="H3194">
        <v>6.4963999999999994E-2</v>
      </c>
      <c r="I3194">
        <v>93</v>
      </c>
      <c r="J3194">
        <v>125326377.66</v>
      </c>
      <c r="K3194">
        <v>147509201.78</v>
      </c>
    </row>
    <row r="3195" spans="1:11">
      <c r="A3195">
        <v>5</v>
      </c>
      <c r="B3195" t="s">
        <v>1055</v>
      </c>
      <c r="C3195">
        <v>2.8223999999999999E-2</v>
      </c>
      <c r="D3195">
        <v>2.8221E-2</v>
      </c>
      <c r="E3195" s="116">
        <v>2.9163000000000001E-2</v>
      </c>
      <c r="F3195">
        <v>2.9145999999999998E-2</v>
      </c>
      <c r="G3195">
        <v>2.5964999999999998E-2</v>
      </c>
      <c r="H3195">
        <v>2.5954000000000001E-2</v>
      </c>
      <c r="I3195">
        <v>2948</v>
      </c>
      <c r="J3195">
        <v>53560984497.269997</v>
      </c>
      <c r="K3195">
        <v>63099140518.839996</v>
      </c>
    </row>
    <row r="3196" spans="1:11" hidden="1">
      <c r="A3196">
        <v>15</v>
      </c>
      <c r="B3196" t="s">
        <v>1055</v>
      </c>
      <c r="C3196">
        <v>2.8254999999999999E-2</v>
      </c>
      <c r="D3196">
        <v>2.8601000000000001E-2</v>
      </c>
      <c r="E3196">
        <v>2.9228000000000001E-2</v>
      </c>
      <c r="F3196">
        <v>2.9266E-2</v>
      </c>
      <c r="G3196">
        <v>2.6009999999999998E-2</v>
      </c>
      <c r="H3196">
        <v>2.6044999999999999E-2</v>
      </c>
      <c r="I3196">
        <v>3041</v>
      </c>
      <c r="J3196">
        <v>53686310874.93</v>
      </c>
      <c r="K3196">
        <v>63246649720.620003</v>
      </c>
    </row>
    <row r="3197" spans="1:11" hidden="1">
      <c r="A3197">
        <v>21</v>
      </c>
      <c r="B3197" t="s">
        <v>1055</v>
      </c>
      <c r="C3197">
        <v>3.8063E-2</v>
      </c>
      <c r="D3197">
        <v>3.8060999999999998E-2</v>
      </c>
      <c r="E3197">
        <v>2.7227000000000001E-2</v>
      </c>
      <c r="F3197">
        <v>2.7213000000000001E-2</v>
      </c>
      <c r="G3197">
        <v>2.3713999999999999E-2</v>
      </c>
      <c r="H3197">
        <v>2.3705E-2</v>
      </c>
      <c r="I3197">
        <v>3797</v>
      </c>
      <c r="J3197">
        <v>60169423950.449997</v>
      </c>
      <c r="K3197">
        <v>72853057962.559998</v>
      </c>
    </row>
    <row r="3198" spans="1:11" hidden="1">
      <c r="A3198">
        <v>31</v>
      </c>
      <c r="B3198" t="s">
        <v>1055</v>
      </c>
      <c r="C3198">
        <v>3.7850000000000002E-2</v>
      </c>
      <c r="D3198">
        <v>3.8122000000000003E-2</v>
      </c>
      <c r="E3198">
        <v>2.7289000000000001E-2</v>
      </c>
      <c r="F3198">
        <v>2.7324000000000001E-2</v>
      </c>
      <c r="G3198">
        <v>2.3758000000000001E-2</v>
      </c>
      <c r="H3198">
        <v>2.3789000000000001E-2</v>
      </c>
      <c r="I3198">
        <v>3890</v>
      </c>
      <c r="J3198">
        <v>60294750328.110001</v>
      </c>
      <c r="K3198">
        <v>73000567164.339996</v>
      </c>
    </row>
    <row r="3199" spans="1:11" hidden="1">
      <c r="A3199">
        <v>37</v>
      </c>
      <c r="B3199" t="s">
        <v>1055</v>
      </c>
      <c r="C3199">
        <v>2.3987999999999999E-2</v>
      </c>
      <c r="D3199">
        <v>2.3986E-2</v>
      </c>
      <c r="E3199">
        <v>2.7415999999999999E-2</v>
      </c>
      <c r="F3199">
        <v>2.7400000000000001E-2</v>
      </c>
      <c r="G3199">
        <v>1.9737000000000001E-2</v>
      </c>
      <c r="H3199">
        <v>1.9727000000000001E-2</v>
      </c>
      <c r="I3199">
        <v>3113</v>
      </c>
      <c r="J3199">
        <v>54251893572.279999</v>
      </c>
      <c r="K3199">
        <v>65987336261.459999</v>
      </c>
    </row>
    <row r="3200" spans="1:11" hidden="1">
      <c r="A3200">
        <v>47</v>
      </c>
      <c r="B3200" t="s">
        <v>1055</v>
      </c>
      <c r="C3200">
        <v>2.4142E-2</v>
      </c>
      <c r="D3200">
        <v>2.4473000000000002E-2</v>
      </c>
      <c r="E3200">
        <v>2.7484999999999999E-2</v>
      </c>
      <c r="F3200">
        <v>2.7522999999999999E-2</v>
      </c>
      <c r="G3200">
        <v>1.9793999999999999E-2</v>
      </c>
      <c r="H3200">
        <v>1.9827999999999998E-2</v>
      </c>
      <c r="I3200">
        <v>3206</v>
      </c>
      <c r="J3200">
        <v>54377219949.940002</v>
      </c>
      <c r="K3200">
        <v>66134845463.239998</v>
      </c>
    </row>
    <row r="3201" spans="1:11" hidden="1">
      <c r="A3201">
        <v>53</v>
      </c>
      <c r="B3201" t="s">
        <v>1055</v>
      </c>
      <c r="C3201">
        <v>3.4368000000000003E-2</v>
      </c>
      <c r="D3201">
        <v>3.4366000000000001E-2</v>
      </c>
      <c r="E3201">
        <v>2.5694999999999999E-2</v>
      </c>
      <c r="F3201">
        <v>2.5680000000000001E-2</v>
      </c>
      <c r="G3201">
        <v>1.8370999999999998E-2</v>
      </c>
      <c r="H3201">
        <v>1.8362E-2</v>
      </c>
      <c r="I3201">
        <v>3962</v>
      </c>
      <c r="J3201">
        <v>60860333025.459999</v>
      </c>
      <c r="K3201">
        <v>75741253705.179993</v>
      </c>
    </row>
    <row r="3202" spans="1:11" hidden="1">
      <c r="A3202">
        <v>63</v>
      </c>
      <c r="B3202" t="s">
        <v>1055</v>
      </c>
      <c r="C3202">
        <v>3.4248000000000001E-2</v>
      </c>
      <c r="D3202">
        <v>3.4509999999999999E-2</v>
      </c>
      <c r="E3202">
        <v>2.5759000000000001E-2</v>
      </c>
      <c r="F3202">
        <v>2.5793E-2</v>
      </c>
      <c r="G3202">
        <v>1.8422999999999998E-2</v>
      </c>
      <c r="H3202">
        <v>1.8453000000000001E-2</v>
      </c>
      <c r="I3202">
        <v>4055</v>
      </c>
      <c r="J3202">
        <v>60985659403.120003</v>
      </c>
      <c r="K3202">
        <v>75888762906.960007</v>
      </c>
    </row>
    <row r="3203" spans="1:11" hidden="1">
      <c r="A3203">
        <v>10</v>
      </c>
      <c r="B3203" t="s">
        <v>1056</v>
      </c>
      <c r="C3203">
        <v>-1.0978999999999999E-2</v>
      </c>
      <c r="D3203">
        <v>-1.0978999999999999E-2</v>
      </c>
      <c r="E3203">
        <v>-2.2133E-2</v>
      </c>
      <c r="F3203">
        <v>-2.2131999999999999E-2</v>
      </c>
      <c r="G3203">
        <v>-1.5063999999999999E-2</v>
      </c>
      <c r="H3203">
        <v>-1.5063E-2</v>
      </c>
      <c r="I3203">
        <v>92</v>
      </c>
      <c r="J3203">
        <v>121626527.87</v>
      </c>
      <c r="K3203">
        <v>144116129.43000001</v>
      </c>
    </row>
    <row r="3204" spans="1:11">
      <c r="A3204">
        <v>5</v>
      </c>
      <c r="B3204" t="s">
        <v>1056</v>
      </c>
      <c r="C3204">
        <v>-7.8865000000000005E-2</v>
      </c>
      <c r="D3204">
        <v>-7.8853000000000006E-2</v>
      </c>
      <c r="E3204" s="116">
        <v>-5.7034000000000001E-2</v>
      </c>
      <c r="F3204">
        <v>-5.7021000000000002E-2</v>
      </c>
      <c r="G3204">
        <v>-5.9420000000000001E-2</v>
      </c>
      <c r="H3204">
        <v>-5.9408000000000002E-2</v>
      </c>
      <c r="I3204">
        <v>2978</v>
      </c>
      <c r="J3204">
        <v>50758721724.199997</v>
      </c>
      <c r="K3204">
        <v>59650885224.629997</v>
      </c>
    </row>
    <row r="3205" spans="1:11" hidden="1">
      <c r="A3205">
        <v>15</v>
      </c>
      <c r="B3205" t="s">
        <v>1056</v>
      </c>
      <c r="C3205">
        <v>-7.6810000000000003E-2</v>
      </c>
      <c r="D3205">
        <v>-7.6797000000000004E-2</v>
      </c>
      <c r="E3205">
        <v>-5.6952999999999997E-2</v>
      </c>
      <c r="F3205">
        <v>-5.6938999999999997E-2</v>
      </c>
      <c r="G3205">
        <v>-5.9316000000000001E-2</v>
      </c>
      <c r="H3205">
        <v>-5.9304999999999997E-2</v>
      </c>
      <c r="I3205">
        <v>3070</v>
      </c>
      <c r="J3205">
        <v>50880348252.07</v>
      </c>
      <c r="K3205">
        <v>59795001354.059998</v>
      </c>
    </row>
    <row r="3206" spans="1:11" hidden="1">
      <c r="A3206">
        <v>37</v>
      </c>
      <c r="B3206" t="s">
        <v>1056</v>
      </c>
      <c r="C3206">
        <v>-7.7806E-2</v>
      </c>
      <c r="D3206">
        <v>-7.7795000000000003E-2</v>
      </c>
      <c r="E3206">
        <v>-5.697E-2</v>
      </c>
      <c r="F3206">
        <v>-5.6957000000000001E-2</v>
      </c>
      <c r="G3206">
        <v>-5.9104999999999998E-2</v>
      </c>
      <c r="H3206">
        <v>-5.9094000000000001E-2</v>
      </c>
      <c r="I3206">
        <v>3161</v>
      </c>
      <c r="J3206">
        <v>51481788077.040001</v>
      </c>
      <c r="K3206">
        <v>62526253098.809998</v>
      </c>
    </row>
    <row r="3207" spans="1:11" hidden="1">
      <c r="A3207">
        <v>47</v>
      </c>
      <c r="B3207" t="s">
        <v>1056</v>
      </c>
      <c r="C3207">
        <v>-7.5886999999999996E-2</v>
      </c>
      <c r="D3207">
        <v>-7.5874999999999998E-2</v>
      </c>
      <c r="E3207">
        <v>-5.6890000000000003E-2</v>
      </c>
      <c r="F3207">
        <v>-5.6876999999999997E-2</v>
      </c>
      <c r="G3207">
        <v>-5.9006999999999997E-2</v>
      </c>
      <c r="H3207">
        <v>-5.8996E-2</v>
      </c>
      <c r="I3207">
        <v>3253</v>
      </c>
      <c r="J3207">
        <v>51603414604.910004</v>
      </c>
      <c r="K3207">
        <v>62670369228.239998</v>
      </c>
    </row>
    <row r="3208" spans="1:11" hidden="1">
      <c r="A3208">
        <v>21</v>
      </c>
      <c r="B3208" t="s">
        <v>1056</v>
      </c>
      <c r="C3208">
        <v>-6.9785E-2</v>
      </c>
      <c r="D3208">
        <v>-6.9774000000000003E-2</v>
      </c>
      <c r="E3208">
        <v>-5.6114999999999998E-2</v>
      </c>
      <c r="F3208">
        <v>-5.6104000000000001E-2</v>
      </c>
      <c r="G3208">
        <v>-5.7818000000000001E-2</v>
      </c>
      <c r="H3208">
        <v>-5.7808999999999999E-2</v>
      </c>
      <c r="I3208">
        <v>3843</v>
      </c>
      <c r="J3208">
        <v>57132299960.720001</v>
      </c>
      <c r="K3208">
        <v>69123606463.970001</v>
      </c>
    </row>
    <row r="3209" spans="1:11" hidden="1">
      <c r="A3209">
        <v>31</v>
      </c>
      <c r="B3209" t="s">
        <v>1056</v>
      </c>
      <c r="C3209">
        <v>-6.8392999999999995E-2</v>
      </c>
      <c r="D3209">
        <v>-6.8381999999999998E-2</v>
      </c>
      <c r="E3209">
        <v>-5.6044999999999998E-2</v>
      </c>
      <c r="F3209">
        <v>-5.6032999999999999E-2</v>
      </c>
      <c r="G3209">
        <v>-5.7731999999999999E-2</v>
      </c>
      <c r="H3209">
        <v>-5.7722000000000002E-2</v>
      </c>
      <c r="I3209">
        <v>3935</v>
      </c>
      <c r="J3209">
        <v>57253926488.589996</v>
      </c>
      <c r="K3209">
        <v>69267722593.399994</v>
      </c>
    </row>
    <row r="3210" spans="1:11" hidden="1">
      <c r="A3210">
        <v>53</v>
      </c>
      <c r="B3210" t="s">
        <v>1056</v>
      </c>
      <c r="C3210">
        <v>-6.9331000000000004E-2</v>
      </c>
      <c r="D3210">
        <v>-6.9320999999999994E-2</v>
      </c>
      <c r="E3210">
        <v>-5.6069000000000001E-2</v>
      </c>
      <c r="F3210">
        <v>-5.6057000000000003E-2</v>
      </c>
      <c r="G3210">
        <v>-5.7605000000000003E-2</v>
      </c>
      <c r="H3210">
        <v>-5.7596000000000001E-2</v>
      </c>
      <c r="I3210">
        <v>4026</v>
      </c>
      <c r="J3210">
        <v>57855366313.559998</v>
      </c>
      <c r="K3210">
        <v>71998974338.149994</v>
      </c>
    </row>
    <row r="3211" spans="1:11" hidden="1">
      <c r="A3211">
        <v>63</v>
      </c>
      <c r="B3211" t="s">
        <v>1056</v>
      </c>
      <c r="C3211">
        <v>-6.8005999999999997E-2</v>
      </c>
      <c r="D3211">
        <v>-6.7996000000000001E-2</v>
      </c>
      <c r="E3211">
        <v>-5.5999E-2</v>
      </c>
      <c r="F3211">
        <v>-5.5987000000000002E-2</v>
      </c>
      <c r="G3211">
        <v>-5.7522999999999998E-2</v>
      </c>
      <c r="H3211">
        <v>-5.7513000000000002E-2</v>
      </c>
      <c r="I3211">
        <v>4118</v>
      </c>
      <c r="J3211">
        <v>57976992841.43</v>
      </c>
      <c r="K3211">
        <v>72143090467.580002</v>
      </c>
    </row>
    <row r="3212" spans="1:11" hidden="1">
      <c r="A3212">
        <v>10</v>
      </c>
      <c r="B3212" t="s">
        <v>1057</v>
      </c>
      <c r="C3212">
        <v>-2.7855999999999999E-2</v>
      </c>
      <c r="D3212">
        <v>-2.7855999999999999E-2</v>
      </c>
      <c r="E3212">
        <v>-1.1483999999999999E-2</v>
      </c>
      <c r="F3212">
        <v>-1.1483999999999999E-2</v>
      </c>
      <c r="G3212">
        <v>-1.5894999999999999E-2</v>
      </c>
      <c r="H3212">
        <v>-1.5894999999999999E-2</v>
      </c>
      <c r="I3212">
        <v>92</v>
      </c>
      <c r="J3212">
        <v>118652477.11</v>
      </c>
      <c r="K3212">
        <v>139965252.90000001</v>
      </c>
    </row>
    <row r="3213" spans="1:11">
      <c r="A3213">
        <v>5</v>
      </c>
      <c r="B3213" t="s">
        <v>1057</v>
      </c>
      <c r="C3213">
        <v>-8.8570000000000003E-3</v>
      </c>
      <c r="D3213">
        <v>-8.8489999999999992E-3</v>
      </c>
      <c r="E3213" s="116">
        <v>8.097E-3</v>
      </c>
      <c r="F3213">
        <v>8.1080000000000006E-3</v>
      </c>
      <c r="G3213">
        <v>6.9290000000000003E-3</v>
      </c>
      <c r="H3213">
        <v>6.94E-3</v>
      </c>
      <c r="I3213">
        <v>2990</v>
      </c>
      <c r="J3213">
        <v>51360929595.470001</v>
      </c>
      <c r="K3213">
        <v>60259901139.709999</v>
      </c>
    </row>
    <row r="3214" spans="1:11" hidden="1">
      <c r="A3214">
        <v>15</v>
      </c>
      <c r="B3214" t="s">
        <v>1057</v>
      </c>
      <c r="C3214">
        <v>-9.4269999999999996E-3</v>
      </c>
      <c r="D3214">
        <v>-9.4179999999999993E-3</v>
      </c>
      <c r="E3214">
        <v>8.0499999999999999E-3</v>
      </c>
      <c r="F3214">
        <v>8.0610000000000005E-3</v>
      </c>
      <c r="G3214">
        <v>6.8739999999999999E-3</v>
      </c>
      <c r="H3214">
        <v>6.8849999999999996E-3</v>
      </c>
      <c r="I3214">
        <v>3082</v>
      </c>
      <c r="J3214">
        <v>51479582072.580002</v>
      </c>
      <c r="K3214">
        <v>60399866392.610001</v>
      </c>
    </row>
    <row r="3215" spans="1:11" hidden="1">
      <c r="A3215">
        <v>37</v>
      </c>
      <c r="B3215" t="s">
        <v>1057</v>
      </c>
      <c r="C3215">
        <v>-9.476E-3</v>
      </c>
      <c r="D3215">
        <v>-9.4669999999999997E-3</v>
      </c>
      <c r="E3215">
        <v>8.1880000000000008E-3</v>
      </c>
      <c r="F3215">
        <v>8.1989999999999997E-3</v>
      </c>
      <c r="G3215">
        <v>6.7019999999999996E-3</v>
      </c>
      <c r="H3215">
        <v>6.7130000000000002E-3</v>
      </c>
      <c r="I3215">
        <v>3181</v>
      </c>
      <c r="J3215">
        <v>52125340429.660004</v>
      </c>
      <c r="K3215">
        <v>63192807658.389999</v>
      </c>
    </row>
    <row r="3216" spans="1:11" hidden="1">
      <c r="A3216">
        <v>47</v>
      </c>
      <c r="B3216" t="s">
        <v>1057</v>
      </c>
      <c r="C3216">
        <v>-9.9959999999999997E-3</v>
      </c>
      <c r="D3216">
        <v>-9.9869999999999994E-3</v>
      </c>
      <c r="E3216">
        <v>8.1419999999999999E-3</v>
      </c>
      <c r="F3216">
        <v>8.1530000000000005E-3</v>
      </c>
      <c r="G3216">
        <v>6.6499999999999997E-3</v>
      </c>
      <c r="H3216">
        <v>6.6610000000000003E-3</v>
      </c>
      <c r="I3216">
        <v>3273</v>
      </c>
      <c r="J3216">
        <v>52243992906.769997</v>
      </c>
      <c r="K3216">
        <v>63332772911.290001</v>
      </c>
    </row>
    <row r="3217" spans="1:11" hidden="1">
      <c r="A3217">
        <v>21</v>
      </c>
      <c r="B3217" t="s">
        <v>1057</v>
      </c>
      <c r="C3217">
        <v>5.64E-3</v>
      </c>
      <c r="D3217">
        <v>5.6470000000000001E-3</v>
      </c>
      <c r="E3217">
        <v>1.0709E-2</v>
      </c>
      <c r="F3217">
        <v>1.0718999999999999E-2</v>
      </c>
      <c r="G3217">
        <v>1.1911E-2</v>
      </c>
      <c r="H3217">
        <v>1.1920999999999999E-2</v>
      </c>
      <c r="I3217">
        <v>3860</v>
      </c>
      <c r="J3217">
        <v>57993526947.260002</v>
      </c>
      <c r="K3217">
        <v>70438819669.779999</v>
      </c>
    </row>
    <row r="3218" spans="1:11" hidden="1">
      <c r="A3218">
        <v>31</v>
      </c>
      <c r="B3218" t="s">
        <v>1057</v>
      </c>
      <c r="C3218">
        <v>4.8570000000000002E-3</v>
      </c>
      <c r="D3218">
        <v>4.8630000000000001E-3</v>
      </c>
      <c r="E3218">
        <v>1.0662E-2</v>
      </c>
      <c r="F3218">
        <v>1.0671999999999999E-2</v>
      </c>
      <c r="G3218">
        <v>1.1853000000000001E-2</v>
      </c>
      <c r="H3218">
        <v>1.1863E-2</v>
      </c>
      <c r="I3218">
        <v>3952</v>
      </c>
      <c r="J3218">
        <v>58112179424.370003</v>
      </c>
      <c r="K3218">
        <v>70578784922.679993</v>
      </c>
    </row>
    <row r="3219" spans="1:11" hidden="1">
      <c r="A3219">
        <v>53</v>
      </c>
      <c r="B3219" t="s">
        <v>1057</v>
      </c>
      <c r="C3219">
        <v>4.4949999999999999E-3</v>
      </c>
      <c r="D3219">
        <v>4.5019999999999999E-3</v>
      </c>
      <c r="E3219">
        <v>1.0758E-2</v>
      </c>
      <c r="F3219">
        <v>1.0767000000000001E-2</v>
      </c>
      <c r="G3219">
        <v>1.1514E-2</v>
      </c>
      <c r="H3219">
        <v>1.1524E-2</v>
      </c>
      <c r="I3219">
        <v>4051</v>
      </c>
      <c r="J3219">
        <v>58757937781.449997</v>
      </c>
      <c r="K3219">
        <v>73371726188.460007</v>
      </c>
    </row>
    <row r="3220" spans="1:11" hidden="1">
      <c r="A3220">
        <v>63</v>
      </c>
      <c r="B3220" t="s">
        <v>1057</v>
      </c>
      <c r="C3220">
        <v>3.7720000000000002E-3</v>
      </c>
      <c r="D3220">
        <v>3.7789999999999998E-3</v>
      </c>
      <c r="E3220">
        <v>1.0711E-2</v>
      </c>
      <c r="F3220">
        <v>1.0721E-2</v>
      </c>
      <c r="G3220">
        <v>1.146E-2</v>
      </c>
      <c r="H3220">
        <v>1.1469E-2</v>
      </c>
      <c r="I3220">
        <v>4143</v>
      </c>
      <c r="J3220">
        <v>58876590258.559998</v>
      </c>
      <c r="K3220">
        <v>73511691441.360001</v>
      </c>
    </row>
    <row r="3221" spans="1:11" hidden="1">
      <c r="A3221">
        <v>10</v>
      </c>
      <c r="B3221" t="s">
        <v>12320</v>
      </c>
      <c r="C3221">
        <v>1.5252E-2</v>
      </c>
      <c r="D3221">
        <v>1.5363999999999999E-2</v>
      </c>
      <c r="E3221">
        <v>2.8330999999999999E-2</v>
      </c>
      <c r="F3221">
        <v>2.8382000000000001E-2</v>
      </c>
      <c r="G3221">
        <v>1.4591E-2</v>
      </c>
      <c r="H3221">
        <v>1.4635E-2</v>
      </c>
      <c r="I3221">
        <v>93</v>
      </c>
      <c r="J3221">
        <v>119990440.09</v>
      </c>
      <c r="K3221">
        <v>139551376.31</v>
      </c>
    </row>
    <row r="3222" spans="1:11">
      <c r="A3222">
        <v>5</v>
      </c>
      <c r="B3222" t="s">
        <v>12320</v>
      </c>
      <c r="C3222">
        <v>4.7999E-2</v>
      </c>
      <c r="D3222">
        <v>4.8001000000000002E-2</v>
      </c>
      <c r="E3222" s="344">
        <v>5.0101E-2</v>
      </c>
      <c r="F3222">
        <v>5.0103000000000002E-2</v>
      </c>
      <c r="G3222">
        <v>4.9161999999999997E-2</v>
      </c>
      <c r="H3222">
        <v>4.9165E-2</v>
      </c>
      <c r="I3222">
        <v>2999</v>
      </c>
      <c r="J3222">
        <v>54271505332.32</v>
      </c>
      <c r="K3222">
        <v>63551406814.360001</v>
      </c>
    </row>
    <row r="3223" spans="1:11" hidden="1">
      <c r="A3223">
        <v>15</v>
      </c>
      <c r="B3223" t="s">
        <v>12320</v>
      </c>
      <c r="C3223">
        <v>4.7011999999999998E-2</v>
      </c>
      <c r="D3223">
        <v>4.7017000000000003E-2</v>
      </c>
      <c r="E3223">
        <v>5.0049999999999997E-2</v>
      </c>
      <c r="F3223">
        <v>5.0053E-2</v>
      </c>
      <c r="G3223">
        <v>4.9082000000000001E-2</v>
      </c>
      <c r="H3223">
        <v>4.9084999999999997E-2</v>
      </c>
      <c r="I3223">
        <v>3092</v>
      </c>
      <c r="J3223">
        <v>54391495772.410004</v>
      </c>
      <c r="K3223">
        <v>63690958190.669998</v>
      </c>
    </row>
    <row r="3224" spans="1:11" hidden="1">
      <c r="A3224">
        <v>37</v>
      </c>
      <c r="B3224" t="s">
        <v>12320</v>
      </c>
      <c r="C3224">
        <v>4.6016000000000001E-2</v>
      </c>
      <c r="D3224">
        <v>4.6018000000000003E-2</v>
      </c>
      <c r="E3224">
        <v>4.9533000000000001E-2</v>
      </c>
      <c r="F3224">
        <v>4.9535000000000003E-2</v>
      </c>
      <c r="G3224">
        <v>4.7341000000000001E-2</v>
      </c>
      <c r="H3224">
        <v>4.7343000000000003E-2</v>
      </c>
      <c r="I3224">
        <v>3196</v>
      </c>
      <c r="J3224">
        <v>55148751474.07</v>
      </c>
      <c r="K3224">
        <v>66615516886.839996</v>
      </c>
    </row>
    <row r="3225" spans="1:11" hidden="1">
      <c r="A3225">
        <v>47</v>
      </c>
      <c r="B3225" t="s">
        <v>12320</v>
      </c>
      <c r="C3225">
        <v>4.5143000000000003E-2</v>
      </c>
      <c r="D3225">
        <v>4.5147E-2</v>
      </c>
      <c r="E3225">
        <v>4.9485000000000001E-2</v>
      </c>
      <c r="F3225">
        <v>4.9487000000000003E-2</v>
      </c>
      <c r="G3225">
        <v>4.7267999999999998E-2</v>
      </c>
      <c r="H3225">
        <v>4.7271000000000001E-2</v>
      </c>
      <c r="I3225">
        <v>3289</v>
      </c>
      <c r="J3225">
        <v>55268741914.160004</v>
      </c>
      <c r="K3225">
        <v>66755068263.150002</v>
      </c>
    </row>
    <row r="3226" spans="1:11" hidden="1">
      <c r="A3226">
        <v>21</v>
      </c>
      <c r="B3226" t="s">
        <v>12320</v>
      </c>
      <c r="C3226">
        <v>2.9737E-2</v>
      </c>
      <c r="D3226">
        <v>2.9738000000000001E-2</v>
      </c>
      <c r="E3226">
        <v>4.2035000000000003E-2</v>
      </c>
      <c r="F3226">
        <v>4.2036999999999998E-2</v>
      </c>
      <c r="G3226">
        <v>4.0196000000000003E-2</v>
      </c>
      <c r="H3226">
        <v>4.0197999999999998E-2</v>
      </c>
      <c r="I3226">
        <v>3877</v>
      </c>
      <c r="J3226">
        <v>60845054419.370003</v>
      </c>
      <c r="K3226">
        <v>73677327989.179993</v>
      </c>
    </row>
    <row r="3227" spans="1:11" hidden="1">
      <c r="A3227">
        <v>31</v>
      </c>
      <c r="B3227" t="s">
        <v>12320</v>
      </c>
      <c r="C3227">
        <v>2.9395999999999999E-2</v>
      </c>
      <c r="D3227">
        <v>2.9399999999999999E-2</v>
      </c>
      <c r="E3227">
        <v>4.2007000000000003E-2</v>
      </c>
      <c r="F3227">
        <v>4.2008999999999998E-2</v>
      </c>
      <c r="G3227">
        <v>4.0145E-2</v>
      </c>
      <c r="H3227">
        <v>4.0147000000000002E-2</v>
      </c>
      <c r="I3227">
        <v>3970</v>
      </c>
      <c r="J3227">
        <v>60965044859.459999</v>
      </c>
      <c r="K3227">
        <v>73816879365.490005</v>
      </c>
    </row>
    <row r="3228" spans="1:11" hidden="1">
      <c r="A3228">
        <v>53</v>
      </c>
      <c r="B3228" t="s">
        <v>12320</v>
      </c>
      <c r="C3228">
        <v>2.904E-2</v>
      </c>
      <c r="D3228">
        <v>2.9041000000000001E-2</v>
      </c>
      <c r="E3228">
        <v>4.1637E-2</v>
      </c>
      <c r="F3228">
        <v>4.1638000000000001E-2</v>
      </c>
      <c r="G3228">
        <v>3.8986E-2</v>
      </c>
      <c r="H3228">
        <v>3.8987000000000001E-2</v>
      </c>
      <c r="I3228">
        <v>4074</v>
      </c>
      <c r="J3228">
        <v>61722300561.120003</v>
      </c>
      <c r="K3228">
        <v>76741438061.660004</v>
      </c>
    </row>
    <row r="3229" spans="1:11" hidden="1">
      <c r="A3229">
        <v>63</v>
      </c>
      <c r="B3229" t="s">
        <v>12320</v>
      </c>
      <c r="C3229">
        <v>2.8731E-2</v>
      </c>
      <c r="D3229">
        <v>2.8733999999999999E-2</v>
      </c>
      <c r="E3229">
        <v>4.1610000000000001E-2</v>
      </c>
      <c r="F3229">
        <v>4.1611000000000002E-2</v>
      </c>
      <c r="G3229">
        <v>3.8939000000000001E-2</v>
      </c>
      <c r="H3229">
        <v>3.8940000000000002E-2</v>
      </c>
      <c r="I3229">
        <v>4167</v>
      </c>
      <c r="J3229">
        <v>61842291001.209999</v>
      </c>
      <c r="K3229">
        <v>76880989437.970001</v>
      </c>
    </row>
    <row r="3230" spans="1:11" hidden="1">
      <c r="A3230">
        <v>10</v>
      </c>
      <c r="B3230" t="s">
        <v>12321</v>
      </c>
      <c r="C3230">
        <v>1.2118E-2</v>
      </c>
      <c r="D3230">
        <v>1.2118E-2</v>
      </c>
      <c r="E3230">
        <v>3.5230999999999998E-2</v>
      </c>
      <c r="F3230">
        <v>3.5230999999999998E-2</v>
      </c>
      <c r="G3230">
        <v>4.4151999999999997E-2</v>
      </c>
      <c r="H3230">
        <v>4.4151999999999997E-2</v>
      </c>
      <c r="I3230">
        <v>92</v>
      </c>
      <c r="J3230">
        <v>120822221.31999999</v>
      </c>
      <c r="K3230">
        <v>139611885.27000001</v>
      </c>
    </row>
    <row r="3231" spans="1:11">
      <c r="A3231">
        <v>5</v>
      </c>
      <c r="B3231" t="s">
        <v>12321</v>
      </c>
      <c r="C3231">
        <v>-2.3574000000000001E-2</v>
      </c>
      <c r="D3231">
        <v>-2.3791E-2</v>
      </c>
      <c r="E3231" s="344">
        <v>2.4496E-2</v>
      </c>
      <c r="F3231">
        <v>2.4476999999999999E-2</v>
      </c>
      <c r="G3231">
        <v>2.2248E-2</v>
      </c>
      <c r="H3231">
        <v>2.2225000000000002E-2</v>
      </c>
      <c r="I3231">
        <v>3021</v>
      </c>
      <c r="J3231">
        <v>56146385880.199997</v>
      </c>
      <c r="K3231">
        <v>65288476475</v>
      </c>
    </row>
    <row r="3232" spans="1:11" hidden="1">
      <c r="A3232">
        <v>15</v>
      </c>
      <c r="B3232" t="s">
        <v>12321</v>
      </c>
      <c r="C3232">
        <v>-2.2512000000000001E-2</v>
      </c>
      <c r="D3232">
        <v>-2.2721999999999999E-2</v>
      </c>
      <c r="E3232">
        <v>2.452E-2</v>
      </c>
      <c r="F3232">
        <v>2.4500999999999998E-2</v>
      </c>
      <c r="G3232">
        <v>2.2294999999999999E-2</v>
      </c>
      <c r="H3232">
        <v>2.2272E-2</v>
      </c>
      <c r="I3232">
        <v>3113</v>
      </c>
      <c r="J3232">
        <v>56267208101.519997</v>
      </c>
      <c r="K3232">
        <v>65428088360.269997</v>
      </c>
    </row>
    <row r="3233" spans="1:11" hidden="1">
      <c r="A3233">
        <v>37</v>
      </c>
      <c r="B3233" t="s">
        <v>12321</v>
      </c>
      <c r="C3233">
        <v>-2.4934000000000001E-2</v>
      </c>
      <c r="D3233">
        <v>-2.5137E-2</v>
      </c>
      <c r="E3233">
        <v>2.4958999999999999E-2</v>
      </c>
      <c r="F3233">
        <v>2.494E-2</v>
      </c>
      <c r="G3233">
        <v>2.2072999999999999E-2</v>
      </c>
      <c r="H3233">
        <v>2.2051000000000001E-2</v>
      </c>
      <c r="I3233">
        <v>3236</v>
      </c>
      <c r="J3233">
        <v>57125930618.120003</v>
      </c>
      <c r="K3233">
        <v>68583165475.139999</v>
      </c>
    </row>
    <row r="3234" spans="1:11" hidden="1">
      <c r="A3234">
        <v>47</v>
      </c>
      <c r="B3234" t="s">
        <v>12321</v>
      </c>
      <c r="C3234">
        <v>-2.3897000000000002E-2</v>
      </c>
      <c r="D3234">
        <v>-2.4094999999999998E-2</v>
      </c>
      <c r="E3234">
        <v>2.4981E-2</v>
      </c>
      <c r="F3234">
        <v>2.4962000000000002E-2</v>
      </c>
      <c r="G3234">
        <v>2.2117999999999999E-2</v>
      </c>
      <c r="H3234">
        <v>2.2096000000000001E-2</v>
      </c>
      <c r="I3234">
        <v>3328</v>
      </c>
      <c r="J3234">
        <v>57246752839.440002</v>
      </c>
      <c r="K3234">
        <v>68722777360.410004</v>
      </c>
    </row>
    <row r="3235" spans="1:11" hidden="1">
      <c r="A3235">
        <v>21</v>
      </c>
      <c r="B3235" t="s">
        <v>12321</v>
      </c>
      <c r="C3235">
        <v>-3.4846000000000002E-2</v>
      </c>
      <c r="D3235">
        <v>-3.5013000000000002E-2</v>
      </c>
      <c r="E3235">
        <v>2.6518E-2</v>
      </c>
      <c r="F3235">
        <v>2.6501E-2</v>
      </c>
      <c r="G3235">
        <v>2.8208E-2</v>
      </c>
      <c r="H3235">
        <v>2.8188000000000001E-2</v>
      </c>
      <c r="I3235">
        <v>3912</v>
      </c>
      <c r="J3235">
        <v>63060647333.779999</v>
      </c>
      <c r="K3235">
        <v>76218101359.330002</v>
      </c>
    </row>
    <row r="3236" spans="1:11" hidden="1">
      <c r="A3236">
        <v>31</v>
      </c>
      <c r="B3236" t="s">
        <v>12321</v>
      </c>
      <c r="C3236">
        <v>-3.3757000000000002E-2</v>
      </c>
      <c r="D3236">
        <v>-3.3919999999999999E-2</v>
      </c>
      <c r="E3236">
        <v>2.6533999999999999E-2</v>
      </c>
      <c r="F3236">
        <v>2.6518E-2</v>
      </c>
      <c r="G3236">
        <v>2.8237000000000002E-2</v>
      </c>
      <c r="H3236">
        <v>2.8216999999999999E-2</v>
      </c>
      <c r="I3236">
        <v>4004</v>
      </c>
      <c r="J3236">
        <v>63181469555.099998</v>
      </c>
      <c r="K3236">
        <v>76357713244.600006</v>
      </c>
    </row>
    <row r="3237" spans="1:11" hidden="1">
      <c r="A3237">
        <v>53</v>
      </c>
      <c r="B3237" t="s">
        <v>12321</v>
      </c>
      <c r="C3237">
        <v>-3.5367000000000003E-2</v>
      </c>
      <c r="D3237">
        <v>-3.5527000000000003E-2</v>
      </c>
      <c r="E3237">
        <v>2.6901999999999999E-2</v>
      </c>
      <c r="F3237">
        <v>2.6886E-2</v>
      </c>
      <c r="G3237">
        <v>2.7817999999999999E-2</v>
      </c>
      <c r="H3237">
        <v>2.7799000000000001E-2</v>
      </c>
      <c r="I3237">
        <v>4127</v>
      </c>
      <c r="J3237">
        <v>64040192071.699997</v>
      </c>
      <c r="K3237">
        <v>79512790359.470001</v>
      </c>
    </row>
    <row r="3238" spans="1:11" hidden="1">
      <c r="A3238">
        <v>63</v>
      </c>
      <c r="B3238" t="s">
        <v>12321</v>
      </c>
      <c r="C3238">
        <v>-3.4318000000000001E-2</v>
      </c>
      <c r="D3238">
        <v>-3.4474999999999999E-2</v>
      </c>
      <c r="E3238">
        <v>2.6918000000000001E-2</v>
      </c>
      <c r="F3238">
        <v>2.6901000000000001E-2</v>
      </c>
      <c r="G3238">
        <v>2.7847E-2</v>
      </c>
      <c r="H3238">
        <v>2.7827999999999999E-2</v>
      </c>
      <c r="I3238">
        <v>4219</v>
      </c>
      <c r="J3238">
        <v>64161014293.019997</v>
      </c>
      <c r="K3238">
        <v>79652402244.740005</v>
      </c>
    </row>
    <row r="3239" spans="1:11" hidden="1">
      <c r="A3239">
        <v>10</v>
      </c>
      <c r="B3239" t="s">
        <v>12322</v>
      </c>
      <c r="C3239">
        <v>-1.8832000000000002E-2</v>
      </c>
      <c r="D3239">
        <v>-1.8832000000000002E-2</v>
      </c>
      <c r="E3239">
        <v>-7.7270000000000004E-3</v>
      </c>
      <c r="F3239">
        <v>-7.7270000000000004E-3</v>
      </c>
      <c r="G3239">
        <v>-6.4999999999999997E-3</v>
      </c>
      <c r="H3239">
        <v>-6.4999999999999997E-3</v>
      </c>
      <c r="I3239">
        <v>92</v>
      </c>
      <c r="J3239">
        <v>118894491.92</v>
      </c>
      <c r="K3239">
        <v>137554227.59</v>
      </c>
    </row>
    <row r="3240" spans="1:11">
      <c r="A3240">
        <v>5</v>
      </c>
      <c r="B3240" t="s">
        <v>12322</v>
      </c>
      <c r="C3240">
        <v>-6.0347999999999999E-2</v>
      </c>
      <c r="D3240">
        <v>-6.0349E-2</v>
      </c>
      <c r="E3240" s="116">
        <v>-8.7399999999999999E-4</v>
      </c>
      <c r="F3240">
        <v>-8.7600000000000004E-4</v>
      </c>
      <c r="G3240">
        <v>3.4999999999999997E-5</v>
      </c>
      <c r="H3240">
        <v>3.3000000000000003E-5</v>
      </c>
      <c r="I3240">
        <v>3032</v>
      </c>
      <c r="J3240">
        <v>56456352802.739998</v>
      </c>
      <c r="K3240">
        <v>65488425920.230003</v>
      </c>
    </row>
    <row r="3241" spans="1:11" hidden="1">
      <c r="A3241">
        <v>15</v>
      </c>
      <c r="B3241" t="s">
        <v>12322</v>
      </c>
      <c r="C3241">
        <v>-5.9121E-2</v>
      </c>
      <c r="D3241">
        <v>-5.9122000000000001E-2</v>
      </c>
      <c r="E3241">
        <v>-8.8900000000000003E-4</v>
      </c>
      <c r="F3241">
        <v>-8.8999999999999995E-4</v>
      </c>
      <c r="G3241">
        <v>2.0999999999999999E-5</v>
      </c>
      <c r="H3241">
        <v>2.0000000000000002E-5</v>
      </c>
      <c r="I3241">
        <v>3124</v>
      </c>
      <c r="J3241">
        <v>56575247294.660004</v>
      </c>
      <c r="K3241">
        <v>65625980147.82</v>
      </c>
    </row>
    <row r="3242" spans="1:11" hidden="1">
      <c r="A3242">
        <v>21</v>
      </c>
      <c r="B3242" t="s">
        <v>12322</v>
      </c>
      <c r="C3242">
        <v>-6.6530000000000006E-2</v>
      </c>
      <c r="D3242">
        <v>-6.6531000000000007E-2</v>
      </c>
      <c r="E3242">
        <v>-1.1789999999999999E-3</v>
      </c>
      <c r="F3242">
        <v>-1.1800000000000001E-3</v>
      </c>
      <c r="G3242">
        <v>6.4499999999999996E-4</v>
      </c>
      <c r="H3242">
        <v>6.4400000000000004E-4</v>
      </c>
      <c r="I3242">
        <v>3936</v>
      </c>
      <c r="J3242">
        <v>63393852588.150002</v>
      </c>
      <c r="K3242">
        <v>76582648364.100006</v>
      </c>
    </row>
    <row r="3243" spans="1:11" hidden="1">
      <c r="A3243">
        <v>31</v>
      </c>
      <c r="B3243" t="s">
        <v>12322</v>
      </c>
      <c r="C3243">
        <v>-6.5434000000000006E-2</v>
      </c>
      <c r="D3243">
        <v>-6.5434999999999993E-2</v>
      </c>
      <c r="E3243">
        <v>-1.191E-3</v>
      </c>
      <c r="F3243">
        <v>-1.193E-3</v>
      </c>
      <c r="G3243">
        <v>6.3199999999999997E-4</v>
      </c>
      <c r="H3243">
        <v>6.3100000000000005E-4</v>
      </c>
      <c r="I3243">
        <v>4028</v>
      </c>
      <c r="J3243">
        <v>63512747080.07</v>
      </c>
      <c r="K3243">
        <v>76720202591.690002</v>
      </c>
    </row>
    <row r="3244" spans="1:11" hidden="1">
      <c r="A3244">
        <v>37</v>
      </c>
      <c r="B3244" t="s">
        <v>12322</v>
      </c>
      <c r="C3244">
        <v>-6.0213999999999997E-2</v>
      </c>
      <c r="D3244">
        <v>-6.0214999999999998E-2</v>
      </c>
      <c r="E3244">
        <v>-7.3099999999999999E-4</v>
      </c>
      <c r="F3244">
        <v>-7.3200000000000001E-4</v>
      </c>
      <c r="G3244">
        <v>-1.5300000000000001E-4</v>
      </c>
      <c r="H3244">
        <v>-1.54E-4</v>
      </c>
      <c r="I3244">
        <v>3255</v>
      </c>
      <c r="J3244">
        <v>57498166819.18</v>
      </c>
      <c r="K3244">
        <v>68884333117.130005</v>
      </c>
    </row>
    <row r="3245" spans="1:11" hidden="1">
      <c r="A3245">
        <v>47</v>
      </c>
      <c r="B3245" t="s">
        <v>12322</v>
      </c>
      <c r="C3245">
        <v>-5.9069000000000003E-2</v>
      </c>
      <c r="D3245">
        <v>-5.9069999999999998E-2</v>
      </c>
      <c r="E3245">
        <v>-7.45E-4</v>
      </c>
      <c r="F3245">
        <v>-7.4700000000000005E-4</v>
      </c>
      <c r="G3245">
        <v>-1.66E-4</v>
      </c>
      <c r="H3245">
        <v>-1.6699999999999999E-4</v>
      </c>
      <c r="I3245">
        <v>3347</v>
      </c>
      <c r="J3245">
        <v>57617061311.099998</v>
      </c>
      <c r="K3245">
        <v>69021887344.720001</v>
      </c>
    </row>
    <row r="3246" spans="1:11" hidden="1">
      <c r="A3246">
        <v>53</v>
      </c>
      <c r="B3246" t="s">
        <v>12322</v>
      </c>
      <c r="C3246">
        <v>-6.6102999999999995E-2</v>
      </c>
      <c r="D3246">
        <v>-6.6103999999999996E-2</v>
      </c>
      <c r="E3246">
        <v>-1.0460000000000001E-3</v>
      </c>
      <c r="F3246">
        <v>-1.0480000000000001E-3</v>
      </c>
      <c r="G3246">
        <v>4.57E-4</v>
      </c>
      <c r="H3246">
        <v>4.55E-4</v>
      </c>
      <c r="I3246">
        <v>4159</v>
      </c>
      <c r="J3246">
        <v>64435666604.589996</v>
      </c>
      <c r="K3246">
        <v>79978555561</v>
      </c>
    </row>
    <row r="3247" spans="1:11" hidden="1">
      <c r="A3247">
        <v>63</v>
      </c>
      <c r="B3247" t="s">
        <v>12322</v>
      </c>
      <c r="C3247">
        <v>-6.5072000000000005E-2</v>
      </c>
      <c r="D3247">
        <v>-6.5073000000000006E-2</v>
      </c>
      <c r="E3247">
        <v>-1.059E-3</v>
      </c>
      <c r="F3247">
        <v>-1.06E-3</v>
      </c>
      <c r="G3247">
        <v>4.4499999999999997E-4</v>
      </c>
      <c r="H3247">
        <v>4.4299999999999998E-4</v>
      </c>
      <c r="I3247">
        <v>4251</v>
      </c>
      <c r="J3247">
        <v>64554561096.510002</v>
      </c>
      <c r="K3247">
        <v>80116109788.589996</v>
      </c>
    </row>
    <row r="3248" spans="1:11" hidden="1">
      <c r="A3248">
        <v>10</v>
      </c>
      <c r="B3248" t="s">
        <v>12323</v>
      </c>
      <c r="C3248">
        <v>3.1261999999999998E-2</v>
      </c>
      <c r="D3248">
        <v>3.1260999999999997E-2</v>
      </c>
      <c r="E3248">
        <v>1.1537E-2</v>
      </c>
      <c r="F3248">
        <v>1.1537E-2</v>
      </c>
      <c r="G3248">
        <v>1.0552000000000001E-2</v>
      </c>
      <c r="H3248">
        <v>1.0552000000000001E-2</v>
      </c>
      <c r="I3248">
        <v>92</v>
      </c>
      <c r="J3248">
        <v>120266244.81999999</v>
      </c>
      <c r="K3248">
        <v>139005804.53</v>
      </c>
    </row>
    <row r="3249" spans="1:11">
      <c r="A3249">
        <v>5</v>
      </c>
      <c r="B3249" t="s">
        <v>12323</v>
      </c>
      <c r="C3249">
        <v>3.7828000000000001E-2</v>
      </c>
      <c r="D3249">
        <v>3.7829000000000002E-2</v>
      </c>
      <c r="E3249" s="116">
        <v>8.711E-3</v>
      </c>
      <c r="F3249">
        <v>8.711E-3</v>
      </c>
      <c r="G3249">
        <v>6.2620000000000002E-3</v>
      </c>
      <c r="H3249">
        <v>6.2630000000000003E-3</v>
      </c>
      <c r="I3249">
        <v>3039</v>
      </c>
      <c r="J3249">
        <v>57294101134.07</v>
      </c>
      <c r="K3249">
        <v>66049807472.190002</v>
      </c>
    </row>
    <row r="3250" spans="1:11" hidden="1">
      <c r="A3250">
        <v>15</v>
      </c>
      <c r="B3250" t="s">
        <v>12323</v>
      </c>
      <c r="C3250">
        <v>3.7635000000000002E-2</v>
      </c>
      <c r="D3250">
        <v>3.7635000000000002E-2</v>
      </c>
      <c r="E3250">
        <v>8.7170000000000008E-3</v>
      </c>
      <c r="F3250">
        <v>8.7170000000000008E-3</v>
      </c>
      <c r="G3250">
        <v>6.2709999999999997E-3</v>
      </c>
      <c r="H3250">
        <v>6.2719999999999998E-3</v>
      </c>
      <c r="I3250">
        <v>3131</v>
      </c>
      <c r="J3250">
        <v>57414367378.889999</v>
      </c>
      <c r="K3250">
        <v>66188813276.720001</v>
      </c>
    </row>
    <row r="3251" spans="1:11" hidden="1">
      <c r="A3251">
        <v>21</v>
      </c>
      <c r="B3251" t="s">
        <v>12323</v>
      </c>
      <c r="C3251">
        <v>3.2273000000000003E-2</v>
      </c>
      <c r="D3251">
        <v>3.2273000000000003E-2</v>
      </c>
      <c r="E3251">
        <v>3.571E-3</v>
      </c>
      <c r="F3251">
        <v>3.571E-3</v>
      </c>
      <c r="G3251">
        <v>-2.7039999999999998E-3</v>
      </c>
      <c r="H3251">
        <v>-2.7030000000000001E-3</v>
      </c>
      <c r="I3251">
        <v>3953</v>
      </c>
      <c r="J3251">
        <v>64027789121.18</v>
      </c>
      <c r="K3251">
        <v>76581239670.779999</v>
      </c>
    </row>
    <row r="3252" spans="1:11" hidden="1">
      <c r="A3252">
        <v>31</v>
      </c>
      <c r="B3252" t="s">
        <v>12323</v>
      </c>
      <c r="C3252">
        <v>3.2250000000000001E-2</v>
      </c>
      <c r="D3252">
        <v>3.2250000000000001E-2</v>
      </c>
      <c r="E3252">
        <v>3.5860000000000002E-3</v>
      </c>
      <c r="F3252">
        <v>3.5860000000000002E-3</v>
      </c>
      <c r="G3252">
        <v>-2.6800000000000001E-3</v>
      </c>
      <c r="H3252">
        <v>-2.6800000000000001E-3</v>
      </c>
      <c r="I3252">
        <v>4045</v>
      </c>
      <c r="J3252">
        <v>64148055366</v>
      </c>
      <c r="K3252">
        <v>76720245475.309998</v>
      </c>
    </row>
    <row r="3253" spans="1:11" hidden="1">
      <c r="A3253">
        <v>37</v>
      </c>
      <c r="B3253" t="s">
        <v>12323</v>
      </c>
      <c r="C3253">
        <v>3.4805999999999997E-2</v>
      </c>
      <c r="D3253">
        <v>3.4805999999999997E-2</v>
      </c>
      <c r="E3253">
        <v>7.5630000000000003E-3</v>
      </c>
      <c r="F3253">
        <v>7.5630000000000003E-3</v>
      </c>
      <c r="G3253">
        <v>3.4090000000000001E-3</v>
      </c>
      <c r="H3253">
        <v>3.4099999999999998E-3</v>
      </c>
      <c r="I3253">
        <v>3271</v>
      </c>
      <c r="J3253">
        <v>58357903225.099998</v>
      </c>
      <c r="K3253">
        <v>69324987731.990005</v>
      </c>
    </row>
    <row r="3254" spans="1:11" hidden="1">
      <c r="A3254">
        <v>47</v>
      </c>
      <c r="B3254" t="s">
        <v>12323</v>
      </c>
      <c r="C3254">
        <v>3.4708000000000003E-2</v>
      </c>
      <c r="D3254">
        <v>3.4708000000000003E-2</v>
      </c>
      <c r="E3254">
        <v>7.5709999999999996E-3</v>
      </c>
      <c r="F3254">
        <v>7.5709999999999996E-3</v>
      </c>
      <c r="G3254">
        <v>3.424E-3</v>
      </c>
      <c r="H3254">
        <v>3.424E-3</v>
      </c>
      <c r="I3254">
        <v>3363</v>
      </c>
      <c r="J3254">
        <v>58478169469.919998</v>
      </c>
      <c r="K3254">
        <v>69463993536.520004</v>
      </c>
    </row>
    <row r="3255" spans="1:11" hidden="1">
      <c r="A3255">
        <v>53</v>
      </c>
      <c r="B3255" t="s">
        <v>12323</v>
      </c>
      <c r="C3255">
        <v>3.0206E-2</v>
      </c>
      <c r="D3255">
        <v>3.0206E-2</v>
      </c>
      <c r="E3255">
        <v>2.6289999999999998E-3</v>
      </c>
      <c r="F3255">
        <v>2.6289999999999998E-3</v>
      </c>
      <c r="G3255">
        <v>-4.7800000000000004E-3</v>
      </c>
      <c r="H3255">
        <v>-4.7800000000000004E-3</v>
      </c>
      <c r="I3255">
        <v>4185</v>
      </c>
      <c r="J3255">
        <v>65091591212.209999</v>
      </c>
      <c r="K3255">
        <v>79856419930.580002</v>
      </c>
    </row>
    <row r="3256" spans="1:11" hidden="1">
      <c r="A3256">
        <v>63</v>
      </c>
      <c r="B3256" t="s">
        <v>12323</v>
      </c>
      <c r="C3256">
        <v>3.0228000000000001E-2</v>
      </c>
      <c r="D3256">
        <v>3.0228999999999999E-2</v>
      </c>
      <c r="E3256">
        <v>2.6459999999999999E-3</v>
      </c>
      <c r="F3256">
        <v>2.6459999999999999E-3</v>
      </c>
      <c r="G3256">
        <v>-4.7540000000000004E-3</v>
      </c>
      <c r="H3256">
        <v>-4.7530000000000003E-3</v>
      </c>
      <c r="I3256">
        <v>4277</v>
      </c>
      <c r="J3256">
        <v>65211857457.029999</v>
      </c>
      <c r="K3256">
        <v>79995425735.110001</v>
      </c>
    </row>
    <row r="3257" spans="1:11" hidden="1">
      <c r="A3257">
        <v>10</v>
      </c>
      <c r="B3257" t="s">
        <v>12324</v>
      </c>
      <c r="C3257">
        <v>1.5611E-2</v>
      </c>
      <c r="D3257">
        <v>1.5611E-2</v>
      </c>
      <c r="E3257">
        <v>1.8225999999999999E-2</v>
      </c>
      <c r="F3257">
        <v>1.8225999999999999E-2</v>
      </c>
      <c r="G3257">
        <v>1.7519E-2</v>
      </c>
      <c r="H3257">
        <v>1.7519E-2</v>
      </c>
      <c r="I3257">
        <v>92</v>
      </c>
      <c r="J3257">
        <v>124161233.27</v>
      </c>
      <c r="K3257">
        <v>143405443.96000001</v>
      </c>
    </row>
    <row r="3258" spans="1:11">
      <c r="A3258">
        <v>5</v>
      </c>
      <c r="B3258" t="s">
        <v>12324</v>
      </c>
      <c r="C3258">
        <v>3.0148000000000001E-2</v>
      </c>
      <c r="D3258">
        <v>3.0144000000000001E-2</v>
      </c>
      <c r="E3258" s="116">
        <v>-2.1690000000000001E-2</v>
      </c>
      <c r="F3258">
        <v>-2.1691999999999999E-2</v>
      </c>
      <c r="G3258">
        <v>-2.1829000000000001E-2</v>
      </c>
      <c r="H3258">
        <v>-2.1832000000000001E-2</v>
      </c>
      <c r="I3258">
        <v>3049</v>
      </c>
      <c r="J3258">
        <v>56231502036.230003</v>
      </c>
      <c r="K3258">
        <v>64795462528.239998</v>
      </c>
    </row>
    <row r="3259" spans="1:11" hidden="1">
      <c r="A3259">
        <v>15</v>
      </c>
      <c r="B3259" t="s">
        <v>12324</v>
      </c>
      <c r="C3259">
        <v>2.972E-2</v>
      </c>
      <c r="D3259">
        <v>2.9717E-2</v>
      </c>
      <c r="E3259">
        <v>-2.1606E-2</v>
      </c>
      <c r="F3259">
        <v>-2.1609E-2</v>
      </c>
      <c r="G3259">
        <v>-2.1746999999999999E-2</v>
      </c>
      <c r="H3259">
        <v>-2.1749000000000001E-2</v>
      </c>
      <c r="I3259">
        <v>3141</v>
      </c>
      <c r="J3259">
        <v>56355663269.5</v>
      </c>
      <c r="K3259">
        <v>64938867972.199997</v>
      </c>
    </row>
    <row r="3260" spans="1:11" hidden="1">
      <c r="A3260">
        <v>21</v>
      </c>
      <c r="B3260" t="s">
        <v>12324</v>
      </c>
      <c r="C3260">
        <v>2.1746000000000001E-2</v>
      </c>
      <c r="D3260">
        <v>2.1743999999999999E-2</v>
      </c>
      <c r="E3260">
        <v>-2.4018999999999999E-2</v>
      </c>
      <c r="F3260">
        <v>-2.4021000000000001E-2</v>
      </c>
      <c r="G3260">
        <v>-2.4684999999999999E-2</v>
      </c>
      <c r="H3260">
        <v>-2.4687000000000001E-2</v>
      </c>
      <c r="I3260">
        <v>3973</v>
      </c>
      <c r="J3260">
        <v>62742935129.709999</v>
      </c>
      <c r="K3260">
        <v>75010088961.490005</v>
      </c>
    </row>
    <row r="3261" spans="1:11" hidden="1">
      <c r="A3261">
        <v>31</v>
      </c>
      <c r="B3261" t="s">
        <v>12324</v>
      </c>
      <c r="C3261">
        <v>2.1606E-2</v>
      </c>
      <c r="D3261">
        <v>2.1604000000000002E-2</v>
      </c>
      <c r="E3261">
        <v>-2.3938999999999998E-2</v>
      </c>
      <c r="F3261">
        <v>-2.3942000000000001E-2</v>
      </c>
      <c r="G3261">
        <v>-2.4608999999999999E-2</v>
      </c>
      <c r="H3261">
        <v>-2.461E-2</v>
      </c>
      <c r="I3261">
        <v>4065</v>
      </c>
      <c r="J3261">
        <v>62867096362.980003</v>
      </c>
      <c r="K3261">
        <v>75153494405.449997</v>
      </c>
    </row>
    <row r="3262" spans="1:11" hidden="1">
      <c r="A3262">
        <v>37</v>
      </c>
      <c r="B3262" t="s">
        <v>12324</v>
      </c>
      <c r="C3262">
        <v>2.3858000000000001E-2</v>
      </c>
      <c r="D3262">
        <v>2.3855999999999999E-2</v>
      </c>
      <c r="E3262">
        <v>-2.2301999999999999E-2</v>
      </c>
      <c r="F3262">
        <v>-2.2304000000000001E-2</v>
      </c>
      <c r="G3262">
        <v>-2.4285999999999999E-2</v>
      </c>
      <c r="H3262">
        <v>-2.4288000000000001E-2</v>
      </c>
      <c r="I3262">
        <v>3300</v>
      </c>
      <c r="J3262">
        <v>57271577801.419998</v>
      </c>
      <c r="K3262">
        <v>67949339801.059998</v>
      </c>
    </row>
    <row r="3263" spans="1:11" hidden="1">
      <c r="A3263">
        <v>47</v>
      </c>
      <c r="B3263" t="s">
        <v>12324</v>
      </c>
      <c r="C3263">
        <v>2.3633000000000001E-2</v>
      </c>
      <c r="D3263">
        <v>2.3630000000000002E-2</v>
      </c>
      <c r="E3263">
        <v>-2.2218000000000002E-2</v>
      </c>
      <c r="F3263">
        <v>-2.2221000000000001E-2</v>
      </c>
      <c r="G3263">
        <v>-2.4202000000000001E-2</v>
      </c>
      <c r="H3263">
        <v>-2.4204E-2</v>
      </c>
      <c r="I3263">
        <v>3392</v>
      </c>
      <c r="J3263">
        <v>57395739034.690002</v>
      </c>
      <c r="K3263">
        <v>68092745245.019997</v>
      </c>
    </row>
    <row r="3264" spans="1:11" hidden="1">
      <c r="A3264">
        <v>53</v>
      </c>
      <c r="B3264" t="s">
        <v>12324</v>
      </c>
      <c r="C3264">
        <v>1.7295999999999999E-2</v>
      </c>
      <c r="D3264">
        <v>1.7294E-2</v>
      </c>
      <c r="E3264">
        <v>-2.4528999999999999E-2</v>
      </c>
      <c r="F3264">
        <v>-2.4531000000000001E-2</v>
      </c>
      <c r="G3264">
        <v>-2.6700000000000002E-2</v>
      </c>
      <c r="H3264">
        <v>-2.6702E-2</v>
      </c>
      <c r="I3264">
        <v>4224</v>
      </c>
      <c r="J3264">
        <v>63783010894.900002</v>
      </c>
      <c r="K3264">
        <v>78163966234.309998</v>
      </c>
    </row>
    <row r="3265" spans="1:11" hidden="1">
      <c r="A3265">
        <v>63</v>
      </c>
      <c r="B3265" t="s">
        <v>12324</v>
      </c>
      <c r="C3265">
        <v>1.7260000000000001E-2</v>
      </c>
      <c r="D3265">
        <v>1.7257999999999999E-2</v>
      </c>
      <c r="E3265">
        <v>-2.445E-2</v>
      </c>
      <c r="F3265">
        <v>-2.4452999999999999E-2</v>
      </c>
      <c r="G3265">
        <v>-2.6623999999999998E-2</v>
      </c>
      <c r="H3265">
        <v>-2.6624999999999999E-2</v>
      </c>
      <c r="I3265">
        <v>4316</v>
      </c>
      <c r="J3265">
        <v>63907172128.169998</v>
      </c>
      <c r="K3265">
        <v>78307371678.270004</v>
      </c>
    </row>
    <row r="3266" spans="1:11" hidden="1">
      <c r="A3266">
        <v>10</v>
      </c>
      <c r="B3266" t="s">
        <v>12325</v>
      </c>
      <c r="C3266">
        <v>-5.509E-3</v>
      </c>
      <c r="D3266">
        <v>-5.6699999999999997E-3</v>
      </c>
      <c r="E3266">
        <v>1.4806E-2</v>
      </c>
      <c r="F3266">
        <v>1.4761E-2</v>
      </c>
      <c r="G3266">
        <v>2.0063000000000001E-2</v>
      </c>
      <c r="H3266">
        <v>2.0011000000000001E-2</v>
      </c>
      <c r="I3266">
        <v>92</v>
      </c>
      <c r="J3266">
        <v>124028416.12</v>
      </c>
      <c r="K3266">
        <v>143993950.21000001</v>
      </c>
    </row>
    <row r="3267" spans="1:11">
      <c r="A3267">
        <v>5</v>
      </c>
      <c r="B3267" t="s">
        <v>12325</v>
      </c>
      <c r="C3267">
        <v>5.8479999999999999E-3</v>
      </c>
      <c r="D3267">
        <v>5.8570000000000002E-3</v>
      </c>
      <c r="E3267" s="116">
        <v>8.1290000000000008E-3</v>
      </c>
      <c r="F3267">
        <v>8.1399999999999997E-3</v>
      </c>
      <c r="G3267">
        <v>6.4669999999999997E-3</v>
      </c>
      <c r="H3267">
        <v>6.4770000000000001E-3</v>
      </c>
      <c r="I3267">
        <v>3065</v>
      </c>
      <c r="J3267">
        <v>56843732005.720001</v>
      </c>
      <c r="K3267">
        <v>65358672784.129997</v>
      </c>
    </row>
    <row r="3268" spans="1:11" hidden="1">
      <c r="A3268">
        <v>15</v>
      </c>
      <c r="B3268" t="s">
        <v>12325</v>
      </c>
      <c r="C3268">
        <v>5.5149999999999999E-3</v>
      </c>
      <c r="D3268">
        <v>5.5199999999999997E-3</v>
      </c>
      <c r="E3268">
        <v>8.1440000000000002E-3</v>
      </c>
      <c r="F3268">
        <v>8.1550000000000008E-3</v>
      </c>
      <c r="G3268">
        <v>6.4970000000000002E-3</v>
      </c>
      <c r="H3268">
        <v>6.5069999999999998E-3</v>
      </c>
      <c r="I3268">
        <v>3157</v>
      </c>
      <c r="J3268">
        <v>56967760421.839996</v>
      </c>
      <c r="K3268">
        <v>65502666734.339996</v>
      </c>
    </row>
    <row r="3269" spans="1:11" hidden="1">
      <c r="A3269">
        <v>21</v>
      </c>
      <c r="B3269" t="s">
        <v>12325</v>
      </c>
      <c r="C3269">
        <v>2.728E-3</v>
      </c>
      <c r="D3269">
        <v>2.7369999999999998E-3</v>
      </c>
      <c r="E3269">
        <v>1.4812000000000001E-2</v>
      </c>
      <c r="F3269">
        <v>1.4819000000000001E-2</v>
      </c>
      <c r="G3269">
        <v>1.6157000000000001E-2</v>
      </c>
      <c r="H3269">
        <v>1.6163E-2</v>
      </c>
      <c r="I3269">
        <v>4011</v>
      </c>
      <c r="J3269">
        <v>63902669262.370003</v>
      </c>
      <c r="K3269">
        <v>76642115289.479996</v>
      </c>
    </row>
    <row r="3270" spans="1:11" hidden="1">
      <c r="A3270">
        <v>31</v>
      </c>
      <c r="B3270" t="s">
        <v>12325</v>
      </c>
      <c r="C3270">
        <v>2.542E-3</v>
      </c>
      <c r="D3270">
        <v>2.5469999999999998E-3</v>
      </c>
      <c r="E3270">
        <v>1.4812000000000001E-2</v>
      </c>
      <c r="F3270">
        <v>1.4819000000000001E-2</v>
      </c>
      <c r="G3270">
        <v>1.6164999999999999E-2</v>
      </c>
      <c r="H3270">
        <v>1.6171000000000001E-2</v>
      </c>
      <c r="I3270">
        <v>4103</v>
      </c>
      <c r="J3270">
        <v>64026697678.489998</v>
      </c>
      <c r="K3270">
        <v>76786109239.690002</v>
      </c>
    </row>
    <row r="3271" spans="1:11" hidden="1">
      <c r="A3271">
        <v>37</v>
      </c>
      <c r="B3271" t="s">
        <v>12325</v>
      </c>
      <c r="C3271">
        <v>1.0931E-2</v>
      </c>
      <c r="D3271">
        <v>1.0939000000000001E-2</v>
      </c>
      <c r="E3271">
        <v>9.391E-3</v>
      </c>
      <c r="F3271">
        <v>9.4020000000000006E-3</v>
      </c>
      <c r="G3271">
        <v>9.8189999999999996E-3</v>
      </c>
      <c r="H3271">
        <v>9.8289999999999992E-3</v>
      </c>
      <c r="I3271">
        <v>3333</v>
      </c>
      <c r="J3271">
        <v>58007146050.720001</v>
      </c>
      <c r="K3271">
        <v>68849407144</v>
      </c>
    </row>
    <row r="3272" spans="1:11" hidden="1">
      <c r="A3272">
        <v>47</v>
      </c>
      <c r="B3272" t="s">
        <v>12325</v>
      </c>
      <c r="C3272">
        <v>1.0485E-2</v>
      </c>
      <c r="D3272">
        <v>1.0489E-2</v>
      </c>
      <c r="E3272">
        <v>9.4029999999999999E-3</v>
      </c>
      <c r="F3272">
        <v>9.4129999999999995E-3</v>
      </c>
      <c r="G3272">
        <v>9.8410000000000008E-3</v>
      </c>
      <c r="H3272">
        <v>9.8499999999999994E-3</v>
      </c>
      <c r="I3272">
        <v>3425</v>
      </c>
      <c r="J3272">
        <v>58131174466.839996</v>
      </c>
      <c r="K3272">
        <v>68993401094.210007</v>
      </c>
    </row>
    <row r="3273" spans="1:11" hidden="1">
      <c r="A3273">
        <v>53</v>
      </c>
      <c r="B3273" t="s">
        <v>12325</v>
      </c>
      <c r="C3273">
        <v>6.8840000000000004E-3</v>
      </c>
      <c r="D3273">
        <v>6.8929999999999998E-3</v>
      </c>
      <c r="E3273">
        <v>1.5835999999999999E-2</v>
      </c>
      <c r="F3273">
        <v>1.5842999999999999E-2</v>
      </c>
      <c r="G3273">
        <v>1.8681E-2</v>
      </c>
      <c r="H3273">
        <v>1.8686000000000001E-2</v>
      </c>
      <c r="I3273">
        <v>4279</v>
      </c>
      <c r="J3273">
        <v>65066083307.370003</v>
      </c>
      <c r="K3273">
        <v>80132849649.350006</v>
      </c>
    </row>
    <row r="3274" spans="1:11" hidden="1">
      <c r="A3274">
        <v>63</v>
      </c>
      <c r="B3274" t="s">
        <v>12325</v>
      </c>
      <c r="C3274">
        <v>6.62E-3</v>
      </c>
      <c r="D3274">
        <v>6.6249999999999998E-3</v>
      </c>
      <c r="E3274">
        <v>1.5834000000000001E-2</v>
      </c>
      <c r="F3274">
        <v>1.5841000000000001E-2</v>
      </c>
      <c r="G3274">
        <v>1.8683000000000002E-2</v>
      </c>
      <c r="H3274">
        <v>1.8689000000000001E-2</v>
      </c>
      <c r="I3274">
        <v>4371</v>
      </c>
      <c r="J3274">
        <v>65190111723.489998</v>
      </c>
      <c r="K3274">
        <v>80276843599.559998</v>
      </c>
    </row>
    <row r="3275" spans="1:11" hidden="1">
      <c r="A3275">
        <v>10</v>
      </c>
      <c r="B3275" t="s">
        <v>12326</v>
      </c>
      <c r="C3275">
        <v>2.4830999999999999E-2</v>
      </c>
      <c r="D3275">
        <v>3.0183000000000001E-2</v>
      </c>
      <c r="E3275">
        <v>1.9285E-2</v>
      </c>
      <c r="F3275">
        <v>4.3436000000000002E-2</v>
      </c>
      <c r="G3275">
        <v>1.2945999999999999E-2</v>
      </c>
      <c r="H3275">
        <v>3.3759999999999998E-2</v>
      </c>
      <c r="I3275">
        <v>91</v>
      </c>
      <c r="J3275">
        <v>123789223.47</v>
      </c>
      <c r="K3275">
        <v>142831981.69</v>
      </c>
    </row>
    <row r="3276" spans="1:11">
      <c r="A3276">
        <v>5</v>
      </c>
      <c r="B3276" t="s">
        <v>12326</v>
      </c>
      <c r="C3276">
        <v>5.5892999999999998E-2</v>
      </c>
      <c r="D3276">
        <v>5.5854000000000001E-2</v>
      </c>
      <c r="E3276" s="116">
        <v>4.5804999999999998E-2</v>
      </c>
      <c r="F3276">
        <v>4.5791999999999999E-2</v>
      </c>
      <c r="G3276">
        <v>4.6519999999999999E-2</v>
      </c>
      <c r="H3276">
        <v>4.6507E-2</v>
      </c>
      <c r="I3276">
        <v>3077</v>
      </c>
      <c r="J3276">
        <v>59768285807.269997</v>
      </c>
      <c r="K3276">
        <v>68608430062.779999</v>
      </c>
    </row>
    <row r="3277" spans="1:11" hidden="1">
      <c r="A3277">
        <v>15</v>
      </c>
      <c r="B3277" t="s">
        <v>12326</v>
      </c>
      <c r="C3277">
        <v>5.4996000000000003E-2</v>
      </c>
      <c r="D3277">
        <v>5.5112000000000001E-2</v>
      </c>
      <c r="E3277">
        <v>4.5747000000000003E-2</v>
      </c>
      <c r="F3277">
        <v>4.5787000000000001E-2</v>
      </c>
      <c r="G3277">
        <v>4.6446000000000001E-2</v>
      </c>
      <c r="H3277">
        <v>4.6478999999999999E-2</v>
      </c>
      <c r="I3277">
        <v>3168</v>
      </c>
      <c r="J3277">
        <v>59892075030.739998</v>
      </c>
      <c r="K3277">
        <v>68751262044.470001</v>
      </c>
    </row>
    <row r="3278" spans="1:11" hidden="1">
      <c r="A3278">
        <v>21</v>
      </c>
      <c r="B3278" t="s">
        <v>12326</v>
      </c>
      <c r="C3278">
        <v>6.1485999999999999E-2</v>
      </c>
      <c r="D3278">
        <v>6.1447000000000002E-2</v>
      </c>
      <c r="E3278">
        <v>4.9440999999999999E-2</v>
      </c>
      <c r="F3278">
        <v>4.9428E-2</v>
      </c>
      <c r="G3278">
        <v>5.1132999999999998E-2</v>
      </c>
      <c r="H3278">
        <v>5.1118999999999998E-2</v>
      </c>
      <c r="I3278">
        <v>4034</v>
      </c>
      <c r="J3278">
        <v>67459089349.860001</v>
      </c>
      <c r="K3278">
        <v>80818499165.110001</v>
      </c>
    </row>
    <row r="3279" spans="1:11" hidden="1">
      <c r="A3279">
        <v>31</v>
      </c>
      <c r="B3279" t="s">
        <v>12326</v>
      </c>
      <c r="C3279">
        <v>6.0671999999999997E-2</v>
      </c>
      <c r="D3279">
        <v>6.0753000000000001E-2</v>
      </c>
      <c r="E3279">
        <v>4.9383000000000003E-2</v>
      </c>
      <c r="F3279">
        <v>4.9416000000000002E-2</v>
      </c>
      <c r="G3279">
        <v>5.1062000000000003E-2</v>
      </c>
      <c r="H3279">
        <v>5.1087E-2</v>
      </c>
      <c r="I3279">
        <v>4125</v>
      </c>
      <c r="J3279">
        <v>67582878573.330002</v>
      </c>
      <c r="K3279">
        <v>80961331146.800003</v>
      </c>
    </row>
    <row r="3280" spans="1:11" hidden="1">
      <c r="A3280">
        <v>37</v>
      </c>
      <c r="B3280" t="s">
        <v>12326</v>
      </c>
      <c r="C3280">
        <v>6.1801000000000002E-2</v>
      </c>
      <c r="D3280">
        <v>6.1754999999999997E-2</v>
      </c>
      <c r="E3280">
        <v>4.6843999999999997E-2</v>
      </c>
      <c r="F3280">
        <v>4.6830999999999998E-2</v>
      </c>
      <c r="G3280">
        <v>4.9575000000000001E-2</v>
      </c>
      <c r="H3280">
        <v>4.956E-2</v>
      </c>
      <c r="I3280">
        <v>3359</v>
      </c>
      <c r="J3280">
        <v>61090618799.580002</v>
      </c>
      <c r="K3280">
        <v>72643945551.130005</v>
      </c>
    </row>
    <row r="3281" spans="1:11" hidden="1">
      <c r="A3281">
        <v>47</v>
      </c>
      <c r="B3281" t="s">
        <v>12326</v>
      </c>
      <c r="C3281">
        <v>6.0817000000000003E-2</v>
      </c>
      <c r="D3281">
        <v>6.0914999999999997E-2</v>
      </c>
      <c r="E3281">
        <v>4.6786000000000001E-2</v>
      </c>
      <c r="F3281">
        <v>4.6823999999999998E-2</v>
      </c>
      <c r="G3281">
        <v>4.9498E-2</v>
      </c>
      <c r="H3281">
        <v>4.9527000000000002E-2</v>
      </c>
      <c r="I3281">
        <v>3450</v>
      </c>
      <c r="J3281">
        <v>61214408023.050003</v>
      </c>
      <c r="K3281">
        <v>72786777532.820007</v>
      </c>
    </row>
    <row r="3282" spans="1:11" hidden="1">
      <c r="A3282">
        <v>53</v>
      </c>
      <c r="B3282" t="s">
        <v>12326</v>
      </c>
      <c r="C3282">
        <v>6.5736000000000003E-2</v>
      </c>
      <c r="D3282">
        <v>6.5692E-2</v>
      </c>
      <c r="E3282">
        <v>5.0303E-2</v>
      </c>
      <c r="F3282">
        <v>5.0289E-2</v>
      </c>
      <c r="G3282">
        <v>5.3557E-2</v>
      </c>
      <c r="H3282">
        <v>5.3540999999999998E-2</v>
      </c>
      <c r="I3282">
        <v>4316</v>
      </c>
      <c r="J3282">
        <v>68781422342.169998</v>
      </c>
      <c r="K3282">
        <v>84854014653.460007</v>
      </c>
    </row>
    <row r="3283" spans="1:11" hidden="1">
      <c r="A3283">
        <v>63</v>
      </c>
      <c r="B3283" t="s">
        <v>12326</v>
      </c>
      <c r="C3283">
        <v>6.4882999999999996E-2</v>
      </c>
      <c r="D3283">
        <v>6.4951999999999996E-2</v>
      </c>
      <c r="E3283">
        <v>5.0243999999999997E-2</v>
      </c>
      <c r="F3283">
        <v>5.0276000000000001E-2</v>
      </c>
      <c r="G3283">
        <v>5.3484999999999998E-2</v>
      </c>
      <c r="H3283">
        <v>5.3505999999999998E-2</v>
      </c>
      <c r="I3283">
        <v>4407</v>
      </c>
      <c r="J3283">
        <v>68905211565.639999</v>
      </c>
      <c r="K3283">
        <v>84996846635.149994</v>
      </c>
    </row>
    <row r="3284" spans="1:11" hidden="1">
      <c r="A3284">
        <v>10</v>
      </c>
      <c r="B3284" t="s">
        <v>12327</v>
      </c>
      <c r="C3284">
        <v>2.9423999999999999E-2</v>
      </c>
      <c r="D3284">
        <v>5.1285999999999998E-2</v>
      </c>
      <c r="E3284">
        <v>3.5101E-2</v>
      </c>
      <c r="F3284">
        <v>0.11405899999999999</v>
      </c>
      <c r="G3284">
        <v>3.5867999999999997E-2</v>
      </c>
      <c r="H3284">
        <v>0.123534</v>
      </c>
      <c r="I3284">
        <v>92</v>
      </c>
      <c r="J3284">
        <v>127420357.69</v>
      </c>
      <c r="K3284">
        <v>147405244.69</v>
      </c>
    </row>
    <row r="3285" spans="1:11">
      <c r="A3285">
        <v>5</v>
      </c>
      <c r="B3285" t="s">
        <v>12327</v>
      </c>
      <c r="C3285">
        <v>1.6579E-2</v>
      </c>
      <c r="D3285">
        <v>1.6574999999999999E-2</v>
      </c>
      <c r="E3285" s="116">
        <v>-3.4039999999999999E-3</v>
      </c>
      <c r="F3285">
        <v>-3.3609999999999998E-3</v>
      </c>
      <c r="G3285">
        <v>-2.4589999999999998E-3</v>
      </c>
      <c r="H3285">
        <v>-2.4199999999999998E-3</v>
      </c>
      <c r="I3285">
        <v>3091</v>
      </c>
      <c r="J3285">
        <v>59570767305.93</v>
      </c>
      <c r="K3285">
        <v>68414208340.900002</v>
      </c>
    </row>
    <row r="3286" spans="1:11" hidden="1">
      <c r="A3286">
        <v>15</v>
      </c>
      <c r="B3286" t="s">
        <v>12327</v>
      </c>
      <c r="C3286">
        <v>1.6951000000000001E-2</v>
      </c>
      <c r="D3286">
        <v>1.7582E-2</v>
      </c>
      <c r="E3286">
        <v>-3.3249999999999998E-3</v>
      </c>
      <c r="F3286">
        <v>-3.1180000000000001E-3</v>
      </c>
      <c r="G3286">
        <v>-2.379E-3</v>
      </c>
      <c r="H3286">
        <v>-2.1589999999999999E-3</v>
      </c>
      <c r="I3286">
        <v>3183</v>
      </c>
      <c r="J3286">
        <v>59698187663.620003</v>
      </c>
      <c r="K3286">
        <v>68561613585.589996</v>
      </c>
    </row>
    <row r="3287" spans="1:11" hidden="1">
      <c r="A3287">
        <v>21</v>
      </c>
      <c r="B3287" t="s">
        <v>12327</v>
      </c>
      <c r="C3287">
        <v>2.9569999999999999E-2</v>
      </c>
      <c r="D3287">
        <v>2.9551000000000001E-2</v>
      </c>
      <c r="E3287">
        <v>5.0099999999999997E-3</v>
      </c>
      <c r="F3287">
        <v>5.0410000000000003E-3</v>
      </c>
      <c r="G3287">
        <v>7.1450000000000003E-3</v>
      </c>
      <c r="H3287">
        <v>7.1700000000000002E-3</v>
      </c>
      <c r="I3287">
        <v>4067</v>
      </c>
      <c r="J3287">
        <v>68224070299.529999</v>
      </c>
      <c r="K3287">
        <v>81481191279.25</v>
      </c>
    </row>
    <row r="3288" spans="1:11" hidden="1">
      <c r="A3288">
        <v>31</v>
      </c>
      <c r="B3288" t="s">
        <v>12327</v>
      </c>
      <c r="C3288">
        <v>2.9567E-2</v>
      </c>
      <c r="D3288">
        <v>3.0036E-2</v>
      </c>
      <c r="E3288">
        <v>5.0650000000000001E-3</v>
      </c>
      <c r="F3288">
        <v>5.2399999999999999E-3</v>
      </c>
      <c r="G3288">
        <v>7.1960000000000001E-3</v>
      </c>
      <c r="H3288">
        <v>7.3749999999999996E-3</v>
      </c>
      <c r="I3288">
        <v>4159</v>
      </c>
      <c r="J3288">
        <v>68351490657.220001</v>
      </c>
      <c r="K3288">
        <v>81628596523.940002</v>
      </c>
    </row>
    <row r="3289" spans="1:11" hidden="1">
      <c r="A3289">
        <v>37</v>
      </c>
      <c r="B3289" t="s">
        <v>12327</v>
      </c>
      <c r="C3289">
        <v>2.2037000000000001E-2</v>
      </c>
      <c r="D3289">
        <v>2.2020000000000001E-2</v>
      </c>
      <c r="E3289">
        <v>-1.1329999999999999E-3</v>
      </c>
      <c r="F3289">
        <v>-1.0950000000000001E-3</v>
      </c>
      <c r="G3289">
        <v>2.6359999999999999E-3</v>
      </c>
      <c r="H3289">
        <v>2.6619999999999999E-3</v>
      </c>
      <c r="I3289">
        <v>3392</v>
      </c>
      <c r="J3289">
        <v>61109227530.300003</v>
      </c>
      <c r="K3289">
        <v>73086353094.830002</v>
      </c>
    </row>
    <row r="3290" spans="1:11" hidden="1">
      <c r="A3290">
        <v>47</v>
      </c>
      <c r="B3290" t="s">
        <v>12327</v>
      </c>
      <c r="C3290">
        <v>2.2234E-2</v>
      </c>
      <c r="D3290">
        <v>2.2799E-2</v>
      </c>
      <c r="E3290">
        <v>-1.059E-3</v>
      </c>
      <c r="F3290">
        <v>-8.6200000000000003E-4</v>
      </c>
      <c r="G3290">
        <v>2.7009999999999998E-3</v>
      </c>
      <c r="H3290">
        <v>2.8990000000000001E-3</v>
      </c>
      <c r="I3290">
        <v>3484</v>
      </c>
      <c r="J3290">
        <v>61236647887.989998</v>
      </c>
      <c r="K3290">
        <v>73233758339.520004</v>
      </c>
    </row>
    <row r="3291" spans="1:11" hidden="1">
      <c r="A3291">
        <v>53</v>
      </c>
      <c r="B3291" t="s">
        <v>12327</v>
      </c>
      <c r="C3291">
        <v>3.2971E-2</v>
      </c>
      <c r="D3291">
        <v>3.2941999999999999E-2</v>
      </c>
      <c r="E3291">
        <v>6.8659999999999997E-3</v>
      </c>
      <c r="F3291">
        <v>6.8919999999999997E-3</v>
      </c>
      <c r="G3291">
        <v>1.1051E-2</v>
      </c>
      <c r="H3291">
        <v>1.1065999999999999E-2</v>
      </c>
      <c r="I3291">
        <v>4368</v>
      </c>
      <c r="J3291">
        <v>69762530523.899994</v>
      </c>
      <c r="K3291">
        <v>86153336033.179993</v>
      </c>
    </row>
    <row r="3292" spans="1:11" hidden="1">
      <c r="A3292">
        <v>63</v>
      </c>
      <c r="B3292" t="s">
        <v>12327</v>
      </c>
      <c r="C3292">
        <v>3.2897000000000003E-2</v>
      </c>
      <c r="D3292">
        <v>3.3325E-2</v>
      </c>
      <c r="E3292">
        <v>6.9160000000000003E-3</v>
      </c>
      <c r="F3292">
        <v>7.0850000000000002E-3</v>
      </c>
      <c r="G3292">
        <v>1.1093E-2</v>
      </c>
      <c r="H3292">
        <v>1.1254999999999999E-2</v>
      </c>
      <c r="I3292">
        <v>4460</v>
      </c>
      <c r="J3292">
        <v>69889950881.589996</v>
      </c>
      <c r="K3292">
        <v>86300741277.869995</v>
      </c>
    </row>
    <row r="3293" spans="1:11" hidden="1">
      <c r="A3293">
        <v>10</v>
      </c>
      <c r="B3293" t="s">
        <v>12328</v>
      </c>
      <c r="C3293">
        <v>1.4969E-2</v>
      </c>
      <c r="D3293">
        <v>3.1419999999999997E-2</v>
      </c>
      <c r="E3293">
        <v>2.3939999999999999E-3</v>
      </c>
      <c r="F3293">
        <v>2.4594000000000001E-2</v>
      </c>
      <c r="G3293">
        <v>8.5629999999999994E-3</v>
      </c>
      <c r="H3293">
        <v>2.7972E-2</v>
      </c>
      <c r="I3293">
        <v>91</v>
      </c>
      <c r="J3293">
        <v>124906907.98999999</v>
      </c>
      <c r="K3293">
        <v>144291498.03999999</v>
      </c>
    </row>
    <row r="3294" spans="1:11">
      <c r="A3294">
        <v>5</v>
      </c>
      <c r="B3294" t="s">
        <v>12328</v>
      </c>
      <c r="C3294">
        <v>-1.6191000000000001E-2</v>
      </c>
      <c r="D3294">
        <v>-1.6087000000000001E-2</v>
      </c>
      <c r="E3294" s="116">
        <v>-4.9779999999999998E-2</v>
      </c>
      <c r="F3294">
        <v>-4.9456E-2</v>
      </c>
      <c r="G3294">
        <v>-4.8763000000000001E-2</v>
      </c>
      <c r="H3294">
        <v>-4.8467000000000003E-2</v>
      </c>
      <c r="I3294">
        <v>3102</v>
      </c>
      <c r="J3294">
        <v>56355074133.68</v>
      </c>
      <c r="K3294">
        <v>64784039687.839996</v>
      </c>
    </row>
    <row r="3295" spans="1:11" hidden="1">
      <c r="A3295">
        <v>15</v>
      </c>
      <c r="B3295" t="s">
        <v>12328</v>
      </c>
      <c r="C3295">
        <v>-1.5299999999999999E-2</v>
      </c>
      <c r="D3295">
        <v>-1.4729000000000001E-2</v>
      </c>
      <c r="E3295">
        <v>-4.9668999999999998E-2</v>
      </c>
      <c r="F3295">
        <v>-4.9299000000000003E-2</v>
      </c>
      <c r="G3295">
        <v>-4.8640999999999997E-2</v>
      </c>
      <c r="H3295">
        <v>-4.8305000000000001E-2</v>
      </c>
      <c r="I3295">
        <v>3193</v>
      </c>
      <c r="J3295">
        <v>56479981041.669998</v>
      </c>
      <c r="K3295">
        <v>64928331185.879997</v>
      </c>
    </row>
    <row r="3296" spans="1:11" hidden="1">
      <c r="A3296">
        <v>21</v>
      </c>
      <c r="B3296" t="s">
        <v>12328</v>
      </c>
      <c r="C3296">
        <v>-4.3499999999999997E-3</v>
      </c>
      <c r="D3296">
        <v>-4.2690000000000002E-3</v>
      </c>
      <c r="E3296">
        <v>-4.1397999999999997E-2</v>
      </c>
      <c r="F3296">
        <v>-4.1114999999999999E-2</v>
      </c>
      <c r="G3296">
        <v>-4.2869999999999998E-2</v>
      </c>
      <c r="H3296">
        <v>-4.2619999999999998E-2</v>
      </c>
      <c r="I3296">
        <v>4099</v>
      </c>
      <c r="J3296">
        <v>65230071744.970001</v>
      </c>
      <c r="K3296">
        <v>77873472876.5</v>
      </c>
    </row>
    <row r="3297" spans="1:11" hidden="1">
      <c r="A3297">
        <v>31</v>
      </c>
      <c r="B3297" t="s">
        <v>12328</v>
      </c>
      <c r="C3297">
        <v>-3.9280000000000001E-3</v>
      </c>
      <c r="D3297">
        <v>-3.4889999999999999E-3</v>
      </c>
      <c r="E3297">
        <v>-4.1317E-2</v>
      </c>
      <c r="F3297">
        <v>-4.0994000000000003E-2</v>
      </c>
      <c r="G3297">
        <v>-4.2777999999999997E-2</v>
      </c>
      <c r="H3297">
        <v>-4.2494999999999998E-2</v>
      </c>
      <c r="I3297">
        <v>4190</v>
      </c>
      <c r="J3297">
        <v>65354978652.959999</v>
      </c>
      <c r="K3297">
        <v>78017764374.539993</v>
      </c>
    </row>
    <row r="3298" spans="1:11" hidden="1">
      <c r="A3298">
        <v>37</v>
      </c>
      <c r="B3298" t="s">
        <v>12328</v>
      </c>
      <c r="C3298">
        <v>-1.2300999999999999E-2</v>
      </c>
      <c r="D3298">
        <v>-1.2208E-2</v>
      </c>
      <c r="E3298">
        <v>-4.7954999999999998E-2</v>
      </c>
      <c r="F3298">
        <v>-4.7640000000000002E-2</v>
      </c>
      <c r="G3298">
        <v>-4.5496000000000002E-2</v>
      </c>
      <c r="H3298">
        <v>-4.5218000000000001E-2</v>
      </c>
      <c r="I3298">
        <v>3421</v>
      </c>
      <c r="J3298">
        <v>58174717380.959999</v>
      </c>
      <c r="K3298">
        <v>69752777875.160004</v>
      </c>
    </row>
    <row r="3299" spans="1:11" hidden="1">
      <c r="A3299">
        <v>47</v>
      </c>
      <c r="B3299" t="s">
        <v>12328</v>
      </c>
      <c r="C3299">
        <v>-1.1587999999999999E-2</v>
      </c>
      <c r="D3299">
        <v>-1.1068E-2</v>
      </c>
      <c r="E3299">
        <v>-4.7850999999999998E-2</v>
      </c>
      <c r="F3299">
        <v>-4.7489999999999997E-2</v>
      </c>
      <c r="G3299">
        <v>-4.5388999999999999E-2</v>
      </c>
      <c r="H3299">
        <v>-4.5073000000000002E-2</v>
      </c>
      <c r="I3299">
        <v>3512</v>
      </c>
      <c r="J3299">
        <v>58299624288.949997</v>
      </c>
      <c r="K3299">
        <v>69897069373.199997</v>
      </c>
    </row>
    <row r="3300" spans="1:11" hidden="1">
      <c r="A3300">
        <v>53</v>
      </c>
      <c r="B3300" t="s">
        <v>12328</v>
      </c>
      <c r="C3300">
        <v>-2.1450000000000002E-3</v>
      </c>
      <c r="D3300">
        <v>-2.0720000000000001E-3</v>
      </c>
      <c r="E3300">
        <v>-3.9985E-2</v>
      </c>
      <c r="F3300">
        <v>-3.9708E-2</v>
      </c>
      <c r="G3300">
        <v>-4.0418000000000003E-2</v>
      </c>
      <c r="H3300">
        <v>-4.0181000000000001E-2</v>
      </c>
      <c r="I3300">
        <v>4418</v>
      </c>
      <c r="J3300">
        <v>67049714992.25</v>
      </c>
      <c r="K3300">
        <v>82842211063.820007</v>
      </c>
    </row>
    <row r="3301" spans="1:11" hidden="1">
      <c r="A3301">
        <v>63</v>
      </c>
      <c r="B3301" t="s">
        <v>12328</v>
      </c>
      <c r="C3301">
        <v>-1.7960000000000001E-3</v>
      </c>
      <c r="D3301">
        <v>-1.3879999999999999E-3</v>
      </c>
      <c r="E3301">
        <v>-3.9907999999999999E-2</v>
      </c>
      <c r="F3301">
        <v>-3.9592000000000002E-2</v>
      </c>
      <c r="G3301">
        <v>-4.0335999999999997E-2</v>
      </c>
      <c r="H3301">
        <v>-4.0066999999999998E-2</v>
      </c>
      <c r="I3301">
        <v>4509</v>
      </c>
      <c r="J3301">
        <v>67174621900.239998</v>
      </c>
      <c r="K3301">
        <v>82986502561.860001</v>
      </c>
    </row>
    <row r="3302" spans="1:11" hidden="1">
      <c r="A3302">
        <v>10</v>
      </c>
      <c r="B3302" t="s">
        <v>12329</v>
      </c>
      <c r="C3302">
        <v>2.0322E-2</v>
      </c>
      <c r="D3302">
        <v>2.4761999999999999E-2</v>
      </c>
      <c r="E3302">
        <v>3.0471999999999999E-2</v>
      </c>
      <c r="F3302">
        <v>3.2901E-2</v>
      </c>
      <c r="G3302">
        <v>4.0277E-2</v>
      </c>
      <c r="H3302">
        <v>4.2380000000000001E-2</v>
      </c>
      <c r="I3302">
        <v>90</v>
      </c>
      <c r="J3302">
        <v>128527302.06</v>
      </c>
      <c r="K3302">
        <v>149932227.77000001</v>
      </c>
    </row>
    <row r="3303" spans="1:11">
      <c r="A3303">
        <v>5</v>
      </c>
      <c r="B3303" t="s">
        <v>12329</v>
      </c>
      <c r="C3303">
        <v>8.1944000000000003E-2</v>
      </c>
      <c r="D3303">
        <v>8.1927E-2</v>
      </c>
      <c r="E3303" s="116">
        <v>5.1767000000000001E-2</v>
      </c>
      <c r="F3303">
        <v>5.1770999999999998E-2</v>
      </c>
      <c r="G3303">
        <v>5.0992999999999997E-2</v>
      </c>
      <c r="H3303">
        <v>5.0998000000000002E-2</v>
      </c>
      <c r="I3303">
        <v>3108</v>
      </c>
      <c r="J3303">
        <v>59513380018.139999</v>
      </c>
      <c r="K3303">
        <v>68611552880.199997</v>
      </c>
    </row>
    <row r="3304" spans="1:11" hidden="1">
      <c r="A3304">
        <v>15</v>
      </c>
      <c r="B3304" t="s">
        <v>12329</v>
      </c>
      <c r="C3304">
        <v>8.0204999999999999E-2</v>
      </c>
      <c r="D3304">
        <v>8.0312999999999996E-2</v>
      </c>
      <c r="E3304">
        <v>5.1720000000000002E-2</v>
      </c>
      <c r="F3304">
        <v>5.1729999999999998E-2</v>
      </c>
      <c r="G3304">
        <v>5.0970000000000001E-2</v>
      </c>
      <c r="H3304">
        <v>5.0978999999999997E-2</v>
      </c>
      <c r="I3304">
        <v>3198</v>
      </c>
      <c r="J3304">
        <v>59641907320.199997</v>
      </c>
      <c r="K3304">
        <v>68761485107.970001</v>
      </c>
    </row>
    <row r="3305" spans="1:11" hidden="1">
      <c r="A3305">
        <v>21</v>
      </c>
      <c r="B3305" t="s">
        <v>12329</v>
      </c>
      <c r="C3305">
        <v>7.1206000000000005E-2</v>
      </c>
      <c r="D3305">
        <v>7.1192000000000005E-2</v>
      </c>
      <c r="E3305">
        <v>4.0320000000000002E-2</v>
      </c>
      <c r="F3305">
        <v>4.0322999999999998E-2</v>
      </c>
      <c r="G3305">
        <v>3.7716E-2</v>
      </c>
      <c r="H3305">
        <v>3.7719999999999997E-2</v>
      </c>
      <c r="I3305">
        <v>4123</v>
      </c>
      <c r="J3305">
        <v>68232608676.809998</v>
      </c>
      <c r="K3305">
        <v>81487947859.020004</v>
      </c>
    </row>
    <row r="3306" spans="1:11" hidden="1">
      <c r="A3306">
        <v>31</v>
      </c>
      <c r="B3306" t="s">
        <v>12329</v>
      </c>
      <c r="C3306">
        <v>7.0111999999999994E-2</v>
      </c>
      <c r="D3306">
        <v>7.0194000000000006E-2</v>
      </c>
      <c r="E3306">
        <v>4.0300999999999997E-2</v>
      </c>
      <c r="F3306">
        <v>4.0308999999999998E-2</v>
      </c>
      <c r="G3306">
        <v>3.7720999999999998E-2</v>
      </c>
      <c r="H3306">
        <v>3.7728999999999999E-2</v>
      </c>
      <c r="I3306">
        <v>4213</v>
      </c>
      <c r="J3306">
        <v>68361135978.870003</v>
      </c>
      <c r="K3306">
        <v>81637880086.789993</v>
      </c>
    </row>
    <row r="3307" spans="1:11" hidden="1">
      <c r="A3307">
        <v>37</v>
      </c>
      <c r="B3307" t="s">
        <v>12329</v>
      </c>
      <c r="C3307">
        <v>7.4911000000000005E-2</v>
      </c>
      <c r="D3307">
        <v>7.4895000000000003E-2</v>
      </c>
      <c r="E3307">
        <v>4.8822999999999998E-2</v>
      </c>
      <c r="F3307">
        <v>4.8827000000000002E-2</v>
      </c>
      <c r="G3307">
        <v>4.4387000000000003E-2</v>
      </c>
      <c r="H3307">
        <v>4.4392000000000001E-2</v>
      </c>
      <c r="I3307">
        <v>3439</v>
      </c>
      <c r="J3307">
        <v>61434146763.370003</v>
      </c>
      <c r="K3307">
        <v>73691617664.919998</v>
      </c>
    </row>
    <row r="3308" spans="1:11" hidden="1">
      <c r="A3308">
        <v>47</v>
      </c>
      <c r="B3308" t="s">
        <v>12329</v>
      </c>
      <c r="C3308">
        <v>7.3510000000000006E-2</v>
      </c>
      <c r="D3308">
        <v>7.3608000000000007E-2</v>
      </c>
      <c r="E3308">
        <v>4.8784000000000001E-2</v>
      </c>
      <c r="F3308">
        <v>4.8793000000000003E-2</v>
      </c>
      <c r="G3308">
        <v>4.4379000000000002E-2</v>
      </c>
      <c r="H3308">
        <v>4.4387999999999997E-2</v>
      </c>
      <c r="I3308">
        <v>3529</v>
      </c>
      <c r="J3308">
        <v>61562674065.43</v>
      </c>
      <c r="K3308">
        <v>73841549892.690002</v>
      </c>
    </row>
    <row r="3309" spans="1:11" hidden="1">
      <c r="A3309">
        <v>53</v>
      </c>
      <c r="B3309" t="s">
        <v>12329</v>
      </c>
      <c r="C3309">
        <v>6.6536999999999999E-2</v>
      </c>
      <c r="D3309">
        <v>6.6524E-2</v>
      </c>
      <c r="E3309">
        <v>3.8075999999999999E-2</v>
      </c>
      <c r="F3309">
        <v>3.8079000000000002E-2</v>
      </c>
      <c r="G3309">
        <v>3.2948999999999999E-2</v>
      </c>
      <c r="H3309">
        <v>3.2953000000000003E-2</v>
      </c>
      <c r="I3309">
        <v>4454</v>
      </c>
      <c r="J3309">
        <v>70153375422.039993</v>
      </c>
      <c r="K3309">
        <v>86568012643.740005</v>
      </c>
    </row>
    <row r="3310" spans="1:11" hidden="1">
      <c r="A3310">
        <v>63</v>
      </c>
      <c r="B3310" t="s">
        <v>12329</v>
      </c>
      <c r="C3310">
        <v>6.5614000000000006E-2</v>
      </c>
      <c r="D3310">
        <v>6.5689999999999998E-2</v>
      </c>
      <c r="E3310">
        <v>3.8060999999999998E-2</v>
      </c>
      <c r="F3310">
        <v>3.8068999999999999E-2</v>
      </c>
      <c r="G3310">
        <v>3.2961999999999998E-2</v>
      </c>
      <c r="H3310">
        <v>3.2968999999999998E-2</v>
      </c>
      <c r="I3310">
        <v>4544</v>
      </c>
      <c r="J3310">
        <v>70281902724.100006</v>
      </c>
      <c r="K3310">
        <v>86717944871.509995</v>
      </c>
    </row>
    <row r="3311" spans="1:11">
      <c r="A3311">
        <v>5</v>
      </c>
      <c r="B3311" t="s">
        <v>12330</v>
      </c>
      <c r="C3311">
        <v>-8.0459999999999993E-3</v>
      </c>
      <c r="D3311">
        <v>-8.0409999999999995E-3</v>
      </c>
      <c r="E3311" s="116">
        <v>5.0889999999999998E-3</v>
      </c>
      <c r="F3311">
        <v>5.0759999999999998E-3</v>
      </c>
      <c r="G3311">
        <v>2.3379999999999998E-3</v>
      </c>
      <c r="H3311">
        <v>2.3270000000000001E-3</v>
      </c>
      <c r="I3311">
        <v>3116</v>
      </c>
      <c r="J3311">
        <v>60037454923.199997</v>
      </c>
      <c r="K3311">
        <v>68979978783.240005</v>
      </c>
    </row>
    <row r="3312" spans="1:11" hidden="1">
      <c r="A3312">
        <v>10</v>
      </c>
      <c r="B3312" t="s">
        <v>12330</v>
      </c>
      <c r="C3312">
        <v>1.0200000000000001E-2</v>
      </c>
      <c r="D3312">
        <v>1.0200000000000001E-2</v>
      </c>
      <c r="E3312">
        <v>1.2723999999999999E-2</v>
      </c>
      <c r="F3312">
        <v>1.2723999999999999E-2</v>
      </c>
      <c r="G3312">
        <v>1.7018999999999999E-2</v>
      </c>
      <c r="H3312">
        <v>1.7018999999999999E-2</v>
      </c>
      <c r="I3312">
        <v>90</v>
      </c>
      <c r="J3312">
        <v>130493076.23999999</v>
      </c>
      <c r="K3312">
        <v>152870990.90000001</v>
      </c>
    </row>
    <row r="3313" spans="1:11" hidden="1">
      <c r="A3313">
        <v>15</v>
      </c>
      <c r="B3313" t="s">
        <v>12330</v>
      </c>
      <c r="C3313">
        <v>-7.5319999999999996E-3</v>
      </c>
      <c r="D3313">
        <v>-7.5269999999999998E-3</v>
      </c>
      <c r="E3313">
        <v>5.1060000000000003E-3</v>
      </c>
      <c r="F3313">
        <v>5.0920000000000002E-3</v>
      </c>
      <c r="G3313">
        <v>2.3700000000000001E-3</v>
      </c>
      <c r="H3313">
        <v>2.359E-3</v>
      </c>
      <c r="I3313">
        <v>3206</v>
      </c>
      <c r="J3313">
        <v>60167947999.440002</v>
      </c>
      <c r="K3313">
        <v>69132849774.139999</v>
      </c>
    </row>
    <row r="3314" spans="1:11" hidden="1">
      <c r="A3314">
        <v>21</v>
      </c>
      <c r="B3314" t="s">
        <v>12330</v>
      </c>
      <c r="C3314">
        <v>-1.5292E-2</v>
      </c>
      <c r="D3314">
        <v>-1.5287E-2</v>
      </c>
      <c r="E3314">
        <v>2.6700000000000001E-3</v>
      </c>
      <c r="F3314">
        <v>2.6589999999999999E-3</v>
      </c>
      <c r="G3314">
        <v>-2.7300000000000002E-4</v>
      </c>
      <c r="H3314">
        <v>-2.8299999999999999E-4</v>
      </c>
      <c r="I3314">
        <v>4152</v>
      </c>
      <c r="J3314">
        <v>68745661569.309998</v>
      </c>
      <c r="K3314">
        <v>81781574564.100006</v>
      </c>
    </row>
    <row r="3315" spans="1:11" hidden="1">
      <c r="A3315">
        <v>31</v>
      </c>
      <c r="B3315" t="s">
        <v>12330</v>
      </c>
      <c r="C3315">
        <v>-1.4748000000000001E-2</v>
      </c>
      <c r="D3315">
        <v>-1.4742E-2</v>
      </c>
      <c r="E3315">
        <v>2.689E-3</v>
      </c>
      <c r="F3315">
        <v>2.6779999999999998E-3</v>
      </c>
      <c r="G3315">
        <v>-2.42E-4</v>
      </c>
      <c r="H3315">
        <v>-2.5099999999999998E-4</v>
      </c>
      <c r="I3315">
        <v>4242</v>
      </c>
      <c r="J3315">
        <v>68876154645.550003</v>
      </c>
      <c r="K3315">
        <v>81934445555</v>
      </c>
    </row>
    <row r="3316" spans="1:11" hidden="1">
      <c r="A3316">
        <v>37</v>
      </c>
      <c r="B3316" t="s">
        <v>12330</v>
      </c>
      <c r="C3316">
        <v>-1.5438E-2</v>
      </c>
      <c r="D3316">
        <v>-1.5434E-2</v>
      </c>
      <c r="E3316">
        <v>2.5869999999999999E-3</v>
      </c>
      <c r="F3316">
        <v>2.5739999999999999E-3</v>
      </c>
      <c r="G3316">
        <v>-3.2179999999999999E-3</v>
      </c>
      <c r="H3316">
        <v>-3.228E-3</v>
      </c>
      <c r="I3316">
        <v>3457</v>
      </c>
      <c r="J3316">
        <v>61898837411.040001</v>
      </c>
      <c r="K3316">
        <v>73769998419.860001</v>
      </c>
    </row>
    <row r="3317" spans="1:11" hidden="1">
      <c r="A3317">
        <v>47</v>
      </c>
      <c r="B3317" t="s">
        <v>12330</v>
      </c>
      <c r="C3317">
        <v>-1.4785E-2</v>
      </c>
      <c r="D3317">
        <v>-1.478E-2</v>
      </c>
      <c r="E3317">
        <v>2.6080000000000001E-3</v>
      </c>
      <c r="F3317">
        <v>2.5950000000000001E-3</v>
      </c>
      <c r="G3317">
        <v>-3.176E-3</v>
      </c>
      <c r="H3317">
        <v>-3.1870000000000002E-3</v>
      </c>
      <c r="I3317">
        <v>3547</v>
      </c>
      <c r="J3317">
        <v>62029330487.279999</v>
      </c>
      <c r="K3317">
        <v>73922869410.759995</v>
      </c>
    </row>
    <row r="3318" spans="1:11" hidden="1">
      <c r="A3318">
        <v>53</v>
      </c>
      <c r="B3318" t="s">
        <v>12330</v>
      </c>
      <c r="C3318">
        <v>-2.0462999999999999E-2</v>
      </c>
      <c r="D3318">
        <v>-2.0458E-2</v>
      </c>
      <c r="E3318">
        <v>5.4500000000000002E-4</v>
      </c>
      <c r="F3318">
        <v>5.3399999999999997E-4</v>
      </c>
      <c r="G3318">
        <v>-4.8500000000000001E-3</v>
      </c>
      <c r="H3318">
        <v>-4.8589999999999996E-3</v>
      </c>
      <c r="I3318">
        <v>4493</v>
      </c>
      <c r="J3318">
        <v>70607044057.149994</v>
      </c>
      <c r="K3318">
        <v>86571594200.720001</v>
      </c>
    </row>
    <row r="3319" spans="1:11" hidden="1">
      <c r="A3319">
        <v>63</v>
      </c>
      <c r="B3319" t="s">
        <v>12330</v>
      </c>
      <c r="C3319">
        <v>-1.9855999999999999E-2</v>
      </c>
      <c r="D3319">
        <v>-1.985E-2</v>
      </c>
      <c r="E3319">
        <v>5.6800000000000004E-4</v>
      </c>
      <c r="F3319">
        <v>5.5599999999999996E-4</v>
      </c>
      <c r="G3319">
        <v>-4.8120000000000003E-3</v>
      </c>
      <c r="H3319">
        <v>-4.8209999999999998E-3</v>
      </c>
      <c r="I3319">
        <v>4583</v>
      </c>
      <c r="J3319">
        <v>70737537133.389999</v>
      </c>
      <c r="K3319">
        <v>86724465191.619995</v>
      </c>
    </row>
  </sheetData>
  <autoFilter ref="A2:K3319" xr:uid="{FC5A869D-E65E-421C-BEFF-F29C4707D997}">
    <filterColumn colId="0">
      <filters>
        <filter val="5"/>
      </filters>
    </filterColumn>
  </autoFilter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D246-E5FC-4109-A512-E3893B19377C}">
  <sheetPr codeName="Sheet27" filterMode="1"/>
  <dimension ref="A1:K280"/>
  <sheetViews>
    <sheetView workbookViewId="0">
      <pane xSplit="2" ySplit="3" topLeftCell="C29" activePane="bottomRight" state="frozen"/>
      <selection pane="topRight" activeCell="C1" sqref="C1"/>
      <selection pane="bottomLeft" activeCell="A4" sqref="A4"/>
      <selection pane="bottomRight" activeCell="M174" sqref="M174"/>
    </sheetView>
  </sheetViews>
  <sheetFormatPr defaultRowHeight="14.25"/>
  <cols>
    <col min="3" max="4" width="13.5" customWidth="1"/>
    <col min="5" max="5" width="13.5" style="116" customWidth="1"/>
    <col min="6" max="11" width="13.5" customWidth="1"/>
  </cols>
  <sheetData>
    <row r="1" spans="1:11">
      <c r="A1" t="s">
        <v>544</v>
      </c>
      <c r="B1" t="s">
        <v>805</v>
      </c>
      <c r="C1" t="s">
        <v>806</v>
      </c>
      <c r="D1" t="s">
        <v>807</v>
      </c>
      <c r="E1" s="116" t="s">
        <v>808</v>
      </c>
      <c r="F1" t="s">
        <v>809</v>
      </c>
      <c r="G1" t="s">
        <v>810</v>
      </c>
      <c r="H1" t="s">
        <v>811</v>
      </c>
      <c r="I1" t="s">
        <v>812</v>
      </c>
      <c r="J1" t="s">
        <v>813</v>
      </c>
      <c r="K1" t="s">
        <v>814</v>
      </c>
    </row>
    <row r="2" spans="1:11" s="187" customFormat="1" ht="71.25">
      <c r="A2" s="187" t="s">
        <v>546</v>
      </c>
      <c r="B2" s="187" t="s">
        <v>12341</v>
      </c>
      <c r="C2" s="187" t="s">
        <v>12342</v>
      </c>
      <c r="D2" s="187" t="s">
        <v>12343</v>
      </c>
      <c r="E2" s="330" t="s">
        <v>12344</v>
      </c>
      <c r="F2" s="187" t="s">
        <v>12345</v>
      </c>
      <c r="G2" s="187" t="s">
        <v>12346</v>
      </c>
      <c r="H2" s="187" t="s">
        <v>12347</v>
      </c>
      <c r="I2" s="187" t="s">
        <v>12348</v>
      </c>
      <c r="J2" s="187" t="s">
        <v>12349</v>
      </c>
      <c r="K2" s="187" t="s">
        <v>12350</v>
      </c>
    </row>
    <row r="3" spans="1:11" hidden="1">
      <c r="A3" t="s">
        <v>1089</v>
      </c>
      <c r="B3" t="s">
        <v>1089</v>
      </c>
      <c r="C3" t="s">
        <v>1089</v>
      </c>
      <c r="D3" t="s">
        <v>1089</v>
      </c>
      <c r="E3" t="s">
        <v>1089</v>
      </c>
      <c r="F3" t="s">
        <v>1089</v>
      </c>
      <c r="G3" t="s">
        <v>1089</v>
      </c>
      <c r="H3" t="s">
        <v>1089</v>
      </c>
      <c r="I3" t="s">
        <v>1089</v>
      </c>
      <c r="J3" t="s">
        <v>12340</v>
      </c>
      <c r="K3" t="s">
        <v>12340</v>
      </c>
    </row>
    <row r="4" spans="1:11">
      <c r="A4">
        <v>5</v>
      </c>
      <c r="B4" t="s">
        <v>843</v>
      </c>
      <c r="I4">
        <v>6</v>
      </c>
      <c r="J4">
        <v>624165.96</v>
      </c>
      <c r="K4">
        <v>2082551.36</v>
      </c>
    </row>
    <row r="5" spans="1:11" hidden="1">
      <c r="A5">
        <v>15</v>
      </c>
      <c r="B5" t="s">
        <v>843</v>
      </c>
      <c r="E5"/>
      <c r="I5">
        <v>6</v>
      </c>
      <c r="J5">
        <v>624165.96</v>
      </c>
      <c r="K5">
        <v>2082551.36</v>
      </c>
    </row>
    <row r="6" spans="1:11" hidden="1">
      <c r="A6">
        <v>21</v>
      </c>
      <c r="B6" t="s">
        <v>843</v>
      </c>
      <c r="E6"/>
      <c r="I6">
        <v>6</v>
      </c>
      <c r="J6">
        <v>624165.96</v>
      </c>
      <c r="K6">
        <v>2082551.36</v>
      </c>
    </row>
    <row r="7" spans="1:11" hidden="1">
      <c r="A7">
        <v>31</v>
      </c>
      <c r="B7" t="s">
        <v>843</v>
      </c>
      <c r="E7"/>
      <c r="I7">
        <v>6</v>
      </c>
      <c r="J7">
        <v>624165.96</v>
      </c>
      <c r="K7">
        <v>2082551.36</v>
      </c>
    </row>
    <row r="8" spans="1:11" hidden="1">
      <c r="A8">
        <v>63</v>
      </c>
      <c r="B8" t="s">
        <v>843</v>
      </c>
      <c r="E8"/>
      <c r="I8">
        <v>6</v>
      </c>
      <c r="J8">
        <v>624165.96</v>
      </c>
      <c r="K8">
        <v>2082551.36</v>
      </c>
    </row>
    <row r="9" spans="1:11" hidden="1">
      <c r="A9">
        <v>37</v>
      </c>
      <c r="B9" t="s">
        <v>843</v>
      </c>
      <c r="E9"/>
      <c r="I9">
        <v>6</v>
      </c>
      <c r="J9">
        <v>624165.96</v>
      </c>
      <c r="K9">
        <v>2082551.36</v>
      </c>
    </row>
    <row r="10" spans="1:11" hidden="1">
      <c r="A10">
        <v>47</v>
      </c>
      <c r="B10" t="s">
        <v>843</v>
      </c>
      <c r="E10"/>
      <c r="I10">
        <v>6</v>
      </c>
      <c r="J10">
        <v>624165.96</v>
      </c>
      <c r="K10">
        <v>2082551.36</v>
      </c>
    </row>
    <row r="11" spans="1:11" hidden="1">
      <c r="A11">
        <v>53</v>
      </c>
      <c r="B11" t="s">
        <v>843</v>
      </c>
      <c r="E11"/>
      <c r="I11">
        <v>6</v>
      </c>
      <c r="J11">
        <v>624165.96</v>
      </c>
      <c r="K11">
        <v>2082551.36</v>
      </c>
    </row>
    <row r="12" spans="1:11">
      <c r="A12">
        <v>5</v>
      </c>
      <c r="B12" t="s">
        <v>842</v>
      </c>
      <c r="C12">
        <v>2.1122709999999998</v>
      </c>
      <c r="D12">
        <v>1.8984909999999999</v>
      </c>
      <c r="E12" s="116">
        <v>1.8764460000000001</v>
      </c>
      <c r="F12">
        <v>1.853057</v>
      </c>
      <c r="G12">
        <v>2.5016560000000001</v>
      </c>
      <c r="H12">
        <v>2.494154</v>
      </c>
      <c r="I12">
        <v>13</v>
      </c>
      <c r="J12">
        <v>5688160.5</v>
      </c>
      <c r="K12">
        <v>15234292.6</v>
      </c>
    </row>
    <row r="13" spans="1:11" hidden="1">
      <c r="A13">
        <v>15</v>
      </c>
      <c r="B13" t="s">
        <v>842</v>
      </c>
      <c r="C13">
        <v>2.1122709999999998</v>
      </c>
      <c r="D13">
        <v>1.8984909999999999</v>
      </c>
      <c r="E13">
        <v>1.8764460000000001</v>
      </c>
      <c r="F13">
        <v>1.853057</v>
      </c>
      <c r="G13">
        <v>2.5016560000000001</v>
      </c>
      <c r="H13">
        <v>2.494154</v>
      </c>
      <c r="I13">
        <v>13</v>
      </c>
      <c r="J13">
        <v>5688160.5</v>
      </c>
      <c r="K13">
        <v>15234292.6</v>
      </c>
    </row>
    <row r="14" spans="1:11" hidden="1">
      <c r="A14">
        <v>21</v>
      </c>
      <c r="B14" t="s">
        <v>842</v>
      </c>
      <c r="C14">
        <v>2.1122709999999998</v>
      </c>
      <c r="D14">
        <v>1.8984909999999999</v>
      </c>
      <c r="E14">
        <v>1.8764460000000001</v>
      </c>
      <c r="F14">
        <v>1.853057</v>
      </c>
      <c r="G14">
        <v>2.5016560000000001</v>
      </c>
      <c r="H14">
        <v>2.494154</v>
      </c>
      <c r="I14">
        <v>13</v>
      </c>
      <c r="J14">
        <v>5688160.5</v>
      </c>
      <c r="K14">
        <v>15234292.6</v>
      </c>
    </row>
    <row r="15" spans="1:11" hidden="1">
      <c r="A15">
        <v>31</v>
      </c>
      <c r="B15" t="s">
        <v>842</v>
      </c>
      <c r="C15">
        <v>2.1122709999999998</v>
      </c>
      <c r="D15">
        <v>1.8984909999999999</v>
      </c>
      <c r="E15">
        <v>1.8764460000000001</v>
      </c>
      <c r="F15">
        <v>1.853057</v>
      </c>
      <c r="G15">
        <v>2.5016560000000001</v>
      </c>
      <c r="H15">
        <v>2.494154</v>
      </c>
      <c r="I15">
        <v>13</v>
      </c>
      <c r="J15">
        <v>5688160.5</v>
      </c>
      <c r="K15">
        <v>15234292.6</v>
      </c>
    </row>
    <row r="16" spans="1:11" hidden="1">
      <c r="A16">
        <v>63</v>
      </c>
      <c r="B16" t="s">
        <v>842</v>
      </c>
      <c r="C16">
        <v>2.1122709999999998</v>
      </c>
      <c r="D16">
        <v>1.8984909999999999</v>
      </c>
      <c r="E16">
        <v>1.8764460000000001</v>
      </c>
      <c r="F16">
        <v>1.853057</v>
      </c>
      <c r="G16">
        <v>2.5016560000000001</v>
      </c>
      <c r="H16">
        <v>2.494154</v>
      </c>
      <c r="I16">
        <v>13</v>
      </c>
      <c r="J16">
        <v>5688160.5</v>
      </c>
      <c r="K16">
        <v>15234292.6</v>
      </c>
    </row>
    <row r="17" spans="1:11" hidden="1">
      <c r="A17">
        <v>37</v>
      </c>
      <c r="B17" t="s">
        <v>842</v>
      </c>
      <c r="C17">
        <v>2.1122709999999998</v>
      </c>
      <c r="D17">
        <v>1.8984909999999999</v>
      </c>
      <c r="E17">
        <v>1.8764460000000001</v>
      </c>
      <c r="F17">
        <v>1.853057</v>
      </c>
      <c r="G17">
        <v>2.5016560000000001</v>
      </c>
      <c r="H17">
        <v>2.494154</v>
      </c>
      <c r="I17">
        <v>13</v>
      </c>
      <c r="J17">
        <v>5688160.5</v>
      </c>
      <c r="K17">
        <v>15234292.6</v>
      </c>
    </row>
    <row r="18" spans="1:11" hidden="1">
      <c r="A18">
        <v>47</v>
      </c>
      <c r="B18" t="s">
        <v>842</v>
      </c>
      <c r="C18">
        <v>2.1122709999999998</v>
      </c>
      <c r="D18">
        <v>1.8984909999999999</v>
      </c>
      <c r="E18">
        <v>1.8764460000000001</v>
      </c>
      <c r="F18">
        <v>1.853057</v>
      </c>
      <c r="G18">
        <v>2.5016560000000001</v>
      </c>
      <c r="H18">
        <v>2.494154</v>
      </c>
      <c r="I18">
        <v>13</v>
      </c>
      <c r="J18">
        <v>5688160.5</v>
      </c>
      <c r="K18">
        <v>15234292.6</v>
      </c>
    </row>
    <row r="19" spans="1:11" hidden="1">
      <c r="A19">
        <v>53</v>
      </c>
      <c r="B19" t="s">
        <v>842</v>
      </c>
      <c r="C19">
        <v>2.1122709999999998</v>
      </c>
      <c r="D19">
        <v>1.8984909999999999</v>
      </c>
      <c r="E19">
        <v>1.8764460000000001</v>
      </c>
      <c r="F19">
        <v>1.853057</v>
      </c>
      <c r="G19">
        <v>2.5016560000000001</v>
      </c>
      <c r="H19">
        <v>2.494154</v>
      </c>
      <c r="I19">
        <v>13</v>
      </c>
      <c r="J19">
        <v>5688160.5</v>
      </c>
      <c r="K19">
        <v>15234292.6</v>
      </c>
    </row>
    <row r="20" spans="1:11" hidden="1">
      <c r="A20">
        <v>10</v>
      </c>
      <c r="B20" t="s">
        <v>841</v>
      </c>
      <c r="E20"/>
      <c r="I20">
        <v>18</v>
      </c>
      <c r="J20">
        <v>4186321.94</v>
      </c>
      <c r="K20">
        <v>4186321.94</v>
      </c>
    </row>
    <row r="21" spans="1:11">
      <c r="A21">
        <v>5</v>
      </c>
      <c r="B21" t="s">
        <v>841</v>
      </c>
      <c r="C21">
        <v>0.98697999999999997</v>
      </c>
      <c r="D21">
        <v>0.97896799999999995</v>
      </c>
      <c r="E21" s="116">
        <v>0.78932800000000003</v>
      </c>
      <c r="F21">
        <v>0.78591100000000003</v>
      </c>
      <c r="G21">
        <v>0.44792100000000001</v>
      </c>
      <c r="H21">
        <v>0.44561000000000001</v>
      </c>
      <c r="I21">
        <v>53</v>
      </c>
      <c r="J21">
        <v>22493482</v>
      </c>
      <c r="K21">
        <v>113508406.63</v>
      </c>
    </row>
    <row r="22" spans="1:11" hidden="1">
      <c r="A22">
        <v>15</v>
      </c>
      <c r="B22" t="s">
        <v>841</v>
      </c>
      <c r="C22">
        <v>0.98697999999999997</v>
      </c>
      <c r="D22">
        <v>0.97896799999999995</v>
      </c>
      <c r="E22">
        <v>0.78932800000000003</v>
      </c>
      <c r="F22">
        <v>0.78591100000000003</v>
      </c>
      <c r="G22">
        <v>0.44792100000000001</v>
      </c>
      <c r="H22">
        <v>0.44561000000000001</v>
      </c>
      <c r="I22">
        <v>71</v>
      </c>
      <c r="J22">
        <v>26679803.940000001</v>
      </c>
      <c r="K22">
        <v>117694728.56999999</v>
      </c>
    </row>
    <row r="23" spans="1:11" hidden="1">
      <c r="A23">
        <v>21</v>
      </c>
      <c r="B23" t="s">
        <v>841</v>
      </c>
      <c r="C23">
        <v>0.98697999999999997</v>
      </c>
      <c r="D23">
        <v>0.97896799999999995</v>
      </c>
      <c r="E23">
        <v>0.78932800000000003</v>
      </c>
      <c r="F23">
        <v>0.78591100000000003</v>
      </c>
      <c r="G23">
        <v>0.44792100000000001</v>
      </c>
      <c r="H23">
        <v>0.44561000000000001</v>
      </c>
      <c r="I23">
        <v>53</v>
      </c>
      <c r="J23">
        <v>22493482</v>
      </c>
      <c r="K23">
        <v>113508406.63</v>
      </c>
    </row>
    <row r="24" spans="1:11" hidden="1">
      <c r="A24">
        <v>31</v>
      </c>
      <c r="B24" t="s">
        <v>841</v>
      </c>
      <c r="C24">
        <v>0.98697999999999997</v>
      </c>
      <c r="D24">
        <v>0.97896799999999995</v>
      </c>
      <c r="E24">
        <v>0.78932800000000003</v>
      </c>
      <c r="F24">
        <v>0.78591100000000003</v>
      </c>
      <c r="G24">
        <v>0.44792100000000001</v>
      </c>
      <c r="H24">
        <v>0.44561000000000001</v>
      </c>
      <c r="I24">
        <v>71</v>
      </c>
      <c r="J24">
        <v>26679803.940000001</v>
      </c>
      <c r="K24">
        <v>117694728.56999999</v>
      </c>
    </row>
    <row r="25" spans="1:11" hidden="1">
      <c r="A25">
        <v>63</v>
      </c>
      <c r="B25" t="s">
        <v>841</v>
      </c>
      <c r="C25">
        <v>0.98697999999999997</v>
      </c>
      <c r="D25">
        <v>0.97896799999999995</v>
      </c>
      <c r="E25">
        <v>0.78932800000000003</v>
      </c>
      <c r="F25">
        <v>0.78591100000000003</v>
      </c>
      <c r="G25">
        <v>0.44792100000000001</v>
      </c>
      <c r="H25">
        <v>0.44561000000000001</v>
      </c>
      <c r="I25">
        <v>71</v>
      </c>
      <c r="J25">
        <v>26679803.940000001</v>
      </c>
      <c r="K25">
        <v>117694728.56999999</v>
      </c>
    </row>
    <row r="26" spans="1:11" hidden="1">
      <c r="A26">
        <v>37</v>
      </c>
      <c r="B26" t="s">
        <v>841</v>
      </c>
      <c r="C26">
        <v>0.98697999999999997</v>
      </c>
      <c r="D26">
        <v>0.97896799999999995</v>
      </c>
      <c r="E26">
        <v>0.78932800000000003</v>
      </c>
      <c r="F26">
        <v>0.78591100000000003</v>
      </c>
      <c r="G26">
        <v>0.44792100000000001</v>
      </c>
      <c r="H26">
        <v>0.44561000000000001</v>
      </c>
      <c r="I26">
        <v>53</v>
      </c>
      <c r="J26">
        <v>22493482</v>
      </c>
      <c r="K26">
        <v>113508406.63</v>
      </c>
    </row>
    <row r="27" spans="1:11" hidden="1">
      <c r="A27">
        <v>47</v>
      </c>
      <c r="B27" t="s">
        <v>841</v>
      </c>
      <c r="C27">
        <v>0.98697999999999997</v>
      </c>
      <c r="D27">
        <v>0.97896799999999995</v>
      </c>
      <c r="E27">
        <v>0.78932800000000003</v>
      </c>
      <c r="F27">
        <v>0.78591100000000003</v>
      </c>
      <c r="G27">
        <v>0.44792100000000001</v>
      </c>
      <c r="H27">
        <v>0.44561000000000001</v>
      </c>
      <c r="I27">
        <v>71</v>
      </c>
      <c r="J27">
        <v>26679803.940000001</v>
      </c>
      <c r="K27">
        <v>117694728.56999999</v>
      </c>
    </row>
    <row r="28" spans="1:11" hidden="1">
      <c r="A28">
        <v>53</v>
      </c>
      <c r="B28" t="s">
        <v>841</v>
      </c>
      <c r="C28">
        <v>0.98697999999999997</v>
      </c>
      <c r="D28">
        <v>0.97896799999999995</v>
      </c>
      <c r="E28">
        <v>0.78932800000000003</v>
      </c>
      <c r="F28">
        <v>0.78591100000000003</v>
      </c>
      <c r="G28">
        <v>0.44792100000000001</v>
      </c>
      <c r="H28">
        <v>0.44561000000000001</v>
      </c>
      <c r="I28">
        <v>53</v>
      </c>
      <c r="J28">
        <v>22493482</v>
      </c>
      <c r="K28">
        <v>113508406.63</v>
      </c>
    </row>
    <row r="29" spans="1:11">
      <c r="A29">
        <v>5</v>
      </c>
      <c r="B29" t="s">
        <v>840</v>
      </c>
      <c r="C29">
        <v>0.27477000000000001</v>
      </c>
      <c r="D29">
        <v>0.21701799999999999</v>
      </c>
      <c r="E29" s="116">
        <v>5.8472000000000003E-2</v>
      </c>
      <c r="F29">
        <v>3.1606000000000002E-2</v>
      </c>
      <c r="G29">
        <v>-0.117572</v>
      </c>
      <c r="H29">
        <v>-0.13854</v>
      </c>
      <c r="I29">
        <v>176</v>
      </c>
      <c r="J29">
        <v>68521392.650000006</v>
      </c>
      <c r="K29">
        <v>336539667</v>
      </c>
    </row>
    <row r="30" spans="1:11" hidden="1">
      <c r="A30">
        <v>10</v>
      </c>
      <c r="B30" t="s">
        <v>840</v>
      </c>
      <c r="C30">
        <v>-1.3282E-2</v>
      </c>
      <c r="D30">
        <v>-4.6264E-2</v>
      </c>
      <c r="E30">
        <v>7.1346999999999994E-2</v>
      </c>
      <c r="F30">
        <v>9.0575000000000003E-2</v>
      </c>
      <c r="G30">
        <v>7.1346999999999994E-2</v>
      </c>
      <c r="H30">
        <v>9.0575000000000003E-2</v>
      </c>
      <c r="I30">
        <v>41</v>
      </c>
      <c r="J30">
        <v>12056458.210000001</v>
      </c>
      <c r="K30">
        <v>12526884.609999999</v>
      </c>
    </row>
    <row r="31" spans="1:11" hidden="1">
      <c r="A31">
        <v>15</v>
      </c>
      <c r="B31" t="s">
        <v>840</v>
      </c>
      <c r="C31">
        <v>0.20069899999999999</v>
      </c>
      <c r="D31">
        <v>0.149316</v>
      </c>
      <c r="E31">
        <v>6.0524000000000001E-2</v>
      </c>
      <c r="F31">
        <v>4.1001999999999997E-2</v>
      </c>
      <c r="G31">
        <v>-0.110803</v>
      </c>
      <c r="H31">
        <v>-0.130331</v>
      </c>
      <c r="I31">
        <v>217</v>
      </c>
      <c r="J31">
        <v>80577850.859999999</v>
      </c>
      <c r="K31">
        <v>349066551.61000001</v>
      </c>
    </row>
    <row r="32" spans="1:11" hidden="1">
      <c r="A32">
        <v>21</v>
      </c>
      <c r="B32" t="s">
        <v>840</v>
      </c>
      <c r="C32">
        <v>0.27477000000000001</v>
      </c>
      <c r="D32">
        <v>0.21701799999999999</v>
      </c>
      <c r="E32">
        <v>5.8472000000000003E-2</v>
      </c>
      <c r="F32">
        <v>3.1606000000000002E-2</v>
      </c>
      <c r="G32">
        <v>-0.117572</v>
      </c>
      <c r="H32">
        <v>-0.13854</v>
      </c>
      <c r="I32">
        <v>176</v>
      </c>
      <c r="J32">
        <v>68521392.650000006</v>
      </c>
      <c r="K32">
        <v>336539667</v>
      </c>
    </row>
    <row r="33" spans="1:11" hidden="1">
      <c r="A33">
        <v>31</v>
      </c>
      <c r="B33" t="s">
        <v>840</v>
      </c>
      <c r="C33">
        <v>0.20069899999999999</v>
      </c>
      <c r="D33">
        <v>0.149316</v>
      </c>
      <c r="E33">
        <v>6.0524000000000001E-2</v>
      </c>
      <c r="F33">
        <v>4.1001999999999997E-2</v>
      </c>
      <c r="G33">
        <v>-0.110803</v>
      </c>
      <c r="H33">
        <v>-0.130331</v>
      </c>
      <c r="I33">
        <v>217</v>
      </c>
      <c r="J33">
        <v>80577850.859999999</v>
      </c>
      <c r="K33">
        <v>349066551.61000001</v>
      </c>
    </row>
    <row r="34" spans="1:11" hidden="1">
      <c r="A34">
        <v>63</v>
      </c>
      <c r="B34" t="s">
        <v>840</v>
      </c>
      <c r="C34">
        <v>0.20069899999999999</v>
      </c>
      <c r="D34">
        <v>0.149316</v>
      </c>
      <c r="E34">
        <v>6.0524000000000001E-2</v>
      </c>
      <c r="F34">
        <v>4.1001999999999997E-2</v>
      </c>
      <c r="G34">
        <v>-0.110803</v>
      </c>
      <c r="H34">
        <v>-0.130331</v>
      </c>
      <c r="I34">
        <v>217</v>
      </c>
      <c r="J34">
        <v>80577850.859999999</v>
      </c>
      <c r="K34">
        <v>349066551.61000001</v>
      </c>
    </row>
    <row r="35" spans="1:11" hidden="1">
      <c r="A35">
        <v>37</v>
      </c>
      <c r="B35" t="s">
        <v>840</v>
      </c>
      <c r="C35">
        <v>0.27477000000000001</v>
      </c>
      <c r="D35">
        <v>0.21701799999999999</v>
      </c>
      <c r="E35">
        <v>5.8472000000000003E-2</v>
      </c>
      <c r="F35">
        <v>3.1606000000000002E-2</v>
      </c>
      <c r="G35">
        <v>-0.117572</v>
      </c>
      <c r="H35">
        <v>-0.13854</v>
      </c>
      <c r="I35">
        <v>176</v>
      </c>
      <c r="J35">
        <v>68521392.650000006</v>
      </c>
      <c r="K35">
        <v>336539667</v>
      </c>
    </row>
    <row r="36" spans="1:11" hidden="1">
      <c r="A36">
        <v>47</v>
      </c>
      <c r="B36" t="s">
        <v>840</v>
      </c>
      <c r="C36">
        <v>0.20069899999999999</v>
      </c>
      <c r="D36">
        <v>0.149316</v>
      </c>
      <c r="E36">
        <v>6.0524000000000001E-2</v>
      </c>
      <c r="F36">
        <v>4.1001999999999997E-2</v>
      </c>
      <c r="G36">
        <v>-0.110803</v>
      </c>
      <c r="H36">
        <v>-0.130331</v>
      </c>
      <c r="I36">
        <v>217</v>
      </c>
      <c r="J36">
        <v>80577850.859999999</v>
      </c>
      <c r="K36">
        <v>349066551.61000001</v>
      </c>
    </row>
    <row r="37" spans="1:11" hidden="1">
      <c r="A37">
        <v>53</v>
      </c>
      <c r="B37" t="s">
        <v>840</v>
      </c>
      <c r="C37">
        <v>0.27477000000000001</v>
      </c>
      <c r="D37">
        <v>0.21701799999999999</v>
      </c>
      <c r="E37">
        <v>5.8472000000000003E-2</v>
      </c>
      <c r="F37">
        <v>3.1606000000000002E-2</v>
      </c>
      <c r="G37">
        <v>-0.117572</v>
      </c>
      <c r="H37">
        <v>-0.13854</v>
      </c>
      <c r="I37">
        <v>176</v>
      </c>
      <c r="J37">
        <v>68521392.650000006</v>
      </c>
      <c r="K37">
        <v>336539667</v>
      </c>
    </row>
    <row r="38" spans="1:11">
      <c r="A38">
        <v>5</v>
      </c>
      <c r="B38" t="s">
        <v>839</v>
      </c>
      <c r="C38">
        <v>-0.233656</v>
      </c>
      <c r="D38">
        <v>-0.228213</v>
      </c>
      <c r="E38" s="116">
        <v>-0.33408500000000002</v>
      </c>
      <c r="F38">
        <v>-0.32562999999999998</v>
      </c>
      <c r="G38">
        <v>-0.27097199999999999</v>
      </c>
      <c r="H38">
        <v>-0.26087900000000003</v>
      </c>
      <c r="I38">
        <v>287</v>
      </c>
      <c r="J38">
        <v>80444741.719999999</v>
      </c>
      <c r="K38">
        <v>353478341.01999998</v>
      </c>
    </row>
    <row r="39" spans="1:11" hidden="1">
      <c r="A39">
        <v>10</v>
      </c>
      <c r="B39" t="s">
        <v>839</v>
      </c>
      <c r="C39">
        <v>-0.31223499999999998</v>
      </c>
      <c r="D39">
        <v>-0.254548</v>
      </c>
      <c r="E39">
        <v>-0.40048099999999998</v>
      </c>
      <c r="F39">
        <v>-0.39471899999999999</v>
      </c>
      <c r="G39">
        <v>-0.39531699999999997</v>
      </c>
      <c r="H39">
        <v>-0.38922000000000001</v>
      </c>
      <c r="I39">
        <v>58</v>
      </c>
      <c r="J39">
        <v>15396986.57</v>
      </c>
      <c r="K39">
        <v>16099723.109999999</v>
      </c>
    </row>
    <row r="40" spans="1:11" hidden="1">
      <c r="A40">
        <v>15</v>
      </c>
      <c r="B40" t="s">
        <v>839</v>
      </c>
      <c r="C40">
        <v>-0.24843399999999999</v>
      </c>
      <c r="D40">
        <v>-0.23316600000000001</v>
      </c>
      <c r="E40">
        <v>-0.34397</v>
      </c>
      <c r="F40">
        <v>-0.33591599999999999</v>
      </c>
      <c r="G40">
        <v>-0.27542299999999997</v>
      </c>
      <c r="H40">
        <v>-0.26547300000000001</v>
      </c>
      <c r="I40">
        <v>345</v>
      </c>
      <c r="J40">
        <v>95841728.290000007</v>
      </c>
      <c r="K40">
        <v>369578064.13</v>
      </c>
    </row>
    <row r="41" spans="1:11" hidden="1">
      <c r="A41">
        <v>21</v>
      </c>
      <c r="B41" t="s">
        <v>839</v>
      </c>
      <c r="C41">
        <v>-0.233656</v>
      </c>
      <c r="D41">
        <v>-0.228213</v>
      </c>
      <c r="E41">
        <v>-0.33408500000000002</v>
      </c>
      <c r="F41">
        <v>-0.32562999999999998</v>
      </c>
      <c r="G41">
        <v>-0.27097199999999999</v>
      </c>
      <c r="H41">
        <v>-0.26087900000000003</v>
      </c>
      <c r="I41">
        <v>287</v>
      </c>
      <c r="J41">
        <v>80444741.719999999</v>
      </c>
      <c r="K41">
        <v>353478341.01999998</v>
      </c>
    </row>
    <row r="42" spans="1:11" hidden="1">
      <c r="A42">
        <v>31</v>
      </c>
      <c r="B42" t="s">
        <v>839</v>
      </c>
      <c r="C42">
        <v>-0.24843399999999999</v>
      </c>
      <c r="D42">
        <v>-0.23316600000000001</v>
      </c>
      <c r="E42">
        <v>-0.34397</v>
      </c>
      <c r="F42">
        <v>-0.33591599999999999</v>
      </c>
      <c r="G42">
        <v>-0.27542299999999997</v>
      </c>
      <c r="H42">
        <v>-0.26547300000000001</v>
      </c>
      <c r="I42">
        <v>345</v>
      </c>
      <c r="J42">
        <v>95841728.290000007</v>
      </c>
      <c r="K42">
        <v>369578064.13</v>
      </c>
    </row>
    <row r="43" spans="1:11" hidden="1">
      <c r="A43">
        <v>63</v>
      </c>
      <c r="B43" t="s">
        <v>839</v>
      </c>
      <c r="C43">
        <v>-0.24843399999999999</v>
      </c>
      <c r="D43">
        <v>-0.23316600000000001</v>
      </c>
      <c r="E43">
        <v>-0.34397</v>
      </c>
      <c r="F43">
        <v>-0.33591599999999999</v>
      </c>
      <c r="G43">
        <v>-0.27542299999999997</v>
      </c>
      <c r="H43">
        <v>-0.26547300000000001</v>
      </c>
      <c r="I43">
        <v>345</v>
      </c>
      <c r="J43">
        <v>95841728.290000007</v>
      </c>
      <c r="K43">
        <v>369578064.13</v>
      </c>
    </row>
    <row r="44" spans="1:11" hidden="1">
      <c r="A44">
        <v>37</v>
      </c>
      <c r="B44" t="s">
        <v>839</v>
      </c>
      <c r="C44">
        <v>-0.233656</v>
      </c>
      <c r="D44">
        <v>-0.228213</v>
      </c>
      <c r="E44">
        <v>-0.33408500000000002</v>
      </c>
      <c r="F44">
        <v>-0.32562999999999998</v>
      </c>
      <c r="G44">
        <v>-0.27097199999999999</v>
      </c>
      <c r="H44">
        <v>-0.26087900000000003</v>
      </c>
      <c r="I44">
        <v>287</v>
      </c>
      <c r="J44">
        <v>80444741.719999999</v>
      </c>
      <c r="K44">
        <v>353478341.01999998</v>
      </c>
    </row>
    <row r="45" spans="1:11" hidden="1">
      <c r="A45">
        <v>47</v>
      </c>
      <c r="B45" t="s">
        <v>839</v>
      </c>
      <c r="C45">
        <v>-0.24843399999999999</v>
      </c>
      <c r="D45">
        <v>-0.23316600000000001</v>
      </c>
      <c r="E45">
        <v>-0.34397</v>
      </c>
      <c r="F45">
        <v>-0.33591599999999999</v>
      </c>
      <c r="G45">
        <v>-0.27542299999999997</v>
      </c>
      <c r="H45">
        <v>-0.26547300000000001</v>
      </c>
      <c r="I45">
        <v>345</v>
      </c>
      <c r="J45">
        <v>95841728.290000007</v>
      </c>
      <c r="K45">
        <v>369578064.13</v>
      </c>
    </row>
    <row r="46" spans="1:11" hidden="1">
      <c r="A46">
        <v>53</v>
      </c>
      <c r="B46" t="s">
        <v>839</v>
      </c>
      <c r="C46">
        <v>-0.233656</v>
      </c>
      <c r="D46">
        <v>-0.228213</v>
      </c>
      <c r="E46">
        <v>-0.33408500000000002</v>
      </c>
      <c r="F46">
        <v>-0.32562999999999998</v>
      </c>
      <c r="G46">
        <v>-0.27097199999999999</v>
      </c>
      <c r="H46">
        <v>-0.26087900000000003</v>
      </c>
      <c r="I46">
        <v>287</v>
      </c>
      <c r="J46">
        <v>80444741.719999999</v>
      </c>
      <c r="K46">
        <v>353478341.01999998</v>
      </c>
    </row>
    <row r="47" spans="1:11" hidden="1">
      <c r="A47">
        <v>10</v>
      </c>
      <c r="B47" t="s">
        <v>838</v>
      </c>
      <c r="C47">
        <v>-0.194355</v>
      </c>
      <c r="D47">
        <v>-3.9696000000000002E-2</v>
      </c>
      <c r="E47">
        <v>-0.23968600000000001</v>
      </c>
      <c r="F47">
        <v>-1.7094000000000002E-2</v>
      </c>
      <c r="G47">
        <v>-0.246891</v>
      </c>
      <c r="H47">
        <v>-3.3565999999999999E-2</v>
      </c>
      <c r="I47">
        <v>70</v>
      </c>
      <c r="J47">
        <v>14446785.380000001</v>
      </c>
      <c r="K47">
        <v>16997342.5</v>
      </c>
    </row>
    <row r="48" spans="1:11">
      <c r="A48">
        <v>5</v>
      </c>
      <c r="B48" t="s">
        <v>838</v>
      </c>
      <c r="C48">
        <v>-0.11223900000000001</v>
      </c>
      <c r="D48">
        <v>-0.11229699999999999</v>
      </c>
      <c r="E48" s="116">
        <v>-0.12509200000000001</v>
      </c>
      <c r="F48">
        <v>-0.123902</v>
      </c>
      <c r="G48">
        <v>-0.12601899999999999</v>
      </c>
      <c r="H48">
        <v>-0.124968</v>
      </c>
      <c r="I48">
        <v>311</v>
      </c>
      <c r="J48">
        <v>79683503.709999993</v>
      </c>
      <c r="K48">
        <v>333782668.08999997</v>
      </c>
    </row>
    <row r="49" spans="1:11" hidden="1">
      <c r="A49">
        <v>15</v>
      </c>
      <c r="B49" t="s">
        <v>838</v>
      </c>
      <c r="C49">
        <v>-0.12604399999999999</v>
      </c>
      <c r="D49">
        <v>-0.100091</v>
      </c>
      <c r="E49">
        <v>-0.14350199999999999</v>
      </c>
      <c r="F49">
        <v>-0.106743</v>
      </c>
      <c r="G49">
        <v>-0.13128500000000001</v>
      </c>
      <c r="H49">
        <v>-0.120986</v>
      </c>
      <c r="I49">
        <v>381</v>
      </c>
      <c r="J49">
        <v>94130289.090000004</v>
      </c>
      <c r="K49">
        <v>350780010.58999997</v>
      </c>
    </row>
    <row r="50" spans="1:11" hidden="1">
      <c r="A50">
        <v>21</v>
      </c>
      <c r="B50" t="s">
        <v>838</v>
      </c>
      <c r="C50">
        <v>-0.11223900000000001</v>
      </c>
      <c r="D50">
        <v>-0.11229699999999999</v>
      </c>
      <c r="E50">
        <v>-0.12509200000000001</v>
      </c>
      <c r="F50">
        <v>-0.123902</v>
      </c>
      <c r="G50">
        <v>-0.12601899999999999</v>
      </c>
      <c r="H50">
        <v>-0.124968</v>
      </c>
      <c r="I50">
        <v>311</v>
      </c>
      <c r="J50">
        <v>79683503.709999993</v>
      </c>
      <c r="K50">
        <v>333782668.08999997</v>
      </c>
    </row>
    <row r="51" spans="1:11" hidden="1">
      <c r="A51">
        <v>31</v>
      </c>
      <c r="B51" t="s">
        <v>838</v>
      </c>
      <c r="C51">
        <v>-0.12604399999999999</v>
      </c>
      <c r="D51">
        <v>-0.100091</v>
      </c>
      <c r="E51">
        <v>-0.14350199999999999</v>
      </c>
      <c r="F51">
        <v>-0.106743</v>
      </c>
      <c r="G51">
        <v>-0.13128500000000001</v>
      </c>
      <c r="H51">
        <v>-0.120986</v>
      </c>
      <c r="I51">
        <v>381</v>
      </c>
      <c r="J51">
        <v>94130289.090000004</v>
      </c>
      <c r="K51">
        <v>350780010.58999997</v>
      </c>
    </row>
    <row r="52" spans="1:11" hidden="1">
      <c r="A52">
        <v>63</v>
      </c>
      <c r="B52" t="s">
        <v>838</v>
      </c>
      <c r="C52">
        <v>-0.12604399999999999</v>
      </c>
      <c r="D52">
        <v>-0.100091</v>
      </c>
      <c r="E52">
        <v>-0.14350199999999999</v>
      </c>
      <c r="F52">
        <v>-0.106743</v>
      </c>
      <c r="G52">
        <v>-0.13128500000000001</v>
      </c>
      <c r="H52">
        <v>-0.120986</v>
      </c>
      <c r="I52">
        <v>381</v>
      </c>
      <c r="J52">
        <v>94130289.090000004</v>
      </c>
      <c r="K52">
        <v>350780010.58999997</v>
      </c>
    </row>
    <row r="53" spans="1:11" hidden="1">
      <c r="A53">
        <v>37</v>
      </c>
      <c r="B53" t="s">
        <v>838</v>
      </c>
      <c r="C53">
        <v>-0.11223900000000001</v>
      </c>
      <c r="D53">
        <v>-0.11229699999999999</v>
      </c>
      <c r="E53">
        <v>-0.12509200000000001</v>
      </c>
      <c r="F53">
        <v>-0.123902</v>
      </c>
      <c r="G53">
        <v>-0.12601899999999999</v>
      </c>
      <c r="H53">
        <v>-0.124968</v>
      </c>
      <c r="I53">
        <v>311</v>
      </c>
      <c r="J53">
        <v>79683503.709999993</v>
      </c>
      <c r="K53">
        <v>333782668.08999997</v>
      </c>
    </row>
    <row r="54" spans="1:11" hidden="1">
      <c r="A54">
        <v>47</v>
      </c>
      <c r="B54" t="s">
        <v>838</v>
      </c>
      <c r="C54">
        <v>-0.12604399999999999</v>
      </c>
      <c r="D54">
        <v>-0.100091</v>
      </c>
      <c r="E54">
        <v>-0.14350199999999999</v>
      </c>
      <c r="F54">
        <v>-0.106743</v>
      </c>
      <c r="G54">
        <v>-0.13128500000000001</v>
      </c>
      <c r="H54">
        <v>-0.120986</v>
      </c>
      <c r="I54">
        <v>381</v>
      </c>
      <c r="J54">
        <v>94130289.090000004</v>
      </c>
      <c r="K54">
        <v>350780010.58999997</v>
      </c>
    </row>
    <row r="55" spans="1:11" hidden="1">
      <c r="A55">
        <v>53</v>
      </c>
      <c r="B55" t="s">
        <v>838</v>
      </c>
      <c r="C55">
        <v>-0.11223900000000001</v>
      </c>
      <c r="D55">
        <v>-0.11229699999999999</v>
      </c>
      <c r="E55">
        <v>-0.12509200000000001</v>
      </c>
      <c r="F55">
        <v>-0.123902</v>
      </c>
      <c r="G55">
        <v>-0.12601899999999999</v>
      </c>
      <c r="H55">
        <v>-0.124968</v>
      </c>
      <c r="I55">
        <v>311</v>
      </c>
      <c r="J55">
        <v>79683503.709999993</v>
      </c>
      <c r="K55">
        <v>333782668.08999997</v>
      </c>
    </row>
    <row r="56" spans="1:11" hidden="1">
      <c r="A56">
        <v>10</v>
      </c>
      <c r="B56" t="s">
        <v>837</v>
      </c>
      <c r="C56">
        <v>1.0356179999999999</v>
      </c>
      <c r="D56">
        <v>1.03617</v>
      </c>
      <c r="E56">
        <v>0.71697900000000003</v>
      </c>
      <c r="F56">
        <v>0.62689799999999996</v>
      </c>
      <c r="G56">
        <v>0.70340599999999998</v>
      </c>
      <c r="H56">
        <v>0.63564600000000004</v>
      </c>
      <c r="I56">
        <v>85</v>
      </c>
      <c r="J56">
        <v>34775594.5</v>
      </c>
      <c r="K56">
        <v>38951301.57</v>
      </c>
    </row>
    <row r="57" spans="1:11">
      <c r="A57">
        <v>5</v>
      </c>
      <c r="B57" t="s">
        <v>837</v>
      </c>
      <c r="C57">
        <v>1.0056769999999999</v>
      </c>
      <c r="D57">
        <v>0.97255400000000003</v>
      </c>
      <c r="E57" s="116">
        <v>1.212386</v>
      </c>
      <c r="F57">
        <v>1.1729270000000001</v>
      </c>
      <c r="G57">
        <v>0.97023300000000001</v>
      </c>
      <c r="H57">
        <v>0.91657</v>
      </c>
      <c r="I57">
        <v>514</v>
      </c>
      <c r="J57">
        <v>252210088.19999999</v>
      </c>
      <c r="K57">
        <v>952868810.09000003</v>
      </c>
    </row>
    <row r="58" spans="1:11" hidden="1">
      <c r="A58">
        <v>15</v>
      </c>
      <c r="B58" t="s">
        <v>837</v>
      </c>
      <c r="C58">
        <v>1.011331</v>
      </c>
      <c r="D58">
        <v>0.98434999999999995</v>
      </c>
      <c r="E58">
        <v>1.1364650000000001</v>
      </c>
      <c r="F58">
        <v>1.0892040000000001</v>
      </c>
      <c r="G58">
        <v>0.95733400000000002</v>
      </c>
      <c r="H58">
        <v>0.90297899999999998</v>
      </c>
      <c r="I58">
        <v>599</v>
      </c>
      <c r="J58">
        <v>286985682.69999999</v>
      </c>
      <c r="K58">
        <v>991820111.65999997</v>
      </c>
    </row>
    <row r="59" spans="1:11" hidden="1">
      <c r="A59">
        <v>21</v>
      </c>
      <c r="B59" t="s">
        <v>837</v>
      </c>
      <c r="C59">
        <v>1.0056769999999999</v>
      </c>
      <c r="D59">
        <v>0.97255400000000003</v>
      </c>
      <c r="E59">
        <v>1.212386</v>
      </c>
      <c r="F59">
        <v>1.1729270000000001</v>
      </c>
      <c r="G59">
        <v>0.97023300000000001</v>
      </c>
      <c r="H59">
        <v>0.91657</v>
      </c>
      <c r="I59">
        <v>514</v>
      </c>
      <c r="J59">
        <v>252210088.19999999</v>
      </c>
      <c r="K59">
        <v>952868810.09000003</v>
      </c>
    </row>
    <row r="60" spans="1:11" hidden="1">
      <c r="A60">
        <v>31</v>
      </c>
      <c r="B60" t="s">
        <v>837</v>
      </c>
      <c r="C60">
        <v>1.011331</v>
      </c>
      <c r="D60">
        <v>0.98434999999999995</v>
      </c>
      <c r="E60">
        <v>1.1364650000000001</v>
      </c>
      <c r="F60">
        <v>1.0892040000000001</v>
      </c>
      <c r="G60">
        <v>0.95733400000000002</v>
      </c>
      <c r="H60">
        <v>0.90297899999999998</v>
      </c>
      <c r="I60">
        <v>599</v>
      </c>
      <c r="J60">
        <v>286985682.69999999</v>
      </c>
      <c r="K60">
        <v>991820111.65999997</v>
      </c>
    </row>
    <row r="61" spans="1:11" hidden="1">
      <c r="A61">
        <v>63</v>
      </c>
      <c r="B61" t="s">
        <v>837</v>
      </c>
      <c r="C61">
        <v>1.011331</v>
      </c>
      <c r="D61">
        <v>0.98434999999999995</v>
      </c>
      <c r="E61">
        <v>1.1364650000000001</v>
      </c>
      <c r="F61">
        <v>1.0892040000000001</v>
      </c>
      <c r="G61">
        <v>0.95733400000000002</v>
      </c>
      <c r="H61">
        <v>0.90297899999999998</v>
      </c>
      <c r="I61">
        <v>599</v>
      </c>
      <c r="J61">
        <v>286985682.69999999</v>
      </c>
      <c r="K61">
        <v>991820111.65999997</v>
      </c>
    </row>
    <row r="62" spans="1:11" hidden="1">
      <c r="A62">
        <v>37</v>
      </c>
      <c r="B62" t="s">
        <v>837</v>
      </c>
      <c r="C62">
        <v>1.0056769999999999</v>
      </c>
      <c r="D62">
        <v>0.97255400000000003</v>
      </c>
      <c r="E62">
        <v>1.212386</v>
      </c>
      <c r="F62">
        <v>1.1729270000000001</v>
      </c>
      <c r="G62">
        <v>0.97023300000000001</v>
      </c>
      <c r="H62">
        <v>0.91657</v>
      </c>
      <c r="I62">
        <v>514</v>
      </c>
      <c r="J62">
        <v>252210088.19999999</v>
      </c>
      <c r="K62">
        <v>952868810.09000003</v>
      </c>
    </row>
    <row r="63" spans="1:11" hidden="1">
      <c r="A63">
        <v>47</v>
      </c>
      <c r="B63" t="s">
        <v>837</v>
      </c>
      <c r="C63">
        <v>1.011331</v>
      </c>
      <c r="D63">
        <v>0.98434999999999995</v>
      </c>
      <c r="E63">
        <v>1.1364650000000001</v>
      </c>
      <c r="F63">
        <v>1.0892040000000001</v>
      </c>
      <c r="G63">
        <v>0.95733400000000002</v>
      </c>
      <c r="H63">
        <v>0.90297899999999998</v>
      </c>
      <c r="I63">
        <v>599</v>
      </c>
      <c r="J63">
        <v>286985682.69999999</v>
      </c>
      <c r="K63">
        <v>991820111.65999997</v>
      </c>
    </row>
    <row r="64" spans="1:11" hidden="1">
      <c r="A64">
        <v>53</v>
      </c>
      <c r="B64" t="s">
        <v>837</v>
      </c>
      <c r="C64">
        <v>1.0056769999999999</v>
      </c>
      <c r="D64">
        <v>0.97255400000000003</v>
      </c>
      <c r="E64">
        <v>1.212386</v>
      </c>
      <c r="F64">
        <v>1.1729270000000001</v>
      </c>
      <c r="G64">
        <v>0.97023300000000001</v>
      </c>
      <c r="H64">
        <v>0.91657</v>
      </c>
      <c r="I64">
        <v>514</v>
      </c>
      <c r="J64">
        <v>252210088.19999999</v>
      </c>
      <c r="K64">
        <v>952868810.09000003</v>
      </c>
    </row>
    <row r="65" spans="1:11">
      <c r="A65">
        <v>5</v>
      </c>
      <c r="B65" t="s">
        <v>836</v>
      </c>
      <c r="C65">
        <v>0.31823200000000001</v>
      </c>
      <c r="D65">
        <v>0.30591200000000002</v>
      </c>
      <c r="E65" s="116">
        <v>0.33413599999999999</v>
      </c>
      <c r="F65">
        <v>0.31598999999999999</v>
      </c>
      <c r="G65">
        <v>0.26096000000000003</v>
      </c>
      <c r="H65">
        <v>0.245169</v>
      </c>
      <c r="I65">
        <v>720</v>
      </c>
      <c r="J65">
        <v>488221956.70999998</v>
      </c>
      <c r="K65">
        <v>1731745317.3800001</v>
      </c>
    </row>
    <row r="66" spans="1:11" hidden="1">
      <c r="A66">
        <v>10</v>
      </c>
      <c r="B66" t="s">
        <v>836</v>
      </c>
      <c r="C66">
        <v>-0.31327500000000003</v>
      </c>
      <c r="D66">
        <v>-0.31097200000000003</v>
      </c>
      <c r="E66">
        <v>-0.25520999999999999</v>
      </c>
      <c r="F66">
        <v>-0.252913</v>
      </c>
      <c r="G66">
        <v>-0.28584100000000001</v>
      </c>
      <c r="H66">
        <v>-0.28080699999999997</v>
      </c>
      <c r="I66">
        <v>101</v>
      </c>
      <c r="J66">
        <v>34771345.950000003</v>
      </c>
      <c r="K66">
        <v>42467725.340000004</v>
      </c>
    </row>
    <row r="67" spans="1:11" hidden="1">
      <c r="A67">
        <v>15</v>
      </c>
      <c r="B67" t="s">
        <v>836</v>
      </c>
      <c r="C67">
        <v>0.22861899999999999</v>
      </c>
      <c r="D67">
        <v>0.21837400000000001</v>
      </c>
      <c r="E67">
        <v>0.26272200000000001</v>
      </c>
      <c r="F67">
        <v>0.24705299999999999</v>
      </c>
      <c r="G67">
        <v>0.239486</v>
      </c>
      <c r="H67">
        <v>0.22451299999999999</v>
      </c>
      <c r="I67">
        <v>821</v>
      </c>
      <c r="J67">
        <v>522993302.66000003</v>
      </c>
      <c r="K67">
        <v>1774213042.72</v>
      </c>
    </row>
    <row r="68" spans="1:11" hidden="1">
      <c r="A68">
        <v>21</v>
      </c>
      <c r="B68" t="s">
        <v>836</v>
      </c>
      <c r="C68">
        <v>0.31823200000000001</v>
      </c>
      <c r="D68">
        <v>0.30591200000000002</v>
      </c>
      <c r="E68">
        <v>0.33413599999999999</v>
      </c>
      <c r="F68">
        <v>0.31598999999999999</v>
      </c>
      <c r="G68">
        <v>0.26096000000000003</v>
      </c>
      <c r="H68">
        <v>0.245169</v>
      </c>
      <c r="I68">
        <v>720</v>
      </c>
      <c r="J68">
        <v>488221956.70999998</v>
      </c>
      <c r="K68">
        <v>1731745317.3800001</v>
      </c>
    </row>
    <row r="69" spans="1:11" hidden="1">
      <c r="A69">
        <v>31</v>
      </c>
      <c r="B69" t="s">
        <v>836</v>
      </c>
      <c r="C69">
        <v>0.22861899999999999</v>
      </c>
      <c r="D69">
        <v>0.21837400000000001</v>
      </c>
      <c r="E69">
        <v>0.26272200000000001</v>
      </c>
      <c r="F69">
        <v>0.24705299999999999</v>
      </c>
      <c r="G69">
        <v>0.239486</v>
      </c>
      <c r="H69">
        <v>0.22451299999999999</v>
      </c>
      <c r="I69">
        <v>821</v>
      </c>
      <c r="J69">
        <v>522993302.66000003</v>
      </c>
      <c r="K69">
        <v>1774213042.72</v>
      </c>
    </row>
    <row r="70" spans="1:11" hidden="1">
      <c r="A70">
        <v>63</v>
      </c>
      <c r="B70" t="s">
        <v>836</v>
      </c>
      <c r="C70">
        <v>0.22861899999999999</v>
      </c>
      <c r="D70">
        <v>0.21837400000000001</v>
      </c>
      <c r="E70">
        <v>0.26272200000000001</v>
      </c>
      <c r="F70">
        <v>0.24705299999999999</v>
      </c>
      <c r="G70">
        <v>0.239486</v>
      </c>
      <c r="H70">
        <v>0.22451299999999999</v>
      </c>
      <c r="I70">
        <v>821</v>
      </c>
      <c r="J70">
        <v>522993302.66000003</v>
      </c>
      <c r="K70">
        <v>1774213042.72</v>
      </c>
    </row>
    <row r="71" spans="1:11" hidden="1">
      <c r="A71">
        <v>37</v>
      </c>
      <c r="B71" t="s">
        <v>836</v>
      </c>
      <c r="C71">
        <v>0.31823200000000001</v>
      </c>
      <c r="D71">
        <v>0.30591200000000002</v>
      </c>
      <c r="E71">
        <v>0.33413599999999999</v>
      </c>
      <c r="F71">
        <v>0.31598999999999999</v>
      </c>
      <c r="G71">
        <v>0.26096000000000003</v>
      </c>
      <c r="H71">
        <v>0.245169</v>
      </c>
      <c r="I71">
        <v>720</v>
      </c>
      <c r="J71">
        <v>488221956.70999998</v>
      </c>
      <c r="K71">
        <v>1731745317.3800001</v>
      </c>
    </row>
    <row r="72" spans="1:11" hidden="1">
      <c r="A72">
        <v>47</v>
      </c>
      <c r="B72" t="s">
        <v>836</v>
      </c>
      <c r="C72">
        <v>0.22861899999999999</v>
      </c>
      <c r="D72">
        <v>0.21837400000000001</v>
      </c>
      <c r="E72">
        <v>0.26272200000000001</v>
      </c>
      <c r="F72">
        <v>0.24705299999999999</v>
      </c>
      <c r="G72">
        <v>0.239486</v>
      </c>
      <c r="H72">
        <v>0.22451299999999999</v>
      </c>
      <c r="I72">
        <v>821</v>
      </c>
      <c r="J72">
        <v>522993302.66000003</v>
      </c>
      <c r="K72">
        <v>1774213042.72</v>
      </c>
    </row>
    <row r="73" spans="1:11" hidden="1">
      <c r="A73">
        <v>53</v>
      </c>
      <c r="B73" t="s">
        <v>836</v>
      </c>
      <c r="C73">
        <v>0.31823200000000001</v>
      </c>
      <c r="D73">
        <v>0.30591200000000002</v>
      </c>
      <c r="E73">
        <v>0.33413599999999999</v>
      </c>
      <c r="F73">
        <v>0.31598999999999999</v>
      </c>
      <c r="G73">
        <v>0.26096000000000003</v>
      </c>
      <c r="H73">
        <v>0.245169</v>
      </c>
      <c r="I73">
        <v>720</v>
      </c>
      <c r="J73">
        <v>488221956.70999998</v>
      </c>
      <c r="K73">
        <v>1731745317.3800001</v>
      </c>
    </row>
    <row r="74" spans="1:11">
      <c r="A74">
        <v>5</v>
      </c>
      <c r="B74" t="s">
        <v>835</v>
      </c>
      <c r="C74">
        <v>0.12042600000000001</v>
      </c>
      <c r="D74">
        <v>0.115912</v>
      </c>
      <c r="E74" s="116">
        <v>-5.1700999999999997E-2</v>
      </c>
      <c r="F74">
        <v>-5.2067000000000002E-2</v>
      </c>
      <c r="G74">
        <v>-5.3994E-2</v>
      </c>
      <c r="H74">
        <v>-5.4268999999999998E-2</v>
      </c>
      <c r="I74">
        <v>825</v>
      </c>
      <c r="J74">
        <v>554996471.24000001</v>
      </c>
      <c r="K74">
        <v>1934491559.5599999</v>
      </c>
    </row>
    <row r="75" spans="1:11" hidden="1">
      <c r="A75">
        <v>10</v>
      </c>
      <c r="B75" t="s">
        <v>835</v>
      </c>
      <c r="C75">
        <v>-0.41214600000000001</v>
      </c>
      <c r="D75">
        <v>-0.34007199999999999</v>
      </c>
      <c r="E75">
        <v>-0.472333</v>
      </c>
      <c r="F75">
        <v>-0.40391700000000003</v>
      </c>
      <c r="G75">
        <v>-0.463339</v>
      </c>
      <c r="H75">
        <v>-0.38879000000000002</v>
      </c>
      <c r="I75">
        <v>106</v>
      </c>
      <c r="J75">
        <v>19485084.57</v>
      </c>
      <c r="K75">
        <v>24777652.609999999</v>
      </c>
    </row>
    <row r="76" spans="1:11" hidden="1">
      <c r="A76">
        <v>15</v>
      </c>
      <c r="B76" t="s">
        <v>835</v>
      </c>
      <c r="C76">
        <v>5.4829000000000003E-2</v>
      </c>
      <c r="D76">
        <v>5.9748000000000002E-2</v>
      </c>
      <c r="E76">
        <v>-7.9904000000000003E-2</v>
      </c>
      <c r="F76">
        <v>-7.5658000000000003E-2</v>
      </c>
      <c r="G76">
        <v>-6.3865000000000005E-2</v>
      </c>
      <c r="H76">
        <v>-6.2336000000000003E-2</v>
      </c>
      <c r="I76">
        <v>931</v>
      </c>
      <c r="J76">
        <v>574481555.80999994</v>
      </c>
      <c r="K76">
        <v>1959269212.1700001</v>
      </c>
    </row>
    <row r="77" spans="1:11" hidden="1">
      <c r="A77">
        <v>21</v>
      </c>
      <c r="B77" t="s">
        <v>835</v>
      </c>
      <c r="C77">
        <v>0.12042600000000001</v>
      </c>
      <c r="D77">
        <v>0.115912</v>
      </c>
      <c r="E77">
        <v>-5.1700999999999997E-2</v>
      </c>
      <c r="F77">
        <v>-5.2067000000000002E-2</v>
      </c>
      <c r="G77">
        <v>-5.3994E-2</v>
      </c>
      <c r="H77">
        <v>-5.4268999999999998E-2</v>
      </c>
      <c r="I77">
        <v>825</v>
      </c>
      <c r="J77">
        <v>554996471.24000001</v>
      </c>
      <c r="K77">
        <v>1934491559.5599999</v>
      </c>
    </row>
    <row r="78" spans="1:11" hidden="1">
      <c r="A78">
        <v>31</v>
      </c>
      <c r="B78" t="s">
        <v>835</v>
      </c>
      <c r="C78">
        <v>5.4829000000000003E-2</v>
      </c>
      <c r="D78">
        <v>5.9748000000000002E-2</v>
      </c>
      <c r="E78">
        <v>-7.9904000000000003E-2</v>
      </c>
      <c r="F78">
        <v>-7.5658000000000003E-2</v>
      </c>
      <c r="G78">
        <v>-6.3865000000000005E-2</v>
      </c>
      <c r="H78">
        <v>-6.2336000000000003E-2</v>
      </c>
      <c r="I78">
        <v>931</v>
      </c>
      <c r="J78">
        <v>574481555.80999994</v>
      </c>
      <c r="K78">
        <v>1959269212.1700001</v>
      </c>
    </row>
    <row r="79" spans="1:11" hidden="1">
      <c r="A79">
        <v>63</v>
      </c>
      <c r="B79" t="s">
        <v>835</v>
      </c>
      <c r="C79">
        <v>5.4829000000000003E-2</v>
      </c>
      <c r="D79">
        <v>5.9748000000000002E-2</v>
      </c>
      <c r="E79">
        <v>-7.9904000000000003E-2</v>
      </c>
      <c r="F79">
        <v>-7.5658000000000003E-2</v>
      </c>
      <c r="G79">
        <v>-6.3865000000000005E-2</v>
      </c>
      <c r="H79">
        <v>-6.2336000000000003E-2</v>
      </c>
      <c r="I79">
        <v>931</v>
      </c>
      <c r="J79">
        <v>574481555.80999994</v>
      </c>
      <c r="K79">
        <v>1959269212.1700001</v>
      </c>
    </row>
    <row r="80" spans="1:11" hidden="1">
      <c r="A80">
        <v>37</v>
      </c>
      <c r="B80" t="s">
        <v>835</v>
      </c>
      <c r="C80">
        <v>0.12042600000000001</v>
      </c>
      <c r="D80">
        <v>0.115912</v>
      </c>
      <c r="E80">
        <v>-5.1700999999999997E-2</v>
      </c>
      <c r="F80">
        <v>-5.2067000000000002E-2</v>
      </c>
      <c r="G80">
        <v>-5.3994E-2</v>
      </c>
      <c r="H80">
        <v>-5.4268999999999998E-2</v>
      </c>
      <c r="I80">
        <v>825</v>
      </c>
      <c r="J80">
        <v>554996471.24000001</v>
      </c>
      <c r="K80">
        <v>1934491559.5599999</v>
      </c>
    </row>
    <row r="81" spans="1:11" hidden="1">
      <c r="A81">
        <v>47</v>
      </c>
      <c r="B81" t="s">
        <v>835</v>
      </c>
      <c r="C81">
        <v>5.4829000000000003E-2</v>
      </c>
      <c r="D81">
        <v>5.9748000000000002E-2</v>
      </c>
      <c r="E81">
        <v>-7.9904000000000003E-2</v>
      </c>
      <c r="F81">
        <v>-7.5658000000000003E-2</v>
      </c>
      <c r="G81">
        <v>-6.3865000000000005E-2</v>
      </c>
      <c r="H81">
        <v>-6.2336000000000003E-2</v>
      </c>
      <c r="I81">
        <v>931</v>
      </c>
      <c r="J81">
        <v>574481555.80999994</v>
      </c>
      <c r="K81">
        <v>1959269212.1700001</v>
      </c>
    </row>
    <row r="82" spans="1:11" hidden="1">
      <c r="A82">
        <v>53</v>
      </c>
      <c r="B82" t="s">
        <v>835</v>
      </c>
      <c r="C82">
        <v>0.12042600000000001</v>
      </c>
      <c r="D82">
        <v>0.115912</v>
      </c>
      <c r="E82">
        <v>-5.1700999999999997E-2</v>
      </c>
      <c r="F82">
        <v>-5.2067000000000002E-2</v>
      </c>
      <c r="G82">
        <v>-5.3994E-2</v>
      </c>
      <c r="H82">
        <v>-5.4268999999999998E-2</v>
      </c>
      <c r="I82">
        <v>825</v>
      </c>
      <c r="J82">
        <v>554996471.24000001</v>
      </c>
      <c r="K82">
        <v>1934491559.5599999</v>
      </c>
    </row>
    <row r="83" spans="1:11">
      <c r="A83">
        <v>5</v>
      </c>
      <c r="B83" t="s">
        <v>834</v>
      </c>
      <c r="C83">
        <v>0.21746699999999999</v>
      </c>
      <c r="D83">
        <v>0.211753</v>
      </c>
      <c r="E83" s="116">
        <v>0.178867</v>
      </c>
      <c r="F83">
        <v>0.173291</v>
      </c>
      <c r="G83">
        <v>0.17542199999999999</v>
      </c>
      <c r="H83">
        <v>0.17041200000000001</v>
      </c>
      <c r="I83">
        <v>923</v>
      </c>
      <c r="J83">
        <v>797753591.65999997</v>
      </c>
      <c r="K83">
        <v>2630520897.96</v>
      </c>
    </row>
    <row r="84" spans="1:11" hidden="1">
      <c r="A84">
        <v>10</v>
      </c>
      <c r="B84" t="s">
        <v>834</v>
      </c>
      <c r="C84">
        <v>0.60474499999999998</v>
      </c>
      <c r="D84">
        <v>0.67292099999999999</v>
      </c>
      <c r="E84">
        <v>0.42528500000000002</v>
      </c>
      <c r="F84">
        <v>0.55137199999999997</v>
      </c>
      <c r="G84">
        <v>0.415217</v>
      </c>
      <c r="H84">
        <v>0.58798899999999998</v>
      </c>
      <c r="I84">
        <v>108</v>
      </c>
      <c r="J84">
        <v>27663462.600000001</v>
      </c>
      <c r="K84">
        <v>34910857.009999998</v>
      </c>
    </row>
    <row r="85" spans="1:11" hidden="1">
      <c r="A85">
        <v>15</v>
      </c>
      <c r="B85" t="s">
        <v>834</v>
      </c>
      <c r="C85">
        <v>0.26156000000000001</v>
      </c>
      <c r="D85">
        <v>0.26425999999999999</v>
      </c>
      <c r="E85">
        <v>0.187225</v>
      </c>
      <c r="F85">
        <v>0.186114</v>
      </c>
      <c r="G85">
        <v>0.178454</v>
      </c>
      <c r="H85">
        <v>0.17569299999999999</v>
      </c>
      <c r="I85">
        <v>1031</v>
      </c>
      <c r="J85">
        <v>825417054.25999999</v>
      </c>
      <c r="K85">
        <v>2665431754.9699998</v>
      </c>
    </row>
    <row r="86" spans="1:11" hidden="1">
      <c r="A86">
        <v>21</v>
      </c>
      <c r="B86" t="s">
        <v>834</v>
      </c>
      <c r="C86">
        <v>0.21746699999999999</v>
      </c>
      <c r="D86">
        <v>0.211753</v>
      </c>
      <c r="E86">
        <v>0.178867</v>
      </c>
      <c r="F86">
        <v>0.173291</v>
      </c>
      <c r="G86">
        <v>0.17542199999999999</v>
      </c>
      <c r="H86">
        <v>0.17041200000000001</v>
      </c>
      <c r="I86">
        <v>923</v>
      </c>
      <c r="J86">
        <v>797753591.65999997</v>
      </c>
      <c r="K86">
        <v>2630520897.96</v>
      </c>
    </row>
    <row r="87" spans="1:11" hidden="1">
      <c r="A87">
        <v>31</v>
      </c>
      <c r="B87" t="s">
        <v>834</v>
      </c>
      <c r="C87">
        <v>0.26156000000000001</v>
      </c>
      <c r="D87">
        <v>0.26425999999999999</v>
      </c>
      <c r="E87">
        <v>0.187225</v>
      </c>
      <c r="F87">
        <v>0.186114</v>
      </c>
      <c r="G87">
        <v>0.178454</v>
      </c>
      <c r="H87">
        <v>0.17569299999999999</v>
      </c>
      <c r="I87">
        <v>1031</v>
      </c>
      <c r="J87">
        <v>825417054.25999999</v>
      </c>
      <c r="K87">
        <v>2665431754.9699998</v>
      </c>
    </row>
    <row r="88" spans="1:11" hidden="1">
      <c r="A88">
        <v>63</v>
      </c>
      <c r="B88" t="s">
        <v>834</v>
      </c>
      <c r="C88">
        <v>0.26156000000000001</v>
      </c>
      <c r="D88">
        <v>0.26425999999999999</v>
      </c>
      <c r="E88">
        <v>0.187225</v>
      </c>
      <c r="F88">
        <v>0.186114</v>
      </c>
      <c r="G88">
        <v>0.178454</v>
      </c>
      <c r="H88">
        <v>0.17569299999999999</v>
      </c>
      <c r="I88">
        <v>1031</v>
      </c>
      <c r="J88">
        <v>825417054.25999999</v>
      </c>
      <c r="K88">
        <v>2665431754.9699998</v>
      </c>
    </row>
    <row r="89" spans="1:11" hidden="1">
      <c r="A89">
        <v>37</v>
      </c>
      <c r="B89" t="s">
        <v>834</v>
      </c>
      <c r="C89">
        <v>0.21746699999999999</v>
      </c>
      <c r="D89">
        <v>0.211753</v>
      </c>
      <c r="E89">
        <v>0.178867</v>
      </c>
      <c r="F89">
        <v>0.173291</v>
      </c>
      <c r="G89">
        <v>0.17542199999999999</v>
      </c>
      <c r="H89">
        <v>0.17041200000000001</v>
      </c>
      <c r="I89">
        <v>923</v>
      </c>
      <c r="J89">
        <v>797753591.65999997</v>
      </c>
      <c r="K89">
        <v>2630520897.96</v>
      </c>
    </row>
    <row r="90" spans="1:11" hidden="1">
      <c r="A90">
        <v>47</v>
      </c>
      <c r="B90" t="s">
        <v>834</v>
      </c>
      <c r="C90">
        <v>0.26156000000000001</v>
      </c>
      <c r="D90">
        <v>0.26425999999999999</v>
      </c>
      <c r="E90">
        <v>0.187225</v>
      </c>
      <c r="F90">
        <v>0.186114</v>
      </c>
      <c r="G90">
        <v>0.178454</v>
      </c>
      <c r="H90">
        <v>0.17569299999999999</v>
      </c>
      <c r="I90">
        <v>1031</v>
      </c>
      <c r="J90">
        <v>825417054.25999999</v>
      </c>
      <c r="K90">
        <v>2665431754.9699998</v>
      </c>
    </row>
    <row r="91" spans="1:11" hidden="1">
      <c r="A91">
        <v>53</v>
      </c>
      <c r="B91" t="s">
        <v>834</v>
      </c>
      <c r="C91">
        <v>0.21746699999999999</v>
      </c>
      <c r="D91">
        <v>0.211753</v>
      </c>
      <c r="E91">
        <v>0.178867</v>
      </c>
      <c r="F91">
        <v>0.173291</v>
      </c>
      <c r="G91">
        <v>0.17542199999999999</v>
      </c>
      <c r="H91">
        <v>0.17041200000000001</v>
      </c>
      <c r="I91">
        <v>923</v>
      </c>
      <c r="J91">
        <v>797753591.65999997</v>
      </c>
      <c r="K91">
        <v>2630520897.96</v>
      </c>
    </row>
    <row r="92" spans="1:11">
      <c r="A92">
        <v>5</v>
      </c>
      <c r="B92" t="s">
        <v>833</v>
      </c>
      <c r="C92">
        <v>0.695774</v>
      </c>
      <c r="D92">
        <v>0.67236700000000005</v>
      </c>
      <c r="E92" s="116">
        <v>0.56301100000000004</v>
      </c>
      <c r="F92">
        <v>0.54208500000000004</v>
      </c>
      <c r="G92">
        <v>0.54683499999999996</v>
      </c>
      <c r="H92">
        <v>0.52695999999999998</v>
      </c>
      <c r="I92">
        <v>1060</v>
      </c>
      <c r="J92">
        <v>1555070538.5699999</v>
      </c>
      <c r="K92">
        <v>4780017987.3000002</v>
      </c>
    </row>
    <row r="93" spans="1:11" hidden="1">
      <c r="A93">
        <v>10</v>
      </c>
      <c r="B93" t="s">
        <v>833</v>
      </c>
      <c r="C93">
        <v>1.286486</v>
      </c>
      <c r="D93">
        <v>1.3548910000000001</v>
      </c>
      <c r="E93">
        <v>0.98360300000000001</v>
      </c>
      <c r="F93">
        <v>1.087979</v>
      </c>
      <c r="G93">
        <v>0.98494599999999999</v>
      </c>
      <c r="H93">
        <v>1.1236010000000001</v>
      </c>
      <c r="I93">
        <v>114</v>
      </c>
      <c r="J93">
        <v>56683572.119999997</v>
      </c>
      <c r="K93">
        <v>74388990.469999999</v>
      </c>
    </row>
    <row r="94" spans="1:11" hidden="1">
      <c r="A94">
        <v>15</v>
      </c>
      <c r="B94" t="s">
        <v>833</v>
      </c>
      <c r="C94">
        <v>0.75765300000000002</v>
      </c>
      <c r="D94">
        <v>0.74386300000000005</v>
      </c>
      <c r="E94">
        <v>0.57710700000000004</v>
      </c>
      <c r="F94">
        <v>0.56037999999999999</v>
      </c>
      <c r="G94">
        <v>0.55257400000000001</v>
      </c>
      <c r="H94">
        <v>0.53477399999999997</v>
      </c>
      <c r="I94">
        <v>1174</v>
      </c>
      <c r="J94">
        <v>1611754110.6900001</v>
      </c>
      <c r="K94">
        <v>4854406977.7700005</v>
      </c>
    </row>
    <row r="95" spans="1:11" hidden="1">
      <c r="A95">
        <v>21</v>
      </c>
      <c r="B95" t="s">
        <v>833</v>
      </c>
      <c r="C95">
        <v>0.695774</v>
      </c>
      <c r="D95">
        <v>0.67236700000000005</v>
      </c>
      <c r="E95">
        <v>0.56301100000000004</v>
      </c>
      <c r="F95">
        <v>0.54208500000000004</v>
      </c>
      <c r="G95">
        <v>0.54683499999999996</v>
      </c>
      <c r="H95">
        <v>0.52695999999999998</v>
      </c>
      <c r="I95">
        <v>1060</v>
      </c>
      <c r="J95">
        <v>1555070538.5699999</v>
      </c>
      <c r="K95">
        <v>4780017987.3000002</v>
      </c>
    </row>
    <row r="96" spans="1:11" hidden="1">
      <c r="A96">
        <v>31</v>
      </c>
      <c r="B96" t="s">
        <v>833</v>
      </c>
      <c r="C96">
        <v>0.75765300000000002</v>
      </c>
      <c r="D96">
        <v>0.74386300000000005</v>
      </c>
      <c r="E96">
        <v>0.57710700000000004</v>
      </c>
      <c r="F96">
        <v>0.56037999999999999</v>
      </c>
      <c r="G96">
        <v>0.55257400000000001</v>
      </c>
      <c r="H96">
        <v>0.53477399999999997</v>
      </c>
      <c r="I96">
        <v>1174</v>
      </c>
      <c r="J96">
        <v>1611754110.6900001</v>
      </c>
      <c r="K96">
        <v>4854406977.7700005</v>
      </c>
    </row>
    <row r="97" spans="1:11" hidden="1">
      <c r="A97">
        <v>63</v>
      </c>
      <c r="B97" t="s">
        <v>833</v>
      </c>
      <c r="C97">
        <v>0.75765300000000002</v>
      </c>
      <c r="D97">
        <v>0.74386300000000005</v>
      </c>
      <c r="E97">
        <v>0.57710700000000004</v>
      </c>
      <c r="F97">
        <v>0.56037999999999999</v>
      </c>
      <c r="G97">
        <v>0.55257400000000001</v>
      </c>
      <c r="H97">
        <v>0.53477399999999997</v>
      </c>
      <c r="I97">
        <v>1174</v>
      </c>
      <c r="J97">
        <v>1611754110.6900001</v>
      </c>
      <c r="K97">
        <v>4854406977.7700005</v>
      </c>
    </row>
    <row r="98" spans="1:11" hidden="1">
      <c r="A98">
        <v>37</v>
      </c>
      <c r="B98" t="s">
        <v>833</v>
      </c>
      <c r="C98">
        <v>0.695774</v>
      </c>
      <c r="D98">
        <v>0.67236700000000005</v>
      </c>
      <c r="E98">
        <v>0.56301100000000004</v>
      </c>
      <c r="F98">
        <v>0.54208500000000004</v>
      </c>
      <c r="G98">
        <v>0.54683499999999996</v>
      </c>
      <c r="H98">
        <v>0.52695999999999998</v>
      </c>
      <c r="I98">
        <v>1060</v>
      </c>
      <c r="J98">
        <v>1555070538.5699999</v>
      </c>
      <c r="K98">
        <v>4780017987.3000002</v>
      </c>
    </row>
    <row r="99" spans="1:11" hidden="1">
      <c r="A99">
        <v>47</v>
      </c>
      <c r="B99" t="s">
        <v>833</v>
      </c>
      <c r="C99">
        <v>0.75765300000000002</v>
      </c>
      <c r="D99">
        <v>0.74386300000000005</v>
      </c>
      <c r="E99">
        <v>0.57710700000000004</v>
      </c>
      <c r="F99">
        <v>0.56037999999999999</v>
      </c>
      <c r="G99">
        <v>0.55257400000000001</v>
      </c>
      <c r="H99">
        <v>0.53477399999999997</v>
      </c>
      <c r="I99">
        <v>1174</v>
      </c>
      <c r="J99">
        <v>1611754110.6900001</v>
      </c>
      <c r="K99">
        <v>4854406977.7700005</v>
      </c>
    </row>
    <row r="100" spans="1:11" hidden="1">
      <c r="A100">
        <v>53</v>
      </c>
      <c r="B100" t="s">
        <v>833</v>
      </c>
      <c r="C100">
        <v>0.695774</v>
      </c>
      <c r="D100">
        <v>0.67236700000000005</v>
      </c>
      <c r="E100">
        <v>0.56301100000000004</v>
      </c>
      <c r="F100">
        <v>0.54208500000000004</v>
      </c>
      <c r="G100">
        <v>0.54683499999999996</v>
      </c>
      <c r="H100">
        <v>0.52695999999999998</v>
      </c>
      <c r="I100">
        <v>1060</v>
      </c>
      <c r="J100">
        <v>1555070538.5699999</v>
      </c>
      <c r="K100">
        <v>4780017987.3000002</v>
      </c>
    </row>
    <row r="101" spans="1:11">
      <c r="A101">
        <v>5</v>
      </c>
      <c r="B101" t="s">
        <v>832</v>
      </c>
      <c r="C101">
        <v>-0.22220899999999999</v>
      </c>
      <c r="D101">
        <v>-0.21948799999999999</v>
      </c>
      <c r="E101" s="116">
        <v>-0.24299000000000001</v>
      </c>
      <c r="F101">
        <v>-0.23993999999999999</v>
      </c>
      <c r="G101">
        <v>-0.23652000000000001</v>
      </c>
      <c r="H101">
        <v>-0.23332600000000001</v>
      </c>
      <c r="I101">
        <v>1139</v>
      </c>
      <c r="J101">
        <v>1332820957.45</v>
      </c>
      <c r="K101">
        <v>4254657376.29</v>
      </c>
    </row>
    <row r="102" spans="1:11" hidden="1">
      <c r="A102">
        <v>10</v>
      </c>
      <c r="B102" t="s">
        <v>832</v>
      </c>
      <c r="C102">
        <v>0.99647200000000002</v>
      </c>
      <c r="D102">
        <v>1.048114</v>
      </c>
      <c r="E102">
        <v>0.92054800000000003</v>
      </c>
      <c r="F102">
        <v>1.010991</v>
      </c>
      <c r="G102">
        <v>0.96262599999999998</v>
      </c>
      <c r="H102">
        <v>1.0620940000000001</v>
      </c>
      <c r="I102">
        <v>114</v>
      </c>
      <c r="J102">
        <v>113362437.94</v>
      </c>
      <c r="K102">
        <v>150108176.38</v>
      </c>
    </row>
    <row r="103" spans="1:11" hidden="1">
      <c r="A103">
        <v>15</v>
      </c>
      <c r="B103" t="s">
        <v>832</v>
      </c>
      <c r="C103">
        <v>-0.10387</v>
      </c>
      <c r="D103">
        <v>-9.6397999999999998E-2</v>
      </c>
      <c r="E103">
        <v>-0.202069</v>
      </c>
      <c r="F103">
        <v>-0.19594600000000001</v>
      </c>
      <c r="G103">
        <v>-0.218144</v>
      </c>
      <c r="H103">
        <v>-0.213475</v>
      </c>
      <c r="I103">
        <v>1253</v>
      </c>
      <c r="J103">
        <v>1446183395.3900001</v>
      </c>
      <c r="K103">
        <v>4404765552.6700001</v>
      </c>
    </row>
    <row r="104" spans="1:11" hidden="1">
      <c r="A104">
        <v>21</v>
      </c>
      <c r="B104" t="s">
        <v>832</v>
      </c>
      <c r="C104">
        <v>-0.22220899999999999</v>
      </c>
      <c r="D104">
        <v>-0.21948799999999999</v>
      </c>
      <c r="E104">
        <v>-0.24299000000000001</v>
      </c>
      <c r="F104">
        <v>-0.23993999999999999</v>
      </c>
      <c r="G104">
        <v>-0.23652000000000001</v>
      </c>
      <c r="H104">
        <v>-0.23332600000000001</v>
      </c>
      <c r="I104">
        <v>1139</v>
      </c>
      <c r="J104">
        <v>1332820957.45</v>
      </c>
      <c r="K104">
        <v>4254657376.29</v>
      </c>
    </row>
    <row r="105" spans="1:11" hidden="1">
      <c r="A105">
        <v>31</v>
      </c>
      <c r="B105" t="s">
        <v>832</v>
      </c>
      <c r="C105">
        <v>-0.10387</v>
      </c>
      <c r="D105">
        <v>-9.6397999999999998E-2</v>
      </c>
      <c r="E105">
        <v>-0.202069</v>
      </c>
      <c r="F105">
        <v>-0.19594600000000001</v>
      </c>
      <c r="G105">
        <v>-0.218144</v>
      </c>
      <c r="H105">
        <v>-0.213475</v>
      </c>
      <c r="I105">
        <v>1253</v>
      </c>
      <c r="J105">
        <v>1446183395.3900001</v>
      </c>
      <c r="K105">
        <v>4404765552.6700001</v>
      </c>
    </row>
    <row r="106" spans="1:11" hidden="1">
      <c r="A106">
        <v>63</v>
      </c>
      <c r="B106" t="s">
        <v>832</v>
      </c>
      <c r="C106">
        <v>-0.10387</v>
      </c>
      <c r="D106">
        <v>-9.6397999999999998E-2</v>
      </c>
      <c r="E106">
        <v>-0.202069</v>
      </c>
      <c r="F106">
        <v>-0.19594600000000001</v>
      </c>
      <c r="G106">
        <v>-0.218144</v>
      </c>
      <c r="H106">
        <v>-0.213475</v>
      </c>
      <c r="I106">
        <v>1253</v>
      </c>
      <c r="J106">
        <v>1446183395.3900001</v>
      </c>
      <c r="K106">
        <v>4404765552.6700001</v>
      </c>
    </row>
    <row r="107" spans="1:11" hidden="1">
      <c r="A107">
        <v>37</v>
      </c>
      <c r="B107" t="s">
        <v>832</v>
      </c>
      <c r="C107">
        <v>-0.22220899999999999</v>
      </c>
      <c r="D107">
        <v>-0.21948799999999999</v>
      </c>
      <c r="E107">
        <v>-0.24299000000000001</v>
      </c>
      <c r="F107">
        <v>-0.23993999999999999</v>
      </c>
      <c r="G107">
        <v>-0.23652000000000001</v>
      </c>
      <c r="H107">
        <v>-0.23332600000000001</v>
      </c>
      <c r="I107">
        <v>1139</v>
      </c>
      <c r="J107">
        <v>1332820957.45</v>
      </c>
      <c r="K107">
        <v>4254657376.29</v>
      </c>
    </row>
    <row r="108" spans="1:11" hidden="1">
      <c r="A108">
        <v>47</v>
      </c>
      <c r="B108" t="s">
        <v>832</v>
      </c>
      <c r="C108">
        <v>-0.10387</v>
      </c>
      <c r="D108">
        <v>-9.6397999999999998E-2</v>
      </c>
      <c r="E108">
        <v>-0.202069</v>
      </c>
      <c r="F108">
        <v>-0.19594600000000001</v>
      </c>
      <c r="G108">
        <v>-0.218144</v>
      </c>
      <c r="H108">
        <v>-0.213475</v>
      </c>
      <c r="I108">
        <v>1253</v>
      </c>
      <c r="J108">
        <v>1446183395.3900001</v>
      </c>
      <c r="K108">
        <v>4404765552.6700001</v>
      </c>
    </row>
    <row r="109" spans="1:11" hidden="1">
      <c r="A109">
        <v>53</v>
      </c>
      <c r="B109" t="s">
        <v>832</v>
      </c>
      <c r="C109">
        <v>-0.22220899999999999</v>
      </c>
      <c r="D109">
        <v>-0.21948799999999999</v>
      </c>
      <c r="E109">
        <v>-0.24299000000000001</v>
      </c>
      <c r="F109">
        <v>-0.23993999999999999</v>
      </c>
      <c r="G109">
        <v>-0.23652000000000001</v>
      </c>
      <c r="H109">
        <v>-0.23332600000000001</v>
      </c>
      <c r="I109">
        <v>1139</v>
      </c>
      <c r="J109">
        <v>1332820957.45</v>
      </c>
      <c r="K109">
        <v>4254657376.29</v>
      </c>
    </row>
    <row r="110" spans="1:11">
      <c r="A110">
        <v>5</v>
      </c>
      <c r="B110" t="s">
        <v>831</v>
      </c>
      <c r="C110">
        <v>-0.197628</v>
      </c>
      <c r="D110">
        <v>-0.19591600000000001</v>
      </c>
      <c r="E110" s="116">
        <v>-0.18642300000000001</v>
      </c>
      <c r="F110">
        <v>-0.18454000000000001</v>
      </c>
      <c r="G110">
        <v>-0.17121700000000001</v>
      </c>
      <c r="H110">
        <v>-0.16917699999999999</v>
      </c>
      <c r="I110">
        <v>1206</v>
      </c>
      <c r="J110">
        <v>1177060577.6300001</v>
      </c>
      <c r="K110">
        <v>3768461428.5700002</v>
      </c>
    </row>
    <row r="111" spans="1:11" hidden="1">
      <c r="A111">
        <v>10</v>
      </c>
      <c r="B111" t="s">
        <v>831</v>
      </c>
      <c r="C111">
        <v>-0.32741700000000001</v>
      </c>
      <c r="D111">
        <v>-0.30329</v>
      </c>
      <c r="E111">
        <v>-0.31637399999999999</v>
      </c>
      <c r="F111">
        <v>-0.27520299999999998</v>
      </c>
      <c r="G111">
        <v>-0.32042399999999999</v>
      </c>
      <c r="H111">
        <v>-0.27181100000000002</v>
      </c>
      <c r="I111">
        <v>112</v>
      </c>
      <c r="J111">
        <v>76618843.319999993</v>
      </c>
      <c r="K111">
        <v>100416128.13</v>
      </c>
    </row>
    <row r="112" spans="1:11" hidden="1">
      <c r="A112">
        <v>15</v>
      </c>
      <c r="B112" t="s">
        <v>831</v>
      </c>
      <c r="C112">
        <v>-0.209285</v>
      </c>
      <c r="D112">
        <v>-0.20555999999999999</v>
      </c>
      <c r="E112">
        <v>-0.196602</v>
      </c>
      <c r="F112">
        <v>-0.19164100000000001</v>
      </c>
      <c r="G112">
        <v>-0.17629900000000001</v>
      </c>
      <c r="H112">
        <v>-0.17267199999999999</v>
      </c>
      <c r="I112">
        <v>1318</v>
      </c>
      <c r="J112">
        <v>1253679420.95</v>
      </c>
      <c r="K112">
        <v>3868877556.6999998</v>
      </c>
    </row>
    <row r="113" spans="1:11" hidden="1">
      <c r="A113">
        <v>21</v>
      </c>
      <c r="B113" t="s">
        <v>831</v>
      </c>
      <c r="C113">
        <v>-0.197628</v>
      </c>
      <c r="D113">
        <v>-0.19591600000000001</v>
      </c>
      <c r="E113">
        <v>-0.18642300000000001</v>
      </c>
      <c r="F113">
        <v>-0.18454000000000001</v>
      </c>
      <c r="G113">
        <v>-0.17121700000000001</v>
      </c>
      <c r="H113">
        <v>-0.16917699999999999</v>
      </c>
      <c r="I113">
        <v>1206</v>
      </c>
      <c r="J113">
        <v>1177060577.6300001</v>
      </c>
      <c r="K113">
        <v>3768461428.5700002</v>
      </c>
    </row>
    <row r="114" spans="1:11" hidden="1">
      <c r="A114">
        <v>31</v>
      </c>
      <c r="B114" t="s">
        <v>831</v>
      </c>
      <c r="C114">
        <v>-0.209285</v>
      </c>
      <c r="D114">
        <v>-0.20555999999999999</v>
      </c>
      <c r="E114">
        <v>-0.196602</v>
      </c>
      <c r="F114">
        <v>-0.19164100000000001</v>
      </c>
      <c r="G114">
        <v>-0.17629900000000001</v>
      </c>
      <c r="H114">
        <v>-0.17267199999999999</v>
      </c>
      <c r="I114">
        <v>1318</v>
      </c>
      <c r="J114">
        <v>1253679420.95</v>
      </c>
      <c r="K114">
        <v>3868877556.6999998</v>
      </c>
    </row>
    <row r="115" spans="1:11" hidden="1">
      <c r="A115">
        <v>63</v>
      </c>
      <c r="B115" t="s">
        <v>831</v>
      </c>
      <c r="C115">
        <v>-0.209285</v>
      </c>
      <c r="D115">
        <v>-0.20555999999999999</v>
      </c>
      <c r="E115">
        <v>-0.196602</v>
      </c>
      <c r="F115">
        <v>-0.19164100000000001</v>
      </c>
      <c r="G115">
        <v>-0.17629900000000001</v>
      </c>
      <c r="H115">
        <v>-0.17267199999999999</v>
      </c>
      <c r="I115">
        <v>1318</v>
      </c>
      <c r="J115">
        <v>1253679420.95</v>
      </c>
      <c r="K115">
        <v>3868877556.6999998</v>
      </c>
    </row>
    <row r="116" spans="1:11" hidden="1">
      <c r="A116">
        <v>37</v>
      </c>
      <c r="B116" t="s">
        <v>831</v>
      </c>
      <c r="C116">
        <v>-0.197628</v>
      </c>
      <c r="D116">
        <v>-0.19591600000000001</v>
      </c>
      <c r="E116">
        <v>-0.18642300000000001</v>
      </c>
      <c r="F116">
        <v>-0.18454000000000001</v>
      </c>
      <c r="G116">
        <v>-0.17121700000000001</v>
      </c>
      <c r="H116">
        <v>-0.16917699999999999</v>
      </c>
      <c r="I116">
        <v>1206</v>
      </c>
      <c r="J116">
        <v>1177060577.6300001</v>
      </c>
      <c r="K116">
        <v>3768461428.5700002</v>
      </c>
    </row>
    <row r="117" spans="1:11" hidden="1">
      <c r="A117">
        <v>47</v>
      </c>
      <c r="B117" t="s">
        <v>831</v>
      </c>
      <c r="C117">
        <v>-0.209285</v>
      </c>
      <c r="D117">
        <v>-0.20555999999999999</v>
      </c>
      <c r="E117">
        <v>-0.196602</v>
      </c>
      <c r="F117">
        <v>-0.19164100000000001</v>
      </c>
      <c r="G117">
        <v>-0.17629900000000001</v>
      </c>
      <c r="H117">
        <v>-0.17267199999999999</v>
      </c>
      <c r="I117">
        <v>1318</v>
      </c>
      <c r="J117">
        <v>1253679420.95</v>
      </c>
      <c r="K117">
        <v>3868877556.6999998</v>
      </c>
    </row>
    <row r="118" spans="1:11" hidden="1">
      <c r="A118">
        <v>53</v>
      </c>
      <c r="B118" t="s">
        <v>831</v>
      </c>
      <c r="C118">
        <v>-0.197628</v>
      </c>
      <c r="D118">
        <v>-0.19591600000000001</v>
      </c>
      <c r="E118">
        <v>-0.18642300000000001</v>
      </c>
      <c r="F118">
        <v>-0.18454000000000001</v>
      </c>
      <c r="G118">
        <v>-0.17121700000000001</v>
      </c>
      <c r="H118">
        <v>-0.16917699999999999</v>
      </c>
      <c r="I118">
        <v>1206</v>
      </c>
      <c r="J118">
        <v>1177060577.6300001</v>
      </c>
      <c r="K118">
        <v>3768461428.5700002</v>
      </c>
    </row>
    <row r="119" spans="1:11">
      <c r="A119">
        <v>5</v>
      </c>
      <c r="B119" t="s">
        <v>830</v>
      </c>
      <c r="C119">
        <v>-0.12089800000000001</v>
      </c>
      <c r="D119">
        <v>-0.120841</v>
      </c>
      <c r="E119" s="116">
        <v>-3.6014999999999998E-2</v>
      </c>
      <c r="F119">
        <v>-3.6403999999999999E-2</v>
      </c>
      <c r="G119">
        <v>3.9752000000000003E-2</v>
      </c>
      <c r="H119">
        <v>3.8608000000000003E-2</v>
      </c>
      <c r="I119">
        <v>1266</v>
      </c>
      <c r="J119">
        <v>1236359429.73</v>
      </c>
      <c r="K119">
        <v>4168221776.1999998</v>
      </c>
    </row>
    <row r="120" spans="1:11" hidden="1">
      <c r="A120">
        <v>10</v>
      </c>
      <c r="B120" t="s">
        <v>830</v>
      </c>
      <c r="C120">
        <v>3.5272999999999999E-2</v>
      </c>
      <c r="D120">
        <v>6.2982999999999997E-2</v>
      </c>
      <c r="E120">
        <v>0.16097400000000001</v>
      </c>
      <c r="F120">
        <v>0.210483</v>
      </c>
      <c r="G120">
        <v>0.153282</v>
      </c>
      <c r="H120">
        <v>0.21524599999999999</v>
      </c>
      <c r="I120">
        <v>111</v>
      </c>
      <c r="J120">
        <v>87744054.030000001</v>
      </c>
      <c r="K120">
        <v>114011254.13</v>
      </c>
    </row>
    <row r="121" spans="1:11" hidden="1">
      <c r="A121">
        <v>15</v>
      </c>
      <c r="B121" t="s">
        <v>830</v>
      </c>
      <c r="C121">
        <v>-0.107665</v>
      </c>
      <c r="D121">
        <v>-0.105265</v>
      </c>
      <c r="E121">
        <v>-2.3973999999999999E-2</v>
      </c>
      <c r="F121">
        <v>-2.1312999999999999E-2</v>
      </c>
      <c r="G121">
        <v>4.2699000000000001E-2</v>
      </c>
      <c r="H121">
        <v>4.3193000000000002E-2</v>
      </c>
      <c r="I121">
        <v>1377</v>
      </c>
      <c r="J121">
        <v>1324103483.76</v>
      </c>
      <c r="K121">
        <v>4282233030.3299999</v>
      </c>
    </row>
    <row r="122" spans="1:11" hidden="1">
      <c r="A122">
        <v>21</v>
      </c>
      <c r="B122" t="s">
        <v>830</v>
      </c>
      <c r="C122">
        <v>-0.12089800000000001</v>
      </c>
      <c r="D122">
        <v>-0.120841</v>
      </c>
      <c r="E122">
        <v>-3.6014999999999998E-2</v>
      </c>
      <c r="F122">
        <v>-3.6403999999999999E-2</v>
      </c>
      <c r="G122">
        <v>3.9752000000000003E-2</v>
      </c>
      <c r="H122">
        <v>3.8608000000000003E-2</v>
      </c>
      <c r="I122">
        <v>1266</v>
      </c>
      <c r="J122">
        <v>1236359429.73</v>
      </c>
      <c r="K122">
        <v>4168221776.1999998</v>
      </c>
    </row>
    <row r="123" spans="1:11" hidden="1">
      <c r="A123">
        <v>31</v>
      </c>
      <c r="B123" t="s">
        <v>830</v>
      </c>
      <c r="C123">
        <v>-0.107665</v>
      </c>
      <c r="D123">
        <v>-0.105265</v>
      </c>
      <c r="E123">
        <v>-2.3973999999999999E-2</v>
      </c>
      <c r="F123">
        <v>-2.1312999999999999E-2</v>
      </c>
      <c r="G123">
        <v>4.2699000000000001E-2</v>
      </c>
      <c r="H123">
        <v>4.3193000000000002E-2</v>
      </c>
      <c r="I123">
        <v>1377</v>
      </c>
      <c r="J123">
        <v>1324103483.76</v>
      </c>
      <c r="K123">
        <v>4282233030.3299999</v>
      </c>
    </row>
    <row r="124" spans="1:11" hidden="1">
      <c r="A124">
        <v>63</v>
      </c>
      <c r="B124" t="s">
        <v>830</v>
      </c>
      <c r="C124">
        <v>-0.107665</v>
      </c>
      <c r="D124">
        <v>-0.105265</v>
      </c>
      <c r="E124">
        <v>-2.3973999999999999E-2</v>
      </c>
      <c r="F124">
        <v>-2.1312999999999999E-2</v>
      </c>
      <c r="G124">
        <v>4.2699000000000001E-2</v>
      </c>
      <c r="H124">
        <v>4.3193000000000002E-2</v>
      </c>
      <c r="I124">
        <v>1377</v>
      </c>
      <c r="J124">
        <v>1324103483.76</v>
      </c>
      <c r="K124">
        <v>4282233030.3299999</v>
      </c>
    </row>
    <row r="125" spans="1:11" hidden="1">
      <c r="A125">
        <v>37</v>
      </c>
      <c r="B125" t="s">
        <v>830</v>
      </c>
      <c r="C125">
        <v>-0.12089800000000001</v>
      </c>
      <c r="D125">
        <v>-0.120841</v>
      </c>
      <c r="E125">
        <v>-3.6014999999999998E-2</v>
      </c>
      <c r="F125">
        <v>-3.6403999999999999E-2</v>
      </c>
      <c r="G125">
        <v>3.9752000000000003E-2</v>
      </c>
      <c r="H125">
        <v>3.8608000000000003E-2</v>
      </c>
      <c r="I125">
        <v>1266</v>
      </c>
      <c r="J125">
        <v>1236359429.73</v>
      </c>
      <c r="K125">
        <v>4168221776.1999998</v>
      </c>
    </row>
    <row r="126" spans="1:11" hidden="1">
      <c r="A126">
        <v>47</v>
      </c>
      <c r="B126" t="s">
        <v>830</v>
      </c>
      <c r="C126">
        <v>-0.107665</v>
      </c>
      <c r="D126">
        <v>-0.105265</v>
      </c>
      <c r="E126">
        <v>-2.3973999999999999E-2</v>
      </c>
      <c r="F126">
        <v>-2.1312999999999999E-2</v>
      </c>
      <c r="G126">
        <v>4.2699000000000001E-2</v>
      </c>
      <c r="H126">
        <v>4.3193000000000002E-2</v>
      </c>
      <c r="I126">
        <v>1377</v>
      </c>
      <c r="J126">
        <v>1324103483.76</v>
      </c>
      <c r="K126">
        <v>4282233030.3299999</v>
      </c>
    </row>
    <row r="127" spans="1:11" hidden="1">
      <c r="A127">
        <v>53</v>
      </c>
      <c r="B127" t="s">
        <v>830</v>
      </c>
      <c r="C127">
        <v>-0.12089800000000001</v>
      </c>
      <c r="D127">
        <v>-0.120841</v>
      </c>
      <c r="E127">
        <v>-3.6014999999999998E-2</v>
      </c>
      <c r="F127">
        <v>-3.6403999999999999E-2</v>
      </c>
      <c r="G127">
        <v>3.9752000000000003E-2</v>
      </c>
      <c r="H127">
        <v>3.8608000000000003E-2</v>
      </c>
      <c r="I127">
        <v>1266</v>
      </c>
      <c r="J127">
        <v>1236359429.73</v>
      </c>
      <c r="K127">
        <v>4168221776.1999998</v>
      </c>
    </row>
    <row r="128" spans="1:11">
      <c r="A128">
        <v>5</v>
      </c>
      <c r="B128" t="s">
        <v>829</v>
      </c>
      <c r="C128">
        <v>-0.15098700000000001</v>
      </c>
      <c r="D128">
        <v>-0.15026100000000001</v>
      </c>
      <c r="E128" s="116">
        <v>-0.15753600000000001</v>
      </c>
      <c r="F128">
        <v>-0.15631900000000001</v>
      </c>
      <c r="G128">
        <v>-0.14974599999999999</v>
      </c>
      <c r="H128">
        <v>-0.14810300000000001</v>
      </c>
      <c r="I128">
        <v>1362</v>
      </c>
      <c r="J128">
        <v>1106642305.9100001</v>
      </c>
      <c r="K128">
        <v>3654024621.4499998</v>
      </c>
    </row>
    <row r="129" spans="1:11" hidden="1">
      <c r="A129">
        <v>10</v>
      </c>
      <c r="B129" t="s">
        <v>829</v>
      </c>
      <c r="C129">
        <v>-0.23716899999999999</v>
      </c>
      <c r="D129">
        <v>-0.20035500000000001</v>
      </c>
      <c r="E129">
        <v>-0.227132</v>
      </c>
      <c r="F129">
        <v>-0.17452599999999999</v>
      </c>
      <c r="G129">
        <v>-0.237729</v>
      </c>
      <c r="H129">
        <v>-0.16819000000000001</v>
      </c>
      <c r="I129">
        <v>111</v>
      </c>
      <c r="J129">
        <v>69089129.870000005</v>
      </c>
      <c r="K129">
        <v>87384503.280000001</v>
      </c>
    </row>
    <row r="130" spans="1:11" hidden="1">
      <c r="A130">
        <v>15</v>
      </c>
      <c r="B130" t="s">
        <v>829</v>
      </c>
      <c r="C130">
        <v>-0.15795500000000001</v>
      </c>
      <c r="D130">
        <v>-0.154311</v>
      </c>
      <c r="E130">
        <v>-0.16215299999999999</v>
      </c>
      <c r="F130">
        <v>-0.157527</v>
      </c>
      <c r="G130">
        <v>-0.152091</v>
      </c>
      <c r="H130">
        <v>-0.14863799999999999</v>
      </c>
      <c r="I130">
        <v>1473</v>
      </c>
      <c r="J130">
        <v>1175731435.78</v>
      </c>
      <c r="K130">
        <v>3741409124.73</v>
      </c>
    </row>
    <row r="131" spans="1:11" hidden="1">
      <c r="A131">
        <v>21</v>
      </c>
      <c r="B131" t="s">
        <v>829</v>
      </c>
      <c r="C131">
        <v>-0.15098700000000001</v>
      </c>
      <c r="D131">
        <v>-0.15026100000000001</v>
      </c>
      <c r="E131">
        <v>-0.15753600000000001</v>
      </c>
      <c r="F131">
        <v>-0.15631900000000001</v>
      </c>
      <c r="G131">
        <v>-0.14974599999999999</v>
      </c>
      <c r="H131">
        <v>-0.14810300000000001</v>
      </c>
      <c r="I131">
        <v>1362</v>
      </c>
      <c r="J131">
        <v>1106642305.9100001</v>
      </c>
      <c r="K131">
        <v>3654024621.4499998</v>
      </c>
    </row>
    <row r="132" spans="1:11" hidden="1">
      <c r="A132">
        <v>31</v>
      </c>
      <c r="B132" t="s">
        <v>829</v>
      </c>
      <c r="C132">
        <v>-0.15795500000000001</v>
      </c>
      <c r="D132">
        <v>-0.154311</v>
      </c>
      <c r="E132">
        <v>-0.16215299999999999</v>
      </c>
      <c r="F132">
        <v>-0.157527</v>
      </c>
      <c r="G132">
        <v>-0.152091</v>
      </c>
      <c r="H132">
        <v>-0.14863799999999999</v>
      </c>
      <c r="I132">
        <v>1473</v>
      </c>
      <c r="J132">
        <v>1175731435.78</v>
      </c>
      <c r="K132">
        <v>3741409124.73</v>
      </c>
    </row>
    <row r="133" spans="1:11" hidden="1">
      <c r="A133">
        <v>63</v>
      </c>
      <c r="B133" t="s">
        <v>829</v>
      </c>
      <c r="C133">
        <v>-0.15795500000000001</v>
      </c>
      <c r="D133">
        <v>-0.154311</v>
      </c>
      <c r="E133">
        <v>-0.16215299999999999</v>
      </c>
      <c r="F133">
        <v>-0.157527</v>
      </c>
      <c r="G133">
        <v>-0.152091</v>
      </c>
      <c r="H133">
        <v>-0.14863799999999999</v>
      </c>
      <c r="I133">
        <v>1473</v>
      </c>
      <c r="J133">
        <v>1175731435.78</v>
      </c>
      <c r="K133">
        <v>3741409124.73</v>
      </c>
    </row>
    <row r="134" spans="1:11" hidden="1">
      <c r="A134">
        <v>37</v>
      </c>
      <c r="B134" t="s">
        <v>829</v>
      </c>
      <c r="C134">
        <v>-0.15098700000000001</v>
      </c>
      <c r="D134">
        <v>-0.15026100000000001</v>
      </c>
      <c r="E134">
        <v>-0.15753600000000001</v>
      </c>
      <c r="F134">
        <v>-0.15631900000000001</v>
      </c>
      <c r="G134">
        <v>-0.14974599999999999</v>
      </c>
      <c r="H134">
        <v>-0.14810300000000001</v>
      </c>
      <c r="I134">
        <v>1362</v>
      </c>
      <c r="J134">
        <v>1106642305.9100001</v>
      </c>
      <c r="K134">
        <v>3654024621.4499998</v>
      </c>
    </row>
    <row r="135" spans="1:11" hidden="1">
      <c r="A135">
        <v>47</v>
      </c>
      <c r="B135" t="s">
        <v>829</v>
      </c>
      <c r="C135">
        <v>-0.15795500000000001</v>
      </c>
      <c r="D135">
        <v>-0.154311</v>
      </c>
      <c r="E135">
        <v>-0.16215299999999999</v>
      </c>
      <c r="F135">
        <v>-0.157527</v>
      </c>
      <c r="G135">
        <v>-0.152091</v>
      </c>
      <c r="H135">
        <v>-0.14863799999999999</v>
      </c>
      <c r="I135">
        <v>1473</v>
      </c>
      <c r="J135">
        <v>1175731435.78</v>
      </c>
      <c r="K135">
        <v>3741409124.73</v>
      </c>
    </row>
    <row r="136" spans="1:11" hidden="1">
      <c r="A136">
        <v>53</v>
      </c>
      <c r="B136" t="s">
        <v>829</v>
      </c>
      <c r="C136">
        <v>-0.15098700000000001</v>
      </c>
      <c r="D136">
        <v>-0.15026100000000001</v>
      </c>
      <c r="E136">
        <v>-0.15753600000000001</v>
      </c>
      <c r="F136">
        <v>-0.15631900000000001</v>
      </c>
      <c r="G136">
        <v>-0.14974599999999999</v>
      </c>
      <c r="H136">
        <v>-0.14810300000000001</v>
      </c>
      <c r="I136">
        <v>1362</v>
      </c>
      <c r="J136">
        <v>1106642305.9100001</v>
      </c>
      <c r="K136">
        <v>3654024621.4499998</v>
      </c>
    </row>
    <row r="137" spans="1:11">
      <c r="A137">
        <v>5</v>
      </c>
      <c r="B137" t="s">
        <v>828</v>
      </c>
      <c r="C137">
        <v>-0.12862599999999999</v>
      </c>
      <c r="D137">
        <v>-0.12983</v>
      </c>
      <c r="E137" s="116">
        <v>-9.9066000000000001E-2</v>
      </c>
      <c r="F137">
        <v>-9.9797999999999998E-2</v>
      </c>
      <c r="G137">
        <v>-7.0194999999999994E-2</v>
      </c>
      <c r="H137">
        <v>-7.1225999999999998E-2</v>
      </c>
      <c r="I137">
        <v>1365</v>
      </c>
      <c r="J137">
        <v>1003278870.35</v>
      </c>
      <c r="K137">
        <v>3184677851.6799998</v>
      </c>
    </row>
    <row r="138" spans="1:11" hidden="1">
      <c r="A138">
        <v>10</v>
      </c>
      <c r="B138" t="s">
        <v>828</v>
      </c>
      <c r="C138">
        <v>-0.194914</v>
      </c>
      <c r="D138">
        <v>-0.140626</v>
      </c>
      <c r="E138">
        <v>-0.12221700000000001</v>
      </c>
      <c r="F138">
        <v>-4.2819000000000003E-2</v>
      </c>
      <c r="G138">
        <v>-0.13775899999999999</v>
      </c>
      <c r="H138">
        <v>-3.1914999999999999E-2</v>
      </c>
      <c r="I138">
        <v>110</v>
      </c>
      <c r="J138">
        <v>60261055.969999999</v>
      </c>
      <c r="K138">
        <v>73988458.989999995</v>
      </c>
    </row>
    <row r="139" spans="1:11" hidden="1">
      <c r="A139">
        <v>15</v>
      </c>
      <c r="B139" t="s">
        <v>828</v>
      </c>
      <c r="C139">
        <v>-0.13362099999999999</v>
      </c>
      <c r="D139">
        <v>-0.13064300000000001</v>
      </c>
      <c r="E139">
        <v>-0.10043199999999999</v>
      </c>
      <c r="F139">
        <v>-9.6435999999999994E-2</v>
      </c>
      <c r="G139">
        <v>-7.1778999999999996E-2</v>
      </c>
      <c r="H139">
        <v>-7.0305000000000006E-2</v>
      </c>
      <c r="I139">
        <v>1475</v>
      </c>
      <c r="J139">
        <v>1063539926.3200001</v>
      </c>
      <c r="K139">
        <v>3258666310.6700001</v>
      </c>
    </row>
    <row r="140" spans="1:11" hidden="1">
      <c r="A140">
        <v>21</v>
      </c>
      <c r="B140" t="s">
        <v>828</v>
      </c>
      <c r="C140">
        <v>-0.12862599999999999</v>
      </c>
      <c r="D140">
        <v>-0.12983</v>
      </c>
      <c r="E140">
        <v>-9.9066000000000001E-2</v>
      </c>
      <c r="F140">
        <v>-9.9797999999999998E-2</v>
      </c>
      <c r="G140">
        <v>-7.0194999999999994E-2</v>
      </c>
      <c r="H140">
        <v>-7.1225999999999998E-2</v>
      </c>
      <c r="I140">
        <v>1365</v>
      </c>
      <c r="J140">
        <v>1003278870.35</v>
      </c>
      <c r="K140">
        <v>3184677851.6799998</v>
      </c>
    </row>
    <row r="141" spans="1:11" hidden="1">
      <c r="A141">
        <v>31</v>
      </c>
      <c r="B141" t="s">
        <v>828</v>
      </c>
      <c r="C141">
        <v>-0.13362099999999999</v>
      </c>
      <c r="D141">
        <v>-0.13064300000000001</v>
      </c>
      <c r="E141">
        <v>-0.10043199999999999</v>
      </c>
      <c r="F141">
        <v>-9.6435999999999994E-2</v>
      </c>
      <c r="G141">
        <v>-7.1778999999999996E-2</v>
      </c>
      <c r="H141">
        <v>-7.0305000000000006E-2</v>
      </c>
      <c r="I141">
        <v>1475</v>
      </c>
      <c r="J141">
        <v>1063539926.3200001</v>
      </c>
      <c r="K141">
        <v>3258666310.6700001</v>
      </c>
    </row>
    <row r="142" spans="1:11" hidden="1">
      <c r="A142">
        <v>63</v>
      </c>
      <c r="B142" t="s">
        <v>828</v>
      </c>
      <c r="C142">
        <v>-0.13362099999999999</v>
      </c>
      <c r="D142">
        <v>-0.13064300000000001</v>
      </c>
      <c r="E142">
        <v>-0.10043199999999999</v>
      </c>
      <c r="F142">
        <v>-9.6435999999999994E-2</v>
      </c>
      <c r="G142">
        <v>-7.1778999999999996E-2</v>
      </c>
      <c r="H142">
        <v>-7.0305000000000006E-2</v>
      </c>
      <c r="I142">
        <v>1475</v>
      </c>
      <c r="J142">
        <v>1063539926.3200001</v>
      </c>
      <c r="K142">
        <v>3258666310.6700001</v>
      </c>
    </row>
    <row r="143" spans="1:11" hidden="1">
      <c r="A143">
        <v>37</v>
      </c>
      <c r="B143" t="s">
        <v>828</v>
      </c>
      <c r="C143">
        <v>-0.12862599999999999</v>
      </c>
      <c r="D143">
        <v>-0.12983</v>
      </c>
      <c r="E143">
        <v>-9.9066000000000001E-2</v>
      </c>
      <c r="F143">
        <v>-9.9797999999999998E-2</v>
      </c>
      <c r="G143">
        <v>-7.0194999999999994E-2</v>
      </c>
      <c r="H143">
        <v>-7.1225999999999998E-2</v>
      </c>
      <c r="I143">
        <v>1365</v>
      </c>
      <c r="J143">
        <v>1003278870.35</v>
      </c>
      <c r="K143">
        <v>3184677851.6799998</v>
      </c>
    </row>
    <row r="144" spans="1:11" hidden="1">
      <c r="A144">
        <v>47</v>
      </c>
      <c r="B144" t="s">
        <v>828</v>
      </c>
      <c r="C144">
        <v>-0.13362099999999999</v>
      </c>
      <c r="D144">
        <v>-0.13064300000000001</v>
      </c>
      <c r="E144">
        <v>-0.10043199999999999</v>
      </c>
      <c r="F144">
        <v>-9.6435999999999994E-2</v>
      </c>
      <c r="G144">
        <v>-7.1778999999999996E-2</v>
      </c>
      <c r="H144">
        <v>-7.0305000000000006E-2</v>
      </c>
      <c r="I144">
        <v>1475</v>
      </c>
      <c r="J144">
        <v>1063539926.3200001</v>
      </c>
      <c r="K144">
        <v>3258666310.6700001</v>
      </c>
    </row>
    <row r="145" spans="1:11" hidden="1">
      <c r="A145">
        <v>53</v>
      </c>
      <c r="B145" t="s">
        <v>828</v>
      </c>
      <c r="C145">
        <v>-0.12862599999999999</v>
      </c>
      <c r="D145">
        <v>-0.12983</v>
      </c>
      <c r="E145">
        <v>-9.9066000000000001E-2</v>
      </c>
      <c r="F145">
        <v>-9.9797999999999998E-2</v>
      </c>
      <c r="G145">
        <v>-7.0194999999999994E-2</v>
      </c>
      <c r="H145">
        <v>-7.1225999999999998E-2</v>
      </c>
      <c r="I145">
        <v>1365</v>
      </c>
      <c r="J145">
        <v>1003278870.35</v>
      </c>
      <c r="K145">
        <v>3184677851.6799998</v>
      </c>
    </row>
    <row r="146" spans="1:11">
      <c r="A146">
        <v>5</v>
      </c>
      <c r="B146" t="s">
        <v>827</v>
      </c>
      <c r="C146">
        <v>0.92488599999999999</v>
      </c>
      <c r="D146">
        <v>0.9385</v>
      </c>
      <c r="E146" s="116">
        <v>1.1006880000000001</v>
      </c>
      <c r="F146">
        <v>1.132433</v>
      </c>
      <c r="G146">
        <v>1.1103499999999999</v>
      </c>
      <c r="H146">
        <v>1.138844</v>
      </c>
      <c r="I146">
        <v>1417</v>
      </c>
      <c r="J146">
        <v>2384747512.79</v>
      </c>
      <c r="K146">
        <v>8899821328.3700008</v>
      </c>
    </row>
    <row r="147" spans="1:11" hidden="1">
      <c r="A147">
        <v>10</v>
      </c>
      <c r="B147" t="s">
        <v>827</v>
      </c>
      <c r="C147">
        <v>1.080635</v>
      </c>
      <c r="D147">
        <v>1.128611</v>
      </c>
      <c r="E147">
        <v>1.216059</v>
      </c>
      <c r="F147">
        <v>1.2832330000000001</v>
      </c>
      <c r="G147">
        <v>1.1404529999999999</v>
      </c>
      <c r="H147">
        <v>1.2321249999999999</v>
      </c>
      <c r="I147">
        <v>109</v>
      </c>
      <c r="J147">
        <v>127127109.98999999</v>
      </c>
      <c r="K147">
        <v>150387357.34999999</v>
      </c>
    </row>
    <row r="148" spans="1:11" hidden="1">
      <c r="A148">
        <v>15</v>
      </c>
      <c r="B148" t="s">
        <v>827</v>
      </c>
      <c r="C148">
        <v>0.93650599999999995</v>
      </c>
      <c r="D148">
        <v>0.95268399999999998</v>
      </c>
      <c r="E148">
        <v>1.1072439999999999</v>
      </c>
      <c r="F148">
        <v>1.141003</v>
      </c>
      <c r="G148">
        <v>1.1110370000000001</v>
      </c>
      <c r="H148">
        <v>1.14097</v>
      </c>
      <c r="I148">
        <v>1526</v>
      </c>
      <c r="J148">
        <v>2511874622.7800002</v>
      </c>
      <c r="K148">
        <v>9050208685.7199993</v>
      </c>
    </row>
    <row r="149" spans="1:11" hidden="1">
      <c r="A149">
        <v>21</v>
      </c>
      <c r="B149" t="s">
        <v>827</v>
      </c>
      <c r="C149">
        <v>0.92488599999999999</v>
      </c>
      <c r="D149">
        <v>0.9385</v>
      </c>
      <c r="E149">
        <v>1.1006880000000001</v>
      </c>
      <c r="F149">
        <v>1.132433</v>
      </c>
      <c r="G149">
        <v>1.1103499999999999</v>
      </c>
      <c r="H149">
        <v>1.138844</v>
      </c>
      <c r="I149">
        <v>1417</v>
      </c>
      <c r="J149">
        <v>2384747512.79</v>
      </c>
      <c r="K149">
        <v>8899821328.3700008</v>
      </c>
    </row>
    <row r="150" spans="1:11" hidden="1">
      <c r="A150">
        <v>31</v>
      </c>
      <c r="B150" t="s">
        <v>827</v>
      </c>
      <c r="C150">
        <v>0.93650599999999995</v>
      </c>
      <c r="D150">
        <v>0.95268399999999998</v>
      </c>
      <c r="E150">
        <v>1.1072439999999999</v>
      </c>
      <c r="F150">
        <v>1.141003</v>
      </c>
      <c r="G150">
        <v>1.1110370000000001</v>
      </c>
      <c r="H150">
        <v>1.14097</v>
      </c>
      <c r="I150">
        <v>1526</v>
      </c>
      <c r="J150">
        <v>2511874622.7800002</v>
      </c>
      <c r="K150">
        <v>9050208685.7199993</v>
      </c>
    </row>
    <row r="151" spans="1:11" hidden="1">
      <c r="A151">
        <v>63</v>
      </c>
      <c r="B151" t="s">
        <v>827</v>
      </c>
      <c r="C151">
        <v>0.93650599999999995</v>
      </c>
      <c r="D151">
        <v>0.95268399999999998</v>
      </c>
      <c r="E151">
        <v>1.1072439999999999</v>
      </c>
      <c r="F151">
        <v>1.141003</v>
      </c>
      <c r="G151">
        <v>1.1110370000000001</v>
      </c>
      <c r="H151">
        <v>1.14097</v>
      </c>
      <c r="I151">
        <v>1526</v>
      </c>
      <c r="J151">
        <v>2511874622.7800002</v>
      </c>
      <c r="K151">
        <v>9050208685.7199993</v>
      </c>
    </row>
    <row r="152" spans="1:11" hidden="1">
      <c r="A152">
        <v>37</v>
      </c>
      <c r="B152" t="s">
        <v>827</v>
      </c>
      <c r="C152">
        <v>0.92488599999999999</v>
      </c>
      <c r="D152">
        <v>0.9385</v>
      </c>
      <c r="E152">
        <v>1.1006880000000001</v>
      </c>
      <c r="F152">
        <v>1.132433</v>
      </c>
      <c r="G152">
        <v>1.1103499999999999</v>
      </c>
      <c r="H152">
        <v>1.138844</v>
      </c>
      <c r="I152">
        <v>1417</v>
      </c>
      <c r="J152">
        <v>2384747512.79</v>
      </c>
      <c r="K152">
        <v>8899821328.3700008</v>
      </c>
    </row>
    <row r="153" spans="1:11" hidden="1">
      <c r="A153">
        <v>47</v>
      </c>
      <c r="B153" t="s">
        <v>827</v>
      </c>
      <c r="C153">
        <v>0.93650599999999995</v>
      </c>
      <c r="D153">
        <v>0.95268399999999998</v>
      </c>
      <c r="E153">
        <v>1.1072439999999999</v>
      </c>
      <c r="F153">
        <v>1.141003</v>
      </c>
      <c r="G153">
        <v>1.1110370000000001</v>
      </c>
      <c r="H153">
        <v>1.14097</v>
      </c>
      <c r="I153">
        <v>1526</v>
      </c>
      <c r="J153">
        <v>2511874622.7800002</v>
      </c>
      <c r="K153">
        <v>9050208685.7199993</v>
      </c>
    </row>
    <row r="154" spans="1:11" hidden="1">
      <c r="A154">
        <v>53</v>
      </c>
      <c r="B154" t="s">
        <v>827</v>
      </c>
      <c r="C154">
        <v>0.92488599999999999</v>
      </c>
      <c r="D154">
        <v>0.9385</v>
      </c>
      <c r="E154">
        <v>1.1006880000000001</v>
      </c>
      <c r="F154">
        <v>1.132433</v>
      </c>
      <c r="G154">
        <v>1.1103499999999999</v>
      </c>
      <c r="H154">
        <v>1.138844</v>
      </c>
      <c r="I154">
        <v>1417</v>
      </c>
      <c r="J154">
        <v>2384747512.79</v>
      </c>
      <c r="K154">
        <v>8899821328.3700008</v>
      </c>
    </row>
    <row r="155" spans="1:11" hidden="1">
      <c r="A155">
        <v>10</v>
      </c>
      <c r="B155" t="s">
        <v>826</v>
      </c>
      <c r="C155">
        <v>1.5162880000000001</v>
      </c>
      <c r="D155">
        <v>1.5407999999999999</v>
      </c>
      <c r="E155">
        <v>1.1284320000000001</v>
      </c>
      <c r="F155">
        <v>1.161975</v>
      </c>
      <c r="G155">
        <v>1.306648</v>
      </c>
      <c r="H155">
        <v>1.350678</v>
      </c>
      <c r="I155">
        <v>108</v>
      </c>
      <c r="J155">
        <v>250939602.22999999</v>
      </c>
      <c r="K155">
        <v>320105417.37</v>
      </c>
    </row>
    <row r="156" spans="1:11">
      <c r="A156">
        <v>5</v>
      </c>
      <c r="B156" t="s">
        <v>826</v>
      </c>
      <c r="C156">
        <v>2.0368659999999998</v>
      </c>
      <c r="D156">
        <v>2.0284900000000001</v>
      </c>
      <c r="E156" s="116">
        <v>1.74403</v>
      </c>
      <c r="F156">
        <v>1.7158709999999999</v>
      </c>
      <c r="G156">
        <v>1.330363</v>
      </c>
      <c r="H156">
        <v>1.3132900000000001</v>
      </c>
      <c r="I156">
        <v>1516</v>
      </c>
      <c r="J156">
        <v>9081829366.5400009</v>
      </c>
      <c r="K156">
        <v>32560429933.639999</v>
      </c>
    </row>
    <row r="157" spans="1:11" hidden="1">
      <c r="A157">
        <v>15</v>
      </c>
      <c r="B157" t="s">
        <v>826</v>
      </c>
      <c r="C157">
        <v>1.9993350000000001</v>
      </c>
      <c r="D157">
        <v>1.9933289999999999</v>
      </c>
      <c r="E157">
        <v>1.712575</v>
      </c>
      <c r="F157">
        <v>1.6875690000000001</v>
      </c>
      <c r="G157">
        <v>1.3299650000000001</v>
      </c>
      <c r="H157">
        <v>1.3139179999999999</v>
      </c>
      <c r="I157">
        <v>1624</v>
      </c>
      <c r="J157">
        <v>9332768968.7700005</v>
      </c>
      <c r="K157">
        <v>32880535351.009998</v>
      </c>
    </row>
    <row r="158" spans="1:11" hidden="1">
      <c r="A158">
        <v>21</v>
      </c>
      <c r="B158" t="s">
        <v>826</v>
      </c>
      <c r="C158">
        <v>2.0368659999999998</v>
      </c>
      <c r="D158">
        <v>2.0284900000000001</v>
      </c>
      <c r="E158">
        <v>1.74403</v>
      </c>
      <c r="F158">
        <v>1.7158709999999999</v>
      </c>
      <c r="G158">
        <v>1.330363</v>
      </c>
      <c r="H158">
        <v>1.3132900000000001</v>
      </c>
      <c r="I158">
        <v>1516</v>
      </c>
      <c r="J158">
        <v>9081829366.5400009</v>
      </c>
      <c r="K158">
        <v>32560429933.639999</v>
      </c>
    </row>
    <row r="159" spans="1:11" hidden="1">
      <c r="A159">
        <v>31</v>
      </c>
      <c r="B159" t="s">
        <v>826</v>
      </c>
      <c r="C159">
        <v>1.9993350000000001</v>
      </c>
      <c r="D159">
        <v>1.9933289999999999</v>
      </c>
      <c r="E159">
        <v>1.712575</v>
      </c>
      <c r="F159">
        <v>1.6875690000000001</v>
      </c>
      <c r="G159">
        <v>1.3299650000000001</v>
      </c>
      <c r="H159">
        <v>1.3139179999999999</v>
      </c>
      <c r="I159">
        <v>1624</v>
      </c>
      <c r="J159">
        <v>9332768968.7700005</v>
      </c>
      <c r="K159">
        <v>32880535351.009998</v>
      </c>
    </row>
    <row r="160" spans="1:11" hidden="1">
      <c r="A160">
        <v>63</v>
      </c>
      <c r="B160" t="s">
        <v>826</v>
      </c>
      <c r="C160">
        <v>1.9993350000000001</v>
      </c>
      <c r="D160">
        <v>1.9933289999999999</v>
      </c>
      <c r="E160">
        <v>1.712575</v>
      </c>
      <c r="F160">
        <v>1.6875690000000001</v>
      </c>
      <c r="G160">
        <v>1.3299650000000001</v>
      </c>
      <c r="H160">
        <v>1.3139179999999999</v>
      </c>
      <c r="I160">
        <v>1624</v>
      </c>
      <c r="J160">
        <v>9332768968.7700005</v>
      </c>
      <c r="K160">
        <v>32880535351.009998</v>
      </c>
    </row>
    <row r="161" spans="1:11" hidden="1">
      <c r="A161">
        <v>37</v>
      </c>
      <c r="B161" t="s">
        <v>826</v>
      </c>
      <c r="C161">
        <v>2.0368659999999998</v>
      </c>
      <c r="D161">
        <v>2.0284900000000001</v>
      </c>
      <c r="E161">
        <v>1.74403</v>
      </c>
      <c r="F161">
        <v>1.7158709999999999</v>
      </c>
      <c r="G161">
        <v>1.330363</v>
      </c>
      <c r="H161">
        <v>1.3132900000000001</v>
      </c>
      <c r="I161">
        <v>1516</v>
      </c>
      <c r="J161">
        <v>9081829366.5400009</v>
      </c>
      <c r="K161">
        <v>32560429933.639999</v>
      </c>
    </row>
    <row r="162" spans="1:11" hidden="1">
      <c r="A162">
        <v>47</v>
      </c>
      <c r="B162" t="s">
        <v>826</v>
      </c>
      <c r="C162">
        <v>1.9993350000000001</v>
      </c>
      <c r="D162">
        <v>1.9933289999999999</v>
      </c>
      <c r="E162">
        <v>1.712575</v>
      </c>
      <c r="F162">
        <v>1.6875690000000001</v>
      </c>
      <c r="G162">
        <v>1.3299650000000001</v>
      </c>
      <c r="H162">
        <v>1.3139179999999999</v>
      </c>
      <c r="I162">
        <v>1624</v>
      </c>
      <c r="J162">
        <v>9332768968.7700005</v>
      </c>
      <c r="K162">
        <v>32880535351.009998</v>
      </c>
    </row>
    <row r="163" spans="1:11" hidden="1">
      <c r="A163">
        <v>53</v>
      </c>
      <c r="B163" t="s">
        <v>826</v>
      </c>
      <c r="C163">
        <v>2.0368659999999998</v>
      </c>
      <c r="D163">
        <v>2.0284900000000001</v>
      </c>
      <c r="E163">
        <v>1.74403</v>
      </c>
      <c r="F163">
        <v>1.7158709999999999</v>
      </c>
      <c r="G163">
        <v>1.330363</v>
      </c>
      <c r="H163">
        <v>1.3132900000000001</v>
      </c>
      <c r="I163">
        <v>1516</v>
      </c>
      <c r="J163">
        <v>9081829366.5400009</v>
      </c>
      <c r="K163">
        <v>32560429933.639999</v>
      </c>
    </row>
    <row r="164" spans="1:11" hidden="1">
      <c r="A164">
        <v>10</v>
      </c>
      <c r="B164" t="s">
        <v>825</v>
      </c>
      <c r="C164">
        <v>-0.65353600000000001</v>
      </c>
      <c r="D164">
        <v>-0.63627999999999996</v>
      </c>
      <c r="E164">
        <v>-0.65638600000000002</v>
      </c>
      <c r="F164">
        <v>-0.62885000000000002</v>
      </c>
      <c r="G164">
        <v>-0.66639300000000001</v>
      </c>
      <c r="H164">
        <v>-0.63336300000000001</v>
      </c>
      <c r="I164">
        <v>108</v>
      </c>
      <c r="J164">
        <v>77692623.049999997</v>
      </c>
      <c r="K164">
        <v>96668284.129999995</v>
      </c>
    </row>
    <row r="165" spans="1:11">
      <c r="A165">
        <v>5</v>
      </c>
      <c r="B165" t="s">
        <v>825</v>
      </c>
      <c r="C165">
        <v>-0.57595300000000005</v>
      </c>
      <c r="D165">
        <v>-0.57407600000000003</v>
      </c>
      <c r="E165" s="116">
        <v>-0.62651900000000005</v>
      </c>
      <c r="F165">
        <v>-0.62354699999999996</v>
      </c>
      <c r="G165">
        <v>-0.645343</v>
      </c>
      <c r="H165">
        <v>-0.64215299999999997</v>
      </c>
      <c r="I165">
        <v>1576</v>
      </c>
      <c r="J165">
        <v>4454232655.4899998</v>
      </c>
      <c r="K165">
        <v>12130538610.620001</v>
      </c>
    </row>
    <row r="166" spans="1:11" hidden="1">
      <c r="A166">
        <v>15</v>
      </c>
      <c r="B166" t="s">
        <v>825</v>
      </c>
      <c r="C166">
        <v>-0.58116699999999999</v>
      </c>
      <c r="D166">
        <v>-0.57825599999999999</v>
      </c>
      <c r="E166">
        <v>-0.62732500000000002</v>
      </c>
      <c r="F166">
        <v>-0.62368999999999997</v>
      </c>
      <c r="G166">
        <v>-0.64554800000000001</v>
      </c>
      <c r="H166">
        <v>-0.64206700000000005</v>
      </c>
      <c r="I166">
        <v>1684</v>
      </c>
      <c r="J166">
        <v>4531925278.54</v>
      </c>
      <c r="K166">
        <v>12227206894.75</v>
      </c>
    </row>
    <row r="167" spans="1:11" hidden="1">
      <c r="A167">
        <v>21</v>
      </c>
      <c r="B167" t="s">
        <v>825</v>
      </c>
      <c r="C167">
        <v>-0.57595300000000005</v>
      </c>
      <c r="D167">
        <v>-0.57407600000000003</v>
      </c>
      <c r="E167">
        <v>-0.62651900000000005</v>
      </c>
      <c r="F167">
        <v>-0.62354699999999996</v>
      </c>
      <c r="G167">
        <v>-0.645343</v>
      </c>
      <c r="H167">
        <v>-0.64215299999999997</v>
      </c>
      <c r="I167">
        <v>1576</v>
      </c>
      <c r="J167">
        <v>4454232655.4899998</v>
      </c>
      <c r="K167">
        <v>12130538610.620001</v>
      </c>
    </row>
    <row r="168" spans="1:11" hidden="1">
      <c r="A168">
        <v>31</v>
      </c>
      <c r="B168" t="s">
        <v>825</v>
      </c>
      <c r="C168">
        <v>-0.58116699999999999</v>
      </c>
      <c r="D168">
        <v>-0.57825599999999999</v>
      </c>
      <c r="E168">
        <v>-0.62732500000000002</v>
      </c>
      <c r="F168">
        <v>-0.62368999999999997</v>
      </c>
      <c r="G168">
        <v>-0.64554800000000001</v>
      </c>
      <c r="H168">
        <v>-0.64206700000000005</v>
      </c>
      <c r="I168">
        <v>1684</v>
      </c>
      <c r="J168">
        <v>4531925278.54</v>
      </c>
      <c r="K168">
        <v>12227206894.75</v>
      </c>
    </row>
    <row r="169" spans="1:11" hidden="1">
      <c r="A169">
        <v>63</v>
      </c>
      <c r="B169" t="s">
        <v>825</v>
      </c>
      <c r="C169">
        <v>-0.58116699999999999</v>
      </c>
      <c r="D169">
        <v>-0.57825599999999999</v>
      </c>
      <c r="E169">
        <v>-0.62732500000000002</v>
      </c>
      <c r="F169">
        <v>-0.62368999999999997</v>
      </c>
      <c r="G169">
        <v>-0.64554800000000001</v>
      </c>
      <c r="H169">
        <v>-0.64206700000000005</v>
      </c>
      <c r="I169">
        <v>1684</v>
      </c>
      <c r="J169">
        <v>4531925278.54</v>
      </c>
      <c r="K169">
        <v>12227206894.75</v>
      </c>
    </row>
    <row r="170" spans="1:11" hidden="1">
      <c r="A170">
        <v>37</v>
      </c>
      <c r="B170" t="s">
        <v>825</v>
      </c>
      <c r="C170">
        <v>-0.57595300000000005</v>
      </c>
      <c r="D170">
        <v>-0.57407600000000003</v>
      </c>
      <c r="E170">
        <v>-0.62651900000000005</v>
      </c>
      <c r="F170">
        <v>-0.62354699999999996</v>
      </c>
      <c r="G170">
        <v>-0.645343</v>
      </c>
      <c r="H170">
        <v>-0.64215299999999997</v>
      </c>
      <c r="I170">
        <v>1576</v>
      </c>
      <c r="J170">
        <v>4454232655.4899998</v>
      </c>
      <c r="K170">
        <v>12130538610.620001</v>
      </c>
    </row>
    <row r="171" spans="1:11" hidden="1">
      <c r="A171">
        <v>47</v>
      </c>
      <c r="B171" t="s">
        <v>825</v>
      </c>
      <c r="C171">
        <v>-0.58116699999999999</v>
      </c>
      <c r="D171">
        <v>-0.57825599999999999</v>
      </c>
      <c r="E171">
        <v>-0.62732500000000002</v>
      </c>
      <c r="F171">
        <v>-0.62368999999999997</v>
      </c>
      <c r="G171">
        <v>-0.64554800000000001</v>
      </c>
      <c r="H171">
        <v>-0.64206700000000005</v>
      </c>
      <c r="I171">
        <v>1684</v>
      </c>
      <c r="J171">
        <v>4531925278.54</v>
      </c>
      <c r="K171">
        <v>12227206894.75</v>
      </c>
    </row>
    <row r="172" spans="1:11" hidden="1">
      <c r="A172">
        <v>53</v>
      </c>
      <c r="B172" t="s">
        <v>825</v>
      </c>
      <c r="C172">
        <v>-0.57595300000000005</v>
      </c>
      <c r="D172">
        <v>-0.57407600000000003</v>
      </c>
      <c r="E172">
        <v>-0.62651900000000005</v>
      </c>
      <c r="F172">
        <v>-0.62354699999999996</v>
      </c>
      <c r="G172">
        <v>-0.645343</v>
      </c>
      <c r="H172">
        <v>-0.64215299999999997</v>
      </c>
      <c r="I172">
        <v>1576</v>
      </c>
      <c r="J172">
        <v>4454232655.4899998</v>
      </c>
      <c r="K172">
        <v>12130538610.620001</v>
      </c>
    </row>
    <row r="173" spans="1:11" hidden="1">
      <c r="A173">
        <v>10</v>
      </c>
      <c r="B173" t="s">
        <v>824</v>
      </c>
      <c r="C173">
        <v>1.4900519999999999</v>
      </c>
      <c r="D173">
        <v>1.517401</v>
      </c>
      <c r="E173">
        <v>1.3173520000000001</v>
      </c>
      <c r="F173">
        <v>1.36707</v>
      </c>
      <c r="G173">
        <v>1.411375</v>
      </c>
      <c r="H173">
        <v>1.4736469999999999</v>
      </c>
      <c r="I173">
        <v>107</v>
      </c>
      <c r="J173">
        <v>175739600.00999999</v>
      </c>
      <c r="K173">
        <v>227727880.87</v>
      </c>
    </row>
    <row r="174" spans="1:11">
      <c r="A174">
        <v>5</v>
      </c>
      <c r="B174" t="s">
        <v>824</v>
      </c>
      <c r="C174">
        <v>1.467354</v>
      </c>
      <c r="D174">
        <v>1.4597640000000001</v>
      </c>
      <c r="E174" s="116">
        <v>1.0896889999999999</v>
      </c>
      <c r="F174">
        <v>1.0819970000000001</v>
      </c>
      <c r="G174">
        <v>0.90262500000000001</v>
      </c>
      <c r="H174">
        <v>0.89620999999999995</v>
      </c>
      <c r="I174">
        <v>1643</v>
      </c>
      <c r="J174">
        <v>14942366574.889999</v>
      </c>
      <c r="K174">
        <v>24150369750.529999</v>
      </c>
    </row>
    <row r="175" spans="1:11" hidden="1">
      <c r="A175">
        <v>15</v>
      </c>
      <c r="B175" t="s">
        <v>824</v>
      </c>
      <c r="C175">
        <v>1.4687939999999999</v>
      </c>
      <c r="D175">
        <v>1.463419</v>
      </c>
      <c r="E175">
        <v>1.0935809999999999</v>
      </c>
      <c r="F175">
        <v>1.0868709999999999</v>
      </c>
      <c r="G175">
        <v>0.90664400000000001</v>
      </c>
      <c r="H175">
        <v>0.90077300000000005</v>
      </c>
      <c r="I175">
        <v>1750</v>
      </c>
      <c r="J175">
        <v>15118106174.9</v>
      </c>
      <c r="K175">
        <v>24378097631.400002</v>
      </c>
    </row>
    <row r="176" spans="1:11" hidden="1">
      <c r="A176">
        <v>21</v>
      </c>
      <c r="B176" t="s">
        <v>824</v>
      </c>
      <c r="C176">
        <v>1.467354</v>
      </c>
      <c r="D176">
        <v>1.4597640000000001</v>
      </c>
      <c r="E176">
        <v>1.0896889999999999</v>
      </c>
      <c r="F176">
        <v>1.0819970000000001</v>
      </c>
      <c r="G176">
        <v>0.90262500000000001</v>
      </c>
      <c r="H176">
        <v>0.89620999999999995</v>
      </c>
      <c r="I176">
        <v>1679</v>
      </c>
      <c r="J176">
        <v>14972263659.290001</v>
      </c>
      <c r="K176">
        <v>24311378100.810001</v>
      </c>
    </row>
    <row r="177" spans="1:11" hidden="1">
      <c r="A177">
        <v>31</v>
      </c>
      <c r="B177" t="s">
        <v>824</v>
      </c>
      <c r="C177">
        <v>1.4687939999999999</v>
      </c>
      <c r="D177">
        <v>1.463419</v>
      </c>
      <c r="E177">
        <v>1.0935809999999999</v>
      </c>
      <c r="F177">
        <v>1.0868709999999999</v>
      </c>
      <c r="G177">
        <v>0.90664400000000001</v>
      </c>
      <c r="H177">
        <v>0.90077300000000005</v>
      </c>
      <c r="I177">
        <v>1786</v>
      </c>
      <c r="J177">
        <v>15148003259.299999</v>
      </c>
      <c r="K177">
        <v>24539105981.68</v>
      </c>
    </row>
    <row r="178" spans="1:11" hidden="1">
      <c r="A178">
        <v>63</v>
      </c>
      <c r="B178" t="s">
        <v>824</v>
      </c>
      <c r="C178">
        <v>1.4687939999999999</v>
      </c>
      <c r="D178">
        <v>1.463419</v>
      </c>
      <c r="E178">
        <v>1.0935809999999999</v>
      </c>
      <c r="F178">
        <v>1.0868709999999999</v>
      </c>
      <c r="G178">
        <v>0.90664400000000001</v>
      </c>
      <c r="H178">
        <v>0.90077300000000005</v>
      </c>
      <c r="I178">
        <v>1786</v>
      </c>
      <c r="J178">
        <v>15148003259.299999</v>
      </c>
      <c r="K178">
        <v>24539105981.68</v>
      </c>
    </row>
    <row r="179" spans="1:11" hidden="1">
      <c r="A179">
        <v>37</v>
      </c>
      <c r="B179" t="s">
        <v>824</v>
      </c>
      <c r="C179">
        <v>1.467354</v>
      </c>
      <c r="D179">
        <v>1.4597640000000001</v>
      </c>
      <c r="E179">
        <v>1.0896889999999999</v>
      </c>
      <c r="F179">
        <v>1.0819970000000001</v>
      </c>
      <c r="G179">
        <v>0.90262500000000001</v>
      </c>
      <c r="H179">
        <v>0.89620999999999995</v>
      </c>
      <c r="I179">
        <v>1643</v>
      </c>
      <c r="J179">
        <v>14942366574.889999</v>
      </c>
      <c r="K179">
        <v>24150369750.529999</v>
      </c>
    </row>
    <row r="180" spans="1:11" hidden="1">
      <c r="A180">
        <v>47</v>
      </c>
      <c r="B180" t="s">
        <v>824</v>
      </c>
      <c r="C180">
        <v>1.4687939999999999</v>
      </c>
      <c r="D180">
        <v>1.463419</v>
      </c>
      <c r="E180">
        <v>1.0935809999999999</v>
      </c>
      <c r="F180">
        <v>1.0868709999999999</v>
      </c>
      <c r="G180">
        <v>0.90664400000000001</v>
      </c>
      <c r="H180">
        <v>0.90077300000000005</v>
      </c>
      <c r="I180">
        <v>1750</v>
      </c>
      <c r="J180">
        <v>15118106174.9</v>
      </c>
      <c r="K180">
        <v>24378097631.400002</v>
      </c>
    </row>
    <row r="181" spans="1:11" hidden="1">
      <c r="A181">
        <v>53</v>
      </c>
      <c r="B181" t="s">
        <v>824</v>
      </c>
      <c r="C181">
        <v>1.467354</v>
      </c>
      <c r="D181">
        <v>1.4597640000000001</v>
      </c>
      <c r="E181">
        <v>1.0896889999999999</v>
      </c>
      <c r="F181">
        <v>1.0819970000000001</v>
      </c>
      <c r="G181">
        <v>0.90262500000000001</v>
      </c>
      <c r="H181">
        <v>0.89620999999999995</v>
      </c>
      <c r="I181">
        <v>1679</v>
      </c>
      <c r="J181">
        <v>14972263659.290001</v>
      </c>
      <c r="K181">
        <v>24311378100.810001</v>
      </c>
    </row>
    <row r="182" spans="1:11" hidden="1">
      <c r="A182">
        <v>10</v>
      </c>
      <c r="B182" t="s">
        <v>823</v>
      </c>
      <c r="C182">
        <v>0.21917300000000001</v>
      </c>
      <c r="D182">
        <v>0.23336899999999999</v>
      </c>
      <c r="E182">
        <v>0.27970099999999998</v>
      </c>
      <c r="F182">
        <v>0.30373699999999998</v>
      </c>
      <c r="G182">
        <v>0.30069200000000001</v>
      </c>
      <c r="H182">
        <v>0.33324500000000001</v>
      </c>
      <c r="I182">
        <v>107</v>
      </c>
      <c r="J182">
        <v>215529808.66999999</v>
      </c>
      <c r="K182">
        <v>283636217.31</v>
      </c>
    </row>
    <row r="183" spans="1:11">
      <c r="A183">
        <v>5</v>
      </c>
      <c r="B183" t="s">
        <v>823</v>
      </c>
      <c r="C183">
        <v>0.14830399999999999</v>
      </c>
      <c r="D183">
        <v>0.146985</v>
      </c>
      <c r="E183" s="116">
        <v>-6.8661E-2</v>
      </c>
      <c r="F183">
        <v>-6.8103999999999998E-2</v>
      </c>
      <c r="G183">
        <v>-7.5463000000000002E-2</v>
      </c>
      <c r="H183">
        <v>-7.5465000000000004E-2</v>
      </c>
      <c r="I183">
        <v>1866</v>
      </c>
      <c r="J183">
        <v>18911123850.119999</v>
      </c>
      <c r="K183">
        <v>25693441609.75</v>
      </c>
    </row>
    <row r="184" spans="1:11" hidden="1">
      <c r="A184">
        <v>15</v>
      </c>
      <c r="B184" t="s">
        <v>823</v>
      </c>
      <c r="C184">
        <v>0.15265999999999999</v>
      </c>
      <c r="D184">
        <v>0.15229400000000001</v>
      </c>
      <c r="E184">
        <v>-6.4602000000000007E-2</v>
      </c>
      <c r="F184">
        <v>-6.3770999999999994E-2</v>
      </c>
      <c r="G184">
        <v>-7.1942000000000006E-2</v>
      </c>
      <c r="H184">
        <v>-7.1639999999999995E-2</v>
      </c>
      <c r="I184">
        <v>1973</v>
      </c>
      <c r="J184">
        <v>19126653658.790001</v>
      </c>
      <c r="K184">
        <v>25977077827.060001</v>
      </c>
    </row>
    <row r="185" spans="1:11" hidden="1">
      <c r="A185">
        <v>21</v>
      </c>
      <c r="B185" t="s">
        <v>823</v>
      </c>
      <c r="C185">
        <v>0.146338</v>
      </c>
      <c r="D185">
        <v>0.14504</v>
      </c>
      <c r="E185">
        <v>-6.8330000000000002E-2</v>
      </c>
      <c r="F185">
        <v>-6.7774000000000001E-2</v>
      </c>
      <c r="G185">
        <v>-7.4330999999999994E-2</v>
      </c>
      <c r="H185">
        <v>-7.4334999999999998E-2</v>
      </c>
      <c r="I185">
        <v>2019</v>
      </c>
      <c r="J185">
        <v>19112600314.669998</v>
      </c>
      <c r="K185">
        <v>26429963501.439999</v>
      </c>
    </row>
    <row r="186" spans="1:11" hidden="1">
      <c r="A186">
        <v>31</v>
      </c>
      <c r="B186" t="s">
        <v>823</v>
      </c>
      <c r="C186">
        <v>0.150724</v>
      </c>
      <c r="D186">
        <v>0.15035899999999999</v>
      </c>
      <c r="E186">
        <v>-6.4283000000000007E-2</v>
      </c>
      <c r="F186">
        <v>-6.3453999999999997E-2</v>
      </c>
      <c r="G186">
        <v>-7.0844000000000004E-2</v>
      </c>
      <c r="H186">
        <v>-7.0544999999999997E-2</v>
      </c>
      <c r="I186">
        <v>2126</v>
      </c>
      <c r="J186">
        <v>19328130123.34</v>
      </c>
      <c r="K186">
        <v>26713599718.75</v>
      </c>
    </row>
    <row r="187" spans="1:11" hidden="1">
      <c r="A187">
        <v>63</v>
      </c>
      <c r="B187" t="s">
        <v>823</v>
      </c>
      <c r="C187">
        <v>0.150724</v>
      </c>
      <c r="D187">
        <v>0.15035899999999999</v>
      </c>
      <c r="E187">
        <v>-6.4283000000000007E-2</v>
      </c>
      <c r="F187">
        <v>-6.3453999999999997E-2</v>
      </c>
      <c r="G187">
        <v>-7.0844000000000004E-2</v>
      </c>
      <c r="H187">
        <v>-7.0544999999999997E-2</v>
      </c>
      <c r="I187">
        <v>2126</v>
      </c>
      <c r="J187">
        <v>19328130123.34</v>
      </c>
      <c r="K187">
        <v>26713599718.75</v>
      </c>
    </row>
    <row r="188" spans="1:11" hidden="1">
      <c r="A188">
        <v>37</v>
      </c>
      <c r="B188" t="s">
        <v>823</v>
      </c>
      <c r="C188">
        <v>0.14830399999999999</v>
      </c>
      <c r="D188">
        <v>0.146985</v>
      </c>
      <c r="E188">
        <v>-6.8661E-2</v>
      </c>
      <c r="F188">
        <v>-6.8103999999999998E-2</v>
      </c>
      <c r="G188">
        <v>-7.5463000000000002E-2</v>
      </c>
      <c r="H188">
        <v>-7.5465000000000004E-2</v>
      </c>
      <c r="I188">
        <v>1866</v>
      </c>
      <c r="J188">
        <v>18911123850.119999</v>
      </c>
      <c r="K188">
        <v>25693441609.75</v>
      </c>
    </row>
    <row r="189" spans="1:11" hidden="1">
      <c r="A189">
        <v>47</v>
      </c>
      <c r="B189" t="s">
        <v>823</v>
      </c>
      <c r="C189">
        <v>0.15265999999999999</v>
      </c>
      <c r="D189">
        <v>0.15229400000000001</v>
      </c>
      <c r="E189">
        <v>-6.4602000000000007E-2</v>
      </c>
      <c r="F189">
        <v>-6.3770999999999994E-2</v>
      </c>
      <c r="G189">
        <v>-7.1942000000000006E-2</v>
      </c>
      <c r="H189">
        <v>-7.1639999999999995E-2</v>
      </c>
      <c r="I189">
        <v>1973</v>
      </c>
      <c r="J189">
        <v>19126653658.790001</v>
      </c>
      <c r="K189">
        <v>25977077827.060001</v>
      </c>
    </row>
    <row r="190" spans="1:11" hidden="1">
      <c r="A190">
        <v>53</v>
      </c>
      <c r="B190" t="s">
        <v>823</v>
      </c>
      <c r="C190">
        <v>0.146338</v>
      </c>
      <c r="D190">
        <v>0.14504</v>
      </c>
      <c r="E190">
        <v>-6.8330000000000002E-2</v>
      </c>
      <c r="F190">
        <v>-6.7774000000000001E-2</v>
      </c>
      <c r="G190">
        <v>-7.4330999999999994E-2</v>
      </c>
      <c r="H190">
        <v>-7.4334999999999998E-2</v>
      </c>
      <c r="I190">
        <v>2019</v>
      </c>
      <c r="J190">
        <v>19112600314.669998</v>
      </c>
      <c r="K190">
        <v>26429963501.439999</v>
      </c>
    </row>
    <row r="191" spans="1:11" hidden="1">
      <c r="A191">
        <v>10</v>
      </c>
      <c r="B191" t="s">
        <v>822</v>
      </c>
      <c r="C191">
        <v>-0.29589199999999999</v>
      </c>
      <c r="D191">
        <v>-0.261125</v>
      </c>
      <c r="E191">
        <v>-0.29450199999999999</v>
      </c>
      <c r="F191">
        <v>-0.24837500000000001</v>
      </c>
      <c r="G191">
        <v>-0.29258400000000001</v>
      </c>
      <c r="H191">
        <v>-0.22778699999999999</v>
      </c>
      <c r="I191">
        <v>107</v>
      </c>
      <c r="J191">
        <v>141268654.65000001</v>
      </c>
      <c r="K191">
        <v>185644743.05000001</v>
      </c>
    </row>
    <row r="192" spans="1:11">
      <c r="A192">
        <v>5</v>
      </c>
      <c r="B192" t="s">
        <v>822</v>
      </c>
      <c r="C192">
        <v>-0.29264099999999998</v>
      </c>
      <c r="D192">
        <v>-0.29072500000000001</v>
      </c>
      <c r="E192" s="116">
        <v>-0.21355299999999999</v>
      </c>
      <c r="F192">
        <v>-0.21159700000000001</v>
      </c>
      <c r="G192">
        <v>-0.23100599999999999</v>
      </c>
      <c r="H192">
        <v>-0.22898099999999999</v>
      </c>
      <c r="I192">
        <v>2020</v>
      </c>
      <c r="J192">
        <v>16104145621.620001</v>
      </c>
      <c r="K192">
        <v>20730296991.57</v>
      </c>
    </row>
    <row r="193" spans="1:11" hidden="1">
      <c r="A193">
        <v>15</v>
      </c>
      <c r="B193" t="s">
        <v>822</v>
      </c>
      <c r="C193">
        <v>-0.29281699999999999</v>
      </c>
      <c r="D193">
        <v>-0.28911999999999999</v>
      </c>
      <c r="E193">
        <v>-0.21446599999999999</v>
      </c>
      <c r="F193">
        <v>-0.21201100000000001</v>
      </c>
      <c r="G193">
        <v>-0.23167599999999999</v>
      </c>
      <c r="H193">
        <v>-0.228968</v>
      </c>
      <c r="I193">
        <v>2127</v>
      </c>
      <c r="J193">
        <v>16245414276.27</v>
      </c>
      <c r="K193">
        <v>20915941734.619999</v>
      </c>
    </row>
    <row r="194" spans="1:11" hidden="1">
      <c r="A194">
        <v>21</v>
      </c>
      <c r="B194" t="s">
        <v>822</v>
      </c>
      <c r="C194">
        <v>-0.29848400000000003</v>
      </c>
      <c r="D194">
        <v>-0.29660900000000001</v>
      </c>
      <c r="E194">
        <v>-0.215199</v>
      </c>
      <c r="F194">
        <v>-0.21324699999999999</v>
      </c>
      <c r="G194">
        <v>-0.23510600000000001</v>
      </c>
      <c r="H194">
        <v>-0.233094</v>
      </c>
      <c r="I194">
        <v>2301</v>
      </c>
      <c r="J194">
        <v>16353703455.57</v>
      </c>
      <c r="K194">
        <v>21473676211.18</v>
      </c>
    </row>
    <row r="195" spans="1:11" hidden="1">
      <c r="A195">
        <v>31</v>
      </c>
      <c r="B195" t="s">
        <v>822</v>
      </c>
      <c r="C195">
        <v>-0.29835400000000001</v>
      </c>
      <c r="D195">
        <v>-0.294823</v>
      </c>
      <c r="E195">
        <v>-0.216083</v>
      </c>
      <c r="F195">
        <v>-0.213639</v>
      </c>
      <c r="G195">
        <v>-0.23571400000000001</v>
      </c>
      <c r="H195">
        <v>-0.23303699999999999</v>
      </c>
      <c r="I195">
        <v>2408</v>
      </c>
      <c r="J195">
        <v>16494972110.219999</v>
      </c>
      <c r="K195">
        <v>21659320954.23</v>
      </c>
    </row>
    <row r="196" spans="1:11" hidden="1">
      <c r="A196">
        <v>63</v>
      </c>
      <c r="B196" t="s">
        <v>822</v>
      </c>
      <c r="C196">
        <v>-0.29835400000000001</v>
      </c>
      <c r="D196">
        <v>-0.294823</v>
      </c>
      <c r="E196">
        <v>-0.216083</v>
      </c>
      <c r="F196">
        <v>-0.213639</v>
      </c>
      <c r="G196">
        <v>-0.23571400000000001</v>
      </c>
      <c r="H196">
        <v>-0.23303699999999999</v>
      </c>
      <c r="I196">
        <v>2408</v>
      </c>
      <c r="J196">
        <v>16494972110.219999</v>
      </c>
      <c r="K196">
        <v>21659320954.23</v>
      </c>
    </row>
    <row r="197" spans="1:11" hidden="1">
      <c r="A197">
        <v>37</v>
      </c>
      <c r="B197" t="s">
        <v>822</v>
      </c>
      <c r="C197">
        <v>-0.29264099999999998</v>
      </c>
      <c r="D197">
        <v>-0.29072500000000001</v>
      </c>
      <c r="E197">
        <v>-0.21355299999999999</v>
      </c>
      <c r="F197">
        <v>-0.21159700000000001</v>
      </c>
      <c r="G197">
        <v>-0.23100599999999999</v>
      </c>
      <c r="H197">
        <v>-0.22898099999999999</v>
      </c>
      <c r="I197">
        <v>2020</v>
      </c>
      <c r="J197">
        <v>16104145621.620001</v>
      </c>
      <c r="K197">
        <v>20730296991.57</v>
      </c>
    </row>
    <row r="198" spans="1:11" hidden="1">
      <c r="A198">
        <v>47</v>
      </c>
      <c r="B198" t="s">
        <v>822</v>
      </c>
      <c r="C198">
        <v>-0.29281699999999999</v>
      </c>
      <c r="D198">
        <v>-0.28911999999999999</v>
      </c>
      <c r="E198">
        <v>-0.21446599999999999</v>
      </c>
      <c r="F198">
        <v>-0.21201100000000001</v>
      </c>
      <c r="G198">
        <v>-0.23167599999999999</v>
      </c>
      <c r="H198">
        <v>-0.228968</v>
      </c>
      <c r="I198">
        <v>2127</v>
      </c>
      <c r="J198">
        <v>16245414276.27</v>
      </c>
      <c r="K198">
        <v>20915941734.619999</v>
      </c>
    </row>
    <row r="199" spans="1:11" hidden="1">
      <c r="A199">
        <v>53</v>
      </c>
      <c r="B199" t="s">
        <v>822</v>
      </c>
      <c r="C199">
        <v>-0.29848400000000003</v>
      </c>
      <c r="D199">
        <v>-0.29660900000000001</v>
      </c>
      <c r="E199">
        <v>-0.215199</v>
      </c>
      <c r="F199">
        <v>-0.21324699999999999</v>
      </c>
      <c r="G199">
        <v>-0.23510600000000001</v>
      </c>
      <c r="H199">
        <v>-0.233094</v>
      </c>
      <c r="I199">
        <v>2301</v>
      </c>
      <c r="J199">
        <v>16353703455.57</v>
      </c>
      <c r="K199">
        <v>21473676211.18</v>
      </c>
    </row>
    <row r="200" spans="1:11" hidden="1">
      <c r="A200">
        <v>10</v>
      </c>
      <c r="B200" t="s">
        <v>821</v>
      </c>
      <c r="C200">
        <v>0.20976900000000001</v>
      </c>
      <c r="D200">
        <v>0.238677</v>
      </c>
      <c r="E200">
        <v>0.18445800000000001</v>
      </c>
      <c r="F200">
        <v>0.24381800000000001</v>
      </c>
      <c r="G200">
        <v>0.20014100000000001</v>
      </c>
      <c r="H200">
        <v>0.28256199999999998</v>
      </c>
      <c r="I200">
        <v>107</v>
      </c>
      <c r="J200">
        <v>163873650.25</v>
      </c>
      <c r="K200">
        <v>223323536.52000001</v>
      </c>
    </row>
    <row r="201" spans="1:11">
      <c r="A201">
        <v>5</v>
      </c>
      <c r="B201" t="s">
        <v>821</v>
      </c>
      <c r="C201">
        <v>4.9360000000000001E-2</v>
      </c>
      <c r="D201">
        <v>4.9796E-2</v>
      </c>
      <c r="E201" s="116">
        <v>5.1607E-2</v>
      </c>
      <c r="F201">
        <v>5.0671000000000001E-2</v>
      </c>
      <c r="G201">
        <v>5.2026000000000003E-2</v>
      </c>
      <c r="H201">
        <v>5.1214000000000003E-2</v>
      </c>
      <c r="I201">
        <v>2101</v>
      </c>
      <c r="J201">
        <v>17642810719.41</v>
      </c>
      <c r="K201">
        <v>22029411014.75</v>
      </c>
    </row>
    <row r="202" spans="1:11" hidden="1">
      <c r="A202">
        <v>15</v>
      </c>
      <c r="B202" t="s">
        <v>821</v>
      </c>
      <c r="C202">
        <v>5.7429000000000001E-2</v>
      </c>
      <c r="D202">
        <v>5.9297999999999997E-2</v>
      </c>
      <c r="E202">
        <v>5.2763999999999998E-2</v>
      </c>
      <c r="F202">
        <v>5.2353999999999998E-2</v>
      </c>
      <c r="G202">
        <v>5.3346999999999999E-2</v>
      </c>
      <c r="H202">
        <v>5.3276999999999998E-2</v>
      </c>
      <c r="I202">
        <v>2208</v>
      </c>
      <c r="J202">
        <v>17806684369.66</v>
      </c>
      <c r="K202">
        <v>22252734551.27</v>
      </c>
    </row>
    <row r="203" spans="1:11" hidden="1">
      <c r="A203">
        <v>21</v>
      </c>
      <c r="B203" t="s">
        <v>821</v>
      </c>
      <c r="C203">
        <v>3.9018999999999998E-2</v>
      </c>
      <c r="D203">
        <v>3.9474000000000002E-2</v>
      </c>
      <c r="E203">
        <v>5.0393E-2</v>
      </c>
      <c r="F203">
        <v>4.9479000000000002E-2</v>
      </c>
      <c r="G203">
        <v>4.9095E-2</v>
      </c>
      <c r="H203">
        <v>4.8328000000000003E-2</v>
      </c>
      <c r="I203">
        <v>2456</v>
      </c>
      <c r="J203">
        <v>17976121035.549999</v>
      </c>
      <c r="K203">
        <v>22902534613.360001</v>
      </c>
    </row>
    <row r="204" spans="1:11" hidden="1">
      <c r="A204">
        <v>31</v>
      </c>
      <c r="B204" t="s">
        <v>821</v>
      </c>
      <c r="C204">
        <v>4.6606000000000002E-2</v>
      </c>
      <c r="D204">
        <v>4.8326000000000001E-2</v>
      </c>
      <c r="E204">
        <v>5.1544E-2</v>
      </c>
      <c r="F204">
        <v>5.1146999999999998E-2</v>
      </c>
      <c r="G204">
        <v>5.0396000000000003E-2</v>
      </c>
      <c r="H204">
        <v>5.0345000000000001E-2</v>
      </c>
      <c r="I204">
        <v>2563</v>
      </c>
      <c r="J204">
        <v>18139994685.799999</v>
      </c>
      <c r="K204">
        <v>23125858149.880001</v>
      </c>
    </row>
    <row r="205" spans="1:11" hidden="1">
      <c r="A205">
        <v>63</v>
      </c>
      <c r="B205" t="s">
        <v>821</v>
      </c>
      <c r="C205">
        <v>4.6606000000000002E-2</v>
      </c>
      <c r="D205">
        <v>4.8326000000000001E-2</v>
      </c>
      <c r="E205">
        <v>5.1544E-2</v>
      </c>
      <c r="F205">
        <v>5.1146999999999998E-2</v>
      </c>
      <c r="G205">
        <v>5.0396000000000003E-2</v>
      </c>
      <c r="H205">
        <v>5.0345000000000001E-2</v>
      </c>
      <c r="I205">
        <v>2563</v>
      </c>
      <c r="J205">
        <v>18139994685.799999</v>
      </c>
      <c r="K205">
        <v>23125858149.880001</v>
      </c>
    </row>
    <row r="206" spans="1:11" hidden="1">
      <c r="A206">
        <v>37</v>
      </c>
      <c r="B206" t="s">
        <v>821</v>
      </c>
      <c r="C206">
        <v>4.9360000000000001E-2</v>
      </c>
      <c r="D206">
        <v>4.9796E-2</v>
      </c>
      <c r="E206">
        <v>5.1607E-2</v>
      </c>
      <c r="F206">
        <v>5.0671000000000001E-2</v>
      </c>
      <c r="G206">
        <v>5.2026000000000003E-2</v>
      </c>
      <c r="H206">
        <v>5.1214000000000003E-2</v>
      </c>
      <c r="I206">
        <v>2101</v>
      </c>
      <c r="J206">
        <v>17642810719.41</v>
      </c>
      <c r="K206">
        <v>22029411014.75</v>
      </c>
    </row>
    <row r="207" spans="1:11" hidden="1">
      <c r="A207">
        <v>47</v>
      </c>
      <c r="B207" t="s">
        <v>821</v>
      </c>
      <c r="C207">
        <v>5.7429000000000001E-2</v>
      </c>
      <c r="D207">
        <v>5.9297999999999997E-2</v>
      </c>
      <c r="E207">
        <v>5.2763999999999998E-2</v>
      </c>
      <c r="F207">
        <v>5.2353999999999998E-2</v>
      </c>
      <c r="G207">
        <v>5.3346999999999999E-2</v>
      </c>
      <c r="H207">
        <v>5.3276999999999998E-2</v>
      </c>
      <c r="I207">
        <v>2208</v>
      </c>
      <c r="J207">
        <v>17806684369.66</v>
      </c>
      <c r="K207">
        <v>22252734551.27</v>
      </c>
    </row>
    <row r="208" spans="1:11" hidden="1">
      <c r="A208">
        <v>53</v>
      </c>
      <c r="B208" t="s">
        <v>821</v>
      </c>
      <c r="C208">
        <v>3.9018999999999998E-2</v>
      </c>
      <c r="D208">
        <v>3.9474000000000002E-2</v>
      </c>
      <c r="E208">
        <v>5.0393E-2</v>
      </c>
      <c r="F208">
        <v>4.9479000000000002E-2</v>
      </c>
      <c r="G208">
        <v>4.9095E-2</v>
      </c>
      <c r="H208">
        <v>4.8328000000000003E-2</v>
      </c>
      <c r="I208">
        <v>2456</v>
      </c>
      <c r="J208">
        <v>17976121035.549999</v>
      </c>
      <c r="K208">
        <v>22902534613.360001</v>
      </c>
    </row>
    <row r="209" spans="1:11" hidden="1">
      <c r="A209">
        <v>10</v>
      </c>
      <c r="B209" t="s">
        <v>820</v>
      </c>
      <c r="C209">
        <v>0.336594</v>
      </c>
      <c r="D209">
        <v>0.36397000000000002</v>
      </c>
      <c r="E209">
        <v>0.14694699999999999</v>
      </c>
      <c r="F209">
        <v>0.202232</v>
      </c>
      <c r="G209">
        <v>7.3104000000000002E-2</v>
      </c>
      <c r="H209">
        <v>0.146061</v>
      </c>
      <c r="I209">
        <v>107</v>
      </c>
      <c r="J209">
        <v>163984821.72999999</v>
      </c>
      <c r="K209">
        <v>213261996.06999999</v>
      </c>
    </row>
    <row r="210" spans="1:11">
      <c r="A210">
        <v>5</v>
      </c>
      <c r="B210" t="s">
        <v>820</v>
      </c>
      <c r="C210">
        <v>0.21307000000000001</v>
      </c>
      <c r="D210">
        <v>0.21154400000000001</v>
      </c>
      <c r="E210" s="116">
        <v>-1.3691999999999999E-2</v>
      </c>
      <c r="F210">
        <v>-1.354E-2</v>
      </c>
      <c r="G210">
        <v>7.9399999999999991E-3</v>
      </c>
      <c r="H210">
        <v>7.8670000000000007E-3</v>
      </c>
      <c r="I210">
        <v>2115</v>
      </c>
      <c r="J210">
        <v>19033972696.240002</v>
      </c>
      <c r="K210">
        <v>22347663891.610001</v>
      </c>
    </row>
    <row r="211" spans="1:11" hidden="1">
      <c r="A211">
        <v>15</v>
      </c>
      <c r="B211" t="s">
        <v>820</v>
      </c>
      <c r="C211">
        <v>0.21757399999999999</v>
      </c>
      <c r="D211">
        <v>0.217442</v>
      </c>
      <c r="E211">
        <v>-1.2330000000000001E-2</v>
      </c>
      <c r="F211">
        <v>-1.1704000000000001E-2</v>
      </c>
      <c r="G211">
        <v>8.4939999999999998E-3</v>
      </c>
      <c r="H211">
        <v>9.1219999999999999E-3</v>
      </c>
      <c r="I211">
        <v>2222</v>
      </c>
      <c r="J211">
        <v>19197957517.970001</v>
      </c>
      <c r="K211">
        <v>22560925887.68</v>
      </c>
    </row>
    <row r="212" spans="1:11" hidden="1">
      <c r="A212">
        <v>21</v>
      </c>
      <c r="B212" t="s">
        <v>820</v>
      </c>
      <c r="C212">
        <v>0.28190399999999999</v>
      </c>
      <c r="D212">
        <v>0.28011799999999998</v>
      </c>
      <c r="E212">
        <v>5.13E-4</v>
      </c>
      <c r="F212">
        <v>6.0499999999999996E-4</v>
      </c>
      <c r="G212">
        <v>3.5111999999999997E-2</v>
      </c>
      <c r="H212">
        <v>3.4922000000000002E-2</v>
      </c>
      <c r="I212">
        <v>2470</v>
      </c>
      <c r="J212">
        <v>19852815827.41</v>
      </c>
      <c r="K212">
        <v>23857399752.509998</v>
      </c>
    </row>
    <row r="213" spans="1:11" hidden="1">
      <c r="A213">
        <v>31</v>
      </c>
      <c r="B213" t="s">
        <v>820</v>
      </c>
      <c r="C213">
        <v>0.28292699999999998</v>
      </c>
      <c r="D213">
        <v>0.28235300000000002</v>
      </c>
      <c r="E213">
        <v>1.7290000000000001E-3</v>
      </c>
      <c r="F213">
        <v>2.2880000000000001E-3</v>
      </c>
      <c r="G213">
        <v>3.5395000000000003E-2</v>
      </c>
      <c r="H213">
        <v>3.5880000000000002E-2</v>
      </c>
      <c r="I213">
        <v>2577</v>
      </c>
      <c r="J213">
        <v>20016800649.139999</v>
      </c>
      <c r="K213">
        <v>24070661748.580002</v>
      </c>
    </row>
    <row r="214" spans="1:11" hidden="1">
      <c r="A214">
        <v>63</v>
      </c>
      <c r="B214" t="s">
        <v>820</v>
      </c>
      <c r="C214">
        <v>0.28292699999999998</v>
      </c>
      <c r="D214">
        <v>0.28235300000000002</v>
      </c>
      <c r="E214">
        <v>1.7290000000000001E-3</v>
      </c>
      <c r="F214">
        <v>2.2880000000000001E-3</v>
      </c>
      <c r="G214">
        <v>3.5395000000000003E-2</v>
      </c>
      <c r="H214">
        <v>3.5880000000000002E-2</v>
      </c>
      <c r="I214">
        <v>2577</v>
      </c>
      <c r="J214">
        <v>20016800649.139999</v>
      </c>
      <c r="K214">
        <v>24070661748.580002</v>
      </c>
    </row>
    <row r="215" spans="1:11" hidden="1">
      <c r="A215">
        <v>37</v>
      </c>
      <c r="B215" t="s">
        <v>820</v>
      </c>
      <c r="C215">
        <v>0.21307000000000001</v>
      </c>
      <c r="D215">
        <v>0.21154400000000001</v>
      </c>
      <c r="E215">
        <v>-1.3691999999999999E-2</v>
      </c>
      <c r="F215">
        <v>-1.354E-2</v>
      </c>
      <c r="G215">
        <v>7.9399999999999991E-3</v>
      </c>
      <c r="H215">
        <v>7.8670000000000007E-3</v>
      </c>
      <c r="I215">
        <v>2115</v>
      </c>
      <c r="J215">
        <v>19033972696.240002</v>
      </c>
      <c r="K215">
        <v>22347663891.610001</v>
      </c>
    </row>
    <row r="216" spans="1:11" hidden="1">
      <c r="A216">
        <v>47</v>
      </c>
      <c r="B216" t="s">
        <v>820</v>
      </c>
      <c r="C216">
        <v>0.21757399999999999</v>
      </c>
      <c r="D216">
        <v>0.217442</v>
      </c>
      <c r="E216">
        <v>-1.2330000000000001E-2</v>
      </c>
      <c r="F216">
        <v>-1.1704000000000001E-2</v>
      </c>
      <c r="G216">
        <v>8.4939999999999998E-3</v>
      </c>
      <c r="H216">
        <v>9.1219999999999999E-3</v>
      </c>
      <c r="I216">
        <v>2222</v>
      </c>
      <c r="J216">
        <v>19197957517.970001</v>
      </c>
      <c r="K216">
        <v>22560925887.68</v>
      </c>
    </row>
    <row r="217" spans="1:11" hidden="1">
      <c r="A217">
        <v>53</v>
      </c>
      <c r="B217" t="s">
        <v>820</v>
      </c>
      <c r="C217">
        <v>0.28190399999999999</v>
      </c>
      <c r="D217">
        <v>0.28011799999999998</v>
      </c>
      <c r="E217">
        <v>5.13E-4</v>
      </c>
      <c r="F217">
        <v>6.0499999999999996E-4</v>
      </c>
      <c r="G217">
        <v>3.5111999999999997E-2</v>
      </c>
      <c r="H217">
        <v>3.4922000000000002E-2</v>
      </c>
      <c r="I217">
        <v>2470</v>
      </c>
      <c r="J217">
        <v>19852815827.41</v>
      </c>
      <c r="K217">
        <v>23857399752.509998</v>
      </c>
    </row>
    <row r="218" spans="1:11" hidden="1">
      <c r="A218">
        <v>10</v>
      </c>
      <c r="B218" t="s">
        <v>819</v>
      </c>
      <c r="C218">
        <v>0.21481800000000001</v>
      </c>
      <c r="D218">
        <v>0.238043</v>
      </c>
      <c r="E218">
        <v>0.15198900000000001</v>
      </c>
      <c r="F218">
        <v>0.18975</v>
      </c>
      <c r="G218">
        <v>9.9460999999999994E-2</v>
      </c>
      <c r="H218">
        <v>0.14758199999999999</v>
      </c>
      <c r="I218">
        <v>105</v>
      </c>
      <c r="J218">
        <v>179683256.24000001</v>
      </c>
      <c r="K218">
        <v>217348189.96000001</v>
      </c>
    </row>
    <row r="219" spans="1:11">
      <c r="A219">
        <v>5</v>
      </c>
      <c r="B219" t="s">
        <v>819</v>
      </c>
      <c r="C219">
        <v>0.47454800000000003</v>
      </c>
      <c r="D219">
        <v>0.46968199999999999</v>
      </c>
      <c r="E219" s="116">
        <v>0.54377200000000003</v>
      </c>
      <c r="F219">
        <v>0.52769900000000003</v>
      </c>
      <c r="G219">
        <v>0.52269699999999997</v>
      </c>
      <c r="H219">
        <v>0.50764900000000002</v>
      </c>
      <c r="I219">
        <v>2186</v>
      </c>
      <c r="J219">
        <v>30142461046.700001</v>
      </c>
      <c r="K219">
        <v>35098106035.779999</v>
      </c>
    </row>
    <row r="220" spans="1:11" hidden="1">
      <c r="A220">
        <v>15</v>
      </c>
      <c r="B220" t="s">
        <v>819</v>
      </c>
      <c r="C220">
        <v>0.46224700000000002</v>
      </c>
      <c r="D220">
        <v>0.45871200000000001</v>
      </c>
      <c r="E220">
        <v>0.54050900000000002</v>
      </c>
      <c r="F220">
        <v>0.52488500000000005</v>
      </c>
      <c r="G220">
        <v>0.518895</v>
      </c>
      <c r="H220">
        <v>0.50441400000000003</v>
      </c>
      <c r="I220">
        <v>2291</v>
      </c>
      <c r="J220">
        <v>30322144302.939999</v>
      </c>
      <c r="K220">
        <v>35315454225.739998</v>
      </c>
    </row>
    <row r="221" spans="1:11" hidden="1">
      <c r="A221">
        <v>21</v>
      </c>
      <c r="B221" t="s">
        <v>819</v>
      </c>
      <c r="C221">
        <v>0.463667</v>
      </c>
      <c r="D221">
        <v>0.45931699999999998</v>
      </c>
      <c r="E221">
        <v>0.53179600000000005</v>
      </c>
      <c r="F221">
        <v>0.51635399999999998</v>
      </c>
      <c r="G221">
        <v>0.50560499999999997</v>
      </c>
      <c r="H221">
        <v>0.49145899999999998</v>
      </c>
      <c r="I221">
        <v>2592</v>
      </c>
      <c r="J221">
        <v>31450700656.860001</v>
      </c>
      <c r="K221">
        <v>37283944052.279999</v>
      </c>
    </row>
    <row r="222" spans="1:11" hidden="1">
      <c r="A222">
        <v>31</v>
      </c>
      <c r="B222" t="s">
        <v>819</v>
      </c>
      <c r="C222">
        <v>0.45350699999999999</v>
      </c>
      <c r="D222">
        <v>0.45028400000000002</v>
      </c>
      <c r="E222">
        <v>0.52876400000000001</v>
      </c>
      <c r="F222">
        <v>0.51374600000000004</v>
      </c>
      <c r="G222">
        <v>0.50218600000000002</v>
      </c>
      <c r="H222">
        <v>0.488564</v>
      </c>
      <c r="I222">
        <v>2697</v>
      </c>
      <c r="J222">
        <v>31630383913.099998</v>
      </c>
      <c r="K222">
        <v>37501292242.239998</v>
      </c>
    </row>
    <row r="223" spans="1:11" hidden="1">
      <c r="A223">
        <v>63</v>
      </c>
      <c r="B223" t="s">
        <v>819</v>
      </c>
      <c r="C223">
        <v>0.45350699999999999</v>
      </c>
      <c r="D223">
        <v>0.45028400000000002</v>
      </c>
      <c r="E223">
        <v>0.52876400000000001</v>
      </c>
      <c r="F223">
        <v>0.51374600000000004</v>
      </c>
      <c r="G223">
        <v>0.50218600000000002</v>
      </c>
      <c r="H223">
        <v>0.488564</v>
      </c>
      <c r="I223">
        <v>2697</v>
      </c>
      <c r="J223">
        <v>31630383913.099998</v>
      </c>
      <c r="K223">
        <v>37501292242.239998</v>
      </c>
    </row>
    <row r="224" spans="1:11" hidden="1">
      <c r="A224">
        <v>37</v>
      </c>
      <c r="B224" t="s">
        <v>819</v>
      </c>
      <c r="C224">
        <v>0.47454800000000003</v>
      </c>
      <c r="D224">
        <v>0.46968199999999999</v>
      </c>
      <c r="E224">
        <v>0.54377200000000003</v>
      </c>
      <c r="F224">
        <v>0.52769900000000003</v>
      </c>
      <c r="G224">
        <v>0.52269699999999997</v>
      </c>
      <c r="H224">
        <v>0.50764900000000002</v>
      </c>
      <c r="I224">
        <v>2186</v>
      </c>
      <c r="J224">
        <v>30142461046.700001</v>
      </c>
      <c r="K224">
        <v>35098106035.779999</v>
      </c>
    </row>
    <row r="225" spans="1:11" hidden="1">
      <c r="A225">
        <v>47</v>
      </c>
      <c r="B225" t="s">
        <v>819</v>
      </c>
      <c r="C225">
        <v>0.46224700000000002</v>
      </c>
      <c r="D225">
        <v>0.45871200000000001</v>
      </c>
      <c r="E225">
        <v>0.54050900000000002</v>
      </c>
      <c r="F225">
        <v>0.52488500000000005</v>
      </c>
      <c r="G225">
        <v>0.518895</v>
      </c>
      <c r="H225">
        <v>0.50441400000000003</v>
      </c>
      <c r="I225">
        <v>2291</v>
      </c>
      <c r="J225">
        <v>30322144302.939999</v>
      </c>
      <c r="K225">
        <v>35315454225.739998</v>
      </c>
    </row>
    <row r="226" spans="1:11" hidden="1">
      <c r="A226">
        <v>53</v>
      </c>
      <c r="B226" t="s">
        <v>819</v>
      </c>
      <c r="C226">
        <v>0.463667</v>
      </c>
      <c r="D226">
        <v>0.45931699999999998</v>
      </c>
      <c r="E226">
        <v>0.53179600000000005</v>
      </c>
      <c r="F226">
        <v>0.51635399999999998</v>
      </c>
      <c r="G226">
        <v>0.50560499999999997</v>
      </c>
      <c r="H226">
        <v>0.49145899999999998</v>
      </c>
      <c r="I226">
        <v>2592</v>
      </c>
      <c r="J226">
        <v>31450700656.860001</v>
      </c>
      <c r="K226">
        <v>37283944052.279999</v>
      </c>
    </row>
    <row r="227" spans="1:11" hidden="1">
      <c r="A227">
        <v>10</v>
      </c>
      <c r="B227" t="s">
        <v>818</v>
      </c>
      <c r="C227">
        <v>0.64641899999999997</v>
      </c>
      <c r="D227">
        <v>0.67287300000000005</v>
      </c>
      <c r="E227">
        <v>0.35741600000000001</v>
      </c>
      <c r="F227">
        <v>0.40142600000000001</v>
      </c>
      <c r="G227">
        <v>0.40240500000000001</v>
      </c>
      <c r="H227">
        <v>0.45021600000000001</v>
      </c>
      <c r="I227">
        <v>104</v>
      </c>
      <c r="J227">
        <v>236599171.81999999</v>
      </c>
      <c r="K227">
        <v>299979342.19</v>
      </c>
    </row>
    <row r="228" spans="1:11">
      <c r="A228">
        <v>5</v>
      </c>
      <c r="B228" t="s">
        <v>818</v>
      </c>
      <c r="C228">
        <v>0.69610700000000003</v>
      </c>
      <c r="D228">
        <v>0.70454700000000003</v>
      </c>
      <c r="E228" s="116">
        <v>0.20141300000000001</v>
      </c>
      <c r="F228">
        <v>0.207316</v>
      </c>
      <c r="G228">
        <v>0.232851</v>
      </c>
      <c r="H228">
        <v>0.23902499999999999</v>
      </c>
      <c r="I228">
        <v>2318</v>
      </c>
      <c r="J228">
        <v>38636244934.940002</v>
      </c>
      <c r="K228">
        <v>47831831573.489998</v>
      </c>
    </row>
    <row r="229" spans="1:11" hidden="1">
      <c r="A229">
        <v>15</v>
      </c>
      <c r="B229" t="s">
        <v>818</v>
      </c>
      <c r="C229">
        <v>0.69384699999999999</v>
      </c>
      <c r="D229">
        <v>0.70310600000000001</v>
      </c>
      <c r="E229">
        <v>0.20227500000000001</v>
      </c>
      <c r="F229">
        <v>0.20838799999999999</v>
      </c>
      <c r="G229">
        <v>0.23383699999999999</v>
      </c>
      <c r="H229">
        <v>0.24025299999999999</v>
      </c>
      <c r="I229">
        <v>2422</v>
      </c>
      <c r="J229">
        <v>38872785655.93</v>
      </c>
      <c r="K229">
        <v>48131752464.839996</v>
      </c>
    </row>
    <row r="230" spans="1:11" hidden="1">
      <c r="A230">
        <v>21</v>
      </c>
      <c r="B230" t="s">
        <v>818</v>
      </c>
      <c r="C230">
        <v>0.77420900000000004</v>
      </c>
      <c r="D230">
        <v>0.78434300000000001</v>
      </c>
      <c r="E230">
        <v>0.234627</v>
      </c>
      <c r="F230">
        <v>0.240513</v>
      </c>
      <c r="G230">
        <v>0.27895799999999998</v>
      </c>
      <c r="H230">
        <v>0.28512799999999999</v>
      </c>
      <c r="I230">
        <v>2811</v>
      </c>
      <c r="J230">
        <v>41905075485.550003</v>
      </c>
      <c r="K230">
        <v>53461034615.540001</v>
      </c>
    </row>
    <row r="231" spans="1:11" hidden="1">
      <c r="A231">
        <v>31</v>
      </c>
      <c r="B231" t="s">
        <v>818</v>
      </c>
      <c r="C231">
        <v>0.76927199999999996</v>
      </c>
      <c r="D231">
        <v>0.78003699999999998</v>
      </c>
      <c r="E231">
        <v>0.23527799999999999</v>
      </c>
      <c r="F231">
        <v>0.241365</v>
      </c>
      <c r="G231">
        <v>0.27963399999999999</v>
      </c>
      <c r="H231">
        <v>0.28603099999999998</v>
      </c>
      <c r="I231">
        <v>2915</v>
      </c>
      <c r="J231">
        <v>42141616869.269997</v>
      </c>
      <c r="K231">
        <v>53760956169.629997</v>
      </c>
    </row>
    <row r="232" spans="1:11" hidden="1">
      <c r="A232">
        <v>63</v>
      </c>
      <c r="B232" t="s">
        <v>818</v>
      </c>
      <c r="C232">
        <v>0.76927199999999996</v>
      </c>
      <c r="D232">
        <v>0.78003699999999998</v>
      </c>
      <c r="E232">
        <v>0.23527799999999999</v>
      </c>
      <c r="F232">
        <v>0.241365</v>
      </c>
      <c r="G232">
        <v>0.27963399999999999</v>
      </c>
      <c r="H232">
        <v>0.28603099999999998</v>
      </c>
      <c r="I232">
        <v>2915</v>
      </c>
      <c r="J232">
        <v>42141616869.269997</v>
      </c>
      <c r="K232">
        <v>53760956169.629997</v>
      </c>
    </row>
    <row r="233" spans="1:11" hidden="1">
      <c r="A233">
        <v>37</v>
      </c>
      <c r="B233" t="s">
        <v>818</v>
      </c>
      <c r="C233">
        <v>0.69610700000000003</v>
      </c>
      <c r="D233">
        <v>0.70454700000000003</v>
      </c>
      <c r="E233">
        <v>0.20141300000000001</v>
      </c>
      <c r="F233">
        <v>0.207316</v>
      </c>
      <c r="G233">
        <v>0.232851</v>
      </c>
      <c r="H233">
        <v>0.23902499999999999</v>
      </c>
      <c r="I233">
        <v>2318</v>
      </c>
      <c r="J233">
        <v>38636244934.940002</v>
      </c>
      <c r="K233">
        <v>47831831573.489998</v>
      </c>
    </row>
    <row r="234" spans="1:11" hidden="1">
      <c r="A234">
        <v>47</v>
      </c>
      <c r="B234" t="s">
        <v>818</v>
      </c>
      <c r="C234">
        <v>0.69384699999999999</v>
      </c>
      <c r="D234">
        <v>0.70310600000000001</v>
      </c>
      <c r="E234">
        <v>0.20227500000000001</v>
      </c>
      <c r="F234">
        <v>0.20838799999999999</v>
      </c>
      <c r="G234">
        <v>0.23383699999999999</v>
      </c>
      <c r="H234">
        <v>0.24025299999999999</v>
      </c>
      <c r="I234">
        <v>2422</v>
      </c>
      <c r="J234">
        <v>38872785655.93</v>
      </c>
      <c r="K234">
        <v>48131752464.839996</v>
      </c>
    </row>
    <row r="235" spans="1:11" hidden="1">
      <c r="A235">
        <v>53</v>
      </c>
      <c r="B235" t="s">
        <v>818</v>
      </c>
      <c r="C235">
        <v>0.77420900000000004</v>
      </c>
      <c r="D235">
        <v>0.78434300000000001</v>
      </c>
      <c r="E235">
        <v>0.234627</v>
      </c>
      <c r="F235">
        <v>0.240513</v>
      </c>
      <c r="G235">
        <v>0.27895799999999998</v>
      </c>
      <c r="H235">
        <v>0.28512799999999999</v>
      </c>
      <c r="I235">
        <v>2811</v>
      </c>
      <c r="J235">
        <v>41905075485.550003</v>
      </c>
      <c r="K235">
        <v>53461034615.540001</v>
      </c>
    </row>
    <row r="236" spans="1:11" hidden="1">
      <c r="A236">
        <v>10</v>
      </c>
      <c r="B236" t="s">
        <v>817</v>
      </c>
      <c r="C236">
        <v>-0.14657600000000001</v>
      </c>
      <c r="D236">
        <v>-0.132219</v>
      </c>
      <c r="E236">
        <v>-0.17077000000000001</v>
      </c>
      <c r="F236">
        <v>-0.14619299999999999</v>
      </c>
      <c r="G236">
        <v>-0.17483699999999999</v>
      </c>
      <c r="H236">
        <v>-0.15382599999999999</v>
      </c>
      <c r="I236">
        <v>98</v>
      </c>
      <c r="J236">
        <v>189070031.41999999</v>
      </c>
      <c r="K236">
        <v>228185459.55000001</v>
      </c>
    </row>
    <row r="237" spans="1:11">
      <c r="A237">
        <v>5</v>
      </c>
      <c r="B237" t="s">
        <v>817</v>
      </c>
      <c r="C237">
        <v>-8.6801000000000003E-2</v>
      </c>
      <c r="D237">
        <v>-8.6774000000000004E-2</v>
      </c>
      <c r="E237" s="116">
        <v>-9.7576999999999997E-2</v>
      </c>
      <c r="F237">
        <v>-9.8387000000000002E-2</v>
      </c>
      <c r="G237">
        <v>-0.11459</v>
      </c>
      <c r="H237">
        <v>-0.115193</v>
      </c>
      <c r="I237">
        <v>2463</v>
      </c>
      <c r="J237">
        <v>35996022589.199997</v>
      </c>
      <c r="K237">
        <v>45447091220.129997</v>
      </c>
    </row>
    <row r="238" spans="1:11" hidden="1">
      <c r="A238">
        <v>15</v>
      </c>
      <c r="B238" t="s">
        <v>817</v>
      </c>
      <c r="C238">
        <v>-8.9230000000000004E-2</v>
      </c>
      <c r="D238">
        <v>-8.8621000000000005E-2</v>
      </c>
      <c r="E238">
        <v>-9.7990999999999995E-2</v>
      </c>
      <c r="F238">
        <v>-9.8657999999999996E-2</v>
      </c>
      <c r="G238">
        <v>-0.114923</v>
      </c>
      <c r="H238">
        <v>-0.115407</v>
      </c>
      <c r="I238">
        <v>2561</v>
      </c>
      <c r="J238">
        <v>36185092620.620003</v>
      </c>
      <c r="K238">
        <v>45675276679.68</v>
      </c>
    </row>
    <row r="239" spans="1:11" hidden="1">
      <c r="A239">
        <v>21</v>
      </c>
      <c r="B239" t="s">
        <v>817</v>
      </c>
      <c r="C239">
        <v>-9.4377000000000003E-2</v>
      </c>
      <c r="D239">
        <v>-9.4361E-2</v>
      </c>
      <c r="E239">
        <v>-0.106471</v>
      </c>
      <c r="F239">
        <v>-0.10721799999999999</v>
      </c>
      <c r="G239">
        <v>-0.124015</v>
      </c>
      <c r="H239">
        <v>-0.124557</v>
      </c>
      <c r="I239">
        <v>3033</v>
      </c>
      <c r="J239">
        <v>39008501383.349998</v>
      </c>
      <c r="K239">
        <v>50671493522.400002</v>
      </c>
    </row>
    <row r="240" spans="1:11" hidden="1">
      <c r="A240">
        <v>31</v>
      </c>
      <c r="B240" t="s">
        <v>817</v>
      </c>
      <c r="C240">
        <v>-9.6138000000000001E-2</v>
      </c>
      <c r="D240">
        <v>-9.5639000000000002E-2</v>
      </c>
      <c r="E240">
        <v>-0.106807</v>
      </c>
      <c r="F240">
        <v>-0.107421</v>
      </c>
      <c r="G240">
        <v>-0.124267</v>
      </c>
      <c r="H240">
        <v>-0.12470199999999999</v>
      </c>
      <c r="I240">
        <v>3131</v>
      </c>
      <c r="J240">
        <v>39197571414.769997</v>
      </c>
      <c r="K240">
        <v>50899678981.949997</v>
      </c>
    </row>
    <row r="241" spans="1:11" hidden="1">
      <c r="A241">
        <v>63</v>
      </c>
      <c r="B241" t="s">
        <v>817</v>
      </c>
      <c r="C241">
        <v>-9.6138000000000001E-2</v>
      </c>
      <c r="D241">
        <v>-9.5639000000000002E-2</v>
      </c>
      <c r="E241">
        <v>-0.106807</v>
      </c>
      <c r="F241">
        <v>-0.107421</v>
      </c>
      <c r="G241">
        <v>-0.124267</v>
      </c>
      <c r="H241">
        <v>-0.12470199999999999</v>
      </c>
      <c r="I241">
        <v>3131</v>
      </c>
      <c r="J241">
        <v>39197571414.769997</v>
      </c>
      <c r="K241">
        <v>50899678981.949997</v>
      </c>
    </row>
    <row r="242" spans="1:11" hidden="1">
      <c r="A242">
        <v>37</v>
      </c>
      <c r="B242" t="s">
        <v>817</v>
      </c>
      <c r="C242">
        <v>-8.6801000000000003E-2</v>
      </c>
      <c r="D242">
        <v>-8.6774000000000004E-2</v>
      </c>
      <c r="E242">
        <v>-9.7576999999999997E-2</v>
      </c>
      <c r="F242">
        <v>-9.8387000000000002E-2</v>
      </c>
      <c r="G242">
        <v>-0.11459</v>
      </c>
      <c r="H242">
        <v>-0.115193</v>
      </c>
      <c r="I242">
        <v>2463</v>
      </c>
      <c r="J242">
        <v>35996022589.199997</v>
      </c>
      <c r="K242">
        <v>45447091220.129997</v>
      </c>
    </row>
    <row r="243" spans="1:11" hidden="1">
      <c r="A243">
        <v>47</v>
      </c>
      <c r="B243" t="s">
        <v>817</v>
      </c>
      <c r="C243">
        <v>-8.9230000000000004E-2</v>
      </c>
      <c r="D243">
        <v>-8.8621000000000005E-2</v>
      </c>
      <c r="E243">
        <v>-9.7990999999999995E-2</v>
      </c>
      <c r="F243">
        <v>-9.8657999999999996E-2</v>
      </c>
      <c r="G243">
        <v>-0.114923</v>
      </c>
      <c r="H243">
        <v>-0.115407</v>
      </c>
      <c r="I243">
        <v>2561</v>
      </c>
      <c r="J243">
        <v>36185092620.620003</v>
      </c>
      <c r="K243">
        <v>45675276679.68</v>
      </c>
    </row>
    <row r="244" spans="1:11" hidden="1">
      <c r="A244">
        <v>53</v>
      </c>
      <c r="B244" t="s">
        <v>817</v>
      </c>
      <c r="C244">
        <v>-9.4377000000000003E-2</v>
      </c>
      <c r="D244">
        <v>-9.4361E-2</v>
      </c>
      <c r="E244">
        <v>-0.106471</v>
      </c>
      <c r="F244">
        <v>-0.10721799999999999</v>
      </c>
      <c r="G244">
        <v>-0.124015</v>
      </c>
      <c r="H244">
        <v>-0.124557</v>
      </c>
      <c r="I244">
        <v>3033</v>
      </c>
      <c r="J244">
        <v>39008501383.349998</v>
      </c>
      <c r="K244">
        <v>50671493522.400002</v>
      </c>
    </row>
    <row r="245" spans="1:11">
      <c r="A245">
        <v>5</v>
      </c>
      <c r="B245" t="s">
        <v>816</v>
      </c>
      <c r="C245">
        <v>-0.114869</v>
      </c>
      <c r="D245">
        <v>-0.114944</v>
      </c>
      <c r="E245" s="116">
        <v>0.102477</v>
      </c>
      <c r="F245">
        <v>0.100393</v>
      </c>
      <c r="G245">
        <v>6.4296000000000006E-2</v>
      </c>
      <c r="H245">
        <v>6.2623999999999999E-2</v>
      </c>
      <c r="I245">
        <v>2754</v>
      </c>
      <c r="J245">
        <v>41598509669.730003</v>
      </c>
      <c r="K245">
        <v>51389657174.940002</v>
      </c>
    </row>
    <row r="246" spans="1:11" hidden="1">
      <c r="A246">
        <v>10</v>
      </c>
      <c r="B246" t="s">
        <v>816</v>
      </c>
      <c r="C246">
        <v>-6.2087000000000003E-2</v>
      </c>
      <c r="D246">
        <v>-3.5504000000000001E-2</v>
      </c>
      <c r="E246">
        <v>2.6651000000000001E-2</v>
      </c>
      <c r="F246">
        <v>7.6724000000000001E-2</v>
      </c>
      <c r="G246">
        <v>3.2078000000000002E-2</v>
      </c>
      <c r="H246">
        <v>8.2503000000000007E-2</v>
      </c>
      <c r="I246">
        <v>99</v>
      </c>
      <c r="J246">
        <v>176782530.03999999</v>
      </c>
      <c r="K246">
        <v>216139070.05000001</v>
      </c>
    </row>
    <row r="247" spans="1:11" hidden="1">
      <c r="A247">
        <v>15</v>
      </c>
      <c r="B247" t="s">
        <v>816</v>
      </c>
      <c r="C247">
        <v>-0.11282499999999999</v>
      </c>
      <c r="D247">
        <v>-0.11186699999999999</v>
      </c>
      <c r="E247">
        <v>0.102079</v>
      </c>
      <c r="F247">
        <v>0.100269</v>
      </c>
      <c r="G247">
        <v>6.4133999999999997E-2</v>
      </c>
      <c r="H247">
        <v>6.2725000000000003E-2</v>
      </c>
      <c r="I247">
        <v>2853</v>
      </c>
      <c r="J247">
        <v>41775292199.769997</v>
      </c>
      <c r="K247">
        <v>51605796244.989998</v>
      </c>
    </row>
    <row r="248" spans="1:11" hidden="1">
      <c r="A248">
        <v>21</v>
      </c>
      <c r="B248" t="s">
        <v>816</v>
      </c>
      <c r="C248">
        <v>-0.135159</v>
      </c>
      <c r="D248">
        <v>-0.13514999999999999</v>
      </c>
      <c r="E248">
        <v>8.2268999999999995E-2</v>
      </c>
      <c r="F248">
        <v>8.0360000000000001E-2</v>
      </c>
      <c r="G248">
        <v>3.8831999999999998E-2</v>
      </c>
      <c r="H248">
        <v>3.7359000000000003E-2</v>
      </c>
      <c r="I248">
        <v>3465</v>
      </c>
      <c r="J248">
        <v>44622034891.400002</v>
      </c>
      <c r="K248">
        <v>56519031318.660004</v>
      </c>
    </row>
    <row r="249" spans="1:11" hidden="1">
      <c r="A249">
        <v>31</v>
      </c>
      <c r="B249" t="s">
        <v>816</v>
      </c>
      <c r="C249">
        <v>-0.13284499999999999</v>
      </c>
      <c r="D249">
        <v>-0.131995</v>
      </c>
      <c r="E249">
        <v>8.1999000000000002E-2</v>
      </c>
      <c r="F249">
        <v>8.0342999999999998E-2</v>
      </c>
      <c r="G249">
        <v>3.8801000000000002E-2</v>
      </c>
      <c r="H249">
        <v>3.7562999999999999E-2</v>
      </c>
      <c r="I249">
        <v>3564</v>
      </c>
      <c r="J249">
        <v>44798817421.440002</v>
      </c>
      <c r="K249">
        <v>56735170388.709999</v>
      </c>
    </row>
    <row r="250" spans="1:11" hidden="1">
      <c r="A250">
        <v>63</v>
      </c>
      <c r="B250" t="s">
        <v>816</v>
      </c>
      <c r="C250">
        <v>-0.13284499999999999</v>
      </c>
      <c r="D250">
        <v>-0.131995</v>
      </c>
      <c r="E250">
        <v>8.1999000000000002E-2</v>
      </c>
      <c r="F250">
        <v>8.0342999999999998E-2</v>
      </c>
      <c r="G250">
        <v>3.8801000000000002E-2</v>
      </c>
      <c r="H250">
        <v>3.7562999999999999E-2</v>
      </c>
      <c r="I250">
        <v>3564</v>
      </c>
      <c r="J250">
        <v>44798817421.440002</v>
      </c>
      <c r="K250">
        <v>56735170388.709999</v>
      </c>
    </row>
    <row r="251" spans="1:11" hidden="1">
      <c r="A251">
        <v>37</v>
      </c>
      <c r="B251" t="s">
        <v>816</v>
      </c>
      <c r="C251">
        <v>-0.114869</v>
      </c>
      <c r="D251">
        <v>-0.114944</v>
      </c>
      <c r="E251">
        <v>0.102477</v>
      </c>
      <c r="F251">
        <v>0.100393</v>
      </c>
      <c r="G251">
        <v>6.4296000000000006E-2</v>
      </c>
      <c r="H251">
        <v>6.2623999999999999E-2</v>
      </c>
      <c r="I251">
        <v>2754</v>
      </c>
      <c r="J251">
        <v>41598509669.730003</v>
      </c>
      <c r="K251">
        <v>51389657174.940002</v>
      </c>
    </row>
    <row r="252" spans="1:11" hidden="1">
      <c r="A252">
        <v>47</v>
      </c>
      <c r="B252" t="s">
        <v>816</v>
      </c>
      <c r="C252">
        <v>-0.11282499999999999</v>
      </c>
      <c r="D252">
        <v>-0.11186699999999999</v>
      </c>
      <c r="E252">
        <v>0.102079</v>
      </c>
      <c r="F252">
        <v>0.100269</v>
      </c>
      <c r="G252">
        <v>6.4133999999999997E-2</v>
      </c>
      <c r="H252">
        <v>6.2725000000000003E-2</v>
      </c>
      <c r="I252">
        <v>2853</v>
      </c>
      <c r="J252">
        <v>41775292199.769997</v>
      </c>
      <c r="K252">
        <v>51605796244.989998</v>
      </c>
    </row>
    <row r="253" spans="1:11" hidden="1">
      <c r="A253">
        <v>53</v>
      </c>
      <c r="B253" t="s">
        <v>816</v>
      </c>
      <c r="C253">
        <v>-0.135159</v>
      </c>
      <c r="D253">
        <v>-0.13514999999999999</v>
      </c>
      <c r="E253">
        <v>8.2268999999999995E-2</v>
      </c>
      <c r="F253">
        <v>8.0360000000000001E-2</v>
      </c>
      <c r="G253">
        <v>3.8831999999999998E-2</v>
      </c>
      <c r="H253">
        <v>3.7359000000000003E-2</v>
      </c>
      <c r="I253">
        <v>3465</v>
      </c>
      <c r="J253">
        <v>44622034891.400002</v>
      </c>
      <c r="K253">
        <v>56519031318.660004</v>
      </c>
    </row>
    <row r="254" spans="1:11">
      <c r="A254">
        <v>5</v>
      </c>
      <c r="B254" t="s">
        <v>815</v>
      </c>
      <c r="C254">
        <v>-0.32230300000000001</v>
      </c>
      <c r="D254">
        <v>-0.32061800000000001</v>
      </c>
      <c r="E254" s="116">
        <v>-0.24421699999999999</v>
      </c>
      <c r="F254">
        <v>-0.24212800000000001</v>
      </c>
      <c r="G254">
        <v>-0.25889099999999998</v>
      </c>
      <c r="H254">
        <v>-0.25681500000000002</v>
      </c>
      <c r="I254">
        <v>2831</v>
      </c>
      <c r="J254">
        <v>32733272551.200001</v>
      </c>
      <c r="K254">
        <v>39317243230.559998</v>
      </c>
    </row>
    <row r="255" spans="1:11" hidden="1">
      <c r="A255">
        <v>10</v>
      </c>
      <c r="B255" t="s">
        <v>815</v>
      </c>
      <c r="C255">
        <v>-0.27173199999999997</v>
      </c>
      <c r="D255">
        <v>-0.23724400000000001</v>
      </c>
      <c r="E255">
        <v>-0.227627</v>
      </c>
      <c r="F255">
        <v>-0.15367400000000001</v>
      </c>
      <c r="G255">
        <v>-0.22869200000000001</v>
      </c>
      <c r="H255">
        <v>-0.14485400000000001</v>
      </c>
      <c r="I255">
        <v>99</v>
      </c>
      <c r="J255">
        <v>138191709.72999999</v>
      </c>
      <c r="K255">
        <v>168941338.09</v>
      </c>
    </row>
    <row r="256" spans="1:11" hidden="1">
      <c r="A256">
        <v>15</v>
      </c>
      <c r="B256" t="s">
        <v>815</v>
      </c>
      <c r="C256">
        <v>-0.320548</v>
      </c>
      <c r="D256">
        <v>-0.31772400000000001</v>
      </c>
      <c r="E256">
        <v>-0.244147</v>
      </c>
      <c r="F256">
        <v>-0.241754</v>
      </c>
      <c r="G256">
        <v>-0.25876399999999999</v>
      </c>
      <c r="H256">
        <v>-0.25634600000000002</v>
      </c>
      <c r="I256">
        <v>2930</v>
      </c>
      <c r="J256">
        <v>32871464260.93</v>
      </c>
      <c r="K256">
        <v>39486184568.650002</v>
      </c>
    </row>
    <row r="257" spans="1:11" hidden="1">
      <c r="A257">
        <v>21</v>
      </c>
      <c r="B257" t="s">
        <v>815</v>
      </c>
      <c r="C257">
        <v>-0.31709900000000002</v>
      </c>
      <c r="D257">
        <v>-0.31548199999999998</v>
      </c>
      <c r="E257">
        <v>-0.24868599999999999</v>
      </c>
      <c r="F257">
        <v>-0.24665500000000001</v>
      </c>
      <c r="G257">
        <v>-0.26397199999999998</v>
      </c>
      <c r="H257">
        <v>-0.26196599999999998</v>
      </c>
      <c r="I257">
        <v>3570</v>
      </c>
      <c r="J257">
        <v>35186140530.18</v>
      </c>
      <c r="K257">
        <v>43363018340.040001</v>
      </c>
    </row>
    <row r="258" spans="1:11" hidden="1">
      <c r="A258">
        <v>31</v>
      </c>
      <c r="B258" t="s">
        <v>815</v>
      </c>
      <c r="C258">
        <v>-0.31583800000000001</v>
      </c>
      <c r="D258">
        <v>-0.31330799999999998</v>
      </c>
      <c r="E258">
        <v>-0.24860199999999999</v>
      </c>
      <c r="F258">
        <v>-0.24628700000000001</v>
      </c>
      <c r="G258">
        <v>-0.26383699999999999</v>
      </c>
      <c r="H258">
        <v>-0.26151999999999997</v>
      </c>
      <c r="I258">
        <v>3669</v>
      </c>
      <c r="J258">
        <v>35324332239.910004</v>
      </c>
      <c r="K258">
        <v>43531959678.129997</v>
      </c>
    </row>
    <row r="259" spans="1:11" hidden="1">
      <c r="A259">
        <v>63</v>
      </c>
      <c r="B259" t="s">
        <v>815</v>
      </c>
      <c r="C259">
        <v>-0.31583800000000001</v>
      </c>
      <c r="D259">
        <v>-0.31330799999999998</v>
      </c>
      <c r="E259">
        <v>-0.24860199999999999</v>
      </c>
      <c r="F259">
        <v>-0.24628700000000001</v>
      </c>
      <c r="G259">
        <v>-0.26383699999999999</v>
      </c>
      <c r="H259">
        <v>-0.26151999999999997</v>
      </c>
      <c r="I259">
        <v>3669</v>
      </c>
      <c r="J259">
        <v>35324332239.910004</v>
      </c>
      <c r="K259">
        <v>43531959678.129997</v>
      </c>
    </row>
    <row r="260" spans="1:11" hidden="1">
      <c r="A260">
        <v>37</v>
      </c>
      <c r="B260" t="s">
        <v>815</v>
      </c>
      <c r="C260">
        <v>-0.32230300000000001</v>
      </c>
      <c r="D260">
        <v>-0.32061800000000001</v>
      </c>
      <c r="E260">
        <v>-0.24421699999999999</v>
      </c>
      <c r="F260">
        <v>-0.24212800000000001</v>
      </c>
      <c r="G260">
        <v>-0.25889099999999998</v>
      </c>
      <c r="H260">
        <v>-0.25681500000000002</v>
      </c>
      <c r="I260">
        <v>2831</v>
      </c>
      <c r="J260">
        <v>32733272551.200001</v>
      </c>
      <c r="K260">
        <v>39317243230.559998</v>
      </c>
    </row>
    <row r="261" spans="1:11" hidden="1">
      <c r="A261">
        <v>47</v>
      </c>
      <c r="B261" t="s">
        <v>815</v>
      </c>
      <c r="C261">
        <v>-0.320548</v>
      </c>
      <c r="D261">
        <v>-0.31772400000000001</v>
      </c>
      <c r="E261">
        <v>-0.244147</v>
      </c>
      <c r="F261">
        <v>-0.241754</v>
      </c>
      <c r="G261">
        <v>-0.25876399999999999</v>
      </c>
      <c r="H261">
        <v>-0.25634600000000002</v>
      </c>
      <c r="I261">
        <v>2930</v>
      </c>
      <c r="J261">
        <v>32871464260.93</v>
      </c>
      <c r="K261">
        <v>39486184568.650002</v>
      </c>
    </row>
    <row r="262" spans="1:11" hidden="1">
      <c r="A262">
        <v>53</v>
      </c>
      <c r="B262" t="s">
        <v>815</v>
      </c>
      <c r="C262">
        <v>-0.31709900000000002</v>
      </c>
      <c r="D262">
        <v>-0.31548199999999998</v>
      </c>
      <c r="E262">
        <v>-0.24868599999999999</v>
      </c>
      <c r="F262">
        <v>-0.24665500000000001</v>
      </c>
      <c r="G262">
        <v>-0.26397199999999998</v>
      </c>
      <c r="H262">
        <v>-0.26196599999999998</v>
      </c>
      <c r="I262">
        <v>3570</v>
      </c>
      <c r="J262">
        <v>35186140530.18</v>
      </c>
      <c r="K262">
        <v>43363018340.040001</v>
      </c>
    </row>
    <row r="263" spans="1:11">
      <c r="A263">
        <v>5</v>
      </c>
      <c r="B263" t="s">
        <v>1062</v>
      </c>
      <c r="C263">
        <v>0.240287</v>
      </c>
      <c r="D263">
        <v>0.239507</v>
      </c>
      <c r="E263" s="116">
        <v>0.28696899999999997</v>
      </c>
      <c r="F263">
        <v>0.28487400000000002</v>
      </c>
      <c r="G263">
        <v>0.286692</v>
      </c>
      <c r="H263">
        <v>0.28475099999999998</v>
      </c>
      <c r="I263">
        <v>2907</v>
      </c>
      <c r="J263">
        <v>44070771882</v>
      </c>
      <c r="K263">
        <v>52273797288.690002</v>
      </c>
    </row>
    <row r="264" spans="1:11" hidden="1">
      <c r="A264">
        <v>10</v>
      </c>
      <c r="B264" t="s">
        <v>1062</v>
      </c>
      <c r="C264">
        <v>-3.4568000000000002E-2</v>
      </c>
      <c r="D264">
        <v>1.8912000000000002E-2</v>
      </c>
      <c r="E264">
        <v>4.7113000000000002E-2</v>
      </c>
      <c r="F264">
        <v>0.178504</v>
      </c>
      <c r="G264">
        <v>1.5476E-2</v>
      </c>
      <c r="H264">
        <v>0.16121099999999999</v>
      </c>
      <c r="I264">
        <v>97</v>
      </c>
      <c r="J264">
        <v>138852917.91</v>
      </c>
      <c r="K264">
        <v>162828649.55000001</v>
      </c>
    </row>
    <row r="265" spans="1:11" hidden="1">
      <c r="A265">
        <v>15</v>
      </c>
      <c r="B265" t="s">
        <v>1062</v>
      </c>
      <c r="C265">
        <v>0.23116300000000001</v>
      </c>
      <c r="D265">
        <v>0.232184</v>
      </c>
      <c r="E265">
        <v>0.28597899999999998</v>
      </c>
      <c r="F265">
        <v>0.28443499999999999</v>
      </c>
      <c r="G265">
        <v>0.28556599999999999</v>
      </c>
      <c r="H265">
        <v>0.28423799999999999</v>
      </c>
      <c r="I265">
        <v>3004</v>
      </c>
      <c r="J265">
        <v>44209624799.910004</v>
      </c>
      <c r="K265">
        <v>52436625938.239998</v>
      </c>
    </row>
    <row r="266" spans="1:11" hidden="1">
      <c r="A266">
        <v>21</v>
      </c>
      <c r="B266" t="s">
        <v>1062</v>
      </c>
      <c r="C266">
        <v>0.262152</v>
      </c>
      <c r="D266">
        <v>0.261382</v>
      </c>
      <c r="E266">
        <v>0.29336099999999998</v>
      </c>
      <c r="F266">
        <v>0.29135800000000001</v>
      </c>
      <c r="G266">
        <v>0.29580499999999998</v>
      </c>
      <c r="H266">
        <v>0.29397699999999999</v>
      </c>
      <c r="I266">
        <v>3697</v>
      </c>
      <c r="J266">
        <v>48065623156.5</v>
      </c>
      <c r="K266">
        <v>58401778779.269997</v>
      </c>
    </row>
    <row r="267" spans="1:11" hidden="1">
      <c r="A267">
        <v>31</v>
      </c>
      <c r="B267" t="s">
        <v>1062</v>
      </c>
      <c r="C267">
        <v>0.25428800000000001</v>
      </c>
      <c r="D267">
        <v>0.25495499999999999</v>
      </c>
      <c r="E267">
        <v>0.29241600000000001</v>
      </c>
      <c r="F267">
        <v>0.29092499999999999</v>
      </c>
      <c r="G267">
        <v>0.29475000000000001</v>
      </c>
      <c r="H267">
        <v>0.29347699999999999</v>
      </c>
      <c r="I267">
        <v>3794</v>
      </c>
      <c r="J267">
        <v>48204476074.410004</v>
      </c>
      <c r="K267">
        <v>58564607428.82</v>
      </c>
    </row>
    <row r="268" spans="1:11" hidden="1">
      <c r="A268">
        <v>37</v>
      </c>
      <c r="B268" t="s">
        <v>1062</v>
      </c>
      <c r="C268">
        <v>0.240287</v>
      </c>
      <c r="D268">
        <v>0.239507</v>
      </c>
      <c r="E268">
        <v>0.28696899999999997</v>
      </c>
      <c r="F268">
        <v>0.28487400000000002</v>
      </c>
      <c r="G268">
        <v>0.286692</v>
      </c>
      <c r="H268">
        <v>0.28475099999999998</v>
      </c>
      <c r="I268">
        <v>2977</v>
      </c>
      <c r="J268">
        <v>44195254347.93</v>
      </c>
      <c r="K268">
        <v>53137560917.940002</v>
      </c>
    </row>
    <row r="269" spans="1:11" hidden="1">
      <c r="A269">
        <v>47</v>
      </c>
      <c r="B269" t="s">
        <v>1062</v>
      </c>
      <c r="C269">
        <v>0.23116300000000001</v>
      </c>
      <c r="D269">
        <v>0.232184</v>
      </c>
      <c r="E269">
        <v>0.28597899999999998</v>
      </c>
      <c r="F269">
        <v>0.28443499999999999</v>
      </c>
      <c r="G269">
        <v>0.28556599999999999</v>
      </c>
      <c r="H269">
        <v>0.28423799999999999</v>
      </c>
      <c r="I269">
        <v>3074</v>
      </c>
      <c r="J269">
        <v>44334107265.839996</v>
      </c>
      <c r="K269">
        <v>53300389567.489998</v>
      </c>
    </row>
    <row r="270" spans="1:11" hidden="1">
      <c r="A270">
        <v>53</v>
      </c>
      <c r="B270" t="s">
        <v>1062</v>
      </c>
      <c r="C270">
        <v>0.262152</v>
      </c>
      <c r="D270">
        <v>0.261382</v>
      </c>
      <c r="E270">
        <v>0.29336099999999998</v>
      </c>
      <c r="F270">
        <v>0.29135800000000001</v>
      </c>
      <c r="G270">
        <v>0.29580499999999998</v>
      </c>
      <c r="H270">
        <v>0.29397699999999999</v>
      </c>
      <c r="I270">
        <v>3767</v>
      </c>
      <c r="J270">
        <v>48190105622.43</v>
      </c>
      <c r="K270">
        <v>59265542408.519997</v>
      </c>
    </row>
    <row r="271" spans="1:11" hidden="1">
      <c r="A271">
        <v>63</v>
      </c>
      <c r="B271" t="s">
        <v>1062</v>
      </c>
      <c r="C271">
        <v>0.25428800000000001</v>
      </c>
      <c r="D271">
        <v>0.25495499999999999</v>
      </c>
      <c r="E271">
        <v>0.29241600000000001</v>
      </c>
      <c r="F271">
        <v>0.29092499999999999</v>
      </c>
      <c r="G271">
        <v>0.29475000000000001</v>
      </c>
      <c r="H271">
        <v>0.29347699999999999</v>
      </c>
      <c r="I271">
        <v>3864</v>
      </c>
      <c r="J271">
        <v>48328958540.339996</v>
      </c>
      <c r="K271">
        <v>59428371058.07</v>
      </c>
    </row>
    <row r="272" spans="1:11" hidden="1">
      <c r="A272">
        <v>10</v>
      </c>
      <c r="B272" t="s">
        <v>12351</v>
      </c>
      <c r="C272">
        <v>-4.7766999999999997E-2</v>
      </c>
      <c r="D272">
        <v>3.7090000000000001E-3</v>
      </c>
      <c r="E272">
        <v>4.8573999999999999E-2</v>
      </c>
      <c r="F272">
        <v>0.19045400000000001</v>
      </c>
      <c r="G272">
        <v>3.7934000000000002E-2</v>
      </c>
      <c r="H272">
        <v>0.184748</v>
      </c>
      <c r="I272">
        <v>97</v>
      </c>
      <c r="J272">
        <v>123343153.90000001</v>
      </c>
      <c r="K272">
        <v>144652519.11000001</v>
      </c>
    </row>
    <row r="273" spans="1:11">
      <c r="A273">
        <v>5</v>
      </c>
      <c r="B273" t="s">
        <v>12351</v>
      </c>
      <c r="C273">
        <v>0.14605000000000001</v>
      </c>
      <c r="D273">
        <v>0.14489199999999999</v>
      </c>
      <c r="E273" s="116">
        <v>0.21138799999999999</v>
      </c>
      <c r="F273">
        <v>0.20877299999999999</v>
      </c>
      <c r="G273">
        <v>0.20755100000000001</v>
      </c>
      <c r="H273">
        <v>0.20508399999999999</v>
      </c>
      <c r="I273">
        <v>3041</v>
      </c>
      <c r="J273">
        <v>56209832123.629997</v>
      </c>
      <c r="K273">
        <v>65355607559.190002</v>
      </c>
    </row>
    <row r="274" spans="1:11" hidden="1">
      <c r="A274">
        <v>15</v>
      </c>
      <c r="B274" t="s">
        <v>12351</v>
      </c>
      <c r="C274">
        <v>0.13977100000000001</v>
      </c>
      <c r="D274">
        <v>0.140318</v>
      </c>
      <c r="E274">
        <v>0.21090600000000001</v>
      </c>
      <c r="F274">
        <v>0.20871899999999999</v>
      </c>
      <c r="G274">
        <v>0.20705000000000001</v>
      </c>
      <c r="H274">
        <v>0.20502400000000001</v>
      </c>
      <c r="I274">
        <v>3138</v>
      </c>
      <c r="J274">
        <v>56333175277.529999</v>
      </c>
      <c r="K274">
        <v>65500260078.300003</v>
      </c>
    </row>
    <row r="275" spans="1:11" hidden="1">
      <c r="A275">
        <v>21</v>
      </c>
      <c r="B275" t="s">
        <v>12351</v>
      </c>
      <c r="C275">
        <v>0.172703</v>
      </c>
      <c r="D275">
        <v>0.17153499999999999</v>
      </c>
      <c r="E275">
        <v>0.234123</v>
      </c>
      <c r="F275">
        <v>0.23163</v>
      </c>
      <c r="G275">
        <v>0.239069</v>
      </c>
      <c r="H275">
        <v>0.23672799999999999</v>
      </c>
      <c r="I275">
        <v>3939</v>
      </c>
      <c r="J275">
        <v>63125745554.339996</v>
      </c>
      <c r="K275">
        <v>76287145402.309998</v>
      </c>
    </row>
    <row r="276" spans="1:11" hidden="1">
      <c r="A276">
        <v>31</v>
      </c>
      <c r="B276" t="s">
        <v>12351</v>
      </c>
      <c r="C276">
        <v>0.16705300000000001</v>
      </c>
      <c r="D276">
        <v>0.16723399999999999</v>
      </c>
      <c r="E276">
        <v>0.23361899999999999</v>
      </c>
      <c r="F276">
        <v>0.231518</v>
      </c>
      <c r="G276">
        <v>0.238538</v>
      </c>
      <c r="H276">
        <v>0.23658999999999999</v>
      </c>
      <c r="I276">
        <v>4036</v>
      </c>
      <c r="J276">
        <v>63249088708.239998</v>
      </c>
      <c r="K276">
        <v>76431797921.419998</v>
      </c>
    </row>
    <row r="277" spans="1:11" hidden="1">
      <c r="A277">
        <v>37</v>
      </c>
      <c r="B277" t="s">
        <v>12351</v>
      </c>
      <c r="C277">
        <v>0.15095800000000001</v>
      </c>
      <c r="D277">
        <v>0.14982400000000001</v>
      </c>
      <c r="E277">
        <v>0.21212</v>
      </c>
      <c r="F277">
        <v>0.209511</v>
      </c>
      <c r="G277">
        <v>0.212616</v>
      </c>
      <c r="H277">
        <v>0.210172</v>
      </c>
      <c r="I277">
        <v>3256</v>
      </c>
      <c r="J277">
        <v>57189376861.550003</v>
      </c>
      <c r="K277">
        <v>68650296559.330002</v>
      </c>
    </row>
    <row r="278" spans="1:11" hidden="1">
      <c r="A278">
        <v>47</v>
      </c>
      <c r="B278" t="s">
        <v>12351</v>
      </c>
      <c r="C278">
        <v>0.14466599999999999</v>
      </c>
      <c r="D278">
        <v>0.14519799999999999</v>
      </c>
      <c r="E278">
        <v>0.21163799999999999</v>
      </c>
      <c r="F278">
        <v>0.209455</v>
      </c>
      <c r="G278">
        <v>0.21210799999999999</v>
      </c>
      <c r="H278">
        <v>0.21009800000000001</v>
      </c>
      <c r="I278">
        <v>3353</v>
      </c>
      <c r="J278">
        <v>57312720015.449997</v>
      </c>
      <c r="K278">
        <v>68794949078.440002</v>
      </c>
    </row>
    <row r="279" spans="1:11" hidden="1">
      <c r="A279">
        <v>53</v>
      </c>
      <c r="B279" t="s">
        <v>12351</v>
      </c>
      <c r="C279">
        <v>0.17608099999999999</v>
      </c>
      <c r="D279">
        <v>0.174932</v>
      </c>
      <c r="E279">
        <v>0.234735</v>
      </c>
      <c r="F279">
        <v>0.23224700000000001</v>
      </c>
      <c r="G279">
        <v>0.24315000000000001</v>
      </c>
      <c r="H279">
        <v>0.24082799999999999</v>
      </c>
      <c r="I279">
        <v>4154</v>
      </c>
      <c r="J279">
        <v>64105290292.260002</v>
      </c>
      <c r="K279">
        <v>79581834402.449997</v>
      </c>
    </row>
    <row r="280" spans="1:11" hidden="1">
      <c r="A280">
        <v>63</v>
      </c>
      <c r="B280" t="s">
        <v>12351</v>
      </c>
      <c r="C280">
        <v>0.17044899999999999</v>
      </c>
      <c r="D280">
        <v>0.170623</v>
      </c>
      <c r="E280">
        <v>0.234232</v>
      </c>
      <c r="F280">
        <v>0.23213400000000001</v>
      </c>
      <c r="G280">
        <v>0.242616</v>
      </c>
      <c r="H280">
        <v>0.24068100000000001</v>
      </c>
      <c r="I280">
        <v>4251</v>
      </c>
      <c r="J280">
        <v>64228633446.160004</v>
      </c>
      <c r="K280">
        <v>79726486921.559998</v>
      </c>
    </row>
  </sheetData>
  <autoFilter ref="A2:K280" xr:uid="{B25FD246-E5FC-4109-A512-E3893B19377C}">
    <filterColumn colId="0">
      <filters>
        <filter val="5"/>
      </filters>
    </filterColumn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80"/>
  <sheetViews>
    <sheetView zoomScale="115" zoomScaleNormal="115" workbookViewId="0">
      <pane xSplit="1" ySplit="1" topLeftCell="B50" activePane="bottomRight" state="frozen"/>
      <selection activeCell="I4" sqref="I4"/>
      <selection pane="topRight" activeCell="I4" sqref="I4"/>
      <selection pane="bottomLeft" activeCell="I4" sqref="I4"/>
      <selection pane="bottomRight" activeCell="F8" sqref="F8"/>
    </sheetView>
  </sheetViews>
  <sheetFormatPr defaultRowHeight="14.25"/>
  <cols>
    <col min="1" max="1" width="62.75" style="111" bestFit="1" customWidth="1"/>
    <col min="2" max="2" width="11.625" style="111" bestFit="1" customWidth="1"/>
    <col min="3" max="3" width="13" style="111" bestFit="1" customWidth="1"/>
    <col min="4" max="4" width="12.75" style="111" bestFit="1" customWidth="1"/>
    <col min="6" max="10" width="9" style="111"/>
    <col min="11" max="16384" width="9" style="60"/>
  </cols>
  <sheetData>
    <row r="1" spans="1:10" s="231" customFormat="1">
      <c r="A1" s="353"/>
      <c r="B1" s="354" t="s">
        <v>12512</v>
      </c>
      <c r="C1" s="354" t="s">
        <v>12513</v>
      </c>
      <c r="D1" s="354" t="s">
        <v>12510</v>
      </c>
      <c r="F1" s="111"/>
      <c r="G1" s="111"/>
      <c r="H1" s="111"/>
      <c r="I1" s="111"/>
      <c r="J1" s="111"/>
    </row>
    <row r="2" spans="1:10">
      <c r="A2" s="64" t="s">
        <v>7</v>
      </c>
      <c r="D2" s="361"/>
    </row>
    <row r="3" spans="1:10">
      <c r="A3" s="64" t="s">
        <v>84</v>
      </c>
      <c r="B3">
        <v>8694379460.25</v>
      </c>
      <c r="C3">
        <v>13463146531.370001</v>
      </c>
      <c r="D3" s="362">
        <v>13594921471.08</v>
      </c>
    </row>
    <row r="4" spans="1:10">
      <c r="A4" s="64" t="s">
        <v>12453</v>
      </c>
      <c r="D4" s="361"/>
    </row>
    <row r="5" spans="1:10">
      <c r="A5" s="64" t="s">
        <v>12454</v>
      </c>
      <c r="D5" s="361"/>
    </row>
    <row r="6" spans="1:10">
      <c r="A6" s="64" t="s">
        <v>12455</v>
      </c>
      <c r="D6" s="361"/>
    </row>
    <row r="7" spans="1:10">
      <c r="A7" s="64" t="s">
        <v>12456</v>
      </c>
      <c r="D7" s="361"/>
    </row>
    <row r="8" spans="1:10">
      <c r="A8" s="64" t="s">
        <v>12457</v>
      </c>
      <c r="D8" s="361"/>
    </row>
    <row r="9" spans="1:10">
      <c r="A9" s="64" t="s">
        <v>12458</v>
      </c>
      <c r="D9" s="361"/>
    </row>
    <row r="10" spans="1:10">
      <c r="A10" s="64" t="s">
        <v>12459</v>
      </c>
      <c r="D10" s="361"/>
    </row>
    <row r="11" spans="1:10">
      <c r="A11" s="64" t="s">
        <v>12460</v>
      </c>
      <c r="D11" s="361"/>
    </row>
    <row r="12" spans="1:10">
      <c r="A12" s="64" t="s">
        <v>12461</v>
      </c>
      <c r="D12" s="361"/>
    </row>
    <row r="13" spans="1:10">
      <c r="A13" s="64" t="s">
        <v>85</v>
      </c>
      <c r="B13" s="111">
        <v>0</v>
      </c>
      <c r="C13">
        <v>2141315.94</v>
      </c>
      <c r="D13" s="362">
        <v>24172281.32</v>
      </c>
    </row>
    <row r="14" spans="1:10">
      <c r="A14" s="64" t="s">
        <v>86</v>
      </c>
      <c r="B14">
        <v>139665399.43000001</v>
      </c>
      <c r="C14">
        <v>63317086.869999997</v>
      </c>
      <c r="D14" s="362">
        <v>139807485.96000001</v>
      </c>
    </row>
    <row r="15" spans="1:10">
      <c r="A15" s="363" t="s">
        <v>83</v>
      </c>
      <c r="B15" s="364">
        <f t="shared" ref="B15:D15" si="0">SUM(B3:B14)</f>
        <v>8834044859.6800003</v>
      </c>
      <c r="C15" s="364">
        <f t="shared" si="0"/>
        <v>13528604934.180002</v>
      </c>
      <c r="D15" s="364">
        <f t="shared" si="0"/>
        <v>13758901238.359999</v>
      </c>
    </row>
    <row r="16" spans="1:10">
      <c r="A16" s="64" t="s">
        <v>87</v>
      </c>
      <c r="B16">
        <v>3211461039.4299998</v>
      </c>
      <c r="C16">
        <v>3463374476.71</v>
      </c>
      <c r="D16" s="362">
        <v>4148951099.1700001</v>
      </c>
    </row>
    <row r="17" spans="1:4">
      <c r="A17" s="64" t="s">
        <v>12462</v>
      </c>
      <c r="D17" s="361"/>
    </row>
    <row r="18" spans="1:4">
      <c r="A18" s="64" t="s">
        <v>12463</v>
      </c>
      <c r="D18" s="361"/>
    </row>
    <row r="19" spans="1:4">
      <c r="A19" s="64" t="s">
        <v>12464</v>
      </c>
      <c r="D19" s="361"/>
    </row>
    <row r="20" spans="1:4">
      <c r="A20" s="64" t="s">
        <v>12465</v>
      </c>
      <c r="D20" s="361"/>
    </row>
    <row r="21" spans="1:4">
      <c r="A21" s="64" t="s">
        <v>12466</v>
      </c>
      <c r="D21" s="361"/>
    </row>
    <row r="22" spans="1:4">
      <c r="A22" s="64" t="s">
        <v>12467</v>
      </c>
      <c r="D22" s="361"/>
    </row>
    <row r="23" spans="1:4">
      <c r="A23" s="64" t="s">
        <v>12468</v>
      </c>
      <c r="D23" s="361"/>
    </row>
    <row r="24" spans="1:4">
      <c r="A24" s="64" t="s">
        <v>12469</v>
      </c>
      <c r="D24" s="361"/>
    </row>
    <row r="25" spans="1:4">
      <c r="A25" s="64" t="s">
        <v>12470</v>
      </c>
      <c r="D25" s="361"/>
    </row>
    <row r="26" spans="1:4">
      <c r="A26" s="64" t="s">
        <v>88</v>
      </c>
      <c r="B26">
        <v>1235524671.6700001</v>
      </c>
      <c r="C26">
        <v>1462368306.21</v>
      </c>
      <c r="D26" s="362">
        <v>2197862351.9699998</v>
      </c>
    </row>
    <row r="27" spans="1:4">
      <c r="A27" s="64" t="s">
        <v>89</v>
      </c>
      <c r="B27">
        <v>2837977137.8899999</v>
      </c>
      <c r="C27">
        <v>4645670171.9499998</v>
      </c>
      <c r="D27" s="362">
        <v>4733990922.6599998</v>
      </c>
    </row>
    <row r="28" spans="1:4">
      <c r="A28" s="64" t="s">
        <v>90</v>
      </c>
      <c r="B28">
        <v>583161089.80999994</v>
      </c>
      <c r="C28">
        <v>880640895.28999996</v>
      </c>
      <c r="D28" s="362">
        <v>668276460.75999999</v>
      </c>
    </row>
    <row r="29" spans="1:4">
      <c r="A29" s="363" t="s">
        <v>91</v>
      </c>
      <c r="B29" s="364">
        <f t="shared" ref="B29:C29" si="1">SUM(B16:B28)</f>
        <v>7868123938.7999992</v>
      </c>
      <c r="C29" s="364">
        <f t="shared" si="1"/>
        <v>10452053850.16</v>
      </c>
      <c r="D29" s="364">
        <f t="shared" ref="D29" si="2">SUM(D16:D28)</f>
        <v>11749080834.559999</v>
      </c>
    </row>
    <row r="30" spans="1:4">
      <c r="A30" s="365" t="s">
        <v>92</v>
      </c>
      <c r="B30" s="366">
        <f t="shared" ref="B30:C30" si="3">B15-B29</f>
        <v>965920920.88000107</v>
      </c>
      <c r="C30" s="366">
        <f t="shared" si="3"/>
        <v>3076551084.0200024</v>
      </c>
      <c r="D30" s="366">
        <f t="shared" ref="D30" si="4">D15-D29</f>
        <v>2009820403.7999992</v>
      </c>
    </row>
    <row r="31" spans="1:4">
      <c r="A31" s="64" t="s">
        <v>8</v>
      </c>
      <c r="D31" s="361"/>
    </row>
    <row r="32" spans="1:4">
      <c r="A32" s="64" t="s">
        <v>93</v>
      </c>
      <c r="B32">
        <v>47371840.93</v>
      </c>
      <c r="C32">
        <v>1412503372.79</v>
      </c>
      <c r="D32">
        <v>5168700000</v>
      </c>
    </row>
    <row r="33" spans="1:4">
      <c r="A33" s="64" t="s">
        <v>94</v>
      </c>
      <c r="B33">
        <v>23820283.780000001</v>
      </c>
      <c r="C33">
        <v>92847592.829999998</v>
      </c>
      <c r="D33">
        <v>50103401.299999997</v>
      </c>
    </row>
    <row r="34" spans="1:4">
      <c r="A34" s="64" t="s">
        <v>95</v>
      </c>
      <c r="B34">
        <v>179556.5</v>
      </c>
      <c r="C34">
        <v>20995812.079999998</v>
      </c>
      <c r="D34">
        <v>417704.22</v>
      </c>
    </row>
    <row r="35" spans="1:4">
      <c r="A35" s="64" t="s">
        <v>12471</v>
      </c>
      <c r="D35" s="361"/>
    </row>
    <row r="36" spans="1:4">
      <c r="A36" s="64" t="s">
        <v>12472</v>
      </c>
      <c r="D36" s="361"/>
    </row>
    <row r="37" spans="1:4">
      <c r="A37" s="64" t="s">
        <v>12473</v>
      </c>
      <c r="D37" s="361"/>
    </row>
    <row r="38" spans="1:4">
      <c r="A38" s="64" t="s">
        <v>12474</v>
      </c>
      <c r="D38" s="361"/>
    </row>
    <row r="39" spans="1:4">
      <c r="A39" s="64" t="s">
        <v>12475</v>
      </c>
      <c r="D39" s="361"/>
    </row>
    <row r="40" spans="1:4">
      <c r="A40" s="64" t="s">
        <v>96</v>
      </c>
      <c r="B40" s="111">
        <v>0</v>
      </c>
      <c r="C40" s="111">
        <v>0</v>
      </c>
      <c r="D40" s="361">
        <v>0</v>
      </c>
    </row>
    <row r="41" spans="1:4">
      <c r="A41" s="64" t="s">
        <v>97</v>
      </c>
      <c r="B41" s="111">
        <v>0</v>
      </c>
      <c r="C41">
        <v>8067069.2699999996</v>
      </c>
      <c r="D41" s="361">
        <v>0</v>
      </c>
    </row>
    <row r="42" spans="1:4">
      <c r="A42" s="363" t="s">
        <v>98</v>
      </c>
      <c r="B42" s="364">
        <f>SUM(B32:B41)</f>
        <v>71371681.210000008</v>
      </c>
      <c r="C42" s="364">
        <f>SUM(C32:C41)</f>
        <v>1534413846.9699998</v>
      </c>
      <c r="D42" s="364">
        <f t="shared" ref="D42" si="5">SUM(D32:D41)</f>
        <v>5219221105.5200005</v>
      </c>
    </row>
    <row r="43" spans="1:4">
      <c r="A43" s="64" t="s">
        <v>99</v>
      </c>
      <c r="B43">
        <v>75065309.040000007</v>
      </c>
      <c r="C43">
        <v>161257096.12</v>
      </c>
      <c r="D43">
        <v>195822132.58000001</v>
      </c>
    </row>
    <row r="44" spans="1:4">
      <c r="A44" s="64" t="s">
        <v>100</v>
      </c>
      <c r="B44">
        <v>357250000</v>
      </c>
      <c r="C44">
        <v>1341453372.79</v>
      </c>
      <c r="D44">
        <v>5763200000</v>
      </c>
    </row>
    <row r="45" spans="1:4">
      <c r="A45" s="64" t="s">
        <v>101</v>
      </c>
      <c r="B45" s="111">
        <v>0</v>
      </c>
      <c r="C45" s="111">
        <v>0</v>
      </c>
      <c r="D45" s="361">
        <v>0</v>
      </c>
    </row>
    <row r="46" spans="1:4">
      <c r="A46" s="64" t="s">
        <v>12476</v>
      </c>
      <c r="D46" s="361"/>
    </row>
    <row r="47" spans="1:4">
      <c r="A47" s="64" t="s">
        <v>12477</v>
      </c>
      <c r="D47" s="361"/>
    </row>
    <row r="48" spans="1:4">
      <c r="A48" s="64" t="s">
        <v>12478</v>
      </c>
      <c r="D48" s="361"/>
    </row>
    <row r="49" spans="1:4">
      <c r="A49" s="64" t="s">
        <v>12479</v>
      </c>
      <c r="D49" s="361"/>
    </row>
    <row r="50" spans="1:4">
      <c r="A50" s="64" t="s">
        <v>12480</v>
      </c>
      <c r="D50" s="361"/>
    </row>
    <row r="51" spans="1:4">
      <c r="A51" s="64" t="s">
        <v>102</v>
      </c>
      <c r="B51" s="111">
        <v>0</v>
      </c>
      <c r="C51">
        <v>3536344.55</v>
      </c>
      <c r="D51" s="361">
        <v>0</v>
      </c>
    </row>
    <row r="52" spans="1:4">
      <c r="A52" s="363" t="s">
        <v>103</v>
      </c>
      <c r="B52" s="364">
        <f>SUM(B43:B51)</f>
        <v>432315309.04000002</v>
      </c>
      <c r="C52" s="364">
        <f>SUM(C43:C51)</f>
        <v>1506246813.4599998</v>
      </c>
      <c r="D52" s="364">
        <f t="shared" ref="D52" si="6">SUM(D43:D51)</f>
        <v>5959022132.5799999</v>
      </c>
    </row>
    <row r="53" spans="1:4">
      <c r="A53" s="365" t="s">
        <v>12481</v>
      </c>
      <c r="B53" s="366">
        <f>B42-B52</f>
        <v>-360943627.83000004</v>
      </c>
      <c r="C53" s="366">
        <f>C42-C52</f>
        <v>28167033.50999999</v>
      </c>
      <c r="D53" s="366">
        <f t="shared" ref="D53" si="7">D42-D52</f>
        <v>-739801027.05999947</v>
      </c>
    </row>
    <row r="54" spans="1:4">
      <c r="A54" s="64" t="s">
        <v>9</v>
      </c>
      <c r="D54" s="361"/>
    </row>
    <row r="55" spans="1:4">
      <c r="A55" s="64" t="s">
        <v>12482</v>
      </c>
      <c r="D55" s="361"/>
    </row>
    <row r="56" spans="1:4">
      <c r="A56" s="64" t="s">
        <v>104</v>
      </c>
      <c r="B56" s="111">
        <v>0</v>
      </c>
      <c r="C56">
        <v>109510400</v>
      </c>
      <c r="D56" s="361">
        <v>0</v>
      </c>
    </row>
    <row r="57" spans="1:4">
      <c r="A57" s="64" t="s">
        <v>105</v>
      </c>
      <c r="B57" s="111">
        <v>0</v>
      </c>
      <c r="C57" s="111">
        <v>0</v>
      </c>
      <c r="D57" s="361">
        <v>0</v>
      </c>
    </row>
    <row r="58" spans="1:4">
      <c r="A58" s="64" t="s">
        <v>106</v>
      </c>
      <c r="B58" s="111">
        <v>0</v>
      </c>
      <c r="C58" s="111">
        <v>0</v>
      </c>
      <c r="D58" s="361">
        <v>0</v>
      </c>
    </row>
    <row r="59" spans="1:4">
      <c r="A59" s="64" t="s">
        <v>12483</v>
      </c>
      <c r="D59" s="361"/>
    </row>
    <row r="60" spans="1:4">
      <c r="A60" s="64" t="s">
        <v>12484</v>
      </c>
      <c r="B60" s="111">
        <v>0</v>
      </c>
      <c r="C60" s="111">
        <v>0</v>
      </c>
      <c r="D60" s="361">
        <v>0</v>
      </c>
    </row>
    <row r="61" spans="1:4">
      <c r="A61" s="64" t="s">
        <v>107</v>
      </c>
      <c r="B61" s="111">
        <v>0</v>
      </c>
      <c r="C61">
        <v>10000000</v>
      </c>
      <c r="D61" s="361">
        <v>0</v>
      </c>
    </row>
    <row r="62" spans="1:4">
      <c r="A62" s="363" t="s">
        <v>108</v>
      </c>
      <c r="B62" s="364">
        <f>SUM(B55:B61)</f>
        <v>0</v>
      </c>
      <c r="C62" s="364">
        <f>SUM(C55:C61)</f>
        <v>119510400</v>
      </c>
      <c r="D62" s="364">
        <f t="shared" ref="D62" si="8">SUM(D55:D61)</f>
        <v>0</v>
      </c>
    </row>
    <row r="63" spans="1:4">
      <c r="A63" s="64" t="s">
        <v>109</v>
      </c>
      <c r="B63" s="111">
        <v>0</v>
      </c>
      <c r="C63" s="111">
        <v>0</v>
      </c>
      <c r="D63" s="361">
        <v>0</v>
      </c>
    </row>
    <row r="64" spans="1:4">
      <c r="A64" s="64" t="s">
        <v>110</v>
      </c>
      <c r="B64">
        <v>560412577.60000002</v>
      </c>
      <c r="C64">
        <v>641230530.88999999</v>
      </c>
      <c r="D64">
        <v>789852452.71000004</v>
      </c>
    </row>
    <row r="65" spans="1:10">
      <c r="A65" s="64" t="s">
        <v>111</v>
      </c>
      <c r="B65" s="111">
        <v>0</v>
      </c>
      <c r="C65">
        <v>9240000</v>
      </c>
      <c r="D65" s="361">
        <v>0</v>
      </c>
    </row>
    <row r="66" spans="1:10">
      <c r="A66" s="64" t="s">
        <v>12485</v>
      </c>
      <c r="D66" s="361"/>
    </row>
    <row r="67" spans="1:10">
      <c r="A67" s="64" t="s">
        <v>12486</v>
      </c>
      <c r="D67" s="361"/>
    </row>
    <row r="68" spans="1:10">
      <c r="A68" s="64" t="s">
        <v>112</v>
      </c>
      <c r="B68">
        <v>215148500</v>
      </c>
      <c r="C68">
        <v>325337737.39999998</v>
      </c>
      <c r="D68">
        <v>579549623.87</v>
      </c>
    </row>
    <row r="69" spans="1:10">
      <c r="A69" s="363" t="s">
        <v>113</v>
      </c>
      <c r="B69" s="364">
        <f>SUM(B63:B68)-B65</f>
        <v>775561077.60000002</v>
      </c>
      <c r="C69" s="364">
        <f>SUM(C63:C68)-C65</f>
        <v>966568268.28999996</v>
      </c>
      <c r="D69" s="364">
        <f>SUM(D63:D68)-D65</f>
        <v>1369402076.5799999</v>
      </c>
    </row>
    <row r="70" spans="1:10">
      <c r="A70" s="365" t="s">
        <v>114</v>
      </c>
      <c r="B70" s="366">
        <f>B62-B69</f>
        <v>-775561077.60000002</v>
      </c>
      <c r="C70" s="366">
        <f>C62-C69</f>
        <v>-847057868.28999996</v>
      </c>
      <c r="D70" s="366">
        <f>D62-D69</f>
        <v>-1369402076.5799999</v>
      </c>
    </row>
    <row r="71" spans="1:10">
      <c r="A71" s="365" t="s">
        <v>12487</v>
      </c>
      <c r="B71" s="367">
        <v>0</v>
      </c>
      <c r="C71" s="367">
        <v>89507.06</v>
      </c>
      <c r="D71" s="367">
        <v>-1204316.68</v>
      </c>
    </row>
    <row r="72" spans="1:10">
      <c r="A72" s="365" t="s">
        <v>115</v>
      </c>
      <c r="B72" s="366">
        <f>B30+B53+B70+B71</f>
        <v>-170583784.549999</v>
      </c>
      <c r="C72" s="366">
        <f>C30+C53+C70+C71</f>
        <v>2257749756.3000026</v>
      </c>
      <c r="D72" s="366">
        <f t="shared" ref="D72" si="9">D30+D53+D70+D71</f>
        <v>-100587016.52000016</v>
      </c>
    </row>
    <row r="73" spans="1:10">
      <c r="A73" s="64" t="s">
        <v>12488</v>
      </c>
      <c r="B73">
        <v>1259290196.6600001</v>
      </c>
      <c r="C73">
        <v>1204212554.97</v>
      </c>
      <c r="D73">
        <v>3467789537.9699998</v>
      </c>
    </row>
    <row r="74" spans="1:10" s="385" customFormat="1">
      <c r="A74" s="384" t="s">
        <v>116</v>
      </c>
      <c r="B74" s="385">
        <f>B72+B73</f>
        <v>1088706412.1100011</v>
      </c>
      <c r="C74" s="385">
        <f>C72+C73</f>
        <v>3461962311.2700024</v>
      </c>
      <c r="D74" s="385">
        <f t="shared" ref="D74" si="10">D72+D73</f>
        <v>3367202521.4499998</v>
      </c>
      <c r="F74" s="386"/>
      <c r="G74" s="386"/>
      <c r="H74" s="386"/>
      <c r="I74" s="386"/>
      <c r="J74" s="386"/>
    </row>
    <row r="76" spans="1:10">
      <c r="A76" s="353"/>
    </row>
    <row r="77" spans="1:10">
      <c r="A77" s="353"/>
    </row>
    <row r="78" spans="1:10">
      <c r="A78" s="353"/>
    </row>
    <row r="79" spans="1:10">
      <c r="A79" s="353"/>
    </row>
    <row r="80" spans="1:10">
      <c r="A80" s="353"/>
    </row>
  </sheetData>
  <phoneticPr fontId="3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37FF-7B32-47D5-A9FD-3BFFB4D152BE}">
  <sheetPr codeName="Sheet5"/>
  <dimension ref="A1:E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defaultRowHeight="14.25"/>
  <cols>
    <col min="1" max="1" width="33.375" style="236" bestFit="1" customWidth="1"/>
    <col min="2" max="2" width="10.125" style="236" customWidth="1"/>
    <col min="3" max="3" width="19.5" bestFit="1" customWidth="1"/>
    <col min="4" max="5" width="13.25" bestFit="1" customWidth="1"/>
  </cols>
  <sheetData>
    <row r="1" spans="1:5">
      <c r="A1" s="232"/>
      <c r="B1" s="232"/>
      <c r="C1" s="148" t="s">
        <v>775</v>
      </c>
      <c r="D1" s="148" t="s">
        <v>871</v>
      </c>
      <c r="E1" s="148" t="s">
        <v>1072</v>
      </c>
    </row>
    <row r="2" spans="1:5">
      <c r="A2" s="233" t="s">
        <v>894</v>
      </c>
      <c r="B2" s="233" t="s">
        <v>895</v>
      </c>
      <c r="C2" s="241">
        <f>资产负债表!B46/1000000</f>
        <v>11828.963704040001</v>
      </c>
      <c r="D2" s="241">
        <f>资产负债表!C46/1000000</f>
        <v>16067.772126059999</v>
      </c>
      <c r="E2" s="241">
        <f>资产负债表!D46/1000000</f>
        <v>19778.534913060001</v>
      </c>
    </row>
    <row r="3" spans="1:5">
      <c r="A3" s="233" t="s">
        <v>896</v>
      </c>
      <c r="B3" s="233" t="s">
        <v>895</v>
      </c>
      <c r="C3" s="241">
        <f>资产负债表!B19/1000000</f>
        <v>9016.1903432099989</v>
      </c>
      <c r="D3" s="241">
        <f>资产负债表!C19/1000000</f>
        <v>12642.412941980001</v>
      </c>
      <c r="E3" s="241">
        <f>资产负债表!D19/1000000</f>
        <v>15807.956206070001</v>
      </c>
    </row>
    <row r="4" spans="1:5">
      <c r="A4" s="233" t="s">
        <v>897</v>
      </c>
      <c r="B4" s="233" t="s">
        <v>895</v>
      </c>
      <c r="C4" s="241">
        <f>资产负债表!B45/1000000</f>
        <v>2812.77336083</v>
      </c>
      <c r="D4" s="241">
        <f>资产负债表!C45/1000000</f>
        <v>3425.35918408</v>
      </c>
      <c r="E4" s="241">
        <f>资产负债表!D45/1000000</f>
        <v>3970.5787069899998</v>
      </c>
    </row>
    <row r="5" spans="1:5" ht="15.75">
      <c r="A5" s="234"/>
      <c r="B5" s="233"/>
      <c r="C5" s="241"/>
      <c r="D5" s="241"/>
      <c r="E5" s="241"/>
    </row>
    <row r="6" spans="1:5">
      <c r="A6" s="235" t="s">
        <v>898</v>
      </c>
      <c r="B6" s="233" t="s">
        <v>895</v>
      </c>
      <c r="C6" s="241">
        <f>资产负债表!B87/1000000</f>
        <v>5347.3493574700005</v>
      </c>
      <c r="D6" s="241">
        <f>资产负债表!C87/1000000</f>
        <v>8443.1813581000006</v>
      </c>
      <c r="E6" s="241">
        <f>资产负债表!D87/1000000</f>
        <v>9713.5981778099995</v>
      </c>
    </row>
    <row r="7" spans="1:5">
      <c r="A7" s="233" t="s">
        <v>899</v>
      </c>
      <c r="B7" s="233" t="s">
        <v>895</v>
      </c>
      <c r="C7" s="241">
        <f>资产负债表!B73/1000000</f>
        <v>5309.4904503600001</v>
      </c>
      <c r="D7" s="241">
        <f>资产负债表!C73/1000000</f>
        <v>8388.661674609999</v>
      </c>
      <c r="E7" s="241">
        <f>资产负债表!D73/1000000</f>
        <v>9629.3349588199999</v>
      </c>
    </row>
    <row r="8" spans="1:5">
      <c r="A8" s="233" t="s">
        <v>900</v>
      </c>
      <c r="B8" s="233" t="s">
        <v>895</v>
      </c>
      <c r="C8" s="241">
        <f>资产负债表!B86/1000000</f>
        <v>37.858907109999997</v>
      </c>
      <c r="D8" s="241">
        <f>资产负债表!C86/1000000</f>
        <v>54.519683490000006</v>
      </c>
      <c r="E8" s="241">
        <f>资产负债表!D86/1000000</f>
        <v>84.263218989999999</v>
      </c>
    </row>
    <row r="9" spans="1:5">
      <c r="A9" s="233" t="s">
        <v>901</v>
      </c>
      <c r="B9" s="233" t="s">
        <v>895</v>
      </c>
      <c r="C9" s="241">
        <f>资产负债表!B102/1000000</f>
        <v>6214.1608491300003</v>
      </c>
      <c r="D9" s="241">
        <f>资产负债表!C102/1000000</f>
        <v>7446.9457876699998</v>
      </c>
      <c r="E9" s="241">
        <f>资产负债表!D102/1000000</f>
        <v>9776.9597886499996</v>
      </c>
    </row>
    <row r="10" spans="1:5">
      <c r="A10" s="233" t="s">
        <v>902</v>
      </c>
      <c r="B10" s="233" t="s">
        <v>895</v>
      </c>
      <c r="C10" s="241">
        <f>资产负债表!B103/1000000</f>
        <v>267.45349743999998</v>
      </c>
      <c r="D10" s="241">
        <f>资产负债表!C103/1000000</f>
        <v>177.64498028999998</v>
      </c>
      <c r="E10" s="241">
        <f>资产负债表!D103/1000000</f>
        <v>287.97694660000002</v>
      </c>
    </row>
    <row r="11" spans="1:5">
      <c r="A11" s="233" t="s">
        <v>903</v>
      </c>
      <c r="B11" s="233" t="s">
        <v>895</v>
      </c>
      <c r="C11" s="241">
        <f>资产负债表!B104/1000000</f>
        <v>6481.6143465699997</v>
      </c>
      <c r="D11" s="241">
        <f>资产负债表!C104/1000000</f>
        <v>7624.5907679600004</v>
      </c>
      <c r="E11" s="241">
        <f>资产负债表!D104/1000000</f>
        <v>10064.936735249999</v>
      </c>
    </row>
    <row r="12" spans="1:5" ht="15.75">
      <c r="A12" s="234"/>
      <c r="B12" s="233"/>
      <c r="C12" s="241"/>
      <c r="D12" s="241"/>
      <c r="E12" s="241"/>
    </row>
    <row r="13" spans="1:5">
      <c r="A13" s="235" t="s">
        <v>904</v>
      </c>
      <c r="B13" s="233" t="s">
        <v>895</v>
      </c>
      <c r="C13" s="241">
        <f>利润表!B2/1000000</f>
        <v>9381.9378743099987</v>
      </c>
      <c r="D13" s="241">
        <f>利润表!C2/1000000</f>
        <v>11880.073342110001</v>
      </c>
      <c r="E13" s="241">
        <f>利润表!D2/1000000</f>
        <v>13989.804850799999</v>
      </c>
    </row>
    <row r="14" spans="1:5">
      <c r="A14" s="233" t="s">
        <v>905</v>
      </c>
      <c r="B14" s="233" t="s">
        <v>895</v>
      </c>
      <c r="C14" s="241">
        <f>利润表!B3/1000000</f>
        <v>9381.9378743099987</v>
      </c>
      <c r="D14" s="241">
        <f>利润表!C3/1000000</f>
        <v>11880.073342110001</v>
      </c>
      <c r="E14" s="241">
        <f>利润表!D3/1000000</f>
        <v>13989.804850799999</v>
      </c>
    </row>
    <row r="15" spans="1:5">
      <c r="A15" s="233" t="s">
        <v>906</v>
      </c>
      <c r="B15" s="233" t="s">
        <v>895</v>
      </c>
      <c r="C15" s="241">
        <f>利润表!B24/1000000</f>
        <v>0.99794033999999998</v>
      </c>
      <c r="D15" s="241">
        <f>利润表!C24/1000000</f>
        <v>-97.798371620000012</v>
      </c>
      <c r="E15" s="241">
        <f>利润表!D24/1000000</f>
        <v>-48.775854250000002</v>
      </c>
    </row>
    <row r="16" spans="1:5">
      <c r="A16" s="233" t="s">
        <v>907</v>
      </c>
      <c r="B16" s="233" t="s">
        <v>895</v>
      </c>
      <c r="C16" s="241">
        <f>利润表!B31/1000000</f>
        <v>2179.4996506099992</v>
      </c>
      <c r="D16" s="241">
        <f>利润表!C31/1000000</f>
        <v>2836.9439628800001</v>
      </c>
      <c r="E16" s="241">
        <f>利润表!D31/1000000</f>
        <v>4228.3252998000007</v>
      </c>
    </row>
    <row r="17" spans="1:5">
      <c r="A17" s="233" t="s">
        <v>908</v>
      </c>
      <c r="B17" s="233" t="s">
        <v>895</v>
      </c>
      <c r="C17" s="241">
        <f>利润表!B35/1000000</f>
        <v>2176.8999836899993</v>
      </c>
      <c r="D17" s="241">
        <f>利润表!C35/1000000</f>
        <v>2838.6246948600001</v>
      </c>
      <c r="E17" s="241">
        <f>利润表!D35/1000000</f>
        <v>4230.0621509400007</v>
      </c>
    </row>
    <row r="18" spans="1:5">
      <c r="A18" s="233" t="s">
        <v>853</v>
      </c>
      <c r="B18" s="233" t="s">
        <v>895</v>
      </c>
      <c r="C18" s="241">
        <f>利润表!B38/1000000</f>
        <v>1562.3710286399992</v>
      </c>
      <c r="D18" s="241">
        <f>利润表!C38/1000000</f>
        <v>2047.0911697400002</v>
      </c>
      <c r="E18" s="241">
        <f>利润表!D38/1000000</f>
        <v>3109.3076575700011</v>
      </c>
    </row>
    <row r="19" spans="1:5">
      <c r="A19" s="233" t="s">
        <v>909</v>
      </c>
      <c r="B19" s="233" t="s">
        <v>895</v>
      </c>
      <c r="C19" s="241">
        <f>利润表!B43/1000000</f>
        <v>93.156459599999991</v>
      </c>
      <c r="D19" s="241">
        <f>利润表!C43/1000000</f>
        <v>115.06554546</v>
      </c>
      <c r="E19" s="241">
        <f>利润表!D43/1000000</f>
        <v>36.628106450000004</v>
      </c>
    </row>
    <row r="20" spans="1:5">
      <c r="A20" s="233" t="s">
        <v>910</v>
      </c>
      <c r="B20" s="233" t="s">
        <v>895</v>
      </c>
      <c r="C20" s="241">
        <f>利润表!B44/1000000</f>
        <v>1465.66793624</v>
      </c>
      <c r="D20" s="241">
        <f>利润表!C44/1000000</f>
        <v>1939.3662760299999</v>
      </c>
      <c r="E20" s="241">
        <f>利润表!D44/1000000</f>
        <v>3079.3648699</v>
      </c>
    </row>
    <row r="21" spans="1:5">
      <c r="C21" s="241"/>
      <c r="D21" s="241"/>
      <c r="E21" s="241"/>
    </row>
    <row r="22" spans="1:5">
      <c r="A22" s="4" t="s">
        <v>911</v>
      </c>
      <c r="B22" s="233" t="s">
        <v>895</v>
      </c>
      <c r="C22" s="241">
        <f>现金流量表!B30/1000000</f>
        <v>965.92092088000106</v>
      </c>
      <c r="D22" s="241">
        <f>现金流量表!C30/1000000</f>
        <v>3076.5510840200022</v>
      </c>
      <c r="E22" s="241">
        <f>现金流量表!D30/1000000</f>
        <v>2009.8204037999992</v>
      </c>
    </row>
    <row r="23" spans="1:5">
      <c r="A23" s="4" t="s">
        <v>912</v>
      </c>
      <c r="B23" s="233" t="s">
        <v>895</v>
      </c>
      <c r="C23" s="241">
        <f>现金流量表!B53/1000000</f>
        <v>-360.94362783000003</v>
      </c>
      <c r="D23" s="241">
        <f>现金流量表!C53/1000000</f>
        <v>28.167033509999989</v>
      </c>
      <c r="E23" s="241">
        <f>现金流量表!D53/1000000</f>
        <v>-739.80102705999946</v>
      </c>
    </row>
    <row r="24" spans="1:5">
      <c r="A24" s="4" t="s">
        <v>913</v>
      </c>
      <c r="B24" s="233" t="s">
        <v>895</v>
      </c>
      <c r="C24" s="241">
        <f>现金流量表!B70/1000000</f>
        <v>-775.56107759999998</v>
      </c>
      <c r="D24" s="241">
        <f>现金流量表!C70/1000000</f>
        <v>-847.05786828999999</v>
      </c>
      <c r="E24" s="241">
        <f>现金流量表!D70/1000000</f>
        <v>-1369.4020765799999</v>
      </c>
    </row>
    <row r="25" spans="1:5">
      <c r="A25" s="4" t="s">
        <v>914</v>
      </c>
      <c r="B25" s="233" t="s">
        <v>895</v>
      </c>
      <c r="C25" s="241">
        <f>现金流量表!B71/1000000</f>
        <v>0</v>
      </c>
      <c r="D25" s="241">
        <f>现金流量表!C71/1000000</f>
        <v>8.9507059999999999E-2</v>
      </c>
      <c r="E25" s="241">
        <f>现金流量表!D71/1000000</f>
        <v>-1.20431668</v>
      </c>
    </row>
    <row r="26" spans="1:5">
      <c r="A26" s="4" t="s">
        <v>915</v>
      </c>
      <c r="B26" s="233" t="s">
        <v>895</v>
      </c>
      <c r="C26" s="241">
        <f>现金流量表!B72/1000000</f>
        <v>-170.583784549999</v>
      </c>
      <c r="D26" s="241">
        <f>现金流量表!C72/1000000</f>
        <v>2257.7497563000024</v>
      </c>
      <c r="E26" s="241">
        <f>现金流量表!D72/1000000</f>
        <v>-100.58701652000016</v>
      </c>
    </row>
    <row r="27" spans="1:5">
      <c r="A27" s="4"/>
    </row>
    <row r="29" spans="1:5">
      <c r="A29" s="236" t="s">
        <v>916</v>
      </c>
      <c r="B29" s="236" t="s">
        <v>917</v>
      </c>
    </row>
    <row r="30" spans="1:5">
      <c r="A30" s="236" t="s">
        <v>918</v>
      </c>
      <c r="B30" s="236" t="s">
        <v>917</v>
      </c>
    </row>
    <row r="31" spans="1:5">
      <c r="A31" s="236" t="s">
        <v>919</v>
      </c>
      <c r="B31" s="236" t="s">
        <v>917</v>
      </c>
    </row>
    <row r="32" spans="1:5">
      <c r="A32" s="237" t="s">
        <v>920</v>
      </c>
      <c r="B32" s="159" t="s">
        <v>921</v>
      </c>
    </row>
    <row r="33" spans="1:2">
      <c r="A33" s="237" t="s">
        <v>922</v>
      </c>
      <c r="B33" s="159" t="s">
        <v>921</v>
      </c>
    </row>
    <row r="34" spans="1:2">
      <c r="A34" s="236" t="s">
        <v>923</v>
      </c>
      <c r="B34" s="236" t="s">
        <v>917</v>
      </c>
    </row>
    <row r="35" spans="1:2">
      <c r="A35" s="236" t="s">
        <v>924</v>
      </c>
      <c r="B35" s="236" t="s">
        <v>917</v>
      </c>
    </row>
    <row r="38" spans="1:2">
      <c r="A38" s="233" t="s">
        <v>925</v>
      </c>
      <c r="B38" s="233" t="s">
        <v>895</v>
      </c>
    </row>
    <row r="39" spans="1:2">
      <c r="A39" s="233" t="s">
        <v>926</v>
      </c>
      <c r="B39" s="233" t="s">
        <v>895</v>
      </c>
    </row>
    <row r="40" spans="1:2">
      <c r="A40" s="233" t="s">
        <v>927</v>
      </c>
      <c r="B40" s="233" t="s">
        <v>895</v>
      </c>
    </row>
    <row r="41" spans="1:2">
      <c r="A41" s="233" t="s">
        <v>928</v>
      </c>
      <c r="B41" s="233" t="s">
        <v>895</v>
      </c>
    </row>
    <row r="42" spans="1:2">
      <c r="A42" s="233" t="s">
        <v>901</v>
      </c>
      <c r="B42" s="233" t="s">
        <v>895</v>
      </c>
    </row>
    <row r="43" spans="1:2">
      <c r="A43" s="233" t="s">
        <v>902</v>
      </c>
      <c r="B43" s="233" t="s">
        <v>895</v>
      </c>
    </row>
    <row r="44" spans="1:2">
      <c r="A44" s="233" t="s">
        <v>929</v>
      </c>
      <c r="B44" s="233" t="s">
        <v>895</v>
      </c>
    </row>
    <row r="45" spans="1:2">
      <c r="A45" s="233"/>
      <c r="B45" s="233"/>
    </row>
    <row r="46" spans="1:2">
      <c r="A46" s="233"/>
      <c r="B46" s="233"/>
    </row>
    <row r="47" spans="1:2">
      <c r="A47" s="233"/>
      <c r="B47" s="159"/>
    </row>
    <row r="48" spans="1:2">
      <c r="A48" s="233"/>
      <c r="B48" s="159"/>
    </row>
    <row r="49" spans="1:2">
      <c r="A49" s="233"/>
      <c r="B49" s="233"/>
    </row>
    <row r="50" spans="1:2">
      <c r="A50" s="233"/>
    </row>
    <row r="51" spans="1:2">
      <c r="A51" s="233"/>
      <c r="B51" s="159"/>
    </row>
    <row r="52" spans="1:2">
      <c r="A52" s="233"/>
      <c r="B52" s="159"/>
    </row>
    <row r="53" spans="1:2">
      <c r="A53" s="233"/>
      <c r="B53" s="159"/>
    </row>
    <row r="54" spans="1:2">
      <c r="A54" s="233"/>
    </row>
    <row r="55" spans="1:2">
      <c r="A55" s="233"/>
    </row>
    <row r="56" spans="1:2">
      <c r="A56" s="233"/>
      <c r="B56" s="159"/>
    </row>
    <row r="57" spans="1:2">
      <c r="A57" s="233"/>
      <c r="B57" s="159"/>
    </row>
    <row r="58" spans="1:2">
      <c r="A58" s="233"/>
    </row>
    <row r="59" spans="1:2">
      <c r="A59" s="238"/>
      <c r="B59" s="238"/>
    </row>
    <row r="60" spans="1:2">
      <c r="A60" s="233"/>
      <c r="B60" s="233"/>
    </row>
    <row r="61" spans="1:2">
      <c r="A61" s="233"/>
      <c r="B61" s="233"/>
    </row>
    <row r="62" spans="1:2">
      <c r="A62" s="233"/>
      <c r="B62" s="233"/>
    </row>
    <row r="63" spans="1:2">
      <c r="A63" s="233"/>
      <c r="B63" s="233"/>
    </row>
    <row r="64" spans="1:2">
      <c r="A64" s="233"/>
      <c r="B64" s="233"/>
    </row>
    <row r="65" spans="1:2">
      <c r="A65" s="233"/>
      <c r="B65" s="233"/>
    </row>
    <row r="68" spans="1:2">
      <c r="A68" s="239"/>
      <c r="B68" s="159"/>
    </row>
    <row r="69" spans="1:2">
      <c r="B69" s="159"/>
    </row>
    <row r="70" spans="1:2">
      <c r="B70" s="159"/>
    </row>
    <row r="71" spans="1:2">
      <c r="B71" s="159"/>
    </row>
    <row r="72" spans="1:2">
      <c r="B72" s="159"/>
    </row>
    <row r="73" spans="1:2">
      <c r="B73" s="159"/>
    </row>
    <row r="74" spans="1:2">
      <c r="B74" s="159"/>
    </row>
    <row r="75" spans="1:2">
      <c r="B75" s="159"/>
    </row>
    <row r="76" spans="1:2">
      <c r="B76" s="159"/>
    </row>
    <row r="77" spans="1:2">
      <c r="B77" s="159"/>
    </row>
    <row r="78" spans="1:2">
      <c r="B78" s="159"/>
    </row>
    <row r="79" spans="1:2">
      <c r="B79" s="159"/>
    </row>
    <row r="80" spans="1:2">
      <c r="B80" s="159"/>
    </row>
    <row r="81" spans="2:2">
      <c r="B81" s="159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A194-286A-440E-AC53-ADC8F5EADD1A}">
  <sheetPr codeName="Sheet6"/>
  <dimension ref="A1:D92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C57" sqref="C57:D57"/>
    </sheetView>
  </sheetViews>
  <sheetFormatPr defaultRowHeight="14.25"/>
  <cols>
    <col min="1" max="1" width="25.5" style="242" customWidth="1"/>
    <col min="2" max="2" width="20.5" bestFit="1" customWidth="1"/>
    <col min="3" max="4" width="19.5" bestFit="1" customWidth="1"/>
  </cols>
  <sheetData>
    <row r="1" spans="1:4">
      <c r="A1" s="232"/>
      <c r="B1" s="148" t="s">
        <v>775</v>
      </c>
      <c r="C1" s="148" t="s">
        <v>871</v>
      </c>
      <c r="D1" s="148" t="s">
        <v>1072</v>
      </c>
    </row>
    <row r="2" spans="1:4">
      <c r="A2" s="242" t="s">
        <v>930</v>
      </c>
      <c r="B2" s="251">
        <f>(利润表!B3-利润表!B8)/利润表!B3</f>
        <v>0.6621345331437587</v>
      </c>
      <c r="C2" s="251">
        <f>(利润表!C3-利润表!C8)/利润表!C3</f>
        <v>0.71921778669612579</v>
      </c>
      <c r="D2" s="251">
        <f>(利润表!D3-利润表!D8)/利润表!D3</f>
        <v>0.72154636663160909</v>
      </c>
    </row>
    <row r="3" spans="1:4">
      <c r="A3" s="242" t="s">
        <v>931</v>
      </c>
      <c r="B3" s="251">
        <f>利润表!B31/利润表!B2</f>
        <v>0.23230804550283721</v>
      </c>
      <c r="C3" s="251">
        <f>利润表!C31/利润表!C2</f>
        <v>0.23879852263404758</v>
      </c>
      <c r="D3" s="251">
        <f>利润表!D31/利润表!D2</f>
        <v>0.30224333683669696</v>
      </c>
    </row>
    <row r="4" spans="1:4">
      <c r="A4" s="243" t="s">
        <v>932</v>
      </c>
      <c r="B4" s="251">
        <f>利润表!B44/利润表!B2</f>
        <v>0.15622230245772048</v>
      </c>
      <c r="C4" s="251">
        <f>利润表!C44/利润表!C2</f>
        <v>0.16324531172343354</v>
      </c>
      <c r="D4" s="251">
        <f>利润表!D44/利润表!D2</f>
        <v>0.22011492674423605</v>
      </c>
    </row>
    <row r="5" spans="1:4">
      <c r="A5" s="243" t="s">
        <v>920</v>
      </c>
      <c r="B5" s="251">
        <f>利润表!B44/资产负债表!B102</f>
        <v>0.23585934960875651</v>
      </c>
      <c r="C5" s="251">
        <f>利润表!C44/资产负债表!C102</f>
        <v>0.26042438488555036</v>
      </c>
      <c r="D5" s="251">
        <f>利润表!D44/资产负债表!D102</f>
        <v>0.31496139254605632</v>
      </c>
    </row>
    <row r="6" spans="1:4" ht="15.75">
      <c r="A6" s="243" t="s">
        <v>933</v>
      </c>
      <c r="B6">
        <f>利润表!B46</f>
        <v>1.69</v>
      </c>
      <c r="C6">
        <f>利润表!C46</f>
        <v>2.23</v>
      </c>
      <c r="D6">
        <f>利润表!D46</f>
        <v>3.55</v>
      </c>
    </row>
    <row r="7" spans="1:4">
      <c r="A7" s="243" t="s">
        <v>934</v>
      </c>
      <c r="B7" s="251">
        <f>利润表!B44/资产负债表!B46</f>
        <v>0.12390501593469457</v>
      </c>
      <c r="C7" s="251">
        <f>利润表!C44/资产负债表!C46</f>
        <v>0.12069913991900473</v>
      </c>
      <c r="D7" s="251">
        <f>利润表!D44/资产负债表!D46</f>
        <v>0.15569226352891583</v>
      </c>
    </row>
    <row r="8" spans="1:4">
      <c r="A8" s="244"/>
    </row>
    <row r="9" spans="1:4">
      <c r="A9" s="243" t="s">
        <v>935</v>
      </c>
      <c r="B9" s="252">
        <f>资产负债表!B19/资产负债表!B73</f>
        <v>1.6981272360323529</v>
      </c>
      <c r="C9" s="252">
        <f>资产负债表!C19/资产负债表!C73</f>
        <v>1.5070834219294897</v>
      </c>
      <c r="D9" s="252">
        <f>资产负债表!D19/资产负债表!D73</f>
        <v>1.6416456872331238</v>
      </c>
    </row>
    <row r="10" spans="1:4">
      <c r="A10" s="243" t="s">
        <v>936</v>
      </c>
      <c r="B10" s="252">
        <f>(资产负债表!B19-资产负债表!B15)/资产负债表!B73</f>
        <v>1.1037108594088656</v>
      </c>
      <c r="C10" s="252">
        <f>(资产负债表!C19-资产负债表!C15)/资产负债表!C73</f>
        <v>0.88027054728051202</v>
      </c>
      <c r="D10" s="252">
        <f>(资产负债表!D19-资产负债表!D15)/资产负债表!D73</f>
        <v>0.98183374152025193</v>
      </c>
    </row>
    <row r="11" spans="1:4" ht="15.75">
      <c r="A11" s="245"/>
    </row>
    <row r="12" spans="1:4">
      <c r="A12" s="246" t="s">
        <v>937</v>
      </c>
      <c r="C12" s="241">
        <f>利润表!C8/((资产负债表!C15+资产负债表!B15)/2)</f>
        <v>0.79288001046701706</v>
      </c>
      <c r="D12" s="241">
        <f>利润表!D8/((资产负债表!D15+资产负债表!C15)/2)</f>
        <v>0.67096490512174345</v>
      </c>
    </row>
    <row r="13" spans="1:4">
      <c r="A13" s="246" t="s">
        <v>938</v>
      </c>
      <c r="C13" s="241">
        <f>利润表!C2/((资产负债表!B8+资产负债表!C8)/2)</f>
        <v>1394.6355719813525</v>
      </c>
      <c r="D13" s="241">
        <f>利润表!D2/((资产负债表!C8+资产负债表!D8)/2)</f>
        <v>3534.0907036955746</v>
      </c>
    </row>
    <row r="14" spans="1:4">
      <c r="A14" s="246" t="s">
        <v>939</v>
      </c>
      <c r="C14" s="241">
        <f>利润表!C2/((资产负债表!B19+资产负债表!C19)/2)</f>
        <v>1.0970304211845008</v>
      </c>
      <c r="D14" s="241">
        <f>利润表!D2/((资产负债表!C19+资产负债表!D19)/2)</f>
        <v>0.98345330972683453</v>
      </c>
    </row>
    <row r="15" spans="1:4">
      <c r="A15" s="246" t="s">
        <v>940</v>
      </c>
      <c r="C15" s="241">
        <f>利润表!C2/((资产负债表!B31+资产负债表!C31)/2)</f>
        <v>7.3853867058264946</v>
      </c>
      <c r="D15" s="241">
        <f>利润表!D2/((资产负债表!C31+资产负债表!D31)/2)</f>
        <v>8.2798227290545885</v>
      </c>
    </row>
    <row r="16" spans="1:4">
      <c r="A16" s="246" t="s">
        <v>941</v>
      </c>
      <c r="C16" s="241">
        <f>利润表!C2/((资产负债表!B46+资产负债表!C46)/2)</f>
        <v>0.8517178077366061</v>
      </c>
      <c r="D16" s="241">
        <f>利润表!D2/((资产负债表!C46+资产负债表!D46)/2)</f>
        <v>0.78054371601139072</v>
      </c>
    </row>
    <row r="17" spans="1:4">
      <c r="A17" s="242" t="s">
        <v>942</v>
      </c>
      <c r="C17" s="254">
        <f>365/C12</f>
        <v>460.34708301576433</v>
      </c>
      <c r="D17" s="254">
        <f>365/D12</f>
        <v>543.99268458574966</v>
      </c>
    </row>
    <row r="18" spans="1:4">
      <c r="A18" s="242" t="s">
        <v>943</v>
      </c>
      <c r="C18" s="254">
        <f>365/C13</f>
        <v>0.26171711616493915</v>
      </c>
      <c r="D18" s="254">
        <f>365/D13</f>
        <v>0.10327974876771612</v>
      </c>
    </row>
    <row r="19" spans="1:4">
      <c r="A19" s="242" t="s">
        <v>944</v>
      </c>
      <c r="C19" s="254">
        <f>C17+C18</f>
        <v>460.60880013192929</v>
      </c>
      <c r="D19" s="254">
        <f>D17+D18</f>
        <v>544.09596433451736</v>
      </c>
    </row>
    <row r="20" spans="1:4" ht="28.5">
      <c r="A20" s="243" t="s">
        <v>945</v>
      </c>
      <c r="B20" s="241">
        <f>利润表!B2/资产负债表!B46</f>
        <v>0.79313269607089443</v>
      </c>
      <c r="C20" s="241">
        <f>利润表!C2/资产负债表!C46</f>
        <v>0.7393727798044849</v>
      </c>
      <c r="D20" s="241">
        <f>利润表!D2/资产负债表!D46</f>
        <v>0.70732260565783189</v>
      </c>
    </row>
    <row r="22" spans="1:4">
      <c r="A22" s="242" t="s">
        <v>946</v>
      </c>
      <c r="B22" s="241">
        <f>资产负债表!B87/资产负债表!B46</f>
        <v>0.45205560615962453</v>
      </c>
      <c r="C22" s="241">
        <f>资产负债表!C87/资产负债表!C46</f>
        <v>0.52547305823476131</v>
      </c>
      <c r="D22" s="241">
        <f>资产负债表!D87/资产负债表!D46</f>
        <v>0.49111818547267599</v>
      </c>
    </row>
    <row r="23" spans="1:4">
      <c r="A23" s="242" t="s">
        <v>947</v>
      </c>
      <c r="B23" s="241">
        <f>资产负债表!B87/资产负债表!B104</f>
        <v>0.82500270326940384</v>
      </c>
      <c r="C23" s="241">
        <f>资产负债表!C87/资产负债表!C104</f>
        <v>1.1073619050585477</v>
      </c>
      <c r="D23" s="241">
        <f>资产负债表!D87/资产负债表!D104</f>
        <v>0.96509282008603969</v>
      </c>
    </row>
    <row r="24" spans="1:4">
      <c r="A24" s="242" t="s">
        <v>948</v>
      </c>
      <c r="B24" s="241">
        <f>资产负债表!B87/(资产负债表!B46-资产负债表!B38)</f>
        <v>0.46075098008368481</v>
      </c>
      <c r="C24" s="241">
        <f>资产负债表!C87/(资产负债表!C46-资产负债表!C38)</f>
        <v>0.53592933400194753</v>
      </c>
      <c r="D24" s="241">
        <f>资产负债表!D87/(资产负债表!D46-资产负债表!D38)</f>
        <v>0.49968142073521959</v>
      </c>
    </row>
    <row r="25" spans="1:4">
      <c r="A25" t="s">
        <v>949</v>
      </c>
      <c r="B25" s="241"/>
      <c r="C25" s="241"/>
      <c r="D25" s="241"/>
    </row>
    <row r="26" spans="1:4">
      <c r="A26" s="247" t="s">
        <v>950</v>
      </c>
      <c r="B26" s="241">
        <f>资产负债表!B46/资产负债表!B104</f>
        <v>1.8250027032694041</v>
      </c>
      <c r="C26" s="241">
        <f>资产负债表!C46/资产负债表!C104</f>
        <v>2.1073619050585477</v>
      </c>
      <c r="D26" s="241">
        <f>资产负债表!D46/资产负债表!D104</f>
        <v>1.9650928200860398</v>
      </c>
    </row>
    <row r="27" spans="1:4">
      <c r="A27" s="247"/>
    </row>
    <row r="28" spans="1:4">
      <c r="A28" s="248" t="s">
        <v>951</v>
      </c>
    </row>
    <row r="29" spans="1:4">
      <c r="A29" t="s">
        <v>952</v>
      </c>
      <c r="B29" s="240">
        <f>利润表!B44</f>
        <v>1465667936.24</v>
      </c>
      <c r="C29" s="240">
        <f>利润表!C44</f>
        <v>1939366276.03</v>
      </c>
      <c r="D29" s="240">
        <f>利润表!D44</f>
        <v>3079364869.9000001</v>
      </c>
    </row>
    <row r="30" spans="1:4">
      <c r="A30" t="s">
        <v>953</v>
      </c>
      <c r="B30" s="240">
        <f>资产负债表!B102</f>
        <v>6214160849.1300001</v>
      </c>
      <c r="C30" s="240">
        <f>资产负债表!C102</f>
        <v>7446945787.6700001</v>
      </c>
      <c r="D30" s="240">
        <f>资产负债表!D102</f>
        <v>9776959788.6499996</v>
      </c>
    </row>
    <row r="31" spans="1:4">
      <c r="A31" t="s">
        <v>954</v>
      </c>
      <c r="B31" s="240">
        <f>利润表!B2</f>
        <v>9381937874.3099995</v>
      </c>
      <c r="C31" s="240">
        <f>利润表!C2</f>
        <v>11880073342.110001</v>
      </c>
      <c r="D31" s="240">
        <f>利润表!D2</f>
        <v>13989804850.799999</v>
      </c>
    </row>
    <row r="32" spans="1:4">
      <c r="A32" t="s">
        <v>955</v>
      </c>
      <c r="B32" s="240">
        <f>资产负债表!B46</f>
        <v>11828963704.040001</v>
      </c>
      <c r="C32" s="240">
        <f>资产负债表!C46</f>
        <v>16067772126.059999</v>
      </c>
      <c r="D32" s="240">
        <f>资产负债表!D46</f>
        <v>19778534913.060001</v>
      </c>
    </row>
    <row r="33" spans="1:4">
      <c r="A33"/>
    </row>
    <row r="34" spans="1:4">
      <c r="A34" t="s">
        <v>920</v>
      </c>
      <c r="B34" s="251">
        <f>B29/B30</f>
        <v>0.23585934960875651</v>
      </c>
      <c r="C34" s="251">
        <f t="shared" ref="C34" si="0">C29/C30</f>
        <v>0.26042438488555036</v>
      </c>
      <c r="D34" s="251">
        <f t="shared" ref="D34" si="1">D29/D30</f>
        <v>0.31496139254605632</v>
      </c>
    </row>
    <row r="35" spans="1:4">
      <c r="A35" t="s">
        <v>932</v>
      </c>
      <c r="B35" s="251">
        <f>B29/B31</f>
        <v>0.15622230245772048</v>
      </c>
      <c r="C35" s="251">
        <f t="shared" ref="C35" si="2">C29/C31</f>
        <v>0.16324531172343354</v>
      </c>
      <c r="D35" s="251">
        <f t="shared" ref="D35" si="3">D29/D31</f>
        <v>0.22011492674423605</v>
      </c>
    </row>
    <row r="36" spans="1:4" ht="28.5">
      <c r="A36" s="249" t="s">
        <v>945</v>
      </c>
      <c r="B36" s="241">
        <f>B31/B32</f>
        <v>0.79313269607089443</v>
      </c>
      <c r="C36" s="241">
        <f t="shared" ref="C36" si="4">C31/C32</f>
        <v>0.7393727798044849</v>
      </c>
      <c r="D36" s="241">
        <f t="shared" ref="D36" si="5">D31/D32</f>
        <v>0.70732260565783189</v>
      </c>
    </row>
    <row r="37" spans="1:4">
      <c r="A37" t="s">
        <v>956</v>
      </c>
      <c r="B37" s="251">
        <f>B29/B32</f>
        <v>0.12390501593469457</v>
      </c>
      <c r="C37" s="251">
        <f t="shared" ref="C37" si="6">C29/C32</f>
        <v>0.12069913991900473</v>
      </c>
      <c r="D37" s="251">
        <f t="shared" ref="D37" si="7">D29/D32</f>
        <v>0.15569226352891583</v>
      </c>
    </row>
    <row r="38" spans="1:4">
      <c r="A38" t="s">
        <v>950</v>
      </c>
      <c r="B38" s="241">
        <f>B32/B30</f>
        <v>1.9035496491366311</v>
      </c>
      <c r="C38" s="241">
        <f t="shared" ref="C38" si="8">C32/C30</f>
        <v>2.1576324823880961</v>
      </c>
      <c r="D38" s="241">
        <f t="shared" ref="D38" si="9">D32/D30</f>
        <v>2.0229739449292565</v>
      </c>
    </row>
    <row r="39" spans="1:4">
      <c r="A39" s="247"/>
    </row>
    <row r="40" spans="1:4">
      <c r="A40" s="248" t="s">
        <v>957</v>
      </c>
    </row>
    <row r="41" spans="1:4">
      <c r="A41" s="116" t="s">
        <v>958</v>
      </c>
      <c r="B41" s="240">
        <f>利润表!B38</f>
        <v>1562371028.6399992</v>
      </c>
      <c r="C41" s="240">
        <f>利润表!C38</f>
        <v>2047091169.7400002</v>
      </c>
      <c r="D41" s="240">
        <f>利润表!D38</f>
        <v>3109307657.5700011</v>
      </c>
    </row>
    <row r="42" spans="1:4">
      <c r="A42" t="s">
        <v>959</v>
      </c>
      <c r="B42" s="240">
        <f>资产负债表!B104</f>
        <v>6481614346.5699997</v>
      </c>
      <c r="C42" s="240">
        <f>资产负债表!C104</f>
        <v>7624590767.96</v>
      </c>
      <c r="D42" s="240">
        <f>资产负债表!D104</f>
        <v>10064936735.25</v>
      </c>
    </row>
    <row r="43" spans="1:4">
      <c r="A43" t="s">
        <v>904</v>
      </c>
      <c r="B43" s="240">
        <f>利润表!B2</f>
        <v>9381937874.3099995</v>
      </c>
      <c r="C43" s="240">
        <f>利润表!C2</f>
        <v>11880073342.110001</v>
      </c>
      <c r="D43" s="240">
        <f>利润表!D2</f>
        <v>13989804850.799999</v>
      </c>
    </row>
    <row r="44" spans="1:4">
      <c r="A44" t="s">
        <v>955</v>
      </c>
      <c r="B44" s="240">
        <f>资产负债表!B46</f>
        <v>11828963704.040001</v>
      </c>
      <c r="C44" s="240">
        <f>资产负债表!C46</f>
        <v>16067772126.059999</v>
      </c>
      <c r="D44" s="240">
        <f>资产负债表!D46</f>
        <v>19778534913.060001</v>
      </c>
    </row>
    <row r="45" spans="1:4">
      <c r="A45"/>
    </row>
    <row r="46" spans="1:4">
      <c r="A46" t="s">
        <v>920</v>
      </c>
      <c r="B46" s="251">
        <f t="shared" ref="B46:D46" si="10">B41/B42</f>
        <v>0.24104658887438885</v>
      </c>
      <c r="C46" s="251">
        <f t="shared" si="10"/>
        <v>0.26848538263093041</v>
      </c>
      <c r="D46" s="251">
        <f t="shared" si="10"/>
        <v>0.308924709549381</v>
      </c>
    </row>
    <row r="47" spans="1:4">
      <c r="A47" t="s">
        <v>932</v>
      </c>
      <c r="B47" s="251">
        <f t="shared" ref="B47:C47" si="11">B41/B43</f>
        <v>0.16652967111604378</v>
      </c>
      <c r="C47" s="251">
        <f t="shared" si="11"/>
        <v>0.17231300773909361</v>
      </c>
      <c r="D47" s="251">
        <f t="shared" ref="D47" si="12">D41/D43</f>
        <v>0.22225525593319459</v>
      </c>
    </row>
    <row r="48" spans="1:4" ht="28.5">
      <c r="A48" s="249" t="s">
        <v>945</v>
      </c>
      <c r="B48" s="241">
        <f t="shared" ref="B48:C48" si="13">B43/B44</f>
        <v>0.79313269607089443</v>
      </c>
      <c r="C48" s="241">
        <f t="shared" si="13"/>
        <v>0.7393727798044849</v>
      </c>
      <c r="D48" s="241">
        <f t="shared" ref="D48" si="14">D43/D44</f>
        <v>0.70732260565783189</v>
      </c>
    </row>
    <row r="49" spans="1:4">
      <c r="A49" t="s">
        <v>956</v>
      </c>
      <c r="B49" s="251">
        <f t="shared" ref="B49:C49" si="15">B41/B44</f>
        <v>0.13208012702806715</v>
      </c>
      <c r="C49" s="251">
        <f t="shared" si="15"/>
        <v>0.12740354752852537</v>
      </c>
      <c r="D49" s="251">
        <f t="shared" ref="D49" si="16">D41/D44</f>
        <v>0.15720616674781551</v>
      </c>
    </row>
    <row r="50" spans="1:4">
      <c r="A50" t="s">
        <v>950</v>
      </c>
      <c r="B50" s="241">
        <f t="shared" ref="B50:C50" si="17">B44/B42</f>
        <v>1.8250027032694041</v>
      </c>
      <c r="C50" s="241">
        <f t="shared" si="17"/>
        <v>2.1073619050585477</v>
      </c>
      <c r="D50" s="241">
        <f t="shared" ref="D50" si="18">D44/D42</f>
        <v>1.9650928200860398</v>
      </c>
    </row>
    <row r="51" spans="1:4">
      <c r="A51" s="247"/>
    </row>
    <row r="54" spans="1:4">
      <c r="A54" s="242" t="s">
        <v>960</v>
      </c>
      <c r="C54" s="251">
        <f>资产负债表!C15/资产负债表!B15-1</f>
        <v>0.66604595791953214</v>
      </c>
      <c r="D54" s="251">
        <f>资产负债表!D15/资产负债表!C15-1</f>
        <v>0.20833089757355117</v>
      </c>
    </row>
    <row r="55" spans="1:4">
      <c r="A55" s="242" t="s">
        <v>961</v>
      </c>
      <c r="C55" s="251">
        <f>资产负债表!C8/资产负债表!B8-1</f>
        <v>-0.42291889890099421</v>
      </c>
      <c r="D55" s="251">
        <f>资产负债表!D8/资产负债表!C8-1</f>
        <v>-0.73003206172159396</v>
      </c>
    </row>
    <row r="56" spans="1:4">
      <c r="A56" s="242" t="s">
        <v>962</v>
      </c>
      <c r="C56" s="251">
        <f>资产负债表!C11/资产负债表!B11-1</f>
        <v>-1.9162591590109024E-2</v>
      </c>
      <c r="D56" s="251">
        <f>资产负债表!D11/资产负债表!C11-1</f>
        <v>3.0522710253850311</v>
      </c>
    </row>
    <row r="57" spans="1:4">
      <c r="A57" s="242" t="s">
        <v>963</v>
      </c>
      <c r="C57" s="251">
        <f>资产负债表!C46/资产负债表!B46-1</f>
        <v>0.35834148519470888</v>
      </c>
      <c r="D57" s="251">
        <f>资产负债表!D46/资产负债表!C46-1</f>
        <v>0.2309444494163313</v>
      </c>
    </row>
    <row r="59" spans="1:4">
      <c r="A59" s="242" t="s">
        <v>964</v>
      </c>
      <c r="C59" s="251">
        <f>利润表!C3/利润表!B3-1</f>
        <v>0.26627073225889686</v>
      </c>
      <c r="D59" s="251">
        <f>利润表!D3/利润表!C3-1</f>
        <v>0.17758573099139574</v>
      </c>
    </row>
    <row r="60" spans="1:4">
      <c r="A60" s="242" t="s">
        <v>965</v>
      </c>
      <c r="C60" s="251">
        <f>利润表!C8/利润表!B8-1</f>
        <v>5.2330982961488415E-2</v>
      </c>
      <c r="D60" s="251">
        <f>利润表!D8/利润表!C8-1</f>
        <v>0.16781979007500891</v>
      </c>
    </row>
    <row r="61" spans="1:4">
      <c r="A61" s="242" t="s">
        <v>966</v>
      </c>
      <c r="C61" s="251">
        <f>利润表!C17/利润表!B17-1</f>
        <v>0.58654938989984617</v>
      </c>
      <c r="D61" s="251">
        <f>利润表!D17/利润表!C17-1</f>
        <v>-0.11820702062175448</v>
      </c>
    </row>
    <row r="62" spans="1:4">
      <c r="A62" s="242" t="s">
        <v>967</v>
      </c>
      <c r="C62" s="251">
        <f>利润表!C18/利润表!B18-1</f>
        <v>0.36117434900192169</v>
      </c>
      <c r="D62" s="251">
        <f>利润表!D18/利润表!C18-1</f>
        <v>0.2731794119337243</v>
      </c>
    </row>
    <row r="63" spans="1:4">
      <c r="A63" s="242" t="s">
        <v>968</v>
      </c>
      <c r="C63" s="251">
        <f>利润表!C20/利润表!B20-1</f>
        <v>2.755570551011421</v>
      </c>
      <c r="D63" s="251">
        <f>利润表!D20/利润表!C20-1</f>
        <v>-0.33759927018109193</v>
      </c>
    </row>
    <row r="64" spans="1:4">
      <c r="A64" s="242" t="s">
        <v>969</v>
      </c>
      <c r="C64" s="251">
        <f>(利润表!C17+利润表!C18+利润表!C20)/(利润表!B17+利润表!B18+利润表!B20)-1</f>
        <v>0.49636239496433299</v>
      </c>
      <c r="D64" s="251">
        <f>(利润表!D17+利润表!D18+利润表!D20)/(利润表!C17+利润表!C18+利润表!C20)-1</f>
        <v>-1.1031434084195824E-2</v>
      </c>
    </row>
    <row r="65" spans="1:4" ht="28.5">
      <c r="A65" s="242" t="s">
        <v>970</v>
      </c>
      <c r="C65" s="251">
        <f>(利润表!C8+利润表!C17+利润表!C18+利润表!C20)/(利润表!B8+利润表!B17+利润表!B18+利润表!B20)-1</f>
        <v>0.23561190004083521</v>
      </c>
      <c r="D65" s="251">
        <f>(利润表!D8+利润表!D17+利润表!D18+利润表!D20)/(利润表!C8+利润表!C17+利润表!C18+利润表!C20)-1</f>
        <v>7.8417184732095579E-2</v>
      </c>
    </row>
    <row r="66" spans="1:4" ht="30">
      <c r="A66" s="242" t="s">
        <v>971</v>
      </c>
      <c r="C66" s="255">
        <f>C65-C59</f>
        <v>-3.0658832218061649E-2</v>
      </c>
      <c r="D66" s="255">
        <f>D65-D59</f>
        <v>-9.9168546259300161E-2</v>
      </c>
    </row>
    <row r="67" spans="1:4" ht="28.5">
      <c r="A67" s="243" t="s">
        <v>972</v>
      </c>
      <c r="C67" s="255">
        <f>C60-C59</f>
        <v>-0.21393974929740844</v>
      </c>
      <c r="D67" s="255">
        <f>D60-D59</f>
        <v>-9.7659409163868283E-3</v>
      </c>
    </row>
    <row r="68" spans="1:4" ht="28.5">
      <c r="A68" s="242" t="s">
        <v>973</v>
      </c>
      <c r="C68" s="255">
        <f>C64-C59</f>
        <v>0.23009166270543613</v>
      </c>
      <c r="D68" s="255">
        <f>D64-D59</f>
        <v>-0.18861716507559156</v>
      </c>
    </row>
    <row r="69" spans="1:4" ht="28.5">
      <c r="A69" s="242" t="s">
        <v>974</v>
      </c>
      <c r="C69" s="255">
        <f>C61-C59</f>
        <v>0.32027865764094932</v>
      </c>
      <c r="D69" s="255">
        <f>D61-D59</f>
        <v>-0.29579275161315022</v>
      </c>
    </row>
    <row r="70" spans="1:4" ht="28.5">
      <c r="A70" s="242" t="s">
        <v>975</v>
      </c>
      <c r="C70" s="255">
        <f>C62-C59</f>
        <v>9.4903616743024832E-2</v>
      </c>
      <c r="D70" s="255">
        <f>D62-D59</f>
        <v>9.5593680942328563E-2</v>
      </c>
    </row>
    <row r="71" spans="1:4" ht="28.5">
      <c r="A71" s="242" t="s">
        <v>976</v>
      </c>
      <c r="C71" s="255">
        <f>C63-C59</f>
        <v>2.4892998187525244</v>
      </c>
      <c r="D71" s="255">
        <f>D63-D59</f>
        <v>-0.51518500117248767</v>
      </c>
    </row>
    <row r="73" spans="1:4">
      <c r="A73" s="242" t="s">
        <v>964</v>
      </c>
      <c r="C73" s="251">
        <f>利润表!C3/利润表!B3-1</f>
        <v>0.26627073225889686</v>
      </c>
      <c r="D73" s="251">
        <f>利润表!D3/利润表!C3-1</f>
        <v>0.17758573099139574</v>
      </c>
    </row>
    <row r="74" spans="1:4">
      <c r="A74" s="242" t="s">
        <v>977</v>
      </c>
      <c r="C74" s="251">
        <f>利润表!C31/利润表!B31-1</f>
        <v>0.30164919369727605</v>
      </c>
      <c r="D74" s="251">
        <f>利润表!D31/利润表!C31-1</f>
        <v>0.49045076502233864</v>
      </c>
    </row>
    <row r="75" spans="1:4">
      <c r="A75" s="250" t="s">
        <v>242</v>
      </c>
      <c r="C75" s="251">
        <f>利润表!C44/利润表!B44-1</f>
        <v>0.32319622206187959</v>
      </c>
      <c r="D75" s="251">
        <f>利润表!D44/利润表!C44-1</f>
        <v>0.58782015958514355</v>
      </c>
    </row>
    <row r="76" spans="1:4">
      <c r="A76" s="250"/>
    </row>
    <row r="78" spans="1:4">
      <c r="A78" s="243"/>
    </row>
    <row r="79" spans="1:4">
      <c r="A79" s="243"/>
    </row>
    <row r="82" spans="1:1">
      <c r="A82" s="243"/>
    </row>
    <row r="83" spans="1:1">
      <c r="A83" s="243"/>
    </row>
    <row r="84" spans="1:1">
      <c r="A84" s="243"/>
    </row>
    <row r="85" spans="1:1">
      <c r="A85" s="243"/>
    </row>
    <row r="86" spans="1:1">
      <c r="A86" s="243"/>
    </row>
    <row r="89" spans="1:1">
      <c r="A89" s="243"/>
    </row>
    <row r="90" spans="1:1">
      <c r="A90" s="243"/>
    </row>
    <row r="92" spans="1:1">
      <c r="A92" s="243"/>
    </row>
  </sheetData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D5BD-4D93-43AC-95E8-86253D6CAE1F}">
  <sheetPr codeName="Sheet7"/>
  <dimension ref="A1:F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02" sqref="H102"/>
    </sheetView>
  </sheetViews>
  <sheetFormatPr defaultRowHeight="14.25"/>
  <cols>
    <col min="1" max="1" width="40.5" bestFit="1" customWidth="1"/>
    <col min="2" max="4" width="20.5" style="141" bestFit="1" customWidth="1"/>
  </cols>
  <sheetData>
    <row r="1" spans="1:6">
      <c r="B1" s="148" t="s">
        <v>775</v>
      </c>
      <c r="C1" s="148" t="s">
        <v>871</v>
      </c>
      <c r="D1" s="148" t="s">
        <v>1072</v>
      </c>
    </row>
    <row r="2" spans="1:6">
      <c r="A2" t="s">
        <v>0</v>
      </c>
    </row>
    <row r="3" spans="1:6">
      <c r="A3" t="s">
        <v>10</v>
      </c>
      <c r="B3" s="251">
        <f>IF(资产负债表!B3&lt;&gt;"",资产负债表!B3/资产负债表!B$46,"")</f>
        <v>0.10957057985285175</v>
      </c>
      <c r="C3" s="251">
        <f>IF(资产负债表!C3&lt;&gt;"",资产负债表!C3/资产负债表!C$46,"")</f>
        <v>0.24668011250181451</v>
      </c>
      <c r="D3" s="251">
        <f>IF(资产负债表!D3&lt;&gt;"",资产负债表!D3/资产负债表!D$46,"")</f>
        <v>0.23291482726044241</v>
      </c>
    </row>
    <row r="4" spans="1:6">
      <c r="A4" t="s">
        <v>11</v>
      </c>
      <c r="B4" s="251" t="str">
        <f>IF(资产负债表!B4&lt;&gt;"",资产负债表!B4/资产负债表!B$46,"")</f>
        <v/>
      </c>
      <c r="C4" s="251" t="str">
        <f>IF(资产负债表!C4&lt;&gt;"",资产负债表!C4/资产负债表!C$46,"")</f>
        <v/>
      </c>
      <c r="D4" s="251" t="str">
        <f>IF(资产负债表!D4&lt;&gt;"",资产负债表!D4/资产负债表!D$46,"")</f>
        <v/>
      </c>
    </row>
    <row r="5" spans="1:6">
      <c r="A5" t="s">
        <v>12</v>
      </c>
      <c r="B5" s="251">
        <f>IF(资产负债表!B5&lt;&gt;"",资产负债表!B5/资产负债表!B$46,"")</f>
        <v>0</v>
      </c>
      <c r="C5" s="251">
        <f>IF(资产负债表!C5&lt;&gt;"",资产负债表!C5/资产负债表!C$46,"")</f>
        <v>0</v>
      </c>
      <c r="D5" s="251">
        <f>IF(资产负债表!D5&lt;&gt;"",资产负债表!D5/资产负债表!D$46,"")</f>
        <v>0</v>
      </c>
    </row>
    <row r="6" spans="1:6">
      <c r="A6" s="4" t="s">
        <v>872</v>
      </c>
      <c r="B6" s="251">
        <f>IF(资产负债表!B6&lt;&gt;"",资产负债表!B6/资产负债表!B$46,"")</f>
        <v>0</v>
      </c>
      <c r="C6" s="251">
        <f>IF(资产负债表!C6&lt;&gt;"",资产负债表!C6/资产负债表!C$46,"")</f>
        <v>0</v>
      </c>
      <c r="D6" s="251">
        <f>IF(资产负债表!D6&lt;&gt;"",资产负债表!D6/资产负债表!D$46,"")</f>
        <v>0</v>
      </c>
    </row>
    <row r="7" spans="1:6">
      <c r="A7" t="s">
        <v>13</v>
      </c>
      <c r="B7" s="251">
        <f>IF(资产负债表!B7&lt;&gt;"",资产负债表!B7/资产负债表!B$46,"")</f>
        <v>0.31239411507010773</v>
      </c>
      <c r="C7" s="251">
        <f>IF(资产负债表!C7&lt;&gt;"",资产负债表!C7/资产负债表!C$46,"")</f>
        <v>0</v>
      </c>
      <c r="D7" s="251">
        <f>IF(资产负债表!D7&lt;&gt;"",资产负债表!D7/资产负债表!D$46,"")</f>
        <v>0</v>
      </c>
      <c r="E7" s="251"/>
      <c r="F7" s="251" t="str">
        <f>IF(资产负债表!E7&lt;&gt;"",资产负债表!E7/资产负债表!E$46,"")</f>
        <v/>
      </c>
    </row>
    <row r="8" spans="1:6">
      <c r="A8" t="s">
        <v>14</v>
      </c>
      <c r="B8" s="251">
        <f>IF(资产负债表!B8&lt;&gt;"",资产负债表!B8/资产负债表!B$46,"")</f>
        <v>9.1324573481534033E-4</v>
      </c>
      <c r="C8" s="251">
        <f>IF(资产负债表!C8&lt;&gt;"",资产负债表!C8/资产负债表!C$46,"")</f>
        <v>3.8798553969340263E-4</v>
      </c>
      <c r="D8" s="251">
        <f>IF(资产负债表!D8&lt;&gt;"",资产负债表!D8/资产负债表!D$46,"")</f>
        <v>8.50921065386242E-5</v>
      </c>
    </row>
    <row r="9" spans="1:6">
      <c r="A9" s="4" t="s">
        <v>873</v>
      </c>
      <c r="B9" s="251">
        <f>IF(资产负债表!B9&lt;&gt;"",资产负债表!B9/资产负债表!B$46,"")</f>
        <v>0</v>
      </c>
      <c r="C9" s="251">
        <f>IF(资产负债表!C9&lt;&gt;"",资产负债表!C9/资产负债表!C$46,"")</f>
        <v>0.16977909936098465</v>
      </c>
      <c r="D9" s="251">
        <f>IF(资产负债表!D9&lt;&gt;"",资产负债表!D9/资产负债表!D$46,"")</f>
        <v>0.21640521152321285</v>
      </c>
    </row>
    <row r="10" spans="1:6">
      <c r="A10" t="s">
        <v>15</v>
      </c>
      <c r="B10" s="251">
        <f>IF(资产负债表!B10&lt;&gt;"",资产负债表!B10/资产负债表!B$46,"")</f>
        <v>8.7698439707419012E-3</v>
      </c>
      <c r="C10" s="251">
        <f>IF(资产负债表!C10&lt;&gt;"",资产负债表!C10/资产负债表!C$46,"")</f>
        <v>8.0645375241436331E-3</v>
      </c>
      <c r="D10" s="251">
        <f>IF(资产负债表!D10&lt;&gt;"",资产负债表!D10/资产负债表!D$46,"")</f>
        <v>5.8999512831937129E-3</v>
      </c>
    </row>
    <row r="11" spans="1:6">
      <c r="A11" t="s">
        <v>874</v>
      </c>
      <c r="B11" s="251">
        <f>IF(资产负债表!B11&lt;&gt;"",资产负债表!B11/资产负债表!B$46,"")</f>
        <v>2.9943659906491011E-3</v>
      </c>
      <c r="C11" s="251">
        <f>IF(资产负债表!C11&lt;&gt;"",资产负债表!C11/资产负债表!C$46,"")</f>
        <v>2.1621854372488548E-3</v>
      </c>
      <c r="D11" s="251">
        <f>IF(资产负债表!D11&lt;&gt;"",资产负债表!D11/资产负债表!D$46,"")</f>
        <v>7.1179177931445263E-3</v>
      </c>
      <c r="E11" s="149"/>
    </row>
    <row r="12" spans="1:6">
      <c r="A12" t="s">
        <v>875</v>
      </c>
      <c r="B12" s="251">
        <f>IF(资产负债表!B12&lt;&gt;"",资产负债表!B12/资产负债表!B$46,"")</f>
        <v>9.5505236829339385E-5</v>
      </c>
      <c r="C12" s="251">
        <f>IF(资产负债表!C12&lt;&gt;"",资产负债表!C12/资产负债表!C$46,"")</f>
        <v>0</v>
      </c>
      <c r="D12" s="251">
        <f>IF(资产负债表!D12&lt;&gt;"",资产负债表!D12/资产负债表!D$46,"")</f>
        <v>0</v>
      </c>
    </row>
    <row r="13" spans="1:6">
      <c r="A13" t="s">
        <v>876</v>
      </c>
      <c r="B13" s="251">
        <f>IF(资产负债表!B13&lt;&gt;"",资产负债表!B13/资产负债表!B$46,"")</f>
        <v>0</v>
      </c>
      <c r="C13" s="251">
        <f>IF(资产负债表!C13&lt;&gt;"",资产负债表!C13/资产负债表!C$46,"")</f>
        <v>0</v>
      </c>
      <c r="D13" s="251">
        <f>IF(资产负债表!D13&lt;&gt;"",资产负债表!D13/资产负债表!D$46,"")</f>
        <v>0</v>
      </c>
    </row>
    <row r="14" spans="1:6">
      <c r="A14" t="s">
        <v>17</v>
      </c>
      <c r="B14" s="251">
        <f>IF(资产负债表!B14&lt;&gt;"",资产负债表!B14/资产负债表!B$46,"")</f>
        <v>0</v>
      </c>
      <c r="C14" s="251">
        <f>IF(资产负债表!C14&lt;&gt;"",资产负债表!C14/资产负债表!C$46,"")</f>
        <v>0</v>
      </c>
      <c r="D14" s="251">
        <f>IF(资产负债表!D14&lt;&gt;"",资产负债表!D14/资产负债表!D$46,"")</f>
        <v>0</v>
      </c>
    </row>
    <row r="15" spans="1:6">
      <c r="A15" t="s">
        <v>18</v>
      </c>
      <c r="B15" s="251">
        <f>IF(资产负债表!B15&lt;&gt;"",资产负债表!B15/资产负债表!B$46,"")</f>
        <v>0.2668068103161142</v>
      </c>
      <c r="C15" s="251">
        <f>IF(资产负债表!C15&lt;&gt;"",资产负债表!C15/资产负债表!C$46,"")</f>
        <v>0.32724643450674523</v>
      </c>
      <c r="D15" s="251">
        <f>IF(资产负债表!D15&lt;&gt;"",资产负债表!D15/资产负债表!D$46,"")</f>
        <v>0.32123462445667172</v>
      </c>
    </row>
    <row r="16" spans="1:6">
      <c r="A16" s="4" t="s">
        <v>1073</v>
      </c>
      <c r="B16" s="251" t="str">
        <f>IF(资产负债表!B16&lt;&gt;"",资产负债表!B16/资产负债表!B$46,"")</f>
        <v/>
      </c>
      <c r="C16" s="251" t="str">
        <f>IF(资产负债表!C16&lt;&gt;"",资产负债表!C16/资产负债表!C$46,"")</f>
        <v/>
      </c>
      <c r="D16" s="251" t="str">
        <f>IF(资产负债表!D16&lt;&gt;"",资产负债表!D16/资产负债表!D$46,"")</f>
        <v/>
      </c>
    </row>
    <row r="17" spans="1:4">
      <c r="A17" t="s">
        <v>286</v>
      </c>
      <c r="B17" s="251">
        <f>IF(资产负债表!B17&lt;&gt;"",资产负债表!B17/资产负债表!B$46,"")</f>
        <v>0</v>
      </c>
      <c r="C17" s="251">
        <f>IF(资产负债表!C17&lt;&gt;"",资产负债表!C17/资产负债表!C$46,"")</f>
        <v>0</v>
      </c>
      <c r="D17" s="251">
        <f>IF(资产负债表!D17&lt;&gt;"",资产负债表!D17/资产负债表!D$46,"")</f>
        <v>0</v>
      </c>
    </row>
    <row r="18" spans="1:4">
      <c r="A18" s="4" t="s">
        <v>648</v>
      </c>
      <c r="B18" s="251">
        <f>IF(资产负债表!B18&lt;&gt;"",资产负债表!B18/资产负债表!B$46,"")</f>
        <v>6.0764075539813611E-2</v>
      </c>
      <c r="C18" s="251">
        <f>IF(资产负债表!C18&lt;&gt;"",资产负债表!C18/资产负债表!C$46,"")</f>
        <v>3.2497683298800983E-2</v>
      </c>
      <c r="D18" s="251">
        <f>IF(资产负债表!D18&lt;&gt;"",资产负债表!D18/资产负债表!D$46,"")</f>
        <v>1.5590463241359121E-2</v>
      </c>
    </row>
    <row r="19" spans="1:4">
      <c r="A19" t="s">
        <v>19</v>
      </c>
      <c r="B19" s="251">
        <f>IF(资产负债表!B19&lt;&gt;"",资产负债表!B19/资产负债表!B$46,"")</f>
        <v>0.76221303647509353</v>
      </c>
      <c r="C19" s="251">
        <f>IF(资产负债表!C19&lt;&gt;"",资产负债表!C19/资产负债表!C$46,"")</f>
        <v>0.7868180381694313</v>
      </c>
      <c r="D19" s="251">
        <f>IF(资产负债表!D19&lt;&gt;"",资产负债表!D19/资产负债表!D$46,"")</f>
        <v>0.79924808766456312</v>
      </c>
    </row>
    <row r="20" spans="1:4">
      <c r="A20" t="s">
        <v>1</v>
      </c>
      <c r="B20" s="251" t="str">
        <f>IF(资产负债表!B20&lt;&gt;"",资产负债表!B20/资产负债表!B$46,"")</f>
        <v/>
      </c>
      <c r="C20" s="251" t="str">
        <f>IF(资产负债表!C20&lt;&gt;"",资产负债表!C20/资产负债表!C$46,"")</f>
        <v/>
      </c>
      <c r="D20" s="251" t="str">
        <f>IF(资产负债表!D20&lt;&gt;"",资产负债表!D20/资产负债表!D$46,"")</f>
        <v/>
      </c>
    </row>
    <row r="21" spans="1:4">
      <c r="A21" t="s">
        <v>20</v>
      </c>
      <c r="B21" s="251">
        <f>IF(资产负债表!B21&lt;&gt;"",资产负债表!B21/资产负债表!B$46,"")</f>
        <v>0</v>
      </c>
      <c r="C21" s="251">
        <f>IF(资产负债表!C21&lt;&gt;"",资产负债表!C21/资产负债表!C$46,"")</f>
        <v>0</v>
      </c>
      <c r="D21" s="251">
        <f>IF(资产负债表!D21&lt;&gt;"",资产负债表!D21/资产负债表!D$46,"")</f>
        <v>0</v>
      </c>
    </row>
    <row r="22" spans="1:4">
      <c r="A22" s="4" t="s">
        <v>877</v>
      </c>
      <c r="B22" s="251" t="str">
        <f>IF(资产负债表!B22&lt;&gt;"",资产负债表!B22/资产负债表!B$46,"")</f>
        <v/>
      </c>
      <c r="C22" s="251" t="str">
        <f>IF(资产负债表!C22&lt;&gt;"",资产负债表!C22/资产负债表!C$46,"")</f>
        <v/>
      </c>
      <c r="D22" s="251" t="str">
        <f>IF(资产负债表!D22&lt;&gt;"",资产负债表!D22/资产负债表!D$46,"")</f>
        <v/>
      </c>
    </row>
    <row r="23" spans="1:4">
      <c r="A23" t="s">
        <v>21</v>
      </c>
      <c r="B23" s="251">
        <f>IF(资产负债表!B23&lt;&gt;"",资产负债表!B23/资产负债表!B$46,"")</f>
        <v>7.4458004778490407E-4</v>
      </c>
      <c r="C23" s="251">
        <f>IF(资产负债表!C23&lt;&gt;"",资产负债表!C23/资产负债表!C$46,"")</f>
        <v>0</v>
      </c>
      <c r="D23" s="251">
        <f>IF(资产负债表!D23&lt;&gt;"",资产负债表!D23/资产负债表!D$46,"")</f>
        <v>0</v>
      </c>
    </row>
    <row r="24" spans="1:4">
      <c r="A24" s="4" t="s">
        <v>878</v>
      </c>
      <c r="B24" s="251" t="str">
        <f>IF(资产负债表!B24&lt;&gt;"",资产负债表!B24/资产负债表!B$46,"")</f>
        <v/>
      </c>
      <c r="C24" s="251" t="str">
        <f>IF(资产负债表!C24&lt;&gt;"",资产负债表!C24/资产负债表!C$46,"")</f>
        <v/>
      </c>
      <c r="D24" s="251" t="str">
        <f>IF(资产负债表!D24&lt;&gt;"",资产负债表!D24/资产负债表!D$46,"")</f>
        <v/>
      </c>
    </row>
    <row r="25" spans="1:4">
      <c r="A25" t="s">
        <v>22</v>
      </c>
      <c r="B25" s="251">
        <f>IF(资产负债表!B25&lt;&gt;"",资产负债表!B25/资产负债表!B$46,"")</f>
        <v>0</v>
      </c>
      <c r="C25" s="251">
        <f>IF(资产负债表!C25&lt;&gt;"",资产负债表!C25/资产负债表!C$46,"")</f>
        <v>0</v>
      </c>
      <c r="D25" s="251">
        <f>IF(资产负债表!D25&lt;&gt;"",资产负债表!D25/资产负债表!D$46,"")</f>
        <v>0</v>
      </c>
    </row>
    <row r="26" spans="1:4">
      <c r="A26" t="s">
        <v>23</v>
      </c>
      <c r="B26" s="251">
        <f>IF(资产负债表!B26&lt;&gt;"",资产负债表!B26/资产负债表!B$46,"")</f>
        <v>0</v>
      </c>
      <c r="C26" s="251">
        <f>IF(资产负债表!C26&lt;&gt;"",资产负债表!C26/资产负债表!C$46,"")</f>
        <v>0</v>
      </c>
      <c r="D26" s="251">
        <f>IF(资产负债表!D26&lt;&gt;"",资产负债表!D26/资产负债表!D$46,"")</f>
        <v>0</v>
      </c>
    </row>
    <row r="27" spans="1:4">
      <c r="A27" t="s">
        <v>24</v>
      </c>
      <c r="B27" s="251">
        <f>IF(资产负债表!B27&lt;&gt;"",资产负债表!B27/资产负债表!B$46,"")</f>
        <v>3.6212294729901173E-4</v>
      </c>
      <c r="C27" s="251">
        <f>IF(资产负债表!C27&lt;&gt;"",资产负债表!C27/资产负债表!C$46,"")</f>
        <v>7.9696032589552735E-4</v>
      </c>
      <c r="D27" s="251">
        <f>IF(资产负债表!D27&lt;&gt;"",资产负债表!D27/资产负债表!D$46,"")</f>
        <v>1.9934676665037164E-3</v>
      </c>
    </row>
    <row r="28" spans="1:4">
      <c r="A28" s="4" t="s">
        <v>880</v>
      </c>
      <c r="B28" s="251" t="str">
        <f>IF(资产负债表!B28&lt;&gt;"",资产负债表!B28/资产负债表!B$46,"")</f>
        <v/>
      </c>
      <c r="C28" s="251" t="str">
        <f>IF(资产负债表!C28&lt;&gt;"",资产负债表!C28/资产负债表!C$46,"")</f>
        <v/>
      </c>
      <c r="D28" s="251" t="str">
        <f>IF(资产负债表!D28&lt;&gt;"",资产负债表!D28/资产负债表!D$46,"")</f>
        <v/>
      </c>
    </row>
    <row r="29" spans="1:4">
      <c r="A29" s="4" t="s">
        <v>879</v>
      </c>
      <c r="B29" s="251" t="str">
        <f>IF(资产负债表!B29&lt;&gt;"",资产负债表!B29/资产负债表!B$46,"")</f>
        <v/>
      </c>
      <c r="C29" s="251" t="str">
        <f>IF(资产负债表!C29&lt;&gt;"",资产负债表!C29/资产负债表!C$46,"")</f>
        <v/>
      </c>
      <c r="D29" s="251" t="str">
        <f>IF(资产负债表!D29&lt;&gt;"",资产负债表!D29/资产负债表!D$46,"")</f>
        <v/>
      </c>
    </row>
    <row r="30" spans="1:4">
      <c r="A30" t="s">
        <v>25</v>
      </c>
      <c r="B30" s="251">
        <f>IF(资产负债表!B30&lt;&gt;"",资产负债表!B30/资产负债表!B$46,"")</f>
        <v>1.177190001457537E-3</v>
      </c>
      <c r="C30" s="251">
        <f>IF(资产负债表!C30&lt;&gt;"",资产负债表!C30/资产负债表!C$46,"")</f>
        <v>8.3768494315213311E-4</v>
      </c>
      <c r="D30" s="251">
        <f>IF(资产负债表!D30&lt;&gt;"",资产负债表!D30/资产负债表!D$46,"")</f>
        <v>8.104910808846102E-4</v>
      </c>
    </row>
    <row r="31" spans="1:4">
      <c r="A31" t="s">
        <v>26</v>
      </c>
      <c r="B31" s="251">
        <f>IF(资产负债表!B31&lt;&gt;"",资产负债表!B31/资产负债表!B$46,"")</f>
        <v>0.1351404668630467</v>
      </c>
      <c r="C31" s="251">
        <f>IF(资产负债表!C31&lt;&gt;"",资产负债表!C31/资产负债表!C$46,"")</f>
        <v>0.10073656380493505</v>
      </c>
      <c r="D31" s="251">
        <f>IF(资产负债表!D31&lt;&gt;"",资产负债表!D31/资产负债表!D$46,"")</f>
        <v>8.9017721465679878E-2</v>
      </c>
    </row>
    <row r="32" spans="1:4">
      <c r="A32" t="s">
        <v>27</v>
      </c>
      <c r="B32" s="251">
        <f>IF(资产负债表!B32&lt;&gt;"",资产负债表!B32/资产负债表!B$46,"")</f>
        <v>2.5851448663720231E-2</v>
      </c>
      <c r="C32" s="251">
        <f>IF(资产负债表!C32&lt;&gt;"",资产负债表!C32/资产负债表!C$46,"")</f>
        <v>3.1780482447333232E-2</v>
      </c>
      <c r="D32" s="251">
        <f>IF(资产负债表!D32&lt;&gt;"",资产负债表!D32/资产负债表!D$46,"")</f>
        <v>2.6650394909278435E-2</v>
      </c>
    </row>
    <row r="33" spans="1:4">
      <c r="A33" t="s">
        <v>28</v>
      </c>
      <c r="B33" s="251">
        <f>IF(资产负债表!B33&lt;&gt;"",资产负债表!B33/资产负债表!B$46,"")</f>
        <v>0</v>
      </c>
      <c r="C33" s="251">
        <f>IF(资产负债表!C33&lt;&gt;"",资产负债表!C33/资产负债表!C$46,"")</f>
        <v>0</v>
      </c>
      <c r="D33" s="251">
        <f>IF(资产负债表!D33&lt;&gt;"",资产负债表!D33/资产负债表!D$46,"")</f>
        <v>0</v>
      </c>
    </row>
    <row r="34" spans="1:4">
      <c r="A34" t="s">
        <v>29</v>
      </c>
      <c r="B34" s="251">
        <f>IF(资产负债表!B34&lt;&gt;"",资产负债表!B34/资产负债表!B$46,"")</f>
        <v>0</v>
      </c>
      <c r="C34" s="251">
        <f>IF(资产负债表!C34&lt;&gt;"",资产负债表!C34/资产负债表!C$46,"")</f>
        <v>1.1092643497907574E-4</v>
      </c>
      <c r="D34" s="251">
        <f>IF(资产负债表!D34&lt;&gt;"",资产负债表!D34/资产负债表!D$46,"")</f>
        <v>9.1186589801912121E-5</v>
      </c>
    </row>
    <row r="35" spans="1:4">
      <c r="A35" t="s">
        <v>30</v>
      </c>
      <c r="B35" s="251">
        <f>IF(资产负债表!B35&lt;&gt;"",资产负债表!B35/资产负债表!B$46,"")</f>
        <v>0</v>
      </c>
      <c r="C35" s="251">
        <f>IF(资产负债表!C35&lt;&gt;"",资产负债表!C35/资产负债表!C$46,"")</f>
        <v>0</v>
      </c>
      <c r="D35" s="251">
        <f>IF(资产负债表!D35&lt;&gt;"",资产负债表!D35/资产负债表!D$46,"")</f>
        <v>0</v>
      </c>
    </row>
    <row r="36" spans="1:4">
      <c r="A36" t="s">
        <v>31</v>
      </c>
      <c r="B36" s="251">
        <f>IF(资产负债表!B36&lt;&gt;"",资产负债表!B36/资产负债表!B$46,"")</f>
        <v>0</v>
      </c>
      <c r="C36" s="251">
        <f>IF(资产负债表!C36&lt;&gt;"",资产负债表!C36/资产负债表!C$46,"")</f>
        <v>0</v>
      </c>
      <c r="D36" s="251">
        <f>IF(资产负债表!D36&lt;&gt;"",资产负债表!D36/资产负债表!D$46,"")</f>
        <v>0</v>
      </c>
    </row>
    <row r="37" spans="1:4">
      <c r="A37" s="4" t="s">
        <v>1012</v>
      </c>
      <c r="B37" s="251">
        <f>IF(资产负债表!B37&lt;&gt;"",资产负债表!B37/资产负债表!B$46,"")</f>
        <v>0</v>
      </c>
      <c r="C37" s="251">
        <f>IF(资产负债表!C37&lt;&gt;"",资产负债表!C37/资产负债表!C$46,"")</f>
        <v>0</v>
      </c>
      <c r="D37" s="251">
        <f>IF(资产负债表!D37&lt;&gt;"",资产负债表!D37/资产负债表!D$46,"")</f>
        <v>0</v>
      </c>
    </row>
    <row r="38" spans="1:4">
      <c r="A38" t="s">
        <v>32</v>
      </c>
      <c r="B38" s="251">
        <f>IF(资产负债表!B38&lt;&gt;"",资产负债表!B38/资产负债表!B$46,"")</f>
        <v>1.8872176728698252E-2</v>
      </c>
      <c r="C38" s="251">
        <f>IF(资产负债表!C38&lt;&gt;"",资产负债表!C38/资产负债表!C$46,"")</f>
        <v>1.95105494396174E-2</v>
      </c>
      <c r="D38" s="251">
        <f>IF(资产负债表!D38&lt;&gt;"",资产负债表!D38/资产负债表!D$46,"")</f>
        <v>1.7137389759146703E-2</v>
      </c>
    </row>
    <row r="39" spans="1:4">
      <c r="A39" t="s">
        <v>33</v>
      </c>
      <c r="B39" s="251">
        <f>IF(资产负债表!B39&lt;&gt;"",资产负债表!B39/资产负债表!B$46,"")</f>
        <v>0</v>
      </c>
      <c r="C39" s="251">
        <f>IF(资产负债表!C39&lt;&gt;"",资产负债表!C39/资产负债表!C$46,"")</f>
        <v>0</v>
      </c>
      <c r="D39" s="251">
        <f>IF(资产负债表!D39&lt;&gt;"",资产负债表!D39/资产负债表!D$46,"")</f>
        <v>0</v>
      </c>
    </row>
    <row r="40" spans="1:4">
      <c r="A40" t="s">
        <v>34</v>
      </c>
      <c r="B40" s="251">
        <f>IF(资产负债表!B40&lt;&gt;"",资产负债表!B40/资产负债表!B$46,"")</f>
        <v>0</v>
      </c>
      <c r="C40" s="251">
        <f>IF(资产负债表!C40&lt;&gt;"",资产负债表!C40/资产负债表!C$46,"")</f>
        <v>0</v>
      </c>
      <c r="D40" s="251">
        <f>IF(资产负债表!D40&lt;&gt;"",资产负债表!D40/资产负债表!D$46,"")</f>
        <v>0</v>
      </c>
    </row>
    <row r="41" spans="1:4">
      <c r="A41" t="s">
        <v>35</v>
      </c>
      <c r="B41" s="251">
        <f>IF(资产负债表!B41&lt;&gt;"",资产负债表!B41/资产负债表!B$46,"")</f>
        <v>8.328648625944491E-4</v>
      </c>
      <c r="C41" s="251">
        <f>IF(资产负债表!C41&lt;&gt;"",资产负债表!C41/资产负债表!C$46,"")</f>
        <v>5.336776575323944E-4</v>
      </c>
      <c r="D41" s="251">
        <f>IF(资产负债表!D41&lt;&gt;"",资产负债表!D41/资产负债表!D$46,"")</f>
        <v>3.6899061442518589E-4</v>
      </c>
    </row>
    <row r="42" spans="1:4">
      <c r="A42" t="s">
        <v>153</v>
      </c>
      <c r="B42" s="251" t="str">
        <f>IF(资产负债表!B42&lt;&gt;"",资产负债表!B42/资产负债表!B$46,"")</f>
        <v/>
      </c>
      <c r="C42" s="251" t="str">
        <f>IF(资产负债表!C42&lt;&gt;"",资产负债表!C42/资产负债表!C$46,"")</f>
        <v/>
      </c>
      <c r="D42" s="251" t="str">
        <f>IF(资产负债表!D42&lt;&gt;"",资产负债表!D42/资产负债表!D$46,"")</f>
        <v/>
      </c>
    </row>
    <row r="43" spans="1:4">
      <c r="A43" t="s">
        <v>36</v>
      </c>
      <c r="B43" s="251">
        <f>IF(资产负债表!B43&lt;&gt;"",资产负债表!B43/资产负债表!B$46,"")</f>
        <v>4.7787137520503162E-2</v>
      </c>
      <c r="C43" s="251">
        <f>IF(资产负债表!C43&lt;&gt;"",资产负债表!C43/资产负债表!C$46,"")</f>
        <v>5.1870448364665075E-2</v>
      </c>
      <c r="D43" s="251">
        <f>IF(资产负债表!D43&lt;&gt;"",资产负债表!D43/资产负债表!D$46,"")</f>
        <v>5.762884817051675E-2</v>
      </c>
    </row>
    <row r="44" spans="1:4">
      <c r="A44" t="s">
        <v>37</v>
      </c>
      <c r="B44" s="251">
        <f>IF(资产负债表!B44&lt;&gt;"",资产负债表!B44/资产负债表!B$46,"")</f>
        <v>7.0189758898020239E-3</v>
      </c>
      <c r="C44" s="251">
        <f>IF(资产负债表!C44&lt;&gt;"",资产负债表!C44/资产负债表!C$46,"")</f>
        <v>7.0046684124588964E-3</v>
      </c>
      <c r="D44" s="251">
        <f>IF(资产负债表!D44&lt;&gt;"",资产负债表!D44/资产负债表!D$46,"")</f>
        <v>7.0534220791997233E-3</v>
      </c>
    </row>
    <row r="45" spans="1:4">
      <c r="A45" t="s">
        <v>38</v>
      </c>
      <c r="B45" s="251">
        <f>IF(资产负债表!B45&lt;&gt;"",资产负债表!B45/资产负债表!B$46,"")</f>
        <v>0.23778696352490628</v>
      </c>
      <c r="C45" s="251">
        <f>IF(资产负债表!C45&lt;&gt;"",资产负债表!C45/资产负债表!C$46,"")</f>
        <v>0.21318196183056878</v>
      </c>
      <c r="D45" s="251">
        <f>IF(资产负债表!D45&lt;&gt;"",资产负债表!D45/资产负债表!D$46,"")</f>
        <v>0.20075191233543691</v>
      </c>
    </row>
    <row r="46" spans="1:4">
      <c r="A46" t="s">
        <v>39</v>
      </c>
      <c r="B46" s="251">
        <f>IF(资产负债表!B46&lt;&gt;"",资产负债表!B46/资产负债表!B$46,"")</f>
        <v>1</v>
      </c>
      <c r="C46" s="251">
        <f>IF(资产负债表!C46&lt;&gt;"",资产负债表!C46/资产负债表!C$46,"")</f>
        <v>1</v>
      </c>
      <c r="D46" s="251">
        <f>IF(资产负债表!D46&lt;&gt;"",资产负债表!D46/资产负债表!D$46,"")</f>
        <v>1</v>
      </c>
    </row>
    <row r="47" spans="1:4">
      <c r="A47" t="s">
        <v>2</v>
      </c>
      <c r="B47" s="251" t="str">
        <f>IF(资产负债表!B47&lt;&gt;"",资产负债表!B47/资产负债表!B$46,"")</f>
        <v/>
      </c>
      <c r="C47" s="251" t="str">
        <f>IF(资产负债表!C47&lt;&gt;"",资产负债表!C47/资产负债表!C$46,"")</f>
        <v/>
      </c>
      <c r="D47" s="251" t="str">
        <f>IF(资产负债表!D47&lt;&gt;"",资产负债表!D47/资产负债表!D$46,"")</f>
        <v/>
      </c>
    </row>
    <row r="48" spans="1:4">
      <c r="A48" t="s">
        <v>40</v>
      </c>
      <c r="B48" s="251">
        <f>IF(资产负债表!B48&lt;&gt;"",资产负债表!B48/资产负债表!B$46,"")</f>
        <v>0</v>
      </c>
      <c r="C48" s="251">
        <f>IF(资产负债表!C48&lt;&gt;"",资产负债表!C48/资产负债表!C$46,"")</f>
        <v>0</v>
      </c>
      <c r="D48" s="251">
        <f>IF(资产负债表!D48&lt;&gt;"",资产负债表!D48/资产负债表!D$46,"")</f>
        <v>0</v>
      </c>
    </row>
    <row r="49" spans="1:4">
      <c r="A49" s="4" t="s">
        <v>1013</v>
      </c>
      <c r="B49" s="251" t="str">
        <f>IF(资产负债表!B49&lt;&gt;"",资产负债表!B49/资产负债表!B$46,"")</f>
        <v/>
      </c>
      <c r="C49" s="251" t="str">
        <f>IF(资产负债表!C49&lt;&gt;"",资产负债表!C49/资产负债表!C$46,"")</f>
        <v/>
      </c>
      <c r="D49" s="251" t="str">
        <f>IF(资产负债表!D49&lt;&gt;"",资产负债表!D49/资产负债表!D$46,"")</f>
        <v/>
      </c>
    </row>
    <row r="50" spans="1:4">
      <c r="A50" t="s">
        <v>42</v>
      </c>
      <c r="B50" s="251" t="str">
        <f>IF(资产负债表!B50&lt;&gt;"",资产负债表!B50/资产负债表!B$46,"")</f>
        <v/>
      </c>
      <c r="C50" s="251" t="str">
        <f>IF(资产负债表!C50&lt;&gt;"",资产负债表!C50/资产负债表!C$46,"")</f>
        <v/>
      </c>
      <c r="D50" s="251" t="str">
        <f>IF(资产负债表!D50&lt;&gt;"",资产负债表!D50/资产负债表!D$46,"")</f>
        <v/>
      </c>
    </row>
    <row r="51" spans="1:4">
      <c r="A51" t="s">
        <v>43</v>
      </c>
      <c r="B51" s="251" t="str">
        <f>IF(资产负债表!B51&lt;&gt;"",资产负债表!B51/资产负债表!B$46,"")</f>
        <v/>
      </c>
      <c r="C51" s="251" t="str">
        <f>IF(资产负债表!C51&lt;&gt;"",资产负债表!C51/资产负债表!C$46,"")</f>
        <v/>
      </c>
      <c r="D51" s="251" t="str">
        <f>IF(资产负债表!D51&lt;&gt;"",资产负债表!D51/资产负债表!D$46,"")</f>
        <v/>
      </c>
    </row>
    <row r="52" spans="1:4">
      <c r="A52" s="4" t="s">
        <v>1039</v>
      </c>
      <c r="B52" s="251">
        <f>IF(资产负债表!B52&lt;&gt;"",资产负债表!B52/资产负债表!B$46,"")</f>
        <v>0</v>
      </c>
      <c r="C52" s="251">
        <f>IF(资产负债表!C52&lt;&gt;"",资产负债表!C52/资产负债表!C$46,"")</f>
        <v>0</v>
      </c>
      <c r="D52" s="251">
        <f>IF(资产负债表!D52&lt;&gt;"",资产负债表!D52/资产负债表!D$46,"")</f>
        <v>0</v>
      </c>
    </row>
    <row r="53" spans="1:4" ht="28.5">
      <c r="A53" s="151" t="s">
        <v>692</v>
      </c>
      <c r="B53" s="251" t="str">
        <f>IF(资产负债表!B53&lt;&gt;"",资产负债表!B53/资产负债表!B$46,"")</f>
        <v/>
      </c>
      <c r="C53" s="251" t="str">
        <f>IF(资产负债表!C53&lt;&gt;"",资产负债表!C53/资产负债表!C$46,"")</f>
        <v/>
      </c>
      <c r="D53" s="251" t="str">
        <f>IF(资产负债表!D53&lt;&gt;"",资产负债表!D53/资产负债表!D$46,"")</f>
        <v/>
      </c>
    </row>
    <row r="54" spans="1:4">
      <c r="A54" s="4" t="s">
        <v>881</v>
      </c>
      <c r="B54" s="251" t="str">
        <f>IF(资产负债表!B54&lt;&gt;"",资产负债表!B54/资产负债表!B$46,"")</f>
        <v/>
      </c>
      <c r="C54" s="251" t="str">
        <f>IF(资产负债表!C54&lt;&gt;"",资产负债表!C54/资产负债表!C$46,"")</f>
        <v/>
      </c>
      <c r="D54" s="251" t="str">
        <f>IF(资产负债表!D54&lt;&gt;"",资产负债表!D54/资产负债表!D$46,"")</f>
        <v/>
      </c>
    </row>
    <row r="55" spans="1:4">
      <c r="A55" t="s">
        <v>45</v>
      </c>
      <c r="B55" s="251">
        <f>IF(资产负债表!B55&lt;&gt;"",资产负债表!B55/资产负债表!B$46,"")</f>
        <v>4.1389698676882879E-2</v>
      </c>
      <c r="C55" s="251">
        <f>IF(资产负债表!C55&lt;&gt;"",资产负债表!C55/资产负债表!C$46,"")</f>
        <v>4.6911699012552037E-2</v>
      </c>
      <c r="D55" s="251">
        <f>IF(资产负债表!D55&lt;&gt;"",资产负债表!D55/资产负债表!D$46,"")</f>
        <v>4.3305247232161434E-2</v>
      </c>
    </row>
    <row r="56" spans="1:4">
      <c r="A56" t="s">
        <v>46</v>
      </c>
      <c r="B56" s="251">
        <f>IF(资产负债表!B56&lt;&gt;"",资产负债表!B56/资产负债表!B$46,"")</f>
        <v>7.2195157549459002E-2</v>
      </c>
      <c r="C56" s="251">
        <f>IF(资产负债表!C56&lt;&gt;"",资产负债表!C56/资产负债表!C$46,"")</f>
        <v>0.12282541018298174</v>
      </c>
      <c r="D56" s="251">
        <f>IF(资产负债表!D56&lt;&gt;"",资产负债表!D56/资产负债表!D$46,"")</f>
        <v>7.3560941956792469E-2</v>
      </c>
    </row>
    <row r="57" spans="1:4">
      <c r="A57" t="s">
        <v>47</v>
      </c>
      <c r="B57" s="251">
        <f>IF(资产负债表!B57&lt;&gt;"",资产负债表!B57/资产负债表!B$46,"")</f>
        <v>0.1397579217167923</v>
      </c>
      <c r="C57" s="251">
        <f>IF(资产负债表!C57&lt;&gt;"",资产负债表!C57/资产负债表!C$46,"")</f>
        <v>0.17673407087310566</v>
      </c>
      <c r="D57" s="251">
        <f>IF(资产负债表!D57&lt;&gt;"",资产负债表!D57/资产负债表!D$46,"")</f>
        <v>0.15708672514001265</v>
      </c>
    </row>
    <row r="58" spans="1:4">
      <c r="A58" s="4" t="s">
        <v>12352</v>
      </c>
      <c r="B58" s="251" t="str">
        <f>IF(资产负债表!B58&lt;&gt;"",资产负债表!B58/资产负债表!B$46,"")</f>
        <v/>
      </c>
      <c r="C58" s="251" t="str">
        <f>IF(资产负债表!C58&lt;&gt;"",资产负债表!C58/资产负债表!C$46,"")</f>
        <v/>
      </c>
      <c r="D58" s="251" t="str">
        <f>IF(资产负债表!D58&lt;&gt;"",资产负债表!D58/资产负债表!D$46,"")</f>
        <v/>
      </c>
    </row>
    <row r="59" spans="1:4">
      <c r="A59" t="s">
        <v>48</v>
      </c>
      <c r="B59" s="251" t="str">
        <f>IF(资产负债表!B59&lt;&gt;"",资产负债表!B59/资产负债表!B$46,"")</f>
        <v/>
      </c>
      <c r="C59" s="251" t="str">
        <f>IF(资产负债表!C59&lt;&gt;"",资产负债表!C59/资产负债表!C$46,"")</f>
        <v/>
      </c>
      <c r="D59" s="251" t="str">
        <f>IF(资产负债表!D59&lt;&gt;"",资产负债表!D59/资产负债表!D$46,"")</f>
        <v/>
      </c>
    </row>
    <row r="60" spans="1:4">
      <c r="A60" s="4" t="s">
        <v>1014</v>
      </c>
      <c r="B60" s="251" t="str">
        <f>IF(资产负债表!B60&lt;&gt;"",资产负债表!B60/资产负债表!B$46,"")</f>
        <v/>
      </c>
      <c r="C60" s="251" t="str">
        <f>IF(资产负债表!C60&lt;&gt;"",资产负债表!C60/资产负债表!C$46,"")</f>
        <v/>
      </c>
      <c r="D60" s="251" t="str">
        <f>IF(资产负债表!D60&lt;&gt;"",资产负债表!D60/资产负债表!D$46,"")</f>
        <v/>
      </c>
    </row>
    <row r="61" spans="1:4">
      <c r="A61" s="4" t="s">
        <v>1040</v>
      </c>
      <c r="B61" s="251" t="str">
        <f>IF(资产负债表!B61&lt;&gt;"",资产负债表!B61/资产负债表!B$46,"")</f>
        <v/>
      </c>
      <c r="C61" s="251" t="str">
        <f>IF(资产负债表!C61&lt;&gt;"",资产负债表!C61/资产负债表!C$46,"")</f>
        <v/>
      </c>
      <c r="D61" s="251" t="str">
        <f>IF(资产负债表!D61&lt;&gt;"",资产负债表!D61/资产负债表!D$46,"")</f>
        <v/>
      </c>
    </row>
    <row r="62" spans="1:4">
      <c r="A62" s="4" t="s">
        <v>1041</v>
      </c>
      <c r="B62" s="251" t="str">
        <f>IF(资产负债表!B62&lt;&gt;"",资产负债表!B62/资产负债表!B$46,"")</f>
        <v/>
      </c>
      <c r="C62" s="251" t="str">
        <f>IF(资产负债表!C62&lt;&gt;"",资产负债表!C62/资产负债表!C$46,"")</f>
        <v/>
      </c>
      <c r="D62" s="251" t="str">
        <f>IF(资产负债表!D62&lt;&gt;"",资产负债表!D62/资产负债表!D$46,"")</f>
        <v/>
      </c>
    </row>
    <row r="63" spans="1:4">
      <c r="A63" t="s">
        <v>49</v>
      </c>
      <c r="B63" s="251">
        <f>IF(资产负债表!B63&lt;&gt;"",资产负债表!B63/资产负债表!B$46,"")</f>
        <v>3.7533468321351321E-2</v>
      </c>
      <c r="C63" s="251">
        <f>IF(资产负债表!C63&lt;&gt;"",资产负债表!C63/资产负债表!C$46,"")</f>
        <v>5.1383806852783161E-2</v>
      </c>
      <c r="D63" s="251">
        <f>IF(资产负债表!D63&lt;&gt;"",资产负债表!D63/资产负债表!D$46,"")</f>
        <v>5.4038529770183169E-2</v>
      </c>
    </row>
    <row r="64" spans="1:4">
      <c r="A64" t="s">
        <v>50</v>
      </c>
      <c r="B64" s="251">
        <f>IF(资产负债表!B64&lt;&gt;"",资产负债表!B64/资产负债表!B$46,"")</f>
        <v>0.1080576661160476</v>
      </c>
      <c r="C64" s="251">
        <f>IF(资产负债表!C64&lt;&gt;"",资产负债表!C64/资产负债表!C$46,"")</f>
        <v>7.2787591520118433E-2</v>
      </c>
      <c r="D64" s="251">
        <f>IF(资产负债表!D64&lt;&gt;"",资产负债表!D64/资产负债表!D$46,"")</f>
        <v>9.0792174974712314E-2</v>
      </c>
    </row>
    <row r="65" spans="1:4">
      <c r="A65" t="s">
        <v>882</v>
      </c>
      <c r="B65" s="251">
        <f>IF(资产负债表!B65&lt;&gt;"",资产负债表!B65/资产负债表!B$46,"")</f>
        <v>4.9921167675771837E-2</v>
      </c>
      <c r="C65" s="251">
        <f>IF(资产负债表!C65&lt;&gt;"",资产负债表!C65/资产负债表!C$46,"")</f>
        <v>5.1437371958340264E-2</v>
      </c>
      <c r="D65" s="251">
        <f>IF(资产负债表!D65&lt;&gt;"",资产负债表!D65/资产负债表!D$46,"")</f>
        <v>4.7652955388907618E-2</v>
      </c>
    </row>
    <row r="66" spans="1:4">
      <c r="A66" t="s">
        <v>883</v>
      </c>
      <c r="B66" s="251">
        <f>IF(资产负债表!B66&lt;&gt;"",资产负债表!B66/资产负债表!B$46,"")</f>
        <v>0</v>
      </c>
      <c r="C66" s="251">
        <f>IF(资产负债表!C66&lt;&gt;"",资产负债表!C66/资产负债表!C$46,"")</f>
        <v>0</v>
      </c>
      <c r="D66" s="251">
        <f>IF(资产负债表!D66&lt;&gt;"",资产负债表!D66/资产负债表!D$46,"")</f>
        <v>0</v>
      </c>
    </row>
    <row r="67" spans="1:4">
      <c r="A67" t="s">
        <v>884</v>
      </c>
      <c r="B67" s="251">
        <f>IF(资产负债表!B67&lt;&gt;"",资产负债表!B67/资产负债表!B$46,"")</f>
        <v>5.0497838267606543E-4</v>
      </c>
      <c r="C67" s="251">
        <f>IF(资产负债表!C67&lt;&gt;"",资产负债表!C67/资产负债表!C$46,"")</f>
        <v>4.2678390048101389E-4</v>
      </c>
      <c r="D67" s="251">
        <f>IF(资产负债表!D67&lt;&gt;"",资产负债表!D67/资产负债表!D$46,"")</f>
        <v>1.2321382603474977E-4</v>
      </c>
    </row>
    <row r="68" spans="1:4">
      <c r="A68" s="4" t="s">
        <v>1019</v>
      </c>
      <c r="B68" s="251">
        <f>IF(资产负债表!B68&lt;&gt;"",资产负债表!B68/资产负债表!B$46,"")</f>
        <v>0</v>
      </c>
      <c r="C68" s="251">
        <f>IF(资产负债表!C68&lt;&gt;"",资产负债表!C68/资产负债表!C$46,"")</f>
        <v>0</v>
      </c>
      <c r="D68" s="251">
        <f>IF(资产负债表!D68&lt;&gt;"",资产负债表!D68/资产负债表!D$46,"")</f>
        <v>0</v>
      </c>
    </row>
    <row r="69" spans="1:4">
      <c r="A69" s="4" t="s">
        <v>1020</v>
      </c>
      <c r="B69" s="251" t="str">
        <f>IF(资产负债表!B69&lt;&gt;"",资产负债表!B69/资产负债表!B$46,"")</f>
        <v/>
      </c>
      <c r="C69" s="251" t="str">
        <f>IF(资产负债表!C69&lt;&gt;"",资产负债表!C69/资产负债表!C$46,"")</f>
        <v/>
      </c>
      <c r="D69" s="251" t="str">
        <f>IF(资产负债表!D69&lt;&gt;"",资产负债表!D69/资产负债表!D$46,"")</f>
        <v/>
      </c>
    </row>
    <row r="70" spans="1:4">
      <c r="A70" s="4" t="s">
        <v>1021</v>
      </c>
      <c r="B70" s="251" t="str">
        <f>IF(资产负债表!B70&lt;&gt;"",资产负债表!B70/资产负债表!B$46,"")</f>
        <v/>
      </c>
      <c r="C70" s="251" t="str">
        <f>IF(资产负债表!C70&lt;&gt;"",资产负债表!C70/资产负债表!C$46,"")</f>
        <v/>
      </c>
      <c r="D70" s="251" t="str">
        <f>IF(资产负债表!D70&lt;&gt;"",资产负债表!D70/资产负债表!D$46,"")</f>
        <v/>
      </c>
    </row>
    <row r="71" spans="1:4">
      <c r="A71" t="s">
        <v>161</v>
      </c>
      <c r="B71" s="251">
        <f>IF(资产负债表!B71&lt;&gt;"",资产负债表!B71/资产负债表!B$46,"")</f>
        <v>0</v>
      </c>
      <c r="C71" s="251">
        <f>IF(资产负债表!C71&lt;&gt;"",资产负债表!C71/资产负债表!C$46,"")</f>
        <v>0</v>
      </c>
      <c r="D71" s="251">
        <f>IF(资产负债表!D71&lt;&gt;"",资产负债表!D71/资产负债表!D$46,"")</f>
        <v>0</v>
      </c>
    </row>
    <row r="72" spans="1:4">
      <c r="A72" t="s">
        <v>52</v>
      </c>
      <c r="B72" s="251">
        <f>IF(资产负债表!B72&lt;&gt;"",资产负债表!B72/资产负债表!B$46,"")</f>
        <v>0</v>
      </c>
      <c r="C72" s="251">
        <f>IF(资产负债表!C72&lt;&gt;"",资产负债表!C72/资产负债表!C$46,"")</f>
        <v>0</v>
      </c>
      <c r="D72" s="251">
        <f>IF(资产负债表!D72&lt;&gt;"",资产负债表!D72/资产负债表!D$46,"")</f>
        <v>2.0421274268060074E-2</v>
      </c>
    </row>
    <row r="73" spans="1:4">
      <c r="A73" t="s">
        <v>53</v>
      </c>
      <c r="B73" s="251">
        <f>IF(资产负债表!B73&lt;&gt;"",资产负债表!B73/资产负债表!B$46,"")</f>
        <v>0.44885508005630492</v>
      </c>
      <c r="C73" s="251">
        <f>IF(资产负债表!C73&lt;&gt;"",资产负债表!C73/资产负债表!C$46,"")</f>
        <v>0.52207995039988131</v>
      </c>
      <c r="D73" s="251">
        <f>IF(资产负债表!D73&lt;&gt;"",资产负债表!D73/资产负债表!D$46,"")</f>
        <v>0.48685784873082966</v>
      </c>
    </row>
    <row r="74" spans="1:4">
      <c r="A74" t="s">
        <v>3</v>
      </c>
      <c r="B74" s="251" t="str">
        <f>IF(资产负债表!B74&lt;&gt;"",资产负债表!B74/资产负债表!B$46,"")</f>
        <v/>
      </c>
      <c r="C74" s="251" t="str">
        <f>IF(资产负债表!C74&lt;&gt;"",资产负债表!C74/资产负债表!C$46,"")</f>
        <v/>
      </c>
      <c r="D74" s="251" t="str">
        <f>IF(资产负债表!D74&lt;&gt;"",资产负债表!D74/资产负债表!D$46,"")</f>
        <v/>
      </c>
    </row>
    <row r="75" spans="1:4">
      <c r="A75" t="s">
        <v>54</v>
      </c>
      <c r="B75" s="251">
        <f>IF(资产负债表!B75&lt;&gt;"",资产负债表!B75/资产负债表!B$46,"")</f>
        <v>0</v>
      </c>
      <c r="C75" s="251">
        <f>IF(资产负债表!C75&lt;&gt;"",资产负债表!C75/资产负债表!C$46,"")</f>
        <v>0</v>
      </c>
      <c r="D75" s="251">
        <f>IF(资产负债表!D75&lt;&gt;"",资产负债表!D75/资产负债表!D$46,"")</f>
        <v>0</v>
      </c>
    </row>
    <row r="76" spans="1:4">
      <c r="A76" t="s">
        <v>55</v>
      </c>
      <c r="B76" s="251">
        <f>IF(资产负债表!B76&lt;&gt;"",资产负债表!B76/资产负债表!B$46,"")</f>
        <v>0</v>
      </c>
      <c r="C76" s="251">
        <f>IF(资产负债表!C76&lt;&gt;"",资产负债表!C76/资产负债表!C$46,"")</f>
        <v>0</v>
      </c>
      <c r="D76" s="251">
        <f>IF(资产负债表!D76&lt;&gt;"",资产负债表!D76/资产负债表!D$46,"")</f>
        <v>0</v>
      </c>
    </row>
    <row r="77" spans="1:4">
      <c r="A77" s="4" t="s">
        <v>1024</v>
      </c>
      <c r="B77" s="251" t="str">
        <f>IF(资产负债表!B77&lt;&gt;"",资产负债表!B77/资产负债表!B$46,"")</f>
        <v/>
      </c>
      <c r="C77" s="251" t="str">
        <f>IF(资产负债表!C77&lt;&gt;"",资产负债表!C77/资产负债表!C$46,"")</f>
        <v/>
      </c>
      <c r="D77" s="251" t="str">
        <f>IF(资产负债表!D77&lt;&gt;"",资产负债表!D77/资产负债表!D$46,"")</f>
        <v/>
      </c>
    </row>
    <row r="78" spans="1:4">
      <c r="A78" s="4" t="s">
        <v>1025</v>
      </c>
      <c r="B78" s="251" t="str">
        <f>IF(资产负债表!B78&lt;&gt;"",资产负债表!B78/资产负债表!B$46,"")</f>
        <v/>
      </c>
      <c r="C78" s="251" t="str">
        <f>IF(资产负债表!C78&lt;&gt;"",资产负债表!C78/资产负债表!C$46,"")</f>
        <v/>
      </c>
      <c r="D78" s="251" t="str">
        <f>IF(资产负债表!D78&lt;&gt;"",资产负债表!D78/资产负债表!D$46,"")</f>
        <v/>
      </c>
    </row>
    <row r="79" spans="1:4">
      <c r="A79" s="4" t="s">
        <v>1022</v>
      </c>
      <c r="B79" s="251">
        <f>IF(资产负债表!B79&lt;&gt;"",资产负债表!B79/资产负债表!B$46,"")</f>
        <v>0</v>
      </c>
      <c r="C79" s="251">
        <f>IF(资产负债表!C79&lt;&gt;"",资产负债表!C79/资产负债表!C$46,"")</f>
        <v>0</v>
      </c>
      <c r="D79" s="251">
        <f>IF(资产负债表!D79&lt;&gt;"",资产负债表!D79/资产负债表!D$46,"")</f>
        <v>0</v>
      </c>
    </row>
    <row r="80" spans="1:4">
      <c r="A80" s="4" t="s">
        <v>1023</v>
      </c>
      <c r="B80" s="251">
        <f>IF(资产负债表!B80&lt;&gt;"",资产负债表!B80/资产负债表!B$46,"")</f>
        <v>0</v>
      </c>
      <c r="C80" s="251">
        <f>IF(资产负债表!C80&lt;&gt;"",资产负债表!C80/资产负债表!C$46,"")</f>
        <v>0</v>
      </c>
      <c r="D80" s="251">
        <f>IF(资产负债表!D80&lt;&gt;"",资产负债表!D80/资产负债表!D$46,"")</f>
        <v>0</v>
      </c>
    </row>
    <row r="81" spans="1:4">
      <c r="A81" s="4" t="s">
        <v>686</v>
      </c>
      <c r="B81" s="251">
        <f>IF(资产负债表!B81&lt;&gt;"",资产负债表!B81/资产负债表!B$46,"")</f>
        <v>1.7769441572317232E-3</v>
      </c>
      <c r="C81" s="251">
        <f>IF(资产负债表!C81&lt;&gt;"",资产负债表!C81/资产负债表!C$46,"")</f>
        <v>1.6884301748342268E-3</v>
      </c>
      <c r="D81" s="251">
        <f>IF(资产负债表!D81&lt;&gt;"",资产负债表!D81/资产负债表!D$46,"")</f>
        <v>1.2944355748561876E-3</v>
      </c>
    </row>
    <row r="82" spans="1:4">
      <c r="A82" t="s">
        <v>57</v>
      </c>
      <c r="B82" s="251" t="str">
        <f>IF(资产负债表!B82&lt;&gt;"",资产负债表!B82/资产负债表!B$46,"")</f>
        <v/>
      </c>
      <c r="C82" s="251" t="str">
        <f>IF(资产负债表!C82&lt;&gt;"",资产负债表!C82/资产负债表!C$46,"")</f>
        <v/>
      </c>
      <c r="D82" s="251" t="str">
        <f>IF(资产负债表!D82&lt;&gt;"",资产负债表!D82/资产负债表!D$46,"")</f>
        <v/>
      </c>
    </row>
    <row r="83" spans="1:4">
      <c r="A83" s="4" t="s">
        <v>693</v>
      </c>
      <c r="B83" s="251">
        <f>IF(资产负债表!B83&lt;&gt;"",资产负债表!B83/资产负债表!B$46,"")</f>
        <v>1.0468654431470326E-3</v>
      </c>
      <c r="C83" s="251">
        <f>IF(资产负债表!C83&lt;&gt;"",资产负债表!C83/资产负债表!C$46,"")</f>
        <v>7.4994840015538589E-4</v>
      </c>
      <c r="D83" s="251">
        <f>IF(资产负债表!D83&lt;&gt;"",资产负债表!D83/资产负债表!D$46,"")</f>
        <v>1.4202265295925351E-3</v>
      </c>
    </row>
    <row r="84" spans="1:4">
      <c r="A84" t="s">
        <v>58</v>
      </c>
      <c r="B84" s="251">
        <f>IF(资产负债表!B84&lt;&gt;"",资产负债表!B84/资产负债表!B$46,"")</f>
        <v>3.767165029408337E-4</v>
      </c>
      <c r="C84" s="251">
        <f>IF(资产负债表!C84&lt;&gt;"",资产负债表!C84/资产负债表!C$46,"")</f>
        <v>9.547292598903463E-4</v>
      </c>
      <c r="D84" s="251">
        <f>IF(资产负债表!D84&lt;&gt;"",资产负债表!D84/资产负债表!D$46,"")</f>
        <v>1.5456746373976107E-3</v>
      </c>
    </row>
    <row r="85" spans="1:4">
      <c r="A85" t="s">
        <v>117</v>
      </c>
      <c r="B85" s="251">
        <f>IF(资产负债表!B85&lt;&gt;"",资产负债表!B85/资产负债表!B$46,"")</f>
        <v>0</v>
      </c>
      <c r="C85" s="251">
        <f>IF(资产负债表!C85&lt;&gt;"",资产负债表!C85/资产负债表!C$46,"")</f>
        <v>0</v>
      </c>
      <c r="D85" s="251">
        <f>IF(资产负债表!D85&lt;&gt;"",资产负债表!D85/资产负债表!D$46,"")</f>
        <v>0</v>
      </c>
    </row>
    <row r="86" spans="1:4">
      <c r="A86" t="s">
        <v>59</v>
      </c>
      <c r="B86" s="251">
        <f>IF(资产负债表!B86&lt;&gt;"",资产负债表!B86/资产负债表!B$46,"")</f>
        <v>3.2005261033195894E-3</v>
      </c>
      <c r="C86" s="251">
        <f>IF(资产负债表!C86&lt;&gt;"",资产负债表!C86/资产负债表!C$46,"")</f>
        <v>3.3931078348799592E-3</v>
      </c>
      <c r="D86" s="251">
        <f>IF(资产负债表!D86&lt;&gt;"",资产负债表!D86/资产负债表!D$46,"")</f>
        <v>4.2603367418463335E-3</v>
      </c>
    </row>
    <row r="87" spans="1:4">
      <c r="A87" t="s">
        <v>60</v>
      </c>
      <c r="B87" s="251">
        <f>IF(资产负债表!B87&lt;&gt;"",资产负债表!B87/资产负债表!B$46,"")</f>
        <v>0.45205560615962453</v>
      </c>
      <c r="C87" s="251">
        <f>IF(资产负债表!C87&lt;&gt;"",资产负债表!C87/资产负债表!C$46,"")</f>
        <v>0.52547305823476131</v>
      </c>
      <c r="D87" s="251">
        <f>IF(资产负债表!D87&lt;&gt;"",资产负债表!D87/资产负债表!D$46,"")</f>
        <v>0.49111818547267599</v>
      </c>
    </row>
    <row r="88" spans="1:4">
      <c r="A88" t="s">
        <v>4</v>
      </c>
      <c r="B88" s="251" t="str">
        <f>IF(资产负债表!B88&lt;&gt;"",资产负债表!B88/资产负债表!B$46,"")</f>
        <v/>
      </c>
      <c r="C88" s="251" t="str">
        <f>IF(资产负债表!C88&lt;&gt;"",资产负债表!C88/资产负债表!C$46,"")</f>
        <v/>
      </c>
      <c r="D88" s="251" t="str">
        <f>IF(资产负债表!D88&lt;&gt;"",资产负债表!D88/资产负债表!D$46,"")</f>
        <v/>
      </c>
    </row>
    <row r="89" spans="1:4">
      <c r="A89" t="s">
        <v>61</v>
      </c>
      <c r="B89" s="251">
        <f>IF(资产负债表!B89&lt;&gt;"",资产负债表!B89/资产负债表!B$46,"")</f>
        <v>7.3197305162436402E-2</v>
      </c>
      <c r="C89" s="251">
        <f>IF(资产负债表!C89&lt;&gt;"",资产负债表!C89/资产负债表!C$46,"")</f>
        <v>5.4240765873601458E-2</v>
      </c>
      <c r="D89" s="251">
        <f>IF(资产负债表!D89&lt;&gt;"",资产负债表!D89/资产负债表!D$46,"")</f>
        <v>4.4064349044605905E-2</v>
      </c>
    </row>
    <row r="90" spans="1:4">
      <c r="A90" s="4" t="s">
        <v>694</v>
      </c>
      <c r="B90" s="251" t="str">
        <f>IF(资产负债表!B90&lt;&gt;"",资产负债表!B90/资产负债表!B$46,"")</f>
        <v/>
      </c>
      <c r="C90" s="251" t="str">
        <f>IF(资产负债表!C90&lt;&gt;"",资产负债表!C90/资产负债表!C$46,"")</f>
        <v/>
      </c>
      <c r="D90" s="251" t="str">
        <f>IF(资产负债表!D90&lt;&gt;"",资产负债表!D90/资产负债表!D$46,"")</f>
        <v/>
      </c>
    </row>
    <row r="91" spans="1:4">
      <c r="A91" s="4" t="s">
        <v>1024</v>
      </c>
      <c r="B91" s="251" t="str">
        <f>IF(资产负债表!B91&lt;&gt;"",资产负债表!B91/资产负债表!B$46,"")</f>
        <v/>
      </c>
      <c r="C91" s="251" t="str">
        <f>IF(资产负债表!C91&lt;&gt;"",资产负债表!C91/资产负债表!C$46,"")</f>
        <v/>
      </c>
      <c r="D91" s="251" t="str">
        <f>IF(资产负债表!D91&lt;&gt;"",资产负债表!D91/资产负债表!D$46,"")</f>
        <v/>
      </c>
    </row>
    <row r="92" spans="1:4">
      <c r="A92" s="4" t="s">
        <v>1025</v>
      </c>
      <c r="B92" s="251" t="str">
        <f>IF(资产负债表!B92&lt;&gt;"",资产负债表!B92/资产负债表!B$46,"")</f>
        <v/>
      </c>
      <c r="C92" s="251" t="str">
        <f>IF(资产负债表!C92&lt;&gt;"",资产负债表!C92/资产负债表!C$46,"")</f>
        <v/>
      </c>
      <c r="D92" s="251" t="str">
        <f>IF(资产负债表!D92&lt;&gt;"",资产负债表!D92/资产负债表!D$46,"")</f>
        <v/>
      </c>
    </row>
    <row r="93" spans="1:4">
      <c r="A93" t="s">
        <v>62</v>
      </c>
      <c r="B93" s="251">
        <f>IF(资产负债表!B93&lt;&gt;"",资产负债表!B93/资产负债表!B$46,"")</f>
        <v>2.3872931405948379E-2</v>
      </c>
      <c r="C93" s="251">
        <f>IF(资产负债表!C93&lt;&gt;"",资产负债表!C93/资产负债表!C$46,"")</f>
        <v>8.213271626248804E-3</v>
      </c>
      <c r="D93" s="251">
        <f>IF(资产负债表!D93&lt;&gt;"",资产负债表!D93/资产负债表!D$46,"")</f>
        <v>1.0318308449390903E-2</v>
      </c>
    </row>
    <row r="94" spans="1:4">
      <c r="A94" t="s">
        <v>63</v>
      </c>
      <c r="B94" s="251">
        <f>IF(资产负债表!B94&lt;&gt;"",资产负债表!B94/资产负债表!B$46,"")</f>
        <v>0</v>
      </c>
      <c r="C94" s="251">
        <f>IF(资产负债表!C94&lt;&gt;"",资产负债表!C94/资产负债表!C$46,"")</f>
        <v>6.5504040743331474E-3</v>
      </c>
      <c r="D94" s="251">
        <f>IF(资产负债表!D94&lt;&gt;"",资产负债表!D94/资产负债表!D$46,"")</f>
        <v>5.0629837063349637E-3</v>
      </c>
    </row>
    <row r="95" spans="1:4">
      <c r="A95" s="4" t="s">
        <v>687</v>
      </c>
      <c r="B95" s="251">
        <f>IF(资产负债表!B95&lt;&gt;"",资产负债表!B95/资产负债表!B$46,"")</f>
        <v>2.1867691834378907E-4</v>
      </c>
      <c r="C95" s="251">
        <f>IF(资产负债表!C95&lt;&gt;"",资产负债表!C95/资产负债表!C$46,"")</f>
        <v>1.6106130580497482E-4</v>
      </c>
      <c r="D95" s="251">
        <f>IF(资产负债表!D95&lt;&gt;"",资产负债表!D95/资产负债表!D$46,"")</f>
        <v>1.374757883711885E-4</v>
      </c>
    </row>
    <row r="96" spans="1:4">
      <c r="A96" t="s">
        <v>287</v>
      </c>
      <c r="B96" s="251">
        <f>IF(资产负债表!B96&lt;&gt;"",资产负债表!B96/资产负债表!B$46,"")</f>
        <v>4.930447094032505E-3</v>
      </c>
      <c r="C96" s="251">
        <f>IF(资产负债表!C96&lt;&gt;"",资产负债表!C96/资产负债表!C$46,"")</f>
        <v>4.36018177320138E-3</v>
      </c>
      <c r="D96" s="251">
        <f>IF(资产负债表!D96&lt;&gt;"",资产负债表!D96/资产负债表!D$46,"")</f>
        <v>4.5708049942721129E-3</v>
      </c>
    </row>
    <row r="97" spans="1:4">
      <c r="A97" t="s">
        <v>64</v>
      </c>
      <c r="B97" s="251">
        <f>IF(资产负债表!B97&lt;&gt;"",资产负债表!B97/资产负债表!B$46,"")</f>
        <v>3.9884538422318976E-2</v>
      </c>
      <c r="C97" s="251">
        <f>IF(资产负债表!C97&lt;&gt;"",资产负债表!C97/资产负债表!C$46,"")</f>
        <v>2.9362674155977653E-2</v>
      </c>
      <c r="D97" s="251">
        <f>IF(资产负债表!D97&lt;&gt;"",资产负债表!D97/资产负债表!D$46,"")</f>
        <v>2.1224697019535325E-2</v>
      </c>
    </row>
    <row r="98" spans="1:4">
      <c r="A98" t="s">
        <v>65</v>
      </c>
      <c r="B98" s="251">
        <f>IF(资产负债表!B98&lt;&gt;"",资产负债表!B98/资产负债表!B$46,"")</f>
        <v>0</v>
      </c>
      <c r="C98" s="251">
        <f>IF(资产负债表!C98&lt;&gt;"",资产负债表!C98/资产负债表!C$46,"")</f>
        <v>0</v>
      </c>
      <c r="D98" s="251">
        <f>IF(资产负债表!D98&lt;&gt;"",资产负债表!D98/资产负债表!D$46,"")</f>
        <v>0</v>
      </c>
    </row>
    <row r="99" spans="1:4">
      <c r="A99" t="s">
        <v>66</v>
      </c>
      <c r="B99" s="251">
        <f>IF(资产负债表!B99&lt;&gt;"",资产负债表!B99/资产负债表!B$46,"")</f>
        <v>0.38323044173952014</v>
      </c>
      <c r="C99" s="251">
        <f>IF(资产负债表!C99&lt;&gt;"",资产负债表!C99/资产负债表!C$46,"")</f>
        <v>0.37368341029443713</v>
      </c>
      <c r="D99" s="251">
        <f>IF(资产负债表!D99&lt;&gt;"",资产负债表!D99/资产负债表!D$46,"")</f>
        <v>0.41906908819656591</v>
      </c>
    </row>
    <row r="100" spans="1:4">
      <c r="A100" t="s">
        <v>67</v>
      </c>
      <c r="B100" s="251" t="str">
        <f>IF(资产负债表!B100&lt;&gt;"",资产负债表!B100/资产负债表!B$46,"")</f>
        <v/>
      </c>
      <c r="C100" s="251" t="str">
        <f>IF(资产负债表!C100&lt;&gt;"",资产负债表!C100/资产负债表!C$46,"")</f>
        <v/>
      </c>
      <c r="D100" s="251" t="str">
        <f>IF(资产负债表!D100&lt;&gt;"",资产负债表!D100/资产负债表!D$46,"")</f>
        <v/>
      </c>
    </row>
    <row r="101" spans="1:4">
      <c r="A101" t="s">
        <v>68</v>
      </c>
      <c r="B101" s="251" t="str">
        <f>IF(资产负债表!B101&lt;&gt;"",资产负债表!B101/资产负债表!B$46,"")</f>
        <v/>
      </c>
      <c r="C101" s="251" t="str">
        <f>IF(资产负债表!C101&lt;&gt;"",资产负债表!C101/资产负债表!C$46,"")</f>
        <v/>
      </c>
      <c r="D101" s="251" t="str">
        <f>IF(资产负债表!D101&lt;&gt;"",资产负债表!D101/资产负债表!D$46,"")</f>
        <v/>
      </c>
    </row>
    <row r="102" spans="1:4">
      <c r="A102" s="4" t="s">
        <v>159</v>
      </c>
      <c r="B102" s="251">
        <f>IF(资产负债表!B102&lt;&gt;"",资产负债表!B102/资产负债表!B$46,"")</f>
        <v>0.52533434074260021</v>
      </c>
      <c r="C102" s="251">
        <f>IF(资产负债表!C102&lt;&gt;"",资产负债表!C102/资产负债表!C$46,"")</f>
        <v>0.46347096095493828</v>
      </c>
      <c r="D102" s="251">
        <f>IF(资产负债表!D102&lt;&gt;"",资产负债表!D102/资产负债表!D$46,"")</f>
        <v>0.49432173978640637</v>
      </c>
    </row>
    <row r="103" spans="1:4">
      <c r="A103" t="s">
        <v>69</v>
      </c>
      <c r="B103" s="251">
        <f>IF(资产负债表!B103&lt;&gt;"",资产负债表!B103/资产负债表!B$46,"")</f>
        <v>2.2610053097775199E-2</v>
      </c>
      <c r="C103" s="251">
        <f>IF(资产负债表!C103&lt;&gt;"",资产负债表!C103/资产负债表!C$46,"")</f>
        <v>1.105598081030046E-2</v>
      </c>
      <c r="D103" s="251">
        <f>IF(资产负债表!D103&lt;&gt;"",资产负债表!D103/资产负债表!D$46,"")</f>
        <v>1.4560074740917511E-2</v>
      </c>
    </row>
    <row r="104" spans="1:4">
      <c r="A104" t="s">
        <v>70</v>
      </c>
      <c r="B104" s="251">
        <f>IF(资产负债表!B104&lt;&gt;"",资产负债表!B104/资产负债表!B$46,"")</f>
        <v>0.54794439384037541</v>
      </c>
      <c r="C104" s="251">
        <f>IF(资产负债表!C104&lt;&gt;"",资产负债表!C104/资产负债表!C$46,"")</f>
        <v>0.47452694176523874</v>
      </c>
      <c r="D104" s="251">
        <f>IF(资产负债表!D104&lt;&gt;"",资产负债表!D104/资产负债表!D$46,"")</f>
        <v>0.50888181452732395</v>
      </c>
    </row>
    <row r="105" spans="1:4">
      <c r="A105" t="s">
        <v>71</v>
      </c>
      <c r="B105" s="251">
        <f>IF(资产负债表!B105&lt;&gt;"",资产负债表!B105/资产负债表!B$46,"")</f>
        <v>1</v>
      </c>
      <c r="C105" s="251">
        <f>IF(资产负债表!C105&lt;&gt;"",资产负债表!C105/资产负债表!C$46,"")</f>
        <v>1.0000000000000002</v>
      </c>
      <c r="D105" s="251">
        <f>IF(资产负债表!D105&lt;&gt;"",资产负债表!D105/资产负债表!D$46,"")</f>
        <v>0.99999999999999978</v>
      </c>
    </row>
    <row r="111" spans="1:4">
      <c r="A111" t="s">
        <v>154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F2F84-67D7-493E-8295-022E9B38F6E9}">
  <sheetPr codeName="Sheet8"/>
  <dimension ref="A1:D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RowHeight="14.25"/>
  <cols>
    <col min="1" max="1" width="55.375" bestFit="1" customWidth="1"/>
    <col min="2" max="4" width="20.5" style="141" bestFit="1" customWidth="1"/>
  </cols>
  <sheetData>
    <row r="1" spans="1:4">
      <c r="B1" s="148" t="s">
        <v>775</v>
      </c>
      <c r="C1" s="148" t="s">
        <v>871</v>
      </c>
      <c r="D1" s="148" t="s">
        <v>1072</v>
      </c>
    </row>
    <row r="2" spans="1:4">
      <c r="A2" t="s">
        <v>72</v>
      </c>
      <c r="B2" s="251">
        <f>IF(利润表!B2&lt;&gt;0,利润表!B2/利润表!B$2,"")</f>
        <v>1</v>
      </c>
      <c r="C2" s="251">
        <f>IF(利润表!C2&lt;&gt;0,利润表!C2/利润表!C$2,"")</f>
        <v>1</v>
      </c>
      <c r="D2" s="251">
        <f>IF(利润表!D2&lt;&gt;0,利润表!D2/利润表!D$2,"")</f>
        <v>1</v>
      </c>
    </row>
    <row r="3" spans="1:4">
      <c r="A3" t="s">
        <v>118</v>
      </c>
      <c r="B3" s="251">
        <f>IF(利润表!B3&lt;&gt;0,利润表!B3/利润表!B$2,"")</f>
        <v>1</v>
      </c>
      <c r="C3" s="251">
        <f>IF(利润表!C3&lt;&gt;0,利润表!C3/利润表!C$2,"")</f>
        <v>1</v>
      </c>
      <c r="D3" s="251">
        <f>IF(利润表!D3&lt;&gt;0,利润表!D3/利润表!D$2,"")</f>
        <v>1</v>
      </c>
    </row>
    <row r="4" spans="1:4">
      <c r="A4" t="s">
        <v>119</v>
      </c>
      <c r="B4" s="251" t="str">
        <f>IF(利润表!B4&lt;&gt;0,利润表!B4/利润表!B$2,"")</f>
        <v/>
      </c>
      <c r="C4" s="251" t="str">
        <f>IF(利润表!C4&lt;&gt;0,利润表!C4/利润表!C$2,"")</f>
        <v/>
      </c>
      <c r="D4" s="251" t="str">
        <f>IF(利润表!D4&lt;&gt;0,利润表!D4/利润表!D$2,"")</f>
        <v/>
      </c>
    </row>
    <row r="5" spans="1:4">
      <c r="A5" t="s">
        <v>120</v>
      </c>
      <c r="B5" s="251" t="str">
        <f>IF(利润表!B5&lt;&gt;0,利润表!B5/利润表!B$2,"")</f>
        <v/>
      </c>
      <c r="C5" s="251" t="str">
        <f>IF(利润表!C5&lt;&gt;0,利润表!C5/利润表!C$2,"")</f>
        <v/>
      </c>
      <c r="D5" s="251" t="str">
        <f>IF(利润表!D5&lt;&gt;0,利润表!D5/利润表!D$2,"")</f>
        <v/>
      </c>
    </row>
    <row r="6" spans="1:4">
      <c r="A6" t="s">
        <v>121</v>
      </c>
      <c r="B6" s="251" t="str">
        <f>IF(利润表!B6&lt;&gt;0,利润表!B6/利润表!B$2,"")</f>
        <v/>
      </c>
      <c r="C6" s="251" t="str">
        <f>IF(利润表!C6&lt;&gt;0,利润表!C6/利润表!C$2,"")</f>
        <v/>
      </c>
      <c r="D6" s="251" t="str">
        <f>IF(利润表!D6&lt;&gt;0,利润表!D6/利润表!D$2,"")</f>
        <v/>
      </c>
    </row>
    <row r="7" spans="1:4">
      <c r="A7" t="s">
        <v>73</v>
      </c>
      <c r="B7" s="251">
        <f>IF(利润表!B7&lt;&gt;0,利润表!B7/利润表!B$2,"")</f>
        <v>0.76803390956689144</v>
      </c>
      <c r="C7" s="251">
        <f>IF(利润表!C7&lt;&gt;0,利润表!C7/利润表!C$2,"")</f>
        <v>0.7529693420243847</v>
      </c>
      <c r="D7" s="251">
        <f>IF(利润表!D7&lt;&gt;0,利润表!D7/利润表!D$2,"")</f>
        <v>0.6942701345969513</v>
      </c>
    </row>
    <row r="8" spans="1:4">
      <c r="A8" t="s">
        <v>122</v>
      </c>
      <c r="B8" s="251">
        <f>IF(利润表!B8&lt;&gt;0,利润表!B8/利润表!B$2,"")</f>
        <v>0.3378654668562413</v>
      </c>
      <c r="C8" s="251">
        <f>IF(利润表!C8&lt;&gt;0,利润表!C8/利润表!C$2,"")</f>
        <v>0.28078221330387421</v>
      </c>
      <c r="D8" s="251">
        <f>IF(利润表!D8&lt;&gt;0,利润表!D8/利润表!D$2,"")</f>
        <v>0.27845363336839096</v>
      </c>
    </row>
    <row r="9" spans="1:4">
      <c r="A9" t="s">
        <v>123</v>
      </c>
      <c r="B9" s="251" t="str">
        <f>IF(利润表!B9&lt;&gt;0,利润表!B9/利润表!B$2,"")</f>
        <v/>
      </c>
      <c r="C9" s="251" t="str">
        <f>IF(利润表!C9&lt;&gt;0,利润表!C9/利润表!C$2,"")</f>
        <v/>
      </c>
      <c r="D9" s="251" t="str">
        <f>IF(利润表!D9&lt;&gt;0,利润表!D9/利润表!D$2,"")</f>
        <v/>
      </c>
    </row>
    <row r="10" spans="1:4">
      <c r="A10" t="s">
        <v>124</v>
      </c>
      <c r="B10" s="251" t="str">
        <f>IF(利润表!B10&lt;&gt;0,利润表!B10/利润表!B$2,"")</f>
        <v/>
      </c>
      <c r="C10" s="251" t="str">
        <f>IF(利润表!C10&lt;&gt;0,利润表!C10/利润表!C$2,"")</f>
        <v/>
      </c>
      <c r="D10" s="251" t="str">
        <f>IF(利润表!D10&lt;&gt;0,利润表!D10/利润表!D$2,"")</f>
        <v/>
      </c>
    </row>
    <row r="11" spans="1:4">
      <c r="A11" t="s">
        <v>125</v>
      </c>
      <c r="B11" s="251" t="str">
        <f>IF(利润表!B11&lt;&gt;0,利润表!B11/利润表!B$2,"")</f>
        <v/>
      </c>
      <c r="C11" s="251" t="str">
        <f>IF(利润表!C11&lt;&gt;0,利润表!C11/利润表!C$2,"")</f>
        <v/>
      </c>
      <c r="D11" s="251" t="str">
        <f>IF(利润表!D11&lt;&gt;0,利润表!D11/利润表!D$2,"")</f>
        <v/>
      </c>
    </row>
    <row r="12" spans="1:4">
      <c r="A12" t="s">
        <v>126</v>
      </c>
      <c r="B12" s="251" t="str">
        <f>IF(利润表!B12&lt;&gt;0,利润表!B12/利润表!B$2,"")</f>
        <v/>
      </c>
      <c r="C12" s="251" t="str">
        <f>IF(利润表!C12&lt;&gt;0,利润表!C12/利润表!C$2,"")</f>
        <v/>
      </c>
      <c r="D12" s="251" t="str">
        <f>IF(利润表!D12&lt;&gt;0,利润表!D12/利润表!D$2,"")</f>
        <v/>
      </c>
    </row>
    <row r="13" spans="1:4">
      <c r="A13" t="s">
        <v>127</v>
      </c>
      <c r="B13" s="251" t="str">
        <f>IF(利润表!B13&lt;&gt;0,利润表!B13/利润表!B$2,"")</f>
        <v/>
      </c>
      <c r="C13" s="251" t="str">
        <f>IF(利润表!C13&lt;&gt;0,利润表!C13/利润表!C$2,"")</f>
        <v/>
      </c>
      <c r="D13" s="251" t="str">
        <f>IF(利润表!D13&lt;&gt;0,利润表!D13/利润表!D$2,"")</f>
        <v/>
      </c>
    </row>
    <row r="14" spans="1:4">
      <c r="A14" t="s">
        <v>128</v>
      </c>
      <c r="B14" s="251" t="str">
        <f>IF(利润表!B14&lt;&gt;0,利润表!B14/利润表!B$2,"")</f>
        <v/>
      </c>
      <c r="C14" s="251" t="str">
        <f>IF(利润表!C14&lt;&gt;0,利润表!C14/利润表!C$2,"")</f>
        <v/>
      </c>
      <c r="D14" s="251" t="str">
        <f>IF(利润表!D14&lt;&gt;0,利润表!D14/利润表!D$2,"")</f>
        <v/>
      </c>
    </row>
    <row r="15" spans="1:4">
      <c r="A15" t="s">
        <v>129</v>
      </c>
      <c r="B15" s="251" t="str">
        <f>IF(利润表!B15&lt;&gt;0,利润表!B15/利润表!B$2,"")</f>
        <v/>
      </c>
      <c r="C15" s="251" t="str">
        <f>IF(利润表!C15&lt;&gt;0,利润表!C15/利润表!C$2,"")</f>
        <v/>
      </c>
      <c r="D15" s="251" t="str">
        <f>IF(利润表!D15&lt;&gt;0,利润表!D15/利润表!D$2,"")</f>
        <v/>
      </c>
    </row>
    <row r="16" spans="1:4">
      <c r="A16" s="4" t="s">
        <v>707</v>
      </c>
      <c r="B16" s="251">
        <f>IF(利润表!B16&lt;&gt;0,利润表!B16/利润表!B$2,"")</f>
        <v>0.19138833370521099</v>
      </c>
      <c r="C16" s="251">
        <f>IF(利润表!C16&lt;&gt;0,利润表!C16/利润表!C$2,"")</f>
        <v>0.18967633160586048</v>
      </c>
      <c r="D16" s="251">
        <f>IF(利润表!D16&lt;&gt;0,利润表!D16/利润表!D$2,"")</f>
        <v>0.17893792658993737</v>
      </c>
    </row>
    <row r="17" spans="1:4">
      <c r="A17" t="s">
        <v>131</v>
      </c>
      <c r="B17" s="251">
        <f>IF(利润表!B17&lt;&gt;0,利润表!B17/利润表!B$2,"")</f>
        <v>0.1734164711264044</v>
      </c>
      <c r="C17" s="251">
        <f>IF(利润表!C17&lt;&gt;0,利润表!C17/利润表!C$2,"")</f>
        <v>0.21727880891108553</v>
      </c>
      <c r="D17" s="251">
        <f>IF(利润表!D17&lt;&gt;0,利润表!D17/利润表!D$2,"")</f>
        <v>0.16270146896579754</v>
      </c>
    </row>
    <row r="18" spans="1:4">
      <c r="A18" t="s">
        <v>132</v>
      </c>
      <c r="B18" s="251">
        <f>IF(利润表!B18&lt;&gt;0,利润表!B18/利润表!B$2,"")</f>
        <v>6.6982948845866058E-2</v>
      </c>
      <c r="C18" s="251">
        <f>IF(利润表!C18&lt;&gt;0,利润表!C18/利润表!C$2,"")</f>
        <v>7.2003142350809207E-2</v>
      </c>
      <c r="D18" s="251">
        <f>IF(利润表!D18&lt;&gt;0,利润表!D18/利润表!D$2,"")</f>
        <v>7.7848190601295025E-2</v>
      </c>
    </row>
    <row r="19" spans="1:4">
      <c r="A19" s="4" t="s">
        <v>780</v>
      </c>
      <c r="B19" s="251">
        <f>IF(利润表!B19&lt;&gt;0,利润表!B19/利润表!B$2,"")</f>
        <v>1.2952573160045283E-3</v>
      </c>
      <c r="C19" s="251">
        <f>IF(利润表!C19&lt;&gt;0,利润表!C19/利润表!C$2,"")</f>
        <v>1.8730216463502005E-3</v>
      </c>
      <c r="D19" s="251">
        <f>IF(利润表!D19&lt;&gt;0,利润表!D19/利润表!D$2,"")</f>
        <v>1.1913282306469728E-3</v>
      </c>
    </row>
    <row r="20" spans="1:4">
      <c r="A20" t="s">
        <v>133</v>
      </c>
      <c r="B20" s="251">
        <f>IF(利润表!B20&lt;&gt;0,利润表!B20/利润表!B$2,"")</f>
        <v>-2.9145682828358157E-3</v>
      </c>
      <c r="C20" s="251">
        <f>IF(利润表!C20&lt;&gt;0,利润表!C20/利润表!C$2,"")</f>
        <v>-8.6441757935949558E-3</v>
      </c>
      <c r="D20" s="251">
        <f>IF(利润表!D20&lt;&gt;0,利润表!D20/利润表!D$2,"")</f>
        <v>-4.862413159116374E-3</v>
      </c>
    </row>
    <row r="21" spans="1:4">
      <c r="A21" s="4" t="s">
        <v>779</v>
      </c>
      <c r="B21" s="251" t="str">
        <f>IF(利润表!B21&lt;&gt;0,利润表!B21/利润表!B$2,"")</f>
        <v/>
      </c>
      <c r="C21" s="251" t="str">
        <f>IF(利润表!C21&lt;&gt;0,利润表!C21/利润表!C$2,"")</f>
        <v/>
      </c>
      <c r="D21" s="251" t="str">
        <f>IF(利润表!D21&lt;&gt;0,利润表!D21/利润表!D$2,"")</f>
        <v/>
      </c>
    </row>
    <row r="22" spans="1:4">
      <c r="A22" s="4" t="s">
        <v>778</v>
      </c>
      <c r="B22" s="251" t="str">
        <f>IF(利润表!B22&lt;&gt;0,利润表!B22/利润表!B$2,"")</f>
        <v/>
      </c>
      <c r="C22" s="251" t="str">
        <f>IF(利润表!C22&lt;&gt;0,利润表!C22/利润表!C$2,"")</f>
        <v/>
      </c>
      <c r="D22" s="251" t="str">
        <f>IF(利润表!D22&lt;&gt;0,利润表!D22/利润表!D$2,"")</f>
        <v/>
      </c>
    </row>
    <row r="23" spans="1:4">
      <c r="A23" s="4" t="s">
        <v>885</v>
      </c>
      <c r="B23" s="251" t="str">
        <f>IF(利润表!B23&lt;&gt;0,利润表!B23/利润表!B$2,"")</f>
        <v/>
      </c>
      <c r="C23" s="251" t="str">
        <f>IF(利润表!C23&lt;&gt;0,利润表!C23/利润表!C$2,"")</f>
        <v/>
      </c>
      <c r="D23" s="251" t="str">
        <f>IF(利润表!D23&lt;&gt;0,利润表!D23/利润表!D$2,"")</f>
        <v/>
      </c>
    </row>
    <row r="24" spans="1:4">
      <c r="A24" s="4" t="s">
        <v>891</v>
      </c>
      <c r="B24" s="251">
        <f>IF(利润表!B24&lt;&gt;0,利润表!B24/利润表!B$2,"")</f>
        <v>1.0636825284599255E-4</v>
      </c>
      <c r="C24" s="251">
        <f>IF(利润表!C24&lt;&gt;0,利润表!C24/利润表!C$2,"")</f>
        <v>-8.2321353415676975E-3</v>
      </c>
      <c r="D24" s="251">
        <f>IF(利润表!D24&lt;&gt;0,利润表!D24/利润表!D$2,"")</f>
        <v>-3.4865285663517155E-3</v>
      </c>
    </row>
    <row r="25" spans="1:4">
      <c r="A25" t="s">
        <v>134</v>
      </c>
      <c r="B25" s="251">
        <f>IF(利润表!B25&lt;&gt;0,利润表!B25/利润表!B$2,"")</f>
        <v>9.3707238502115751E-5</v>
      </c>
      <c r="C25" s="251" t="str">
        <f>IF(利润表!C25&lt;&gt;0,利润表!C25/利润表!C$2,"")</f>
        <v/>
      </c>
      <c r="D25" s="251">
        <f>IF(利润表!D25&lt;&gt;0,利润表!D25/利润表!D$2,"")</f>
        <v>-4.089622164867318E-5</v>
      </c>
    </row>
    <row r="26" spans="1:4">
      <c r="A26" s="4" t="s">
        <v>886</v>
      </c>
      <c r="B26" s="251">
        <f>IF(利润表!B26&lt;&gt;0,利润表!B26/利润表!B$2,"")</f>
        <v>1.2661014343876806E-5</v>
      </c>
      <c r="C26" s="251" t="str">
        <f>IF(利润表!C26&lt;&gt;0,利润表!C26/利润表!C$2,"")</f>
        <v/>
      </c>
      <c r="D26" s="251">
        <f>IF(利润表!D26&lt;&gt;0,利润表!D26/利润表!D$2,"")</f>
        <v>-3.4456323447030427E-3</v>
      </c>
    </row>
    <row r="27" spans="1:4">
      <c r="A27" s="4" t="s">
        <v>890</v>
      </c>
      <c r="B27" s="251" t="str">
        <f>IF(利润表!B27&lt;&gt;0,利润表!B27/利润表!B$2,"")</f>
        <v/>
      </c>
      <c r="C27" s="251" t="str">
        <f>IF(利润表!C27&lt;&gt;0,利润表!C27/利润表!C$2,"")</f>
        <v/>
      </c>
      <c r="D27" s="251" t="str">
        <f>IF(利润表!D27&lt;&gt;0,利润表!D27/利润表!D$2,"")</f>
        <v/>
      </c>
    </row>
    <row r="28" spans="1:4">
      <c r="A28" s="4" t="s">
        <v>887</v>
      </c>
      <c r="B28" s="251" t="str">
        <f>IF(利润表!B28&lt;&gt;0,利润表!B28/利润表!B$2,"")</f>
        <v/>
      </c>
      <c r="C28" s="251" t="str">
        <f>IF(利润表!C28&lt;&gt;0,利润表!C28/利润表!C$2,"")</f>
        <v/>
      </c>
      <c r="D28" s="251" t="str">
        <f>IF(利润表!D28&lt;&gt;0,利润表!D28/利润表!D$2,"")</f>
        <v/>
      </c>
    </row>
    <row r="29" spans="1:4">
      <c r="A29" s="4" t="s">
        <v>888</v>
      </c>
      <c r="B29" s="251">
        <f>IF(利润表!B29&lt;&gt;0,利润表!B29/利润表!B$2,"")</f>
        <v>2.3558681688270664E-4</v>
      </c>
      <c r="C29" s="251" t="str">
        <f>IF(利润表!C29&lt;&gt;0,利润表!C29/利润表!C$2,"")</f>
        <v/>
      </c>
      <c r="D29" s="251" t="str">
        <f>IF(利润表!D29&lt;&gt;0,利润表!D29/利润表!D$2,"")</f>
        <v/>
      </c>
    </row>
    <row r="30" spans="1:4">
      <c r="A30" s="4" t="s">
        <v>889</v>
      </c>
      <c r="B30" s="251" t="str">
        <f>IF(利润表!B30&lt;&gt;0,利润表!B30/利润表!B$2,"")</f>
        <v/>
      </c>
      <c r="C30" s="251" t="str">
        <f>IF(利润表!C30&lt;&gt;0,利润表!C30/利润表!C$2,"")</f>
        <v/>
      </c>
      <c r="D30" s="251" t="str">
        <f>IF(利润表!D30&lt;&gt;0,利润表!D30/利润表!D$2,"")</f>
        <v/>
      </c>
    </row>
    <row r="31" spans="1:4">
      <c r="A31" t="s">
        <v>74</v>
      </c>
      <c r="B31" s="251">
        <f>IF(利润表!B31&lt;&gt;0,利润表!B31/利润表!B$2,"")</f>
        <v>0.23230804550283721</v>
      </c>
      <c r="C31" s="251">
        <f>IF(利润表!C31&lt;&gt;0,利润表!C31/利润表!C$2,"")</f>
        <v>0.23879852263404758</v>
      </c>
      <c r="D31" s="251">
        <f>IF(利润表!D31&lt;&gt;0,利润表!D31/利润表!D$2,"")</f>
        <v>0.30224333683669696</v>
      </c>
    </row>
    <row r="32" spans="1:4">
      <c r="A32" t="s">
        <v>75</v>
      </c>
      <c r="B32" s="251">
        <f>IF(利润表!B32&lt;&gt;0,利润表!B32/利润表!B$2,"")</f>
        <v>1.2356134793583434E-4</v>
      </c>
      <c r="C32" s="251">
        <f>IF(利润表!C32&lt;&gt;0,利润表!C32/利润表!C$2,"")</f>
        <v>2.6266580602151188E-4</v>
      </c>
      <c r="D32" s="251">
        <f>IF(利润表!D32&lt;&gt;0,利润表!D32/利润表!D$2,"")</f>
        <v>3.943240387434383E-4</v>
      </c>
    </row>
    <row r="33" spans="1:4">
      <c r="A33" t="s">
        <v>76</v>
      </c>
      <c r="B33" s="251">
        <f>IF(利润表!B33&lt;&gt;0,利润表!B33/利润表!B$2,"")</f>
        <v>4.0065409304114067E-4</v>
      </c>
      <c r="C33" s="251">
        <f>IF(利润表!C33&lt;&gt;0,利润表!C33/利润表!C$2,"")</f>
        <v>1.211909235355181E-4</v>
      </c>
      <c r="D33" s="251">
        <f>IF(利润表!D33&lt;&gt;0,利润表!D33/利润表!D$2,"")</f>
        <v>2.7017283302446224E-4</v>
      </c>
    </row>
    <row r="34" spans="1:4">
      <c r="A34" t="s">
        <v>135</v>
      </c>
      <c r="B34" s="251" t="str">
        <f>IF(利润表!B34&lt;&gt;0,利润表!B34/利润表!B$2,"")</f>
        <v/>
      </c>
      <c r="C34" s="251" t="str">
        <f>IF(利润表!C34&lt;&gt;0,利润表!C34/利润表!C$2,"")</f>
        <v/>
      </c>
      <c r="D34" s="251" t="str">
        <f>IF(利润表!D34&lt;&gt;0,利润表!D34/利润表!D$2,"")</f>
        <v/>
      </c>
    </row>
    <row r="35" spans="1:4">
      <c r="A35" t="s">
        <v>77</v>
      </c>
      <c r="B35" s="251">
        <f>IF(利润表!B35&lt;&gt;0,利润表!B35/利润表!B$2,"")</f>
        <v>0.23203095275773189</v>
      </c>
      <c r="C35" s="251">
        <f>IF(利润表!C35&lt;&gt;0,利润表!C35/利润表!C$2,"")</f>
        <v>0.23893999751653355</v>
      </c>
      <c r="D35" s="251">
        <f>IF(利润表!D35&lt;&gt;0,利润表!D35/利润表!D$2,"")</f>
        <v>0.30236748804241592</v>
      </c>
    </row>
    <row r="36" spans="1:4">
      <c r="A36" t="s">
        <v>136</v>
      </c>
      <c r="B36" s="251">
        <f>IF(利润表!B36&lt;&gt;0,利润表!B36/利润表!B$2,"")</f>
        <v>6.5501281641688114E-2</v>
      </c>
      <c r="C36" s="251">
        <f>IF(利润表!C36&lt;&gt;0,利润表!C36/利润表!C$2,"")</f>
        <v>6.6626989777439957E-2</v>
      </c>
      <c r="D36" s="251">
        <f>IF(利润表!D36&lt;&gt;0,利润表!D36/利润表!D$2,"")</f>
        <v>8.0112232109221318E-2</v>
      </c>
    </row>
    <row r="37" spans="1:4">
      <c r="A37" t="s">
        <v>78</v>
      </c>
      <c r="B37" s="251" t="str">
        <f>IF(利润表!B37&lt;&gt;0,利润表!B37/利润表!B$2,"")</f>
        <v/>
      </c>
      <c r="C37" s="251" t="str">
        <f>IF(利润表!C37&lt;&gt;0,利润表!C37/利润表!C$2,"")</f>
        <v/>
      </c>
      <c r="D37" s="251" t="str">
        <f>IF(利润表!D37&lt;&gt;0,利润表!D37/利润表!D$2,"")</f>
        <v/>
      </c>
    </row>
    <row r="38" spans="1:4">
      <c r="A38" t="s">
        <v>79</v>
      </c>
      <c r="B38" s="251">
        <f>IF(利润表!B38&lt;&gt;0,利润表!B38/利润表!B$2,"")</f>
        <v>0.16652967111604378</v>
      </c>
      <c r="C38" s="251">
        <f>IF(利润表!C38&lt;&gt;0,利润表!C38/利润表!C$2,"")</f>
        <v>0.17231300773909361</v>
      </c>
      <c r="D38" s="251">
        <f>IF(利润表!D38&lt;&gt;0,利润表!D38/利润表!D$2,"")</f>
        <v>0.22225525593319459</v>
      </c>
    </row>
    <row r="39" spans="1:4">
      <c r="A39" s="4" t="s">
        <v>695</v>
      </c>
      <c r="B39" s="251" t="str">
        <f>IF(利润表!B39&lt;&gt;0,利润表!B39/利润表!B$2,"")</f>
        <v/>
      </c>
      <c r="C39" s="251" t="str">
        <f>IF(利润表!C39&lt;&gt;0,利润表!C39/利润表!C$2,"")</f>
        <v/>
      </c>
      <c r="D39" s="251" t="str">
        <f>IF(利润表!D39&lt;&gt;0,利润表!D39/利润表!D$2,"")</f>
        <v/>
      </c>
    </row>
    <row r="40" spans="1:4">
      <c r="A40" s="4" t="s">
        <v>696</v>
      </c>
      <c r="B40" s="251" t="str">
        <f>IF(利润表!B40&lt;&gt;0,利润表!B40/利润表!B$2,"")</f>
        <v/>
      </c>
      <c r="C40" s="251" t="str">
        <f>IF(利润表!C40&lt;&gt;0,利润表!C40/利润表!C$2,"")</f>
        <v/>
      </c>
      <c r="D40" s="251" t="str">
        <f>IF(利润表!D40&lt;&gt;0,利润表!D40/利润表!D$2,"")</f>
        <v/>
      </c>
    </row>
    <row r="41" spans="1:4">
      <c r="A41" s="4" t="s">
        <v>697</v>
      </c>
      <c r="B41" s="251" t="str">
        <f>IF(利润表!B41&lt;&gt;0,利润表!B41/利润表!B$2,"")</f>
        <v/>
      </c>
      <c r="C41" s="251" t="str">
        <f>IF(利润表!C41&lt;&gt;0,利润表!C41/利润表!C$2,"")</f>
        <v/>
      </c>
      <c r="D41" s="251" t="str">
        <f>IF(利润表!D41&lt;&gt;0,利润表!D41/利润表!D$2,"")</f>
        <v/>
      </c>
    </row>
    <row r="42" spans="1:4">
      <c r="A42" s="4" t="s">
        <v>698</v>
      </c>
      <c r="B42" s="251" t="str">
        <f>IF(利润表!B42&lt;&gt;0,利润表!B42/利润表!B$2,"")</f>
        <v/>
      </c>
      <c r="C42" s="251" t="str">
        <f>IF(利润表!C42&lt;&gt;0,利润表!C42/利润表!C$2,"")</f>
        <v/>
      </c>
      <c r="D42" s="251" t="str">
        <f>IF(利润表!D42&lt;&gt;0,利润表!D42/利润表!D$2,"")</f>
        <v/>
      </c>
    </row>
    <row r="43" spans="1:4">
      <c r="A43" s="4" t="s">
        <v>699</v>
      </c>
      <c r="B43" s="251">
        <f>IF(利润表!B43&lt;&gt;0,利润表!B43/利润表!B$2,"")</f>
        <v>9.9293409152798554E-3</v>
      </c>
      <c r="C43" s="251">
        <f>IF(利润表!C43&lt;&gt;0,利润表!C43/利润表!C$2,"")</f>
        <v>9.6855921799859357E-3</v>
      </c>
      <c r="D43" s="251">
        <f>IF(利润表!D43&lt;&gt;0,利润表!D43/利润表!D$2,"")</f>
        <v>2.6181999563707598E-3</v>
      </c>
    </row>
    <row r="44" spans="1:4">
      <c r="A44" s="4" t="s">
        <v>700</v>
      </c>
      <c r="B44" s="251">
        <f>IF(利润表!B44&lt;&gt;0,利润表!B44/利润表!B$2,"")</f>
        <v>0.15622230245772048</v>
      </c>
      <c r="C44" s="251">
        <f>IF(利润表!C44&lt;&gt;0,利润表!C44/利润表!C$2,"")</f>
        <v>0.16324531172343354</v>
      </c>
      <c r="D44" s="251">
        <f>IF(利润表!D44&lt;&gt;0,利润表!D44/利润表!D$2,"")</f>
        <v>0.22011492674423605</v>
      </c>
    </row>
    <row r="45" spans="1:4">
      <c r="A45" s="4" t="s">
        <v>701</v>
      </c>
    </row>
    <row r="46" spans="1:4">
      <c r="A46" t="s">
        <v>81</v>
      </c>
    </row>
    <row r="47" spans="1:4">
      <c r="A47" t="s">
        <v>82</v>
      </c>
    </row>
    <row r="48" spans="1:4">
      <c r="A48" t="s">
        <v>5</v>
      </c>
    </row>
    <row r="50" spans="2:4">
      <c r="B50" s="150"/>
      <c r="C50" s="150"/>
      <c r="D50" s="150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20EF-BAE4-40D6-ABF5-8F5635976579}">
  <sheetPr codeName="Sheet9"/>
  <dimension ref="A1:F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4.25"/>
  <cols>
    <col min="1" max="1" width="40.5" bestFit="1" customWidth="1"/>
    <col min="2" max="4" width="20.5" style="141" bestFit="1" customWidth="1"/>
  </cols>
  <sheetData>
    <row r="1" spans="1:6">
      <c r="B1" s="148" t="s">
        <v>775</v>
      </c>
      <c r="C1" s="148" t="s">
        <v>871</v>
      </c>
      <c r="D1" s="148" t="s">
        <v>1072</v>
      </c>
    </row>
    <row r="2" spans="1:6">
      <c r="A2" t="s">
        <v>0</v>
      </c>
      <c r="B2" s="256"/>
      <c r="C2" s="257"/>
      <c r="D2" s="257"/>
    </row>
    <row r="3" spans="1:6">
      <c r="A3" t="s">
        <v>10</v>
      </c>
      <c r="B3" s="258"/>
      <c r="C3" s="257">
        <f>IF(资产负债表!B3&lt;&gt;"",资产负债表!C3/资产负债表!B3-1,"")</f>
        <v>2.0580821132251379</v>
      </c>
      <c r="D3" s="257">
        <f>IF(资产负债表!C3&lt;&gt;"",资产负债表!D3/资产负债表!C3-1,"")</f>
        <v>0.16225507964650498</v>
      </c>
    </row>
    <row r="4" spans="1:6">
      <c r="A4" t="s">
        <v>11</v>
      </c>
      <c r="B4" s="258"/>
      <c r="C4" s="257" t="str">
        <f>IF(资产负债表!B4&lt;&gt;"",资产负债表!C4/资产负债表!B4-1,"")</f>
        <v/>
      </c>
      <c r="D4" s="257" t="str">
        <f>IF(资产负债表!C4&lt;&gt;"",资产负债表!D4/资产负债表!C4-1,"")</f>
        <v/>
      </c>
    </row>
    <row r="5" spans="1:6">
      <c r="A5" t="s">
        <v>12</v>
      </c>
      <c r="B5" s="258"/>
      <c r="C5" s="257" t="e">
        <f>IF(资产负债表!B5&lt;&gt;"",资产负债表!C5/资产负债表!B5-1,"")</f>
        <v>#DIV/0!</v>
      </c>
      <c r="D5" s="257" t="e">
        <f>IF(资产负债表!C5&lt;&gt;"",资产负债表!D5/资产负债表!C5-1,"")</f>
        <v>#DIV/0!</v>
      </c>
    </row>
    <row r="6" spans="1:6">
      <c r="A6" s="4" t="s">
        <v>872</v>
      </c>
      <c r="B6" s="258"/>
      <c r="C6" s="257" t="e">
        <f>IF(资产负债表!B6&lt;&gt;"",资产负债表!C6/资产负债表!B6-1,"")</f>
        <v>#DIV/0!</v>
      </c>
      <c r="D6" s="257" t="e">
        <f>IF(资产负债表!C6&lt;&gt;"",资产负债表!D6/资产负债表!C6-1,"")</f>
        <v>#DIV/0!</v>
      </c>
    </row>
    <row r="7" spans="1:6">
      <c r="A7" t="s">
        <v>13</v>
      </c>
      <c r="B7" s="258"/>
      <c r="C7" s="257">
        <f>IF(资产负债表!B7&lt;&gt;"",资产负债表!C7/资产负债表!B7-1,"")</f>
        <v>-1</v>
      </c>
      <c r="D7" s="257" t="e">
        <f>IF(资产负债表!C7&lt;&gt;"",资产负债表!D7/资产负债表!C7-1,"")</f>
        <v>#DIV/0!</v>
      </c>
    </row>
    <row r="8" spans="1:6">
      <c r="A8" t="s">
        <v>14</v>
      </c>
      <c r="B8" s="258"/>
      <c r="C8" s="257">
        <f>IF(资产负债表!B8&lt;&gt;"",资产负债表!C8/资产负债表!B8-1,"")</f>
        <v>-0.42291889890099421</v>
      </c>
      <c r="D8" s="257">
        <f>IF(资产负债表!C8&lt;&gt;"",资产负债表!D8/资产负债表!C8-1,"")</f>
        <v>-0.73003206172159396</v>
      </c>
    </row>
    <row r="9" spans="1:6">
      <c r="A9" s="4" t="s">
        <v>873</v>
      </c>
      <c r="B9" s="258"/>
      <c r="C9" s="257" t="e">
        <f>IF(资产负债表!B9&lt;&gt;"",资产负债表!C9/资产负债表!B9-1,"")</f>
        <v>#DIV/0!</v>
      </c>
      <c r="D9" s="257">
        <f>IF(资产负债表!C9&lt;&gt;"",资产负债表!D9/资产负债表!C9-1,"")</f>
        <v>0.56899638973159083</v>
      </c>
    </row>
    <row r="10" spans="1:6">
      <c r="A10" t="s">
        <v>15</v>
      </c>
      <c r="B10" s="258"/>
      <c r="C10" s="257">
        <f>IF(资产负债表!B10&lt;&gt;"",资产负债表!C10/资产负债表!B10-1,"")</f>
        <v>0.24909814980744915</v>
      </c>
      <c r="D10" s="257">
        <f>IF(资产负债表!C10&lt;&gt;"",资产负债表!D10/资产负债表!C10-1,"")</f>
        <v>-9.9450865950895029E-2</v>
      </c>
    </row>
    <row r="11" spans="1:6">
      <c r="A11" t="s">
        <v>874</v>
      </c>
      <c r="B11" s="258"/>
      <c r="C11" s="257">
        <f>IF(资产负债表!B11&lt;&gt;"",资产负债表!C11/资产负债表!B11-1,"")</f>
        <v>-1.9162591590109024E-2</v>
      </c>
      <c r="D11" s="257">
        <f>IF(资产负债表!C11&lt;&gt;"",资产负债表!D11/资产负债表!C11-1,"")</f>
        <v>3.0522710253850311</v>
      </c>
      <c r="E11" s="149"/>
      <c r="F11" s="149"/>
    </row>
    <row r="12" spans="1:6">
      <c r="A12" t="s">
        <v>875</v>
      </c>
      <c r="B12" s="258"/>
      <c r="C12" s="257">
        <f>IF(资产负债表!B12&lt;&gt;"",资产负债表!C12/资产负债表!B12-1,"")</f>
        <v>-1</v>
      </c>
      <c r="D12" s="257" t="e">
        <f>IF(资产负债表!C12&lt;&gt;"",资产负债表!D12/资产负债表!C12-1,"")</f>
        <v>#DIV/0!</v>
      </c>
    </row>
    <row r="13" spans="1:6">
      <c r="A13" t="s">
        <v>876</v>
      </c>
      <c r="B13" s="258"/>
      <c r="C13" s="257" t="e">
        <f>IF(资产负债表!B13&lt;&gt;"",资产负债表!C13/资产负债表!B13-1,"")</f>
        <v>#DIV/0!</v>
      </c>
      <c r="D13" s="257" t="e">
        <f>IF(资产负债表!C13&lt;&gt;"",资产负债表!D13/资产负债表!C13-1,"")</f>
        <v>#DIV/0!</v>
      </c>
    </row>
    <row r="14" spans="1:6">
      <c r="A14" t="s">
        <v>17</v>
      </c>
      <c r="B14" s="258"/>
      <c r="C14" s="257" t="e">
        <f>IF(资产负债表!B14&lt;&gt;"",资产负债表!C14/资产负债表!B14-1,"")</f>
        <v>#DIV/0!</v>
      </c>
      <c r="D14" s="257" t="e">
        <f>IF(资产负债表!C14&lt;&gt;"",资产负债表!D14/资产负债表!C14-1,"")</f>
        <v>#DIV/0!</v>
      </c>
    </row>
    <row r="15" spans="1:6">
      <c r="A15" t="s">
        <v>18</v>
      </c>
      <c r="B15" s="258"/>
      <c r="C15" s="257">
        <f>IF(资产负债表!B15&lt;&gt;"",资产负债表!C15/资产负债表!B15-1,"")</f>
        <v>0.66604595791953214</v>
      </c>
      <c r="D15" s="257">
        <f>IF(资产负债表!C15&lt;&gt;"",资产负债表!D15/资产负债表!C15-1,"")</f>
        <v>0.20833089757355117</v>
      </c>
    </row>
    <row r="16" spans="1:6">
      <c r="A16" s="4" t="s">
        <v>1073</v>
      </c>
      <c r="B16" s="258"/>
      <c r="C16" s="257" t="str">
        <f>IF(资产负债表!B16&lt;&gt;"",资产负债表!C16/资产负债表!B16-1,"")</f>
        <v/>
      </c>
      <c r="D16" s="257" t="str">
        <f>IF(资产负债表!C16&lt;&gt;"",资产负债表!D16/资产负债表!C16-1,"")</f>
        <v/>
      </c>
    </row>
    <row r="17" spans="1:4">
      <c r="A17" t="s">
        <v>286</v>
      </c>
      <c r="B17" s="258"/>
      <c r="C17" s="257" t="e">
        <f>IF(资产负债表!B17&lt;&gt;"",资产负债表!C17/资产负债表!B17-1,"")</f>
        <v>#DIV/0!</v>
      </c>
      <c r="D17" s="257" t="e">
        <f>IF(资产负债表!C17&lt;&gt;"",资产负债表!D17/资产负债表!C17-1,"")</f>
        <v>#DIV/0!</v>
      </c>
    </row>
    <row r="18" spans="1:4">
      <c r="A18" s="4" t="s">
        <v>648</v>
      </c>
      <c r="B18" s="258"/>
      <c r="C18" s="257">
        <f>IF(资产负债表!B18&lt;&gt;"",资产负债表!C18/资产负债表!B18-1,"")</f>
        <v>-0.27353537422687468</v>
      </c>
      <c r="D18" s="257">
        <f>IF(资产负债表!C18&lt;&gt;"",资产负债表!D18/资产负债表!C18-1,"")</f>
        <v>-0.40946577593460587</v>
      </c>
    </row>
    <row r="19" spans="1:4">
      <c r="A19" t="s">
        <v>19</v>
      </c>
      <c r="B19" s="258"/>
      <c r="C19" s="257">
        <f>IF(资产负债表!B19&lt;&gt;"",资产负债表!C19/资产负债表!B19-1,"")</f>
        <v>0.40219011142559502</v>
      </c>
      <c r="D19" s="257">
        <f>IF(资产负债表!C19&lt;&gt;"",资产负债表!D19/资产负债表!C19-1,"")</f>
        <v>0.25039075045386272</v>
      </c>
    </row>
    <row r="20" spans="1:4">
      <c r="A20" t="s">
        <v>1</v>
      </c>
      <c r="B20" s="258"/>
      <c r="C20" s="257" t="str">
        <f>IF(资产负债表!B20&lt;&gt;"",资产负债表!C20/资产负债表!B20-1,"")</f>
        <v/>
      </c>
      <c r="D20" s="257" t="str">
        <f>IF(资产负债表!C20&lt;&gt;"",资产负债表!D20/资产负债表!C20-1,"")</f>
        <v/>
      </c>
    </row>
    <row r="21" spans="1:4">
      <c r="A21" t="s">
        <v>20</v>
      </c>
      <c r="B21" s="258"/>
      <c r="C21" s="257" t="e">
        <f>IF(资产负债表!B21&lt;&gt;"",资产负债表!C21/资产负债表!B21-1,"")</f>
        <v>#DIV/0!</v>
      </c>
      <c r="D21" s="257" t="e">
        <f>IF(资产负债表!C21&lt;&gt;"",资产负债表!D21/资产负债表!C21-1,"")</f>
        <v>#DIV/0!</v>
      </c>
    </row>
    <row r="22" spans="1:4">
      <c r="A22" s="4" t="s">
        <v>877</v>
      </c>
      <c r="B22" s="258"/>
      <c r="C22" s="257" t="str">
        <f>IF(资产负债表!B22&lt;&gt;"",资产负债表!C22/资产负债表!B22-1,"")</f>
        <v/>
      </c>
      <c r="D22" s="257" t="str">
        <f>IF(资产负债表!C22&lt;&gt;"",资产负债表!D22/资产负债表!C22-1,"")</f>
        <v/>
      </c>
    </row>
    <row r="23" spans="1:4">
      <c r="A23" t="s">
        <v>21</v>
      </c>
      <c r="B23" s="258"/>
      <c r="C23" s="257">
        <f>IF(资产负债表!B23&lt;&gt;"",资产负债表!C23/资产负债表!B23-1,"")</f>
        <v>-1</v>
      </c>
      <c r="D23" s="257" t="e">
        <f>IF(资产负债表!C23&lt;&gt;"",资产负债表!D23/资产负债表!C23-1,"")</f>
        <v>#DIV/0!</v>
      </c>
    </row>
    <row r="24" spans="1:4">
      <c r="A24" s="4" t="s">
        <v>878</v>
      </c>
      <c r="B24" s="258"/>
      <c r="C24" s="257" t="str">
        <f>IF(资产负债表!B24&lt;&gt;"",资产负债表!C24/资产负债表!B24-1,"")</f>
        <v/>
      </c>
      <c r="D24" s="257" t="str">
        <f>IF(资产负债表!C24&lt;&gt;"",资产负债表!D24/资产负债表!C24-1,"")</f>
        <v/>
      </c>
    </row>
    <row r="25" spans="1:4">
      <c r="A25" t="s">
        <v>22</v>
      </c>
      <c r="B25" s="258"/>
      <c r="C25" s="257" t="e">
        <f>IF(资产负债表!B25&lt;&gt;"",资产负债表!C25/资产负债表!B25-1,"")</f>
        <v>#DIV/0!</v>
      </c>
      <c r="D25" s="257" t="e">
        <f>IF(资产负债表!C25&lt;&gt;"",资产负债表!D25/资产负债表!C25-1,"")</f>
        <v>#DIV/0!</v>
      </c>
    </row>
    <row r="26" spans="1:4">
      <c r="A26" t="s">
        <v>23</v>
      </c>
      <c r="B26" s="258"/>
      <c r="C26" s="257" t="e">
        <f>IF(资产负债表!B26&lt;&gt;"",资产负债表!C26/资产负债表!B26-1,"")</f>
        <v>#DIV/0!</v>
      </c>
      <c r="D26" s="257" t="e">
        <f>IF(资产负债表!C26&lt;&gt;"",资产负债表!D26/资产负债表!C26-1,"")</f>
        <v>#DIV/0!</v>
      </c>
    </row>
    <row r="27" spans="1:4">
      <c r="A27" t="s">
        <v>24</v>
      </c>
      <c r="B27" s="258"/>
      <c r="C27" s="257">
        <f>IF(资产负债表!B27&lt;&gt;"",资产负债表!C27/资产负债表!B27-1,"")</f>
        <v>1.9894384788167332</v>
      </c>
      <c r="D27" s="257">
        <f>IF(资产负债表!C27&lt;&gt;"",资产负债表!D27/资产负债表!C27-1,"")</f>
        <v>2.0790089286017333</v>
      </c>
    </row>
    <row r="28" spans="1:4">
      <c r="A28" s="4" t="s">
        <v>880</v>
      </c>
      <c r="B28" s="258"/>
      <c r="C28" s="257" t="str">
        <f>IF(资产负债表!B28&lt;&gt;"",资产负债表!C28/资产负债表!B28-1,"")</f>
        <v/>
      </c>
      <c r="D28" s="257" t="str">
        <f>IF(资产负债表!C28&lt;&gt;"",资产负债表!D28/资产负债表!C28-1,"")</f>
        <v/>
      </c>
    </row>
    <row r="29" spans="1:4">
      <c r="A29" s="4" t="s">
        <v>879</v>
      </c>
      <c r="B29" s="258"/>
      <c r="C29" s="257" t="str">
        <f>IF(资产负债表!B29&lt;&gt;"",资产负债表!C29/资产负债表!B29-1,"")</f>
        <v/>
      </c>
      <c r="D29" s="257" t="str">
        <f>IF(资产负债表!C29&lt;&gt;"",资产负债表!D29/资产负债表!C29-1,"")</f>
        <v/>
      </c>
    </row>
    <row r="30" spans="1:4">
      <c r="A30" t="s">
        <v>25</v>
      </c>
      <c r="B30" s="258"/>
      <c r="C30" s="257">
        <f>IF(资产负债表!B30&lt;&gt;"",资产负债表!C30/资产负债表!B30-1,"")</f>
        <v>-3.3408193751501059E-2</v>
      </c>
      <c r="D30" s="257">
        <f>IF(资产负债表!C30&lt;&gt;"",资产负债表!D30/资产负债表!C30-1,"")</f>
        <v>0.19098415874853036</v>
      </c>
    </row>
    <row r="31" spans="1:4">
      <c r="A31" t="s">
        <v>26</v>
      </c>
      <c r="B31" s="258"/>
      <c r="C31" s="257">
        <f>IF(资产负债表!B31&lt;&gt;"",资产负债表!C31/资产负债表!B31-1,"")</f>
        <v>1.2536487911331662E-2</v>
      </c>
      <c r="D31" s="257">
        <f>IF(资产负债表!C31&lt;&gt;"",资产负债表!D31/资产负债表!C31-1,"")</f>
        <v>8.774675251032904E-2</v>
      </c>
    </row>
    <row r="32" spans="1:4">
      <c r="A32" t="s">
        <v>27</v>
      </c>
      <c r="B32" s="258"/>
      <c r="C32" s="257">
        <f>IF(资产负债表!B32&lt;&gt;"",资产负债表!C32/资产负债表!B32-1,"")</f>
        <v>0.66987731671292217</v>
      </c>
      <c r="D32" s="257">
        <f>IF(资产负债表!C32&lt;&gt;"",资产负债表!D32/资产负债表!C32-1,"")</f>
        <v>3.2242217930278594E-2</v>
      </c>
    </row>
    <row r="33" spans="1:4">
      <c r="A33" t="s">
        <v>28</v>
      </c>
      <c r="B33" s="258"/>
      <c r="C33" s="257" t="e">
        <f>IF(资产负债表!B33&lt;&gt;"",资产负债表!C33/资产负债表!B33-1,"")</f>
        <v>#DIV/0!</v>
      </c>
      <c r="D33" s="257" t="e">
        <f>IF(资产负债表!C33&lt;&gt;"",资产负债表!D33/资产负债表!C33-1,"")</f>
        <v>#DIV/0!</v>
      </c>
    </row>
    <row r="34" spans="1:4">
      <c r="A34" t="s">
        <v>29</v>
      </c>
      <c r="B34" s="258"/>
      <c r="C34" s="257" t="e">
        <f>IF(资产负债表!B34&lt;&gt;"",资产负债表!C34/资产负债表!B34-1,"")</f>
        <v>#DIV/0!</v>
      </c>
      <c r="D34" s="257">
        <f>IF(资产负债表!C34&lt;&gt;"",资产负债表!D34/资产负债表!C34-1,"")</f>
        <v>1.1892490721807425E-2</v>
      </c>
    </row>
    <row r="35" spans="1:4">
      <c r="A35" t="s">
        <v>30</v>
      </c>
      <c r="B35" s="258"/>
      <c r="C35" s="257" t="e">
        <f>IF(资产负债表!B35&lt;&gt;"",资产负债表!C35/资产负债表!B35-1,"")</f>
        <v>#DIV/0!</v>
      </c>
      <c r="D35" s="257" t="e">
        <f>IF(资产负债表!C35&lt;&gt;"",资产负债表!D35/资产负债表!C35-1,"")</f>
        <v>#DIV/0!</v>
      </c>
    </row>
    <row r="36" spans="1:4">
      <c r="A36" t="s">
        <v>31</v>
      </c>
      <c r="B36" s="258"/>
      <c r="C36" s="257" t="e">
        <f>IF(资产负债表!B36&lt;&gt;"",资产负债表!C36/资产负债表!B36-1,"")</f>
        <v>#DIV/0!</v>
      </c>
      <c r="D36" s="257" t="e">
        <f>IF(资产负债表!C36&lt;&gt;"",资产负债表!D36/资产负债表!C36-1,"")</f>
        <v>#DIV/0!</v>
      </c>
    </row>
    <row r="37" spans="1:4">
      <c r="A37" s="4" t="s">
        <v>1012</v>
      </c>
      <c r="B37" s="258"/>
      <c r="C37" s="257" t="e">
        <f>IF(资产负债表!B37&lt;&gt;"",资产负债表!C37/资产负债表!B37-1,"")</f>
        <v>#DIV/0!</v>
      </c>
      <c r="D37" s="257" t="e">
        <f>IF(资产负债表!C37&lt;&gt;"",资产负债表!D37/资产负债表!C37-1,"")</f>
        <v>#DIV/0!</v>
      </c>
    </row>
    <row r="38" spans="1:4">
      <c r="A38" t="s">
        <v>32</v>
      </c>
      <c r="B38" s="258"/>
      <c r="C38" s="257">
        <f>IF(资产负债表!B38&lt;&gt;"",资产负债表!C38/资产负债表!B38-1,"")</f>
        <v>0.40428892139792505</v>
      </c>
      <c r="D38" s="257">
        <f>IF(资产负债表!C38&lt;&gt;"",资产负债表!D38/资产负债表!C38-1,"")</f>
        <v>8.1218899897859131E-2</v>
      </c>
    </row>
    <row r="39" spans="1:4">
      <c r="A39" t="s">
        <v>33</v>
      </c>
      <c r="B39" s="258"/>
      <c r="C39" s="257" t="e">
        <f>IF(资产负债表!B39&lt;&gt;"",资产负债表!C39/资产负债表!B39-1,"")</f>
        <v>#DIV/0!</v>
      </c>
      <c r="D39" s="257" t="e">
        <f>IF(资产负债表!C39&lt;&gt;"",资产负债表!D39/资产负债表!C39-1,"")</f>
        <v>#DIV/0!</v>
      </c>
    </row>
    <row r="40" spans="1:4">
      <c r="A40" t="s">
        <v>34</v>
      </c>
      <c r="B40" s="258"/>
      <c r="C40" s="257" t="e">
        <f>IF(资产负债表!B40&lt;&gt;"",资产负债表!C40/资产负债表!B40-1,"")</f>
        <v>#DIV/0!</v>
      </c>
      <c r="D40" s="257" t="e">
        <f>IF(资产负债表!C40&lt;&gt;"",资产负债表!D40/资产负债表!C40-1,"")</f>
        <v>#DIV/0!</v>
      </c>
    </row>
    <row r="41" spans="1:4">
      <c r="A41" t="s">
        <v>35</v>
      </c>
      <c r="B41" s="258"/>
      <c r="C41" s="257">
        <f>IF(资产负债表!B41&lt;&gt;"",资产负债表!C41/资产负债表!B41-1,"")</f>
        <v>-0.12961089547035809</v>
      </c>
      <c r="D41" s="257">
        <f>IF(资产负债表!C41&lt;&gt;"",资产负债表!D41/资产负债表!C41-1,"")</f>
        <v>-0.1489114406371157</v>
      </c>
    </row>
    <row r="42" spans="1:4">
      <c r="A42" t="s">
        <v>153</v>
      </c>
      <c r="B42" s="258"/>
      <c r="C42" s="257" t="str">
        <f>IF(资产负债表!B42&lt;&gt;"",资产负债表!C42/资产负债表!B42-1,"")</f>
        <v/>
      </c>
      <c r="D42" s="257" t="str">
        <f>IF(资产负债表!C42&lt;&gt;"",资产负债表!D42/资产负债表!C42-1,"")</f>
        <v/>
      </c>
    </row>
    <row r="43" spans="1:4">
      <c r="A43" t="s">
        <v>36</v>
      </c>
      <c r="B43" s="258"/>
      <c r="C43" s="257">
        <f>IF(资产负债表!B43&lt;&gt;"",资产负债表!C43/资产负债表!B43-1,"")</f>
        <v>0.47440892100190291</v>
      </c>
      <c r="D43" s="257">
        <f>IF(资产负债表!C43&lt;&gt;"",资产负债表!D43/资产负债表!C43-1,"")</f>
        <v>0.36759779447131313</v>
      </c>
    </row>
    <row r="44" spans="1:4">
      <c r="A44" t="s">
        <v>37</v>
      </c>
      <c r="B44" s="258"/>
      <c r="C44" s="257">
        <f>IF(资产负债表!B44&lt;&gt;"",资产负债表!C44/资产负债表!B44-1,"")</f>
        <v>0.35557264251327303</v>
      </c>
      <c r="D44" s="257">
        <f>IF(资产负债表!C44&lt;&gt;"",资产负债表!D44/资产负债表!C44-1,"")</f>
        <v>0.23951202919734871</v>
      </c>
    </row>
    <row r="45" spans="1:4">
      <c r="A45" t="s">
        <v>38</v>
      </c>
      <c r="B45" s="258"/>
      <c r="C45" s="257">
        <f>IF(资产负债表!B45&lt;&gt;"",资产负债表!C45/资产负债表!B45-1,"")</f>
        <v>0.21778712489983088</v>
      </c>
      <c r="D45" s="257">
        <f>IF(资产负债表!C45&lt;&gt;"",资产负债表!D45/资产负债表!C45-1,"")</f>
        <v>0.15917148935621417</v>
      </c>
    </row>
    <row r="46" spans="1:4">
      <c r="A46" t="s">
        <v>39</v>
      </c>
      <c r="B46" s="258"/>
      <c r="C46" s="257">
        <f>IF(资产负债表!B46&lt;&gt;"",资产负债表!C46/资产负债表!B46-1,"")</f>
        <v>0.35834148519470888</v>
      </c>
      <c r="D46" s="257">
        <f>IF(资产负债表!C46&lt;&gt;"",资产负债表!D46/资产负债表!C46-1,"")</f>
        <v>0.2309444494163313</v>
      </c>
    </row>
    <row r="47" spans="1:4">
      <c r="A47" t="s">
        <v>2</v>
      </c>
      <c r="B47" s="258"/>
      <c r="C47" s="257" t="str">
        <f>IF(资产负债表!B47&lt;&gt;"",资产负债表!C47/资产负债表!B47-1,"")</f>
        <v/>
      </c>
      <c r="D47" s="257" t="str">
        <f>IF(资产负债表!C47&lt;&gt;"",资产负债表!D47/资产负债表!C47-1,"")</f>
        <v/>
      </c>
    </row>
    <row r="48" spans="1:4">
      <c r="A48" t="s">
        <v>40</v>
      </c>
      <c r="B48" s="258"/>
      <c r="C48" s="257" t="e">
        <f>IF(资产负债表!B48&lt;&gt;"",资产负债表!C48/资产负债表!B48-1,"")</f>
        <v>#DIV/0!</v>
      </c>
      <c r="D48" s="257" t="e">
        <f>IF(资产负债表!C48&lt;&gt;"",资产负债表!D48/资产负债表!C48-1,"")</f>
        <v>#DIV/0!</v>
      </c>
    </row>
    <row r="49" spans="1:4">
      <c r="A49" s="4" t="s">
        <v>1013</v>
      </c>
      <c r="B49" s="258"/>
      <c r="C49" s="257" t="str">
        <f>IF(资产负债表!B49&lt;&gt;"",资产负债表!C49/资产负债表!B49-1,"")</f>
        <v/>
      </c>
      <c r="D49" s="257" t="str">
        <f>IF(资产负债表!C49&lt;&gt;"",资产负债表!D49/资产负债表!C49-1,"")</f>
        <v/>
      </c>
    </row>
    <row r="50" spans="1:4">
      <c r="A50" t="s">
        <v>42</v>
      </c>
      <c r="B50" s="258"/>
      <c r="C50" s="257" t="str">
        <f>IF(资产负债表!B50&lt;&gt;"",资产负债表!C50/资产负债表!B50-1,"")</f>
        <v/>
      </c>
      <c r="D50" s="257" t="str">
        <f>IF(资产负债表!C50&lt;&gt;"",资产负债表!D50/资产负债表!C50-1,"")</f>
        <v/>
      </c>
    </row>
    <row r="51" spans="1:4">
      <c r="A51" t="s">
        <v>43</v>
      </c>
      <c r="B51" s="258"/>
      <c r="C51" s="257" t="str">
        <f>IF(资产负债表!B51&lt;&gt;"",资产负债表!C51/资产负债表!B51-1,"")</f>
        <v/>
      </c>
      <c r="D51" s="257" t="str">
        <f>IF(资产负债表!C51&lt;&gt;"",资产负债表!D51/资产负债表!C51-1,"")</f>
        <v/>
      </c>
    </row>
    <row r="52" spans="1:4">
      <c r="A52" s="4" t="s">
        <v>1039</v>
      </c>
      <c r="B52" s="258"/>
      <c r="C52" s="257" t="e">
        <f>IF(资产负债表!B52&lt;&gt;"",资产负债表!C52/资产负债表!B52-1,"")</f>
        <v>#DIV/0!</v>
      </c>
      <c r="D52" s="257" t="e">
        <f>IF(资产负债表!C52&lt;&gt;"",资产负债表!D52/资产负债表!C52-1,"")</f>
        <v>#DIV/0!</v>
      </c>
    </row>
    <row r="53" spans="1:4" ht="28.5">
      <c r="A53" s="151" t="s">
        <v>692</v>
      </c>
      <c r="B53" s="258"/>
      <c r="C53" s="257" t="str">
        <f>IF(资产负债表!B53&lt;&gt;"",资产负债表!C53/资产负债表!B53-1,"")</f>
        <v/>
      </c>
      <c r="D53" s="257" t="str">
        <f>IF(资产负债表!C53&lt;&gt;"",资产负债表!D53/资产负债表!C53-1,"")</f>
        <v/>
      </c>
    </row>
    <row r="54" spans="1:4">
      <c r="A54" s="4" t="s">
        <v>881</v>
      </c>
      <c r="B54" s="258"/>
      <c r="C54" s="257" t="str">
        <f>IF(资产负债表!B54&lt;&gt;"",资产负债表!C54/资产负债表!B54-1,"")</f>
        <v/>
      </c>
      <c r="D54" s="257" t="str">
        <f>IF(资产负债表!C54&lt;&gt;"",资产负债表!D54/资产负债表!C54-1,"")</f>
        <v/>
      </c>
    </row>
    <row r="55" spans="1:4">
      <c r="A55" t="s">
        <v>45</v>
      </c>
      <c r="B55" s="258"/>
      <c r="C55" s="257">
        <f>IF(资产负债表!B55&lt;&gt;"",资产负债表!C55/资产负债表!B55-1,"")</f>
        <v>0.5395644072496566</v>
      </c>
      <c r="D55" s="257">
        <f>IF(资产负债表!C55&lt;&gt;"",资产负债表!D55/资产负债表!C55-1,"")</f>
        <v>0.13631257944352071</v>
      </c>
    </row>
    <row r="56" spans="1:4">
      <c r="A56" t="s">
        <v>46</v>
      </c>
      <c r="B56" s="258"/>
      <c r="C56" s="257">
        <f>IF(资产负债表!B56&lt;&gt;"",资产负债表!C56/资产负债表!B56-1,"")</f>
        <v>1.3109423921307162</v>
      </c>
      <c r="D56" s="257">
        <f>IF(资产负债表!C56&lt;&gt;"",资产负债表!D56/资产负债表!C56-1,"")</f>
        <v>-0.2627793136562484</v>
      </c>
    </row>
    <row r="57" spans="1:4">
      <c r="A57" t="s">
        <v>47</v>
      </c>
      <c r="B57" s="258"/>
      <c r="C57" s="257">
        <f>IF(资产负债表!B57&lt;&gt;"",资产负债表!C57/资产负债表!B57-1,"")</f>
        <v>0.71772173888470747</v>
      </c>
      <c r="D57" s="257">
        <f>IF(资产负债表!C57&lt;&gt;"",资产负债表!D57/资产负债表!C57-1,"")</f>
        <v>9.4101615114850823E-2</v>
      </c>
    </row>
    <row r="58" spans="1:4">
      <c r="A58" s="4" t="s">
        <v>12352</v>
      </c>
      <c r="B58" s="258"/>
      <c r="C58" s="257" t="str">
        <f>IF(资产负债表!B58&lt;&gt;"",资产负债表!C58/资产负债表!B58-1,"")</f>
        <v/>
      </c>
      <c r="D58" s="257" t="str">
        <f>IF(资产负债表!C58&lt;&gt;"",资产负债表!D58/资产负债表!C58-1,"")</f>
        <v/>
      </c>
    </row>
    <row r="59" spans="1:4">
      <c r="A59" t="s">
        <v>48</v>
      </c>
      <c r="B59" s="258"/>
      <c r="C59" s="257" t="str">
        <f>IF(资产负债表!B59&lt;&gt;"",资产负债表!C59/资产负债表!B59-1,"")</f>
        <v/>
      </c>
      <c r="D59" s="257" t="str">
        <f>IF(资产负债表!C59&lt;&gt;"",资产负债表!D59/资产负债表!C59-1,"")</f>
        <v/>
      </c>
    </row>
    <row r="60" spans="1:4">
      <c r="A60" s="4" t="s">
        <v>1014</v>
      </c>
      <c r="B60" s="258"/>
      <c r="C60" s="257" t="str">
        <f>IF(资产负债表!B60&lt;&gt;"",资产负债表!C60/资产负债表!B60-1,"")</f>
        <v/>
      </c>
      <c r="D60" s="257" t="str">
        <f>IF(资产负债表!C60&lt;&gt;"",资产负债表!D60/资产负债表!C60-1,"")</f>
        <v/>
      </c>
    </row>
    <row r="61" spans="1:4">
      <c r="A61" s="4" t="s">
        <v>1040</v>
      </c>
      <c r="B61" s="258"/>
      <c r="C61" s="257" t="str">
        <f>IF(资产负债表!B61&lt;&gt;"",资产负债表!C61/资产负债表!B61-1,"")</f>
        <v/>
      </c>
      <c r="D61" s="257" t="str">
        <f>IF(资产负债表!C61&lt;&gt;"",资产负债表!D61/资产负债表!C61-1,"")</f>
        <v/>
      </c>
    </row>
    <row r="62" spans="1:4">
      <c r="A62" s="4" t="s">
        <v>1041</v>
      </c>
      <c r="B62" s="258"/>
      <c r="C62" s="257" t="str">
        <f>IF(资产负债表!B62&lt;&gt;"",资产负债表!C62/资产负债表!B62-1,"")</f>
        <v/>
      </c>
      <c r="D62" s="257" t="str">
        <f>IF(资产负债表!C62&lt;&gt;"",资产负债表!D62/资产负债表!C62-1,"")</f>
        <v/>
      </c>
    </row>
    <row r="63" spans="1:4">
      <c r="A63" t="s">
        <v>49</v>
      </c>
      <c r="B63" s="258"/>
      <c r="C63" s="257">
        <f>IF(资产负债表!B63&lt;&gt;"",资产负债表!C63/资产负债表!B63-1,"")</f>
        <v>0.85958718010781032</v>
      </c>
      <c r="D63" s="257">
        <f>IF(资产负债表!C63&lt;&gt;"",资产负债表!D63/资产负债表!C63-1,"")</f>
        <v>0.29454068021476765</v>
      </c>
    </row>
    <row r="64" spans="1:4">
      <c r="A64" t="s">
        <v>50</v>
      </c>
      <c r="B64" s="258"/>
      <c r="C64" s="257">
        <f>IF(资产负债表!B64&lt;&gt;"",资产负债表!C64/资产负债表!B64-1,"")</f>
        <v>-8.5021833962224846E-2</v>
      </c>
      <c r="D64" s="257">
        <f>IF(资产负债表!C64&lt;&gt;"",资产负债表!D64/资产负债表!C64-1,"")</f>
        <v>0.53542824403893152</v>
      </c>
    </row>
    <row r="65" spans="1:6">
      <c r="A65" t="s">
        <v>882</v>
      </c>
      <c r="B65" s="258"/>
      <c r="C65" s="257">
        <f>IF(资产负债表!B65&lt;&gt;"",资产负债表!C65/资产负债表!B65-1,"")</f>
        <v>0.39959699408862681</v>
      </c>
      <c r="D65" s="257">
        <f>IF(资产负债表!C65&lt;&gt;"",资产负债表!D65/资产负债表!C65-1,"")</f>
        <v>0.14037981920553411</v>
      </c>
    </row>
    <row r="66" spans="1:6">
      <c r="A66" t="s">
        <v>883</v>
      </c>
      <c r="B66" s="258"/>
      <c r="C66" s="257" t="e">
        <f>IF(资产负债表!B66&lt;&gt;"",资产负债表!C66/资产负债表!B66-1,"")</f>
        <v>#DIV/0!</v>
      </c>
      <c r="D66" s="257" t="e">
        <f>IF(资产负债表!C66&lt;&gt;"",资产负债表!D66/资产负债表!C66-1,"")</f>
        <v>#DIV/0!</v>
      </c>
    </row>
    <row r="67" spans="1:6">
      <c r="A67" t="s">
        <v>884</v>
      </c>
      <c r="B67" s="258"/>
      <c r="C67" s="257">
        <f>IF(资产负债表!B67&lt;&gt;"",资产负债表!C67/资产负债表!B67-1,"")</f>
        <v>0.14800612684533498</v>
      </c>
      <c r="D67" s="257">
        <f>IF(资产负债表!C67&lt;&gt;"",资产负债表!D67/资产负债表!C67-1,"")</f>
        <v>-0.64462254766901184</v>
      </c>
    </row>
    <row r="68" spans="1:6">
      <c r="A68" s="4" t="s">
        <v>1019</v>
      </c>
      <c r="B68" s="258"/>
      <c r="C68" s="257" t="e">
        <f>IF(资产负债表!B68&lt;&gt;"",资产负债表!C68/资产负债表!B68-1,"")</f>
        <v>#DIV/0!</v>
      </c>
      <c r="D68" s="257" t="e">
        <f>IF(资产负债表!C68&lt;&gt;"",资产负债表!D68/资产负债表!C68-1,"")</f>
        <v>#DIV/0!</v>
      </c>
    </row>
    <row r="69" spans="1:6">
      <c r="A69" s="4" t="s">
        <v>1020</v>
      </c>
      <c r="B69" s="258"/>
      <c r="C69" s="257" t="str">
        <f>IF(资产负债表!B69&lt;&gt;"",资产负债表!C69/资产负债表!B69-1,"")</f>
        <v/>
      </c>
      <c r="D69" s="257" t="str">
        <f>IF(资产负债表!C69&lt;&gt;"",资产负债表!D69/资产负债表!C69-1,"")</f>
        <v/>
      </c>
    </row>
    <row r="70" spans="1:6">
      <c r="A70" s="4" t="s">
        <v>1021</v>
      </c>
      <c r="B70" s="258"/>
      <c r="C70" s="257" t="str">
        <f>IF(资产负债表!B70&lt;&gt;"",资产负债表!C70/资产负债表!B70-1,"")</f>
        <v/>
      </c>
      <c r="D70" s="257" t="str">
        <f>IF(资产负债表!C70&lt;&gt;"",资产负债表!D70/资产负债表!C70-1,"")</f>
        <v/>
      </c>
    </row>
    <row r="71" spans="1:6">
      <c r="A71" t="s">
        <v>161</v>
      </c>
      <c r="B71" s="258"/>
      <c r="C71" s="257" t="e">
        <f>IF(资产负债表!B71&lt;&gt;"",资产负债表!C71/资产负债表!B71-1,"")</f>
        <v>#DIV/0!</v>
      </c>
      <c r="D71" s="257" t="e">
        <f>IF(资产负债表!C71&lt;&gt;"",资产负债表!D71/资产负债表!C71-1,"")</f>
        <v>#DIV/0!</v>
      </c>
    </row>
    <row r="72" spans="1:6">
      <c r="A72" t="s">
        <v>52</v>
      </c>
      <c r="B72" s="258"/>
      <c r="C72" s="257" t="e">
        <f>IF(资产负债表!B72&lt;&gt;"",资产负债表!C72/资产负债表!B72-1,"")</f>
        <v>#DIV/0!</v>
      </c>
      <c r="D72" s="257" t="e">
        <f>IF(资产负债表!C72&lt;&gt;"",资产负债表!D72/资产负债表!C72-1,"")</f>
        <v>#DIV/0!</v>
      </c>
    </row>
    <row r="73" spans="1:6">
      <c r="A73" t="s">
        <v>53</v>
      </c>
      <c r="B73" s="258"/>
      <c r="C73" s="257">
        <f>IF(资产负债表!B73&lt;&gt;"",资产负债表!C73/资产负债表!B73-1,"")</f>
        <v>0.57993723748786907</v>
      </c>
      <c r="D73" s="257">
        <f>IF(资产负债表!C73&lt;&gt;"",资产负债表!D73/资产负债表!C73-1,"")</f>
        <v>0.14789883444282315</v>
      </c>
    </row>
    <row r="74" spans="1:6">
      <c r="A74" t="s">
        <v>3</v>
      </c>
      <c r="B74" s="258"/>
      <c r="C74" s="257" t="str">
        <f>IF(资产负债表!B74&lt;&gt;"",资产负债表!C74/资产负债表!B74-1,"")</f>
        <v/>
      </c>
      <c r="D74" s="257" t="str">
        <f>IF(资产负债表!C74&lt;&gt;"",资产负债表!D74/资产负债表!C74-1,"")</f>
        <v/>
      </c>
    </row>
    <row r="75" spans="1:6">
      <c r="A75" t="s">
        <v>54</v>
      </c>
      <c r="B75" s="258"/>
      <c r="C75" s="257" t="e">
        <f>IF(资产负债表!B75&lt;&gt;"",资产负债表!C75/资产负债表!B75-1,"")</f>
        <v>#DIV/0!</v>
      </c>
      <c r="D75" s="257" t="e">
        <f>IF(资产负债表!C75&lt;&gt;"",资产负债表!D75/资产负债表!C75-1,"")</f>
        <v>#DIV/0!</v>
      </c>
    </row>
    <row r="76" spans="1:6">
      <c r="A76" t="s">
        <v>55</v>
      </c>
      <c r="B76" s="258"/>
      <c r="C76" s="257" t="e">
        <f>IF(资产负债表!B76&lt;&gt;"",资产负债表!C76/资产负债表!B76-1,"")</f>
        <v>#DIV/0!</v>
      </c>
      <c r="D76" s="257" t="e">
        <f>IF(资产负债表!C76&lt;&gt;"",资产负债表!D76/资产负债表!C76-1,"")</f>
        <v>#DIV/0!</v>
      </c>
    </row>
    <row r="77" spans="1:6">
      <c r="A77" s="4" t="s">
        <v>1024</v>
      </c>
      <c r="B77" s="258"/>
      <c r="C77" s="257" t="str">
        <f>IF(资产负债表!B77&lt;&gt;"",资产负债表!C77/资产负债表!B77-1,"")</f>
        <v/>
      </c>
      <c r="D77" s="257" t="str">
        <f>IF(资产负债表!C77&lt;&gt;"",资产负债表!D77/资产负债表!C77-1,"")</f>
        <v/>
      </c>
    </row>
    <row r="78" spans="1:6">
      <c r="A78" s="4" t="s">
        <v>1025</v>
      </c>
      <c r="B78" s="258"/>
      <c r="C78" s="257" t="str">
        <f>IF(资产负债表!B78&lt;&gt;"",资产负债表!C78/资产负债表!B78-1,"")</f>
        <v/>
      </c>
      <c r="D78" s="257" t="str">
        <f>IF(资产负债表!C78&lt;&gt;"",资产负债表!D78/资产负债表!C78-1,"")</f>
        <v/>
      </c>
    </row>
    <row r="79" spans="1:6">
      <c r="A79" s="4" t="s">
        <v>1022</v>
      </c>
      <c r="B79" s="258"/>
      <c r="C79" s="257" t="e">
        <f>IF(资产负债表!B79&lt;&gt;"",资产负债表!C79/资产负债表!B79-1,"")</f>
        <v>#DIV/0!</v>
      </c>
      <c r="D79" s="257" t="e">
        <f>IF(资产负债表!C79&lt;&gt;"",资产负债表!D79/资产负债表!C79-1,"")</f>
        <v>#DIV/0!</v>
      </c>
    </row>
    <row r="80" spans="1:6">
      <c r="A80" s="4" t="s">
        <v>1023</v>
      </c>
      <c r="B80" s="258"/>
      <c r="C80" s="257" t="e">
        <f>IF(资产负债表!B80&lt;&gt;"",资产负债表!C80/资产负债表!B80-1,"")</f>
        <v>#DIV/0!</v>
      </c>
      <c r="D80" s="257" t="e">
        <f>IF(资产负债表!C80&lt;&gt;"",资产负债表!D80/资产负债表!C80-1,"")</f>
        <v>#DIV/0!</v>
      </c>
      <c r="E80" s="4"/>
      <c r="F80" s="4"/>
    </row>
    <row r="81" spans="1:6">
      <c r="A81" s="4" t="s">
        <v>686</v>
      </c>
      <c r="B81" s="258"/>
      <c r="C81" s="257">
        <f>IF(资产负债表!B81&lt;&gt;"",资产负债表!C81/资产负债表!B81-1,"")</f>
        <v>0.29067913698809922</v>
      </c>
      <c r="D81" s="257">
        <f>IF(资产负债表!C81&lt;&gt;"",资产负债表!D81/资产负债表!C81-1,"")</f>
        <v>-5.6296014045885467E-2</v>
      </c>
    </row>
    <row r="82" spans="1:6">
      <c r="A82" t="s">
        <v>57</v>
      </c>
      <c r="B82" s="258"/>
      <c r="C82" s="257" t="str">
        <f>IF(资产负债表!B82&lt;&gt;"",资产负债表!C82/资产负债表!B82-1,"")</f>
        <v/>
      </c>
      <c r="D82" s="257" t="str">
        <f>IF(资产负债表!C82&lt;&gt;"",资产负债表!D82/资产负债表!C82-1,"")</f>
        <v/>
      </c>
      <c r="E82" s="4"/>
      <c r="F82" s="4"/>
    </row>
    <row r="83" spans="1:6">
      <c r="A83" s="4" t="s">
        <v>693</v>
      </c>
      <c r="B83" s="258"/>
      <c r="C83" s="257">
        <f>IF(资产负债表!B83&lt;&gt;"",资产负债表!C83/资产负债表!B83-1,"")</f>
        <v>-2.691790014183526E-2</v>
      </c>
      <c r="D83" s="257">
        <f>IF(资产负债表!C83&lt;&gt;"",资产负债表!D83/资产负债表!C83-1,"")</f>
        <v>1.3311203319502076</v>
      </c>
    </row>
    <row r="84" spans="1:6">
      <c r="A84" t="s">
        <v>58</v>
      </c>
      <c r="B84" s="258"/>
      <c r="C84" s="257">
        <f>IF(资产负债表!B84&lt;&gt;"",资产负债表!C84/资产负债表!B84-1,"")</f>
        <v>2.4425047767073229</v>
      </c>
      <c r="D84" s="257">
        <f>IF(资产负债表!C84&lt;&gt;"",资产负债表!D84/资产负债表!C84-1,"")</f>
        <v>0.99285776129529513</v>
      </c>
    </row>
    <row r="85" spans="1:6">
      <c r="A85" t="s">
        <v>117</v>
      </c>
      <c r="B85" s="258"/>
      <c r="C85" s="257" t="e">
        <f>IF(资产负债表!B85&lt;&gt;"",资产负债表!C85/资产负债表!B85-1,"")</f>
        <v>#DIV/0!</v>
      </c>
      <c r="D85" s="257" t="e">
        <f>IF(资产负债表!C85&lt;&gt;"",资产负债表!D85/资产负债表!C85-1,"")</f>
        <v>#DIV/0!</v>
      </c>
    </row>
    <row r="86" spans="1:6">
      <c r="A86" t="s">
        <v>59</v>
      </c>
      <c r="B86" s="258"/>
      <c r="C86" s="257">
        <f>IF(资产负债表!B86&lt;&gt;"",资产负债表!C86/资产负债表!B86-1,"")</f>
        <v>0.44007547105339584</v>
      </c>
      <c r="D86" s="257">
        <f>IF(资产负债表!C86&lt;&gt;"",资产负债表!D86/资产负债表!C86-1,"")</f>
        <v>0.54555590927917907</v>
      </c>
    </row>
    <row r="87" spans="1:6">
      <c r="A87" t="s">
        <v>60</v>
      </c>
      <c r="B87" s="258"/>
      <c r="C87" s="257">
        <f>IF(资产负债表!B87&lt;&gt;"",资产负债表!C87/资产负债表!B87-1,"")</f>
        <v>0.57894702471707138</v>
      </c>
      <c r="D87" s="257">
        <f>IF(资产负债表!C87&lt;&gt;"",资产负债表!D87/资产负债表!C87-1,"")</f>
        <v>0.1504666032657489</v>
      </c>
    </row>
    <row r="88" spans="1:6">
      <c r="A88" t="s">
        <v>4</v>
      </c>
      <c r="B88" s="258"/>
      <c r="C88" s="257" t="str">
        <f>IF(资产负债表!B88&lt;&gt;"",资产负债表!C88/资产负债表!B88-1,"")</f>
        <v/>
      </c>
      <c r="D88" s="257" t="str">
        <f>IF(资产负债表!C88&lt;&gt;"",资产负债表!D88/资产负债表!C88-1,"")</f>
        <v/>
      </c>
    </row>
    <row r="89" spans="1:6">
      <c r="A89" t="s">
        <v>61</v>
      </c>
      <c r="B89" s="258"/>
      <c r="C89" s="257">
        <f>IF(资产负债表!B89&lt;&gt;"",资产负债表!C89/资产负债表!B89-1,"")</f>
        <v>6.5600408559345347E-3</v>
      </c>
      <c r="D89" s="257">
        <f>IF(资产负债表!C89&lt;&gt;"",资产负债表!D89/资产负债表!C89-1,"")</f>
        <v>0</v>
      </c>
      <c r="E89" s="4"/>
      <c r="F89" s="4"/>
    </row>
    <row r="90" spans="1:6">
      <c r="A90" s="4" t="s">
        <v>694</v>
      </c>
      <c r="B90" s="258"/>
      <c r="C90" s="257" t="str">
        <f>IF(资产负债表!B90&lt;&gt;"",资产负债表!C90/资产负债表!B90-1,"")</f>
        <v/>
      </c>
      <c r="D90" s="257" t="str">
        <f>IF(资产负债表!C90&lt;&gt;"",资产负债表!D90/资产负债表!C90-1,"")</f>
        <v/>
      </c>
    </row>
    <row r="91" spans="1:6">
      <c r="A91" s="4" t="s">
        <v>1024</v>
      </c>
      <c r="B91" s="258"/>
      <c r="C91" s="257" t="str">
        <f>IF(资产负债表!B91&lt;&gt;"",资产负债表!C91/资产负债表!B91-1,"")</f>
        <v/>
      </c>
      <c r="D91" s="257" t="str">
        <f>IF(资产负债表!C91&lt;&gt;"",资产负债表!D91/资产负债表!C91-1,"")</f>
        <v/>
      </c>
    </row>
    <row r="92" spans="1:6">
      <c r="A92" s="4" t="s">
        <v>1025</v>
      </c>
      <c r="B92" s="258"/>
      <c r="C92" s="257" t="str">
        <f>IF(资产负债表!B92&lt;&gt;"",资产负债表!C92/资产负债表!B92-1,"")</f>
        <v/>
      </c>
      <c r="D92" s="257" t="str">
        <f>IF(资产负债表!C92&lt;&gt;"",资产负债表!D92/资产负债表!C92-1,"")</f>
        <v/>
      </c>
    </row>
    <row r="93" spans="1:6">
      <c r="A93" t="s">
        <v>62</v>
      </c>
      <c r="B93" s="258"/>
      <c r="C93" s="257">
        <f>IF(资产负债表!B93&lt;&gt;"",资产负债表!C93/资产负债表!B93-1,"")</f>
        <v>-0.53267458489297503</v>
      </c>
      <c r="D93" s="257">
        <f>IF(资产负债表!C93&lt;&gt;"",资产负债表!D93/资产负债表!C93-1,"")</f>
        <v>0.5464318107477879</v>
      </c>
    </row>
    <row r="94" spans="1:6">
      <c r="A94" t="s">
        <v>63</v>
      </c>
      <c r="B94" s="258"/>
      <c r="C94" s="257" t="e">
        <f>IF(资产负债表!B94&lt;&gt;"",资产负债表!C94/资产负债表!B94-1,"")</f>
        <v>#DIV/0!</v>
      </c>
      <c r="D94" s="257">
        <f>IF(资产负债表!C94&lt;&gt;"",资产负债表!D94/资产负债表!C94-1,"")</f>
        <v>-4.8569886670264406E-2</v>
      </c>
    </row>
    <row r="95" spans="1:6">
      <c r="A95" s="4" t="s">
        <v>687</v>
      </c>
      <c r="B95" s="258"/>
      <c r="C95" s="257">
        <f>IF(资产负债表!B95&lt;&gt;"",资产负债表!C95/资产负债表!B95-1,"")</f>
        <v>4.5425457561742988E-4</v>
      </c>
      <c r="D95" s="257">
        <f>IF(资产负债表!C95&lt;&gt;"",资产负债表!D95/资产负债表!C95-1,"")</f>
        <v>5.0687238495130682E-2</v>
      </c>
    </row>
    <row r="96" spans="1:6">
      <c r="A96" t="s">
        <v>287</v>
      </c>
      <c r="B96" s="258"/>
      <c r="C96" s="257">
        <f>IF(资产负债表!B96&lt;&gt;"",资产负债表!C96/资产负债表!B96-1,"")</f>
        <v>0.20123300637331942</v>
      </c>
      <c r="D96" s="257">
        <f>IF(资产负债表!C96&lt;&gt;"",资产负债表!D96/资产负债表!C96-1,"")</f>
        <v>0.29040653113244441</v>
      </c>
    </row>
    <row r="97" spans="1:4">
      <c r="A97" t="s">
        <v>64</v>
      </c>
      <c r="B97" s="258"/>
      <c r="C97" s="257">
        <f>IF(资产负债表!B97&lt;&gt;"",资产负债表!C97/资产负债表!B97-1,"")</f>
        <v>0</v>
      </c>
      <c r="D97" s="257">
        <f>IF(资产负债表!C97&lt;&gt;"",资产负债表!D97/资产负债表!C97-1,"")</f>
        <v>-0.11021649976585857</v>
      </c>
    </row>
    <row r="98" spans="1:4">
      <c r="A98" t="s">
        <v>65</v>
      </c>
      <c r="B98" s="258"/>
      <c r="C98" s="257" t="e">
        <f>IF(资产负债表!B98&lt;&gt;"",资产负债表!C98/资产负债表!B98-1,"")</f>
        <v>#DIV/0!</v>
      </c>
      <c r="D98" s="257" t="e">
        <f>IF(资产负债表!C98&lt;&gt;"",资产负债表!D98/资产负债表!C98-1,"")</f>
        <v>#DIV/0!</v>
      </c>
    </row>
    <row r="99" spans="1:4">
      <c r="A99" t="s">
        <v>66</v>
      </c>
      <c r="B99" s="258"/>
      <c r="C99" s="257">
        <f>IF(资产负债表!B99&lt;&gt;"",资产负债表!C99/资产负债表!B99-1,"")</f>
        <v>0.32450250097035815</v>
      </c>
      <c r="D99" s="257">
        <f>IF(资产负债表!C99&lt;&gt;"",资产负债表!D99/资产负债表!C99-1,"")</f>
        <v>0.38044867346685374</v>
      </c>
    </row>
    <row r="100" spans="1:4">
      <c r="A100" t="s">
        <v>67</v>
      </c>
      <c r="B100" s="258"/>
      <c r="C100" s="257" t="str">
        <f>IF(资产负债表!B100&lt;&gt;"",资产负债表!C100/资产负债表!B100-1,"")</f>
        <v/>
      </c>
      <c r="D100" s="257" t="str">
        <f>IF(资产负债表!C100&lt;&gt;"",资产负债表!D100/资产负债表!C100-1,"")</f>
        <v/>
      </c>
    </row>
    <row r="101" spans="1:4">
      <c r="A101" t="s">
        <v>68</v>
      </c>
      <c r="B101" s="258"/>
      <c r="C101" s="257" t="str">
        <f>IF(资产负债表!B101&lt;&gt;"",资产负债表!C101/资产负债表!B101-1,"")</f>
        <v/>
      </c>
      <c r="D101" s="257" t="str">
        <f>IF(资产负债表!C101&lt;&gt;"",资产负债表!D101/资产负债表!C101-1,"")</f>
        <v/>
      </c>
    </row>
    <row r="102" spans="1:4">
      <c r="A102" s="4" t="s">
        <v>159</v>
      </c>
      <c r="B102" s="258"/>
      <c r="C102" s="257">
        <f>IF(资产负债表!B102&lt;&gt;"",资产负债表!C102/资产负债表!B102-1,"")</f>
        <v>0.19838317167354846</v>
      </c>
      <c r="D102" s="257">
        <f>IF(资产负债表!C102&lt;&gt;"",资产负债表!D102/资产负债表!C102-1,"")</f>
        <v>0.31288182664601005</v>
      </c>
    </row>
    <row r="103" spans="1:4">
      <c r="A103" t="s">
        <v>69</v>
      </c>
      <c r="B103" s="258"/>
      <c r="C103" s="257">
        <f>IF(资产负债表!B103&lt;&gt;"",资产负债表!C103/资产负债表!B103-1,"")</f>
        <v>-0.33579114877773275</v>
      </c>
      <c r="D103" s="257">
        <f>IF(资产负债表!C103&lt;&gt;"",资产负债表!D103/资产负债表!C103-1,"")</f>
        <v>0.62108124941040543</v>
      </c>
    </row>
    <row r="104" spans="1:4">
      <c r="A104" t="s">
        <v>70</v>
      </c>
      <c r="C104" s="257">
        <f>IF(资产负债表!B104&lt;&gt;"",资产负债表!C104/资产负债表!B104-1,"")</f>
        <v>0.17634131873255487</v>
      </c>
      <c r="D104" s="257">
        <f>IF(资产负债表!C104&lt;&gt;"",资产负债表!D104/资产负债表!C104-1,"")</f>
        <v>0.3200625504446486</v>
      </c>
    </row>
    <row r="105" spans="1:4">
      <c r="A105" t="s">
        <v>71</v>
      </c>
      <c r="C105" s="257">
        <f>IF(资产负债表!B105&lt;&gt;"",资产负债表!C105/资产负债表!B105-1,"")</f>
        <v>0.3583414851947091</v>
      </c>
      <c r="D105" s="257">
        <f>IF(资产负债表!C105&lt;&gt;"",资产负债表!D105/资产负债表!C105-1,"")</f>
        <v>0.23094444941633085</v>
      </c>
    </row>
    <row r="111" spans="1:4">
      <c r="A111" t="s">
        <v>154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E440-B76B-49AE-B244-1B2F7DC8E979}">
  <sheetPr codeName="Sheet10"/>
  <dimension ref="A1:D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9" sqref="C29"/>
    </sheetView>
  </sheetViews>
  <sheetFormatPr defaultRowHeight="14.25"/>
  <cols>
    <col min="1" max="1" width="55.375" bestFit="1" customWidth="1"/>
    <col min="2" max="2" width="8" style="141" bestFit="1" customWidth="1"/>
    <col min="3" max="4" width="20.5" style="141" bestFit="1" customWidth="1"/>
  </cols>
  <sheetData>
    <row r="1" spans="1:4">
      <c r="B1" s="148" t="s">
        <v>775</v>
      </c>
      <c r="C1" s="148" t="s">
        <v>871</v>
      </c>
      <c r="D1" s="148" t="s">
        <v>1072</v>
      </c>
    </row>
    <row r="2" spans="1:4">
      <c r="A2" t="s">
        <v>72</v>
      </c>
      <c r="B2" s="131"/>
      <c r="C2" s="257">
        <f>IF(利润表!B2&lt;&gt;"",利润表!C2/利润表!B2-1,"")</f>
        <v>0.26627073225889686</v>
      </c>
      <c r="D2" s="257">
        <f>IF(利润表!C2&lt;&gt;"",利润表!D2/利润表!C2-1,"")</f>
        <v>0.17758573099139574</v>
      </c>
    </row>
    <row r="3" spans="1:4">
      <c r="A3" t="s">
        <v>118</v>
      </c>
      <c r="B3" s="131"/>
      <c r="C3" s="257">
        <f>IF(利润表!B3&lt;&gt;"",利润表!C3/利润表!B3-1,"")</f>
        <v>0.26627073225889686</v>
      </c>
      <c r="D3" s="257">
        <f>IF(利润表!C3&lt;&gt;"",利润表!D3/利润表!C3-1,"")</f>
        <v>0.17758573099139574</v>
      </c>
    </row>
    <row r="4" spans="1:4">
      <c r="A4" t="s">
        <v>119</v>
      </c>
      <c r="B4" s="131"/>
      <c r="C4" s="257" t="str">
        <f>IF(利润表!B4&lt;&gt;"",利润表!C4/利润表!B4-1,"")</f>
        <v/>
      </c>
      <c r="D4" s="257" t="str">
        <f>IF(利润表!C4&lt;&gt;"",利润表!D4/利润表!C4-1,"")</f>
        <v/>
      </c>
    </row>
    <row r="5" spans="1:4">
      <c r="A5" t="s">
        <v>120</v>
      </c>
      <c r="B5" s="131"/>
      <c r="C5" s="257" t="str">
        <f>IF(利润表!B5&lt;&gt;"",利润表!C5/利润表!B5-1,"")</f>
        <v/>
      </c>
      <c r="D5" s="257" t="str">
        <f>IF(利润表!C5&lt;&gt;"",利润表!D5/利润表!C5-1,"")</f>
        <v/>
      </c>
    </row>
    <row r="6" spans="1:4">
      <c r="A6" t="s">
        <v>121</v>
      </c>
      <c r="B6" s="131"/>
      <c r="C6" s="257" t="str">
        <f>IF(利润表!B6&lt;&gt;"",利润表!C6/利润表!B6-1,"")</f>
        <v/>
      </c>
      <c r="D6" s="257" t="str">
        <f>IF(利润表!C6&lt;&gt;"",利润表!D6/利润表!C6-1,"")</f>
        <v/>
      </c>
    </row>
    <row r="7" spans="1:4">
      <c r="A7" t="s">
        <v>73</v>
      </c>
      <c r="B7" s="131"/>
      <c r="C7" s="257">
        <f>IF(利润表!B7&lt;&gt;"",利润表!C7/利润表!B7-1,"")</f>
        <v>0.24143352033947663</v>
      </c>
      <c r="D7" s="257">
        <f>IF(利润表!C7&lt;&gt;"",利润表!D7/利润表!C7-1,"")</f>
        <v>8.5784717020217061E-2</v>
      </c>
    </row>
    <row r="8" spans="1:4">
      <c r="A8" t="s">
        <v>122</v>
      </c>
      <c r="B8" s="131"/>
      <c r="C8" s="257">
        <f>IF(利润表!B8&lt;&gt;"",利润表!C8/利润表!B8-1,"")</f>
        <v>5.2330982961488415E-2</v>
      </c>
      <c r="D8" s="257">
        <f>IF(利润表!C8&lt;&gt;"",利润表!D8/利润表!C8-1,"")</f>
        <v>0.16781979007500891</v>
      </c>
    </row>
    <row r="9" spans="1:4">
      <c r="A9" t="s">
        <v>123</v>
      </c>
      <c r="B9" s="131"/>
      <c r="C9" s="257" t="str">
        <f>IF(利润表!B9&lt;&gt;"",利润表!C9/利润表!B9-1,"")</f>
        <v/>
      </c>
      <c r="D9" s="257" t="str">
        <f>IF(利润表!C9&lt;&gt;"",利润表!D9/利润表!C9-1,"")</f>
        <v/>
      </c>
    </row>
    <row r="10" spans="1:4">
      <c r="A10" t="s">
        <v>124</v>
      </c>
      <c r="B10" s="131"/>
      <c r="C10" s="257" t="str">
        <f>IF(利润表!B10&lt;&gt;"",利润表!C10/利润表!B10-1,"")</f>
        <v/>
      </c>
      <c r="D10" s="257" t="str">
        <f>IF(利润表!C10&lt;&gt;"",利润表!D10/利润表!C10-1,"")</f>
        <v/>
      </c>
    </row>
    <row r="11" spans="1:4">
      <c r="A11" t="s">
        <v>125</v>
      </c>
      <c r="B11" s="131"/>
      <c r="C11" s="257" t="str">
        <f>IF(利润表!B11&lt;&gt;"",利润表!C11/利润表!B11-1,"")</f>
        <v/>
      </c>
      <c r="D11" s="257" t="str">
        <f>IF(利润表!C11&lt;&gt;"",利润表!D11/利润表!C11-1,"")</f>
        <v/>
      </c>
    </row>
    <row r="12" spans="1:4">
      <c r="A12" t="s">
        <v>126</v>
      </c>
      <c r="B12" s="131"/>
      <c r="C12" s="257" t="str">
        <f>IF(利润表!B12&lt;&gt;"",利润表!C12/利润表!B12-1,"")</f>
        <v/>
      </c>
      <c r="D12" s="257" t="str">
        <f>IF(利润表!C12&lt;&gt;"",利润表!D12/利润表!C12-1,"")</f>
        <v/>
      </c>
    </row>
    <row r="13" spans="1:4">
      <c r="A13" t="s">
        <v>127</v>
      </c>
      <c r="B13" s="131"/>
      <c r="C13" s="257" t="str">
        <f>IF(利润表!B13&lt;&gt;"",利润表!C13/利润表!B13-1,"")</f>
        <v/>
      </c>
      <c r="D13" s="257" t="str">
        <f>IF(利润表!C13&lt;&gt;"",利润表!D13/利润表!C13-1,"")</f>
        <v/>
      </c>
    </row>
    <row r="14" spans="1:4">
      <c r="A14" t="s">
        <v>128</v>
      </c>
      <c r="B14" s="131"/>
      <c r="C14" s="257" t="str">
        <f>IF(利润表!B14&lt;&gt;"",利润表!C14/利润表!B14-1,"")</f>
        <v/>
      </c>
      <c r="D14" s="257" t="str">
        <f>IF(利润表!C14&lt;&gt;"",利润表!D14/利润表!C14-1,"")</f>
        <v/>
      </c>
    </row>
    <row r="15" spans="1:4">
      <c r="A15" t="s">
        <v>129</v>
      </c>
      <c r="B15" s="131"/>
      <c r="C15" s="257" t="str">
        <f>IF(利润表!B15&lt;&gt;"",利润表!C15/利润表!B15-1,"")</f>
        <v/>
      </c>
      <c r="D15" s="257" t="str">
        <f>IF(利润表!C15&lt;&gt;"",利润表!D15/利润表!C15-1,"")</f>
        <v/>
      </c>
    </row>
    <row r="16" spans="1:4">
      <c r="A16" s="4" t="s">
        <v>707</v>
      </c>
      <c r="B16" s="131"/>
      <c r="C16" s="257">
        <f>IF(利润表!B16&lt;&gt;"",利润表!C16/利润表!B16-1,"")</f>
        <v>0.25494371921685621</v>
      </c>
      <c r="D16" s="257">
        <f>IF(利润表!C16&lt;&gt;"",利润表!D16/利润表!C16-1,"")</f>
        <v>0.11091746293023319</v>
      </c>
    </row>
    <row r="17" spans="1:4">
      <c r="A17" t="s">
        <v>131</v>
      </c>
      <c r="B17" s="131"/>
      <c r="C17" s="257">
        <f>IF(利润表!B17&lt;&gt;"",利润表!C17/利润表!B17-1,"")</f>
        <v>0.58654938989984617</v>
      </c>
      <c r="D17" s="257">
        <f>IF(利润表!C17&lt;&gt;"",利润表!D17/利润表!C17-1,"")</f>
        <v>-0.11820702062175448</v>
      </c>
    </row>
    <row r="18" spans="1:4">
      <c r="A18" t="s">
        <v>132</v>
      </c>
      <c r="B18" s="131"/>
      <c r="C18" s="257">
        <f>IF(利润表!B18&lt;&gt;"",利润表!C18/利润表!B18-1,"")</f>
        <v>0.36117434900192169</v>
      </c>
      <c r="D18" s="257">
        <f>IF(利润表!C18&lt;&gt;"",利润表!D18/利润表!C18-1,"")</f>
        <v>0.2731794119337243</v>
      </c>
    </row>
    <row r="19" spans="1:4">
      <c r="A19" s="4" t="s">
        <v>780</v>
      </c>
      <c r="B19" s="131"/>
      <c r="C19" s="257">
        <f>IF(利润表!B19&lt;&gt;"",利润表!C19/利润表!B19-1,"")</f>
        <v>0.83110526561375608</v>
      </c>
      <c r="D19" s="257">
        <f>IF(利润表!C19&lt;&gt;"",利润表!D19/利润表!C19-1,"")</f>
        <v>-0.25100111465833963</v>
      </c>
    </row>
    <row r="20" spans="1:4">
      <c r="A20" t="s">
        <v>133</v>
      </c>
      <c r="B20" s="131"/>
      <c r="C20" s="257">
        <f>IF(利润表!B20&lt;&gt;"",利润表!C20/利润表!B20-1,"")</f>
        <v>2.755570551011421</v>
      </c>
      <c r="D20" s="257">
        <f>IF(利润表!C20&lt;&gt;"",利润表!D20/利润表!C20-1,"")</f>
        <v>-0.33759927018109193</v>
      </c>
    </row>
    <row r="21" spans="1:4">
      <c r="A21" s="4" t="s">
        <v>779</v>
      </c>
      <c r="B21" s="131"/>
      <c r="C21" s="257" t="str">
        <f>IF(利润表!B21&lt;&gt;"",利润表!C21/利润表!B21-1,"")</f>
        <v/>
      </c>
      <c r="D21" s="257" t="str">
        <f>IF(利润表!C21&lt;&gt;"",利润表!D21/利润表!C21-1,"")</f>
        <v/>
      </c>
    </row>
    <row r="22" spans="1:4">
      <c r="A22" s="4" t="s">
        <v>778</v>
      </c>
      <c r="B22" s="131"/>
      <c r="C22" s="257" t="str">
        <f>IF(利润表!B22&lt;&gt;"",利润表!C22/利润表!B22-1,"")</f>
        <v/>
      </c>
      <c r="D22" s="257" t="str">
        <f>IF(利润表!C22&lt;&gt;"",利润表!D22/利润表!C22-1,"")</f>
        <v/>
      </c>
    </row>
    <row r="23" spans="1:4">
      <c r="A23" s="4" t="s">
        <v>885</v>
      </c>
      <c r="B23" s="131"/>
      <c r="C23" s="257" t="str">
        <f>IF(利润表!B23&lt;&gt;"",利润表!C23/利润表!B23-1,"")</f>
        <v/>
      </c>
      <c r="D23" s="257" t="str">
        <f>IF(利润表!C23&lt;&gt;"",利润表!D23/利润表!C23-1,"")</f>
        <v/>
      </c>
    </row>
    <row r="24" spans="1:4">
      <c r="A24" s="4" t="s">
        <v>891</v>
      </c>
      <c r="B24" s="131"/>
      <c r="C24" s="257">
        <f>IF(利润表!B24&lt;&gt;"",利润表!C24/利润表!B24-1,"")</f>
        <v>-99.000218750551767</v>
      </c>
      <c r="D24" s="257">
        <f>IF(利润表!C24&lt;&gt;"",利润表!D24/利润表!C24-1,"")</f>
        <v>-0.50126107989281476</v>
      </c>
    </row>
    <row r="25" spans="1:4">
      <c r="A25" t="s">
        <v>134</v>
      </c>
      <c r="B25" s="131"/>
      <c r="C25" s="257">
        <f>IF(利润表!B25&lt;&gt;"",利润表!C25/利润表!B25-1,"")</f>
        <v>-1</v>
      </c>
      <c r="D25" s="257" t="e">
        <f>IF(利润表!C25&lt;&gt;"",利润表!D25/利润表!C25-1,"")</f>
        <v>#DIV/0!</v>
      </c>
    </row>
    <row r="26" spans="1:4">
      <c r="A26" s="4" t="s">
        <v>886</v>
      </c>
      <c r="B26" s="131"/>
      <c r="C26" s="257">
        <f>IF(利润表!B26&lt;&gt;"",利润表!C26/利润表!B26-1,"")</f>
        <v>-1</v>
      </c>
      <c r="D26" s="257" t="str">
        <f>IF(利润表!C26&lt;&gt;"",利润表!D26/利润表!C26-1,"")</f>
        <v/>
      </c>
    </row>
    <row r="27" spans="1:4">
      <c r="A27" s="4" t="s">
        <v>890</v>
      </c>
      <c r="B27" s="131"/>
      <c r="C27" s="257" t="str">
        <f>IF(利润表!B27&lt;&gt;"",利润表!C27/利润表!B27-1,"")</f>
        <v/>
      </c>
      <c r="D27" s="257" t="str">
        <f>IF(利润表!C27&lt;&gt;"",利润表!D27/利润表!C27-1,"")</f>
        <v/>
      </c>
    </row>
    <row r="28" spans="1:4">
      <c r="A28" s="4" t="s">
        <v>887</v>
      </c>
      <c r="B28" s="131"/>
      <c r="C28" s="257" t="str">
        <f>IF(利润表!B28&lt;&gt;"",利润表!C28/利润表!B28-1,"")</f>
        <v/>
      </c>
      <c r="D28" s="257" t="str">
        <f>IF(利润表!C28&lt;&gt;"",利润表!D28/利润表!C28-1,"")</f>
        <v/>
      </c>
    </row>
    <row r="29" spans="1:4">
      <c r="A29" s="4" t="s">
        <v>888</v>
      </c>
      <c r="B29" s="131"/>
      <c r="C29" s="257">
        <f>IF(利润表!B29&lt;&gt;"",利润表!C29/利润表!B29-1,"")</f>
        <v>-1</v>
      </c>
      <c r="D29" s="257" t="e">
        <f>IF(利润表!C29&lt;&gt;"",利润表!D29/利润表!C29-1,"")</f>
        <v>#DIV/0!</v>
      </c>
    </row>
    <row r="30" spans="1:4">
      <c r="A30" s="4" t="s">
        <v>889</v>
      </c>
      <c r="B30" s="131"/>
      <c r="C30" s="257" t="str">
        <f>IF(利润表!B30&lt;&gt;"",利润表!C30/利润表!B30-1,"")</f>
        <v/>
      </c>
      <c r="D30" s="257" t="str">
        <f>IF(利润表!C30&lt;&gt;"",利润表!D30/利润表!C30-1,"")</f>
        <v/>
      </c>
    </row>
    <row r="31" spans="1:4">
      <c r="A31" t="s">
        <v>74</v>
      </c>
      <c r="B31" s="131"/>
      <c r="C31" s="257">
        <f>IF(利润表!B31&lt;&gt;"",利润表!C31/利润表!B31-1,"")</f>
        <v>0.30164919369727605</v>
      </c>
      <c r="D31" s="257">
        <f>IF(利润表!C31&lt;&gt;"",利润表!D31/利润表!C31-1,"")</f>
        <v>0.49045076502233864</v>
      </c>
    </row>
    <row r="32" spans="1:4">
      <c r="A32" t="s">
        <v>75</v>
      </c>
      <c r="B32" s="131"/>
      <c r="C32" s="257">
        <f>IF(利润表!B32&lt;&gt;"",利润表!C32/利润表!B32-1,"")</f>
        <v>1.6918290232877373</v>
      </c>
      <c r="D32" s="257">
        <f>IF(利润表!C32&lt;&gt;"",利润表!D32/利润表!C32-1,"")</f>
        <v>0.76783711760769391</v>
      </c>
    </row>
    <row r="33" spans="1:4">
      <c r="A33" t="s">
        <v>76</v>
      </c>
      <c r="B33" s="131"/>
      <c r="C33" s="257">
        <f>IF(利润表!B33&lt;&gt;"",利润表!C33/利润表!B33-1,"")</f>
        <v>-0.61697503618740124</v>
      </c>
      <c r="D33" s="257">
        <f>IF(利润表!C33&lt;&gt;"",利润表!D33/利润表!C33-1,"")</f>
        <v>1.6252104018159841</v>
      </c>
    </row>
    <row r="34" spans="1:4">
      <c r="A34" t="s">
        <v>135</v>
      </c>
      <c r="B34" s="131"/>
      <c r="C34" s="257" t="str">
        <f>IF(利润表!B34&lt;&gt;"",利润表!C34/利润表!B34-1,"")</f>
        <v/>
      </c>
      <c r="D34" s="257" t="str">
        <f>IF(利润表!C34&lt;&gt;"",利润表!D34/利润表!C34-1,"")</f>
        <v/>
      </c>
    </row>
    <row r="35" spans="1:4">
      <c r="A35" t="s">
        <v>77</v>
      </c>
      <c r="B35" s="131"/>
      <c r="C35" s="257">
        <f>IF(利润表!B35&lt;&gt;"",利润表!C35/利润表!B35-1,"")</f>
        <v>0.30397570679766872</v>
      </c>
      <c r="D35" s="257">
        <f>IF(利润表!C35&lt;&gt;"",利润表!D35/利润表!C35-1,"")</f>
        <v>0.49018014202424398</v>
      </c>
    </row>
    <row r="36" spans="1:4">
      <c r="A36" t="s">
        <v>136</v>
      </c>
      <c r="B36" s="131"/>
      <c r="C36" s="257">
        <f>IF(利润表!B36&lt;&gt;"",利润表!C36/利润表!B36-1,"")</f>
        <v>0.28803292117553414</v>
      </c>
      <c r="D36" s="257">
        <f>IF(利润表!C36&lt;&gt;"",利润表!D36/利润表!C36-1,"")</f>
        <v>0.41592801543066482</v>
      </c>
    </row>
    <row r="37" spans="1:4">
      <c r="A37" t="s">
        <v>78</v>
      </c>
      <c r="B37" s="131"/>
      <c r="C37" s="257" t="str">
        <f>IF(利润表!B37&lt;&gt;"",利润表!C37/利润表!B37-1,"")</f>
        <v/>
      </c>
      <c r="D37" s="257" t="str">
        <f>IF(利润表!C37&lt;&gt;"",利润表!D37/利润表!C37-1,"")</f>
        <v/>
      </c>
    </row>
    <row r="38" spans="1:4">
      <c r="A38" t="s">
        <v>79</v>
      </c>
      <c r="B38" s="131"/>
      <c r="C38" s="257">
        <f>IF(利润表!B38&lt;&gt;"",利润表!C38/利润表!B38-1,"")</f>
        <v>0.3102464985682285</v>
      </c>
      <c r="D38" s="257">
        <f>IF(利润表!C38&lt;&gt;"",利润表!D38/利润表!C38-1,"")</f>
        <v>0.51889065984536109</v>
      </c>
    </row>
    <row r="39" spans="1:4">
      <c r="A39" s="4" t="s">
        <v>695</v>
      </c>
      <c r="B39" s="131"/>
      <c r="C39" s="257" t="str">
        <f>IF(利润表!B39&lt;&gt;"",利润表!C39/利润表!B39-1,"")</f>
        <v/>
      </c>
      <c r="D39" s="257" t="str">
        <f>IF(利润表!C39&lt;&gt;"",利润表!D39/利润表!C39-1,"")</f>
        <v/>
      </c>
    </row>
    <row r="40" spans="1:4">
      <c r="A40" s="4" t="s">
        <v>696</v>
      </c>
      <c r="B40" s="131"/>
      <c r="C40" s="257" t="str">
        <f>IF(利润表!B40&lt;&gt;"",利润表!C40/利润表!B40-1,"")</f>
        <v/>
      </c>
      <c r="D40" s="257" t="str">
        <f>IF(利润表!C40&lt;&gt;"",利润表!D40/利润表!C40-1,"")</f>
        <v/>
      </c>
    </row>
    <row r="41" spans="1:4">
      <c r="A41" s="4" t="s">
        <v>697</v>
      </c>
      <c r="B41" s="131"/>
      <c r="C41" s="257" t="str">
        <f>IF(利润表!B41&lt;&gt;"",利润表!C41/利润表!B41-1,"")</f>
        <v/>
      </c>
      <c r="D41" s="257" t="str">
        <f>IF(利润表!C41&lt;&gt;"",利润表!D41/利润表!C41-1,"")</f>
        <v/>
      </c>
    </row>
    <row r="42" spans="1:4">
      <c r="A42" s="4" t="s">
        <v>698</v>
      </c>
      <c r="B42" s="131"/>
      <c r="C42" s="257" t="str">
        <f>IF(利润表!B42&lt;&gt;"",利润表!C42/利润表!B42-1,"")</f>
        <v/>
      </c>
      <c r="D42" s="257" t="str">
        <f>IF(利润表!C42&lt;&gt;"",利润表!D42/利润表!C42-1,"")</f>
        <v/>
      </c>
    </row>
    <row r="43" spans="1:4">
      <c r="A43" s="4" t="s">
        <v>699</v>
      </c>
      <c r="B43" s="131"/>
      <c r="C43" s="257">
        <f>IF(利润表!B43&lt;&gt;"",利润表!C43/利润表!B43-1,"")</f>
        <v>0.23518590073167611</v>
      </c>
      <c r="D43" s="257">
        <f>IF(利润表!C43&lt;&gt;"",利润表!D43/利润表!C43-1,"")</f>
        <v>-0.68167615854449704</v>
      </c>
    </row>
    <row r="44" spans="1:4">
      <c r="A44" s="4" t="s">
        <v>700</v>
      </c>
      <c r="B44" s="131"/>
      <c r="C44" s="257">
        <f>IF(利润表!B44&lt;&gt;"",利润表!C44/利润表!B44-1,"")</f>
        <v>0.32319622206187959</v>
      </c>
      <c r="D44" s="257">
        <f>IF(利润表!C44&lt;&gt;"",利润表!D44/利润表!C44-1,"")</f>
        <v>0.58782015958514355</v>
      </c>
    </row>
    <row r="45" spans="1:4">
      <c r="A45" s="4" t="s">
        <v>701</v>
      </c>
      <c r="B45" s="131"/>
      <c r="C45" s="257" t="str">
        <f>IF(利润表!B45&lt;&gt;"",利润表!C45/利润表!B45-1,"")</f>
        <v/>
      </c>
      <c r="D45" s="257" t="str">
        <f>IF(利润表!C45&lt;&gt;"",利润表!D45/利润表!C45-1,"")</f>
        <v/>
      </c>
    </row>
    <row r="46" spans="1:4">
      <c r="A46" t="s">
        <v>81</v>
      </c>
      <c r="B46" s="131"/>
      <c r="C46" s="257">
        <f>IF(利润表!B46&lt;&gt;"",利润表!C46/利润表!B46-1,"")</f>
        <v>0.31952662721893499</v>
      </c>
      <c r="D46" s="257">
        <f>IF(利润表!C46&lt;&gt;"",利润表!D46/利润表!C46-1,"")</f>
        <v>0.59192825112107617</v>
      </c>
    </row>
    <row r="47" spans="1:4">
      <c r="A47" t="s">
        <v>82</v>
      </c>
      <c r="B47" s="131"/>
      <c r="C47" s="257">
        <f>IF(利润表!B47&lt;&gt;"",利润表!C47/利润表!B47-1,"")</f>
        <v>0.31952662721893499</v>
      </c>
      <c r="D47" s="257">
        <f>IF(利润表!C47&lt;&gt;"",利润表!D47/利润表!C47-1,"")</f>
        <v>0.58744394618834073</v>
      </c>
    </row>
    <row r="48" spans="1:4">
      <c r="A48" t="s">
        <v>5</v>
      </c>
      <c r="B48" s="259"/>
    </row>
    <row r="49" spans="2:4">
      <c r="B49" s="259"/>
    </row>
    <row r="50" spans="2:4">
      <c r="B50" s="150"/>
      <c r="C50" s="150"/>
      <c r="D50" s="15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图表</vt:lpstr>
      </vt:variant>
      <vt:variant>
        <vt:i4>1</vt:i4>
      </vt:variant>
    </vt:vector>
  </HeadingPairs>
  <TitlesOfParts>
    <vt:vector size="27" baseType="lpstr">
      <vt:lpstr>资产负债表</vt:lpstr>
      <vt:lpstr>利润表</vt:lpstr>
      <vt:lpstr>现金流量表</vt:lpstr>
      <vt:lpstr>主要财务指标</vt:lpstr>
      <vt:lpstr>主要财务比率</vt:lpstr>
      <vt:lpstr>资产负债表结构分析</vt:lpstr>
      <vt:lpstr>利润表结构分析</vt:lpstr>
      <vt:lpstr>资产负债表趋势分析</vt:lpstr>
      <vt:lpstr>利润表趋势分析</vt:lpstr>
      <vt:lpstr>现金流量表总体情况</vt:lpstr>
      <vt:lpstr>现金流量的结构分析</vt:lpstr>
      <vt:lpstr>现金流量表内部结构分析</vt:lpstr>
      <vt:lpstr>预测参数设置</vt:lpstr>
      <vt:lpstr>预测资产负债表</vt:lpstr>
      <vt:lpstr>预测利润表</vt:lpstr>
      <vt:lpstr>预测资产负债表结构分析</vt:lpstr>
      <vt:lpstr>预测利润表结构分析</vt:lpstr>
      <vt:lpstr>权益资本成本计算</vt:lpstr>
      <vt:lpstr>金融机构人民币存款基准利率</vt:lpstr>
      <vt:lpstr>无风险利率-CSMAR</vt:lpstr>
      <vt:lpstr>公司自由现金流贴现模型-2阶段</vt:lpstr>
      <vt:lpstr>公司自由现金流贴现模型-3阶段</vt:lpstr>
      <vt:lpstr>股权自由现金流模型-2阶段</vt:lpstr>
      <vt:lpstr>股权自由现金流模型-3阶段</vt:lpstr>
      <vt:lpstr>综合月市场收益率数据</vt:lpstr>
      <vt:lpstr>综合年市场收益率数据</vt:lpstr>
      <vt:lpstr>β回归图示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CHENWZH</dc:creator>
  <cp:lastModifiedBy>THU-cuiyf17</cp:lastModifiedBy>
  <dcterms:created xsi:type="dcterms:W3CDTF">2008-09-21T10:39:42Z</dcterms:created>
  <dcterms:modified xsi:type="dcterms:W3CDTF">2021-11-16T03:48:27Z</dcterms:modified>
</cp:coreProperties>
</file>